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DUCATION\2017\Part III\Semester 2\Exams\Exam Questions and Solutions\C2A\FINAL\Marking Guide\"/>
    </mc:Choice>
  </mc:AlternateContent>
  <bookViews>
    <workbookView xWindow="840" yWindow="435" windowWidth="10860" windowHeight="5640" activeTab="1"/>
  </bookViews>
  <sheets>
    <sheet name="Mortality" sheetId="7" r:id="rId1"/>
    <sheet name="Workings" sheetId="1" r:id="rId2"/>
    <sheet name="Results" sheetId="10" r:id="rId3"/>
  </sheets>
  <calcPr calcId="171027"/>
  <pivotCaches>
    <pivotCache cacheId="2" r:id="rId4"/>
  </pivotCaches>
</workbook>
</file>

<file path=xl/calcChain.xml><?xml version="1.0" encoding="utf-8"?>
<calcChain xmlns="http://schemas.openxmlformats.org/spreadsheetml/2006/main">
  <c r="I7" i="10" l="1"/>
  <c r="I6" i="10"/>
  <c r="I5" i="10"/>
  <c r="H7" i="10"/>
  <c r="H6" i="10"/>
  <c r="H5" i="10"/>
  <c r="E55" i="1"/>
  <c r="F55" i="1"/>
  <c r="G3" i="1" l="1"/>
  <c r="H3" i="1" s="1"/>
  <c r="J3" i="1" s="1"/>
  <c r="G4" i="1"/>
  <c r="G5" i="1"/>
  <c r="G6" i="1"/>
  <c r="G7" i="1"/>
  <c r="G8" i="1"/>
  <c r="H8" i="1" s="1"/>
  <c r="G9" i="1"/>
  <c r="H9" i="1" s="1"/>
  <c r="G10" i="1"/>
  <c r="H10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30" i="1" s="1"/>
  <c r="G31" i="1"/>
  <c r="H31" i="1" s="1"/>
  <c r="G32" i="1"/>
  <c r="G33" i="1"/>
  <c r="H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I2" i="1" s="1"/>
  <c r="K2" i="1" s="1"/>
  <c r="H4" i="1"/>
  <c r="J4" i="1" s="1"/>
  <c r="I5" i="1"/>
  <c r="H28" i="1"/>
  <c r="H29" i="1"/>
  <c r="J29" i="1" s="1"/>
  <c r="I11" i="1" l="1"/>
  <c r="K11" i="1" s="1"/>
  <c r="H11" i="1"/>
  <c r="J11" i="1" s="1"/>
  <c r="H2" i="1"/>
  <c r="J2" i="1" s="1"/>
  <c r="I3" i="1"/>
  <c r="K3" i="1" s="1"/>
  <c r="I4" i="1"/>
  <c r="K4" i="1" s="1"/>
  <c r="I35" i="1" l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K5" i="1"/>
  <c r="I6" i="1"/>
  <c r="K6" i="1" s="1"/>
  <c r="I7" i="1"/>
  <c r="K7" i="1" s="1"/>
  <c r="I8" i="1"/>
  <c r="K8" i="1" s="1"/>
  <c r="I9" i="1"/>
  <c r="K9" i="1" s="1"/>
  <c r="I10" i="1"/>
  <c r="K10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H32" i="1"/>
  <c r="J32" i="1" s="1"/>
  <c r="I33" i="1"/>
  <c r="K33" i="1" s="1"/>
  <c r="I34" i="1"/>
  <c r="K34" i="1" s="1"/>
  <c r="I53" i="1"/>
  <c r="K53" i="1" s="1"/>
  <c r="J28" i="1" l="1"/>
  <c r="H20" i="1"/>
  <c r="J20" i="1" s="1"/>
  <c r="H12" i="1"/>
  <c r="J12" i="1" s="1"/>
  <c r="I32" i="1"/>
  <c r="K32" i="1" s="1"/>
  <c r="J31" i="1"/>
  <c r="H27" i="1"/>
  <c r="J27" i="1" s="1"/>
  <c r="H23" i="1"/>
  <c r="J23" i="1" s="1"/>
  <c r="H19" i="1"/>
  <c r="J19" i="1" s="1"/>
  <c r="H15" i="1"/>
  <c r="J15" i="1" s="1"/>
  <c r="H7" i="1"/>
  <c r="J7" i="1" s="1"/>
  <c r="H24" i="1"/>
  <c r="J24" i="1" s="1"/>
  <c r="H16" i="1"/>
  <c r="J16" i="1" s="1"/>
  <c r="J8" i="1"/>
  <c r="H34" i="1"/>
  <c r="J34" i="1" s="1"/>
  <c r="J30" i="1"/>
  <c r="H26" i="1"/>
  <c r="J26" i="1" s="1"/>
  <c r="H22" i="1"/>
  <c r="J22" i="1" s="1"/>
  <c r="H18" i="1"/>
  <c r="J18" i="1" s="1"/>
  <c r="H14" i="1"/>
  <c r="J14" i="1" s="1"/>
  <c r="J10" i="1"/>
  <c r="H6" i="1"/>
  <c r="J6" i="1" s="1"/>
  <c r="H53" i="1"/>
  <c r="J53" i="1" s="1"/>
  <c r="J33" i="1"/>
  <c r="H25" i="1"/>
  <c r="J25" i="1" s="1"/>
  <c r="H21" i="1"/>
  <c r="J21" i="1" s="1"/>
  <c r="H17" i="1"/>
  <c r="J17" i="1" s="1"/>
  <c r="H13" i="1"/>
  <c r="J13" i="1" s="1"/>
  <c r="J9" i="1"/>
  <c r="H5" i="1"/>
  <c r="J5" i="1" s="1"/>
</calcChain>
</file>

<file path=xl/sharedStrings.xml><?xml version="1.0" encoding="utf-8"?>
<sst xmlns="http://schemas.openxmlformats.org/spreadsheetml/2006/main" count="93" uniqueCount="27">
  <si>
    <t>ANB</t>
  </si>
  <si>
    <t>Number of claims</t>
  </si>
  <si>
    <t>Mort rate</t>
  </si>
  <si>
    <t>Policies in force</t>
  </si>
  <si>
    <t>Total Sum insured</t>
  </si>
  <si>
    <t>Amount of claims</t>
  </si>
  <si>
    <t>Data</t>
  </si>
  <si>
    <t>Sum of Number of claims</t>
  </si>
  <si>
    <t>Sum of Amount of claims</t>
  </si>
  <si>
    <t>Grand Total</t>
  </si>
  <si>
    <t>Smoker</t>
  </si>
  <si>
    <t>NS</t>
  </si>
  <si>
    <t>S</t>
  </si>
  <si>
    <t>Non smoker</t>
  </si>
  <si>
    <t>E[Amount claims]</t>
  </si>
  <si>
    <t>A/E [Number claims]</t>
  </si>
  <si>
    <t>A/E [Sum Insured]</t>
  </si>
  <si>
    <t>Sum of E[Amount claims]</t>
  </si>
  <si>
    <t>A/E (Number)</t>
  </si>
  <si>
    <t>A/E (Amount)</t>
  </si>
  <si>
    <t>E [Number claims]</t>
  </si>
  <si>
    <t>Sum of E [Number claims]</t>
  </si>
  <si>
    <t>Total</t>
  </si>
  <si>
    <t>Sum of A/E [Number claims]</t>
  </si>
  <si>
    <t>Sum of A/E [Sum Insured]</t>
  </si>
  <si>
    <t>Mortality rates for males</t>
  </si>
  <si>
    <t>Age next bday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</si>
</sst>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_-* #,##0.00000_-;\-* #,##0.00000_-;_-* &quot;-&quot;??_-;_-@_-"/>
    <numFmt numFmtId="167" formatCode="_-* #,##0.000000_-;\-* #,##0.000000_-;_-* &quot;-&quot;??_-;_-@_-"/>
    <numFmt numFmtId="168" formatCode="0.0%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43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6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pivotButton="1" applyBorder="1"/>
    <xf numFmtId="0" fontId="0" fillId="0" borderId="11" xfId="0" applyBorder="1"/>
    <xf numFmtId="9" fontId="0" fillId="0" borderId="2" xfId="0" applyNumberFormat="1" applyBorder="1"/>
    <xf numFmtId="9" fontId="0" fillId="0" borderId="7" xfId="0" applyNumberFormat="1" applyBorder="1"/>
    <xf numFmtId="9" fontId="0" fillId="0" borderId="9" xfId="0" applyNumberFormat="1" applyBorder="1"/>
    <xf numFmtId="0" fontId="0" fillId="0" borderId="12" xfId="0" applyBorder="1"/>
    <xf numFmtId="43" fontId="0" fillId="0" borderId="2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12" xfId="0" applyNumberFormat="1" applyBorder="1"/>
    <xf numFmtId="43" fontId="0" fillId="0" borderId="13" xfId="0" applyNumberFormat="1" applyBorder="1"/>
    <xf numFmtId="43" fontId="0" fillId="0" borderId="14" xfId="0" applyNumberFormat="1" applyBorder="1"/>
    <xf numFmtId="0" fontId="2" fillId="0" borderId="0" xfId="0" applyFont="1" applyAlignment="1">
      <alignment horizontal="center" wrapText="1"/>
    </xf>
    <xf numFmtId="43" fontId="2" fillId="0" borderId="0" xfId="1" applyFont="1" applyAlignment="1">
      <alignment horizontal="center" wrapText="1"/>
    </xf>
    <xf numFmtId="164" fontId="2" fillId="0" borderId="0" xfId="1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7" fontId="2" fillId="0" borderId="0" xfId="1" applyNumberFormat="1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 wrapText="1"/>
    </xf>
    <xf numFmtId="166" fontId="2" fillId="0" borderId="0" xfId="1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8" fontId="0" fillId="0" borderId="0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43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 wrapText="1"/>
    </xf>
    <xf numFmtId="165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center" wrapText="1"/>
    </xf>
    <xf numFmtId="168" fontId="0" fillId="0" borderId="1" xfId="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9" fontId="0" fillId="0" borderId="6" xfId="0" applyNumberFormat="1" applyBorder="1"/>
    <xf numFmtId="9" fontId="0" fillId="0" borderId="8" xfId="0" applyNumberFormat="1" applyBorder="1"/>
    <xf numFmtId="9" fontId="0" fillId="0" borderId="1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3">
    <dxf>
      <numFmt numFmtId="13" formatCode="0%"/>
    </dxf>
    <dxf>
      <numFmt numFmtId="13" formatCode="0%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mmings, Georgina" refreshedDate="42986.404127430556" createdVersion="5" refreshedVersion="5" recordCount="52">
  <cacheSource type="worksheet">
    <worksheetSource ref="A1:K53" sheet="Workings"/>
  </cacheSource>
  <cacheFields count="11">
    <cacheField name="Age next bday" numFmtId="0">
      <sharedItems containsSemiMixedTypes="0" containsString="0" containsNumber="1" containsInteger="1" minValue="35" maxValue="60" count="26"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Smoker" numFmtId="0">
      <sharedItems count="2">
        <s v="NS"/>
        <s v="S"/>
      </sharedItems>
    </cacheField>
    <cacheField name="Policies in force" numFmtId="3">
      <sharedItems containsSemiMixedTypes="0" containsString="0" containsNumber="1" minValue="657.0037229700871" maxValue="176956.79911100483"/>
    </cacheField>
    <cacheField name="Total Sum insured" numFmtId="3">
      <sharedItems containsSemiMixedTypes="0" containsString="0" containsNumber="1" containsInteger="1" minValue="93677800" maxValue="1739136697000"/>
    </cacheField>
    <cacheField name="Number of claims" numFmtId="0">
      <sharedItems containsSemiMixedTypes="0" containsString="0" containsNumber="1" containsInteger="1" minValue="6" maxValue="387"/>
    </cacheField>
    <cacheField name="Amount of claims" numFmtId="3">
      <sharedItems containsSemiMixedTypes="0" containsString="0" containsNumber="1" containsInteger="1" minValue="302000" maxValue="3881933000"/>
    </cacheField>
    <cacheField name="Mort rate" numFmtId="167">
      <sharedItems containsSemiMixedTypes="0" containsString="0" containsNumber="1" minValue="1.5598440000000003E-3" maxValue="4.7320657496368948E-3"/>
    </cacheField>
    <cacheField name="E [Number claims]" numFmtId="3">
      <sharedItems containsSemiMixedTypes="0" containsString="0" containsNumber="1" minValue="1.7804758851567746" maxValue="428.9003867169713"/>
    </cacheField>
    <cacheField name="E[Amount claims]" numFmtId="3">
      <sharedItems containsSemiMixedTypes="0" containsString="0" containsNumber="1" minValue="253866.23856640331" maxValue="4215245786.7926483"/>
    </cacheField>
    <cacheField name="A/E [Number claims]" numFmtId="9">
      <sharedItems containsSemiMixedTypes="0" containsString="0" containsNumber="1" minValue="0.79370098523600197" maxValue="32.013912951694394"/>
    </cacheField>
    <cacheField name="A/E [Sum Insured]" numFmtId="9">
      <sharedItems containsSemiMixedTypes="0" containsString="0" containsNumber="1" minValue="0.81628681759834443" maxValue="1.6207456340934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n v="2740.2411046213347"/>
    <n v="411770000"/>
    <n v="77"/>
    <n v="1041000"/>
    <n v="1.5598440000000003E-3"/>
    <n v="4.2743486455969624"/>
    <n v="642296.96388000017"/>
    <n v="18.01444065151734"/>
    <n v="1.6207456340934676"/>
  </r>
  <r>
    <x v="1"/>
    <x v="0"/>
    <n v="14794.244278897722"/>
    <n v="12141587000"/>
    <n v="58"/>
    <n v="24436000"/>
    <n v="1.5838416000000003E-3"/>
    <n v="23.431739529480218"/>
    <n v="19230350.580619205"/>
    <n v="2.475275039952896"/>
    <n v="1.2706996628874343"/>
  </r>
  <r>
    <x v="2"/>
    <x v="0"/>
    <n v="43050.098825770692"/>
    <n v="102838492000"/>
    <n v="101"/>
    <n v="235252000"/>
    <n v="1.6438356000000004E-3"/>
    <n v="70.767285033320078"/>
    <n v="169049574.19991523"/>
    <n v="1.4272131529766212"/>
    <n v="1.3916154543033328"/>
  </r>
  <r>
    <x v="3"/>
    <x v="0"/>
    <n v="58291.170951568783"/>
    <n v="188667038000"/>
    <n v="146"/>
    <n v="440686000"/>
    <n v="1.7398260000000001E-3"/>
    <n v="101.41649479198412"/>
    <n v="328247818.05538803"/>
    <n v="1.4396080272687528"/>
    <n v="1.34254053114723"/>
  </r>
  <r>
    <x v="4"/>
    <x v="0"/>
    <n v="85819.107254359289"/>
    <n v="408969067000"/>
    <n v="189"/>
    <n v="935095000"/>
    <n v="1.8238176000000001E-3"/>
    <n v="156.51839822678815"/>
    <n v="745884982.25017929"/>
    <n v="1.2075257742297327"/>
    <n v="1.2536718425125193"/>
  </r>
  <r>
    <x v="5"/>
    <x v="0"/>
    <n v="104935.19673629095"/>
    <n v="611544936000"/>
    <n v="206"/>
    <n v="1228182000"/>
    <n v="1.8358164000000002E-3"/>
    <n v="192.64175510570942"/>
    <n v="1122684222.8457506"/>
    <n v="1.0693424168968999"/>
    <n v="1.0939692346320111"/>
  </r>
  <r>
    <x v="6"/>
    <x v="0"/>
    <n v="119991.96671126262"/>
    <n v="799604502000"/>
    <n v="246"/>
    <n v="1667316000"/>
    <n v="1.9318068000000004E-3"/>
    <n v="231.80129723819081"/>
    <n v="1544681414.2742138"/>
    <n v="1.0612537674766294"/>
    <n v="1.0793915072665048"/>
  </r>
  <r>
    <x v="7"/>
    <x v="0"/>
    <n v="133649.48788714677"/>
    <n v="991699879000"/>
    <n v="308"/>
    <n v="2315904000"/>
    <n v="2.0877912000000004E-3"/>
    <n v="279.03222469529169"/>
    <n v="2070462280.4172652"/>
    <n v="1.1038151609060267"/>
    <n v="1.1185444052297684"/>
  </r>
  <r>
    <x v="8"/>
    <x v="0"/>
    <n v="135479.52588907964"/>
    <n v="1019329869000"/>
    <n v="354"/>
    <n v="2880456000"/>
    <n v="2.1117888000000006E-3"/>
    <n v="286.10414540186849"/>
    <n v="2152609400.8596678"/>
    <n v="1.2373116771963"/>
    <n v="1.3381229306392786"/>
  </r>
  <r>
    <x v="9"/>
    <x v="0"/>
    <n v="139450.25339995278"/>
    <n v="1080061627000"/>
    <n v="335"/>
    <n v="2622255000"/>
    <n v="2.1357864000000003E-3"/>
    <n v="297.83595468817293"/>
    <n v="2306780934.1084733"/>
    <n v="1.1247802514331653"/>
    <n v="1.1367594387602529"/>
  </r>
  <r>
    <x v="10"/>
    <x v="0"/>
    <n v="162449.47768825086"/>
    <n v="1465613908000"/>
    <n v="307"/>
    <n v="2971434000"/>
    <n v="2.2437756000000001E-3"/>
    <n v="364.50017426964172"/>
    <n v="3288508725.7910452"/>
    <n v="0.84224925438003895"/>
    <n v="0.90358099910020051"/>
  </r>
  <r>
    <x v="11"/>
    <x v="0"/>
    <n v="166718.69223901941"/>
    <n v="1543626139000"/>
    <n v="330"/>
    <n v="3445538000"/>
    <n v="2.3397660000000001E-3"/>
    <n v="390.0827276653215"/>
    <n v="3611723956.743474"/>
    <n v="0.8459743961879016"/>
    <n v="0.95398708241996533"/>
  </r>
  <r>
    <x v="12"/>
    <x v="0"/>
    <n v="172146.08965112266"/>
    <n v="1645760433000"/>
    <n v="360"/>
    <n v="3143271000"/>
    <n v="2.3397660000000001E-3"/>
    <n v="402.78156759864868"/>
    <n v="3850694305.2786779"/>
    <n v="0.89378469364000701"/>
    <n v="0.81628681759834443"/>
  </r>
  <r>
    <x v="13"/>
    <x v="0"/>
    <n v="176956.79911100483"/>
    <n v="1739136697000"/>
    <n v="350"/>
    <n v="3881933000"/>
    <n v="2.4237576000000005E-3"/>
    <n v="428.9003867169713"/>
    <n v="4215245786.7926483"/>
    <n v="0.8160402994249637"/>
    <n v="0.92092684420989279"/>
  </r>
  <r>
    <x v="14"/>
    <x v="0"/>
    <n v="169055.11893154241"/>
    <n v="1587391287000"/>
    <n v="387"/>
    <n v="3706976000"/>
    <n v="2.4357564000000004E-3"/>
    <n v="411.77708789026565"/>
    <n v="3866498486.6144876"/>
    <n v="0.93982888164756639"/>
    <n v="0.95874239000306305"/>
  </r>
  <r>
    <x v="15"/>
    <x v="0"/>
    <n v="163861.36447738486"/>
    <n v="1491220349000"/>
    <n v="351"/>
    <n v="3328540000"/>
    <n v="2.4357564000000004E-3"/>
    <n v="399.1263672385229"/>
    <n v="3632249508.8869843"/>
    <n v="0.87942072689534445"/>
    <n v="0.91638528461662627"/>
  </r>
  <r>
    <x v="16"/>
    <x v="0"/>
    <n v="145718.13608036115"/>
    <n v="1179274940000"/>
    <n v="299"/>
    <n v="2753907000"/>
    <n v="2.4477552000000007E-3"/>
    <n v="356.68232532501173"/>
    <n v="2886576366.6146889"/>
    <n v="0.83828095414469683"/>
    <n v="0.95403919738652865"/>
  </r>
  <r>
    <x v="17"/>
    <x v="0"/>
    <n v="137277.61113405041"/>
    <n v="1046771371000"/>
    <n v="283"/>
    <n v="2444513000"/>
    <n v="2.4597540000000002E-3"/>
    <n v="337.66915309742507"/>
    <n v="2574800066.9027343"/>
    <n v="0.83809846829078938"/>
    <n v="0.94939915196621127"/>
  </r>
  <r>
    <x v="18"/>
    <x v="0"/>
    <n v="134151.05982570699"/>
    <n v="999172652000"/>
    <n v="318"/>
    <n v="2333354000"/>
    <n v="2.4717528000000009E-3"/>
    <n v="331.58825774715888"/>
    <n v="2469707800.2644267"/>
    <n v="0.95902069078236141"/>
    <n v="0.94478950090782898"/>
  </r>
  <r>
    <x v="19"/>
    <x v="0"/>
    <n v="132673.68313066542"/>
    <n v="977609852000"/>
    <n v="280"/>
    <n v="2283005000"/>
    <n v="2.5197480000000009E-3"/>
    <n v="334.30424772112804"/>
    <n v="2463330469.3572969"/>
    <n v="0.83756040166612578"/>
    <n v="0.92679607076660508"/>
  </r>
  <r>
    <x v="20"/>
    <x v="0"/>
    <n v="118768.45319671834"/>
    <n v="783448118000"/>
    <n v="263"/>
    <n v="1748771000"/>
    <n v="2.6277372000000007E-3"/>
    <n v="312.09228265147578"/>
    <n v="2058695763.93859"/>
    <n v="0.84269946621429648"/>
    <n v="0.84945577225764624"/>
  </r>
  <r>
    <x v="21"/>
    <x v="0"/>
    <n v="88587.555900750842"/>
    <n v="435872939000"/>
    <n v="224"/>
    <n v="1017950000"/>
    <n v="2.6397360000000002E-3"/>
    <n v="233.84776046322443"/>
    <n v="1150589488.5041041"/>
    <n v="0.95788815576545527"/>
    <n v="0.88472040651392492"/>
  </r>
  <r>
    <x v="22"/>
    <x v="0"/>
    <n v="82626.907920381738"/>
    <n v="379173078000"/>
    <n v="215"/>
    <n v="885497000"/>
    <n v="2.6517348000000005E-3"/>
    <n v="219.10464714887192"/>
    <n v="1005466446.1557146"/>
    <n v="0.98126627069628969"/>
    <n v="0.88068279492129842"/>
  </r>
  <r>
    <x v="23"/>
    <x v="0"/>
    <n v="43357.788327890412"/>
    <n v="104370057000"/>
    <n v="112"/>
    <n v="243813000"/>
    <n v="2.6637336000000012E-3"/>
    <n v="115.49359759068956"/>
    <n v="278014027.66481531"/>
    <n v="0.96975072503091553"/>
    <n v="0.87698092807730765"/>
  </r>
  <r>
    <x v="24"/>
    <x v="0"/>
    <n v="28880.616062648318"/>
    <n v="46281266000"/>
    <n v="76"/>
    <n v="108180000"/>
    <n v="2.687731200000001E-3"/>
    <n v="77.623332866801064"/>
    <n v="124391602.60369925"/>
    <n v="0.97908705015814446"/>
    <n v="0.8696728535981002"/>
  </r>
  <r>
    <x v="25"/>
    <x v="0"/>
    <n v="3253.8700614564455"/>
    <n v="576050000"/>
    <n v="8"/>
    <n v="1388000"/>
    <n v="2.7237276000000006E-3"/>
    <n v="8.862655693202619"/>
    <n v="1569003.2839800003"/>
    <n v="0.90266397307251267"/>
    <n v="0.88463804644126709"/>
  </r>
  <r>
    <x v="0"/>
    <x v="1"/>
    <n v="657.0037229700871"/>
    <n v="93677800"/>
    <n v="57"/>
    <n v="302000"/>
    <n v="2.7099936011136397E-3"/>
    <n v="1.7804758851567746"/>
    <n v="253866.23856640331"/>
    <n v="32.013912951694394"/>
    <n v="1.1896028463863912"/>
  </r>
  <r>
    <x v="1"/>
    <x v="1"/>
    <n v="3386.2084286112167"/>
    <n v="2762211100"/>
    <n v="10"/>
    <n v="7860000"/>
    <n v="2.7794806165268096E-3"/>
    <n v="9.4119006908445844"/>
    <n v="7677512.2112051966"/>
    <n v="1.0624846487944235"/>
    <n v="1.0237691303868544"/>
  </r>
  <r>
    <x v="2"/>
    <x v="1"/>
    <n v="9808.8652872264647"/>
    <n v="23395756900"/>
    <n v="28"/>
    <n v="78381000"/>
    <n v="2.8559163334812968E-3"/>
    <n v="28.013298586707773"/>
    <n v="66816324.264867753"/>
    <n v="0.9995252759446871"/>
    <n v="1.1730815913980619"/>
  </r>
  <r>
    <x v="3"/>
    <x v="1"/>
    <n v="13280.619338111392"/>
    <n v="42921751300"/>
    <n v="41"/>
    <n v="148945000"/>
    <n v="3.022685170472906E-3"/>
    <n v="40.143131128005002"/>
    <n v="129738941.14523618"/>
    <n v="1.0213453422271095"/>
    <n v="1.1480361924124509"/>
  </r>
  <r>
    <x v="4"/>
    <x v="1"/>
    <n v="19551.715406900679"/>
    <n v="93040462800"/>
    <n v="63"/>
    <n v="341816000"/>
    <n v="3.1686079028405627E-3"/>
    <n v="61.951719952395081"/>
    <n v="294808745.71202338"/>
    <n v="1.0169209191998292"/>
    <n v="1.1594499992679814"/>
  </r>
  <r>
    <x v="5"/>
    <x v="1"/>
    <n v="23892.858333030461"/>
    <n v="139126472900"/>
    <n v="81"/>
    <n v="519079000"/>
    <n v="3.1894540074645147E-3"/>
    <n v="76.205172760065921"/>
    <n v="443737486.53530818"/>
    <n v="1.0629199707351984"/>
    <n v="1.1697884802407761"/>
  </r>
  <r>
    <x v="6"/>
    <x v="1"/>
    <n v="27305.437694457883"/>
    <n v="181910024400"/>
    <n v="98"/>
    <n v="723044000"/>
    <n v="3.3562228444561221E-3"/>
    <n v="91.643133768012859"/>
    <n v="610530579.52685058"/>
    <n v="1.0693654392928011"/>
    <n v="1.1842879361756871"/>
  </r>
  <r>
    <x v="7"/>
    <x v="1"/>
    <n v="30421.277956214701"/>
    <n v="225611722200"/>
    <n v="111"/>
    <n v="905960000"/>
    <n v="3.6272222045674847E-3"/>
    <n v="110.34473489410131"/>
    <n v="818343848.37455094"/>
    <n v="1.0059383450105486"/>
    <n v="1.1070652046807441"/>
  </r>
  <r>
    <x v="8"/>
    <x v="1"/>
    <n v="30852.435704781386"/>
    <n v="231897545100"/>
    <n v="117"/>
    <n v="935497000"/>
    <n v="3.6689144138153892E-3"/>
    <n v="113.19494605858499"/>
    <n v="850812245.7457943"/>
    <n v="1.0336150515010243"/>
    <n v="1.0995340096215631"/>
  </r>
  <r>
    <x v="9"/>
    <x v="1"/>
    <n v="31766.16710318168"/>
    <n v="245714020100"/>
    <n v="121"/>
    <n v="1009617000"/>
    <n v="3.7106066230632902E-3"/>
    <n v="117.87175004240116"/>
    <n v="911748070.36256635"/>
    <n v="1.0265394376215975"/>
    <n v="1.1073420748765774"/>
  </r>
  <r>
    <x v="10"/>
    <x v="1"/>
    <n v="36977.315700428597"/>
    <n v="333427164400"/>
    <n v="135"/>
    <n v="1511826000"/>
    <n v="3.89822156467885E-3"/>
    <n v="144.14576946734857"/>
    <n v="1299772962.5138001"/>
    <n v="0.93655193974027628"/>
    <n v="1.163146213686491"/>
  </r>
  <r>
    <x v="11"/>
    <x v="1"/>
    <n v="37952.407728633967"/>
    <n v="351174946600"/>
    <n v="143"/>
    <n v="1537301000"/>
    <n v="4.0649904016704583E-3"/>
    <n v="154.27617313718079"/>
    <n v="1427522787.2361357"/>
    <n v="0.92690917263578909"/>
    <n v="1.0769011981773047"/>
  </r>
  <r>
    <x v="12"/>
    <x v="1"/>
    <n v="39171.26428072164"/>
    <n v="374410498400"/>
    <n v="155"/>
    <n v="1752240000"/>
    <n v="4.0649904016704583E-3"/>
    <n v="159.23081332243032"/>
    <n v="1521975082.2806525"/>
    <n v="0.97342968214410075"/>
    <n v="1.1512934872588714"/>
  </r>
  <r>
    <x v="13"/>
    <x v="1"/>
    <n v="40272.320293643752"/>
    <n v="395653598400"/>
    <n v="168"/>
    <n v="1927590000"/>
    <n v="4.2109131340381167E-3"/>
    <n v="169.58324246269427"/>
    <n v="1666062934.0320024"/>
    <n v="0.99066392150720572"/>
    <n v="1.156973101451265"/>
  </r>
  <r>
    <x v="14"/>
    <x v="1"/>
    <n v="38476.75571579059"/>
    <n v="361131517900"/>
    <n v="159"/>
    <n v="1819813000"/>
    <n v="4.2317592386620657E-3"/>
    <n v="162.82436647404026"/>
    <n v="1528221637.2453802"/>
    <n v="0.97651232087152018"/>
    <n v="1.1908043674085216"/>
  </r>
  <r>
    <x v="15"/>
    <x v="1"/>
    <n v="37305.384791772492"/>
    <n v="339252629200"/>
    <n v="155"/>
    <n v="1647160000"/>
    <n v="4.2317592386620657E-3"/>
    <n v="157.86740674442657"/>
    <n v="1435635447.857496"/>
    <n v="0.98183661337347072"/>
    <n v="1.1473386244803148"/>
  </r>
  <r>
    <x v="16"/>
    <x v="1"/>
    <n v="33161.744908629749"/>
    <n v="268285048800"/>
    <n v="128"/>
    <n v="1388487000"/>
    <n v="4.2526053432860181E-3"/>
    <n v="141.02381359112678"/>
    <n v="1140910432.0506301"/>
    <n v="0.9076481250968933"/>
    <n v="1.2169991271833538"/>
  </r>
  <r>
    <x v="17"/>
    <x v="1"/>
    <n v="31263.128430508928"/>
    <n v="238140487000"/>
    <n v="131"/>
    <n v="1238522000"/>
    <n v="4.2734514479099697E-3"/>
    <n v="133.60146145755371"/>
    <n v="1017681808.9761354"/>
    <n v="0.98052819610524833"/>
    <n v="1.2170031822088345"/>
  </r>
  <r>
    <x v="18"/>
    <x v="1"/>
    <n v="30532.271540317492"/>
    <n v="227311778400"/>
    <n v="125"/>
    <n v="1097972000"/>
    <n v="4.2942975525339213E-3"/>
    <n v="131.1146589488865"/>
    <n v="976144413.64525306"/>
    <n v="0.95336403268783065"/>
    <n v="1.1248048799457875"/>
  </r>
  <r>
    <x v="19"/>
    <x v="1"/>
    <n v="30201.229284881771"/>
    <n v="222406241600"/>
    <n v="119"/>
    <n v="1084928000"/>
    <n v="4.3776819710297258E-3"/>
    <n v="132.2113769433619"/>
    <n v="973623794.0968014"/>
    <n v="0.90007382686119719"/>
    <n v="1.1143195211313133"/>
  </r>
  <r>
    <x v="20"/>
    <x v="1"/>
    <n v="27045.818444814722"/>
    <n v="178234446800"/>
    <n v="98"/>
    <n v="990294000"/>
    <n v="4.5652969126452848E-3"/>
    <n v="123.47219144607755"/>
    <n v="813693169.7030803"/>
    <n v="0.79370098523600197"/>
    <n v="1.2170361468824447"/>
  </r>
  <r>
    <x v="21"/>
    <x v="1"/>
    <n v="20169.159258456395"/>
    <n v="99161093800"/>
    <n v="99"/>
    <n v="653518000"/>
    <n v="4.5861430172692355E-3"/>
    <n v="92.498648897360951"/>
    <n v="454766957.91564971"/>
    <n v="1.0702859034173908"/>
    <n v="1.4370393200844962"/>
  </r>
  <r>
    <x v="22"/>
    <x v="1"/>
    <n v="18822.665349390551"/>
    <n v="86261875200"/>
    <n v="89"/>
    <n v="483708000"/>
    <n v="4.606989121893188E-3"/>
    <n v="86.715814509678111"/>
    <n v="397407520.68050778"/>
    <n v="1.026341048668429"/>
    <n v="1.2171586465493005"/>
  </r>
  <r>
    <x v="23"/>
    <x v="1"/>
    <n v="9884.4993018740734"/>
    <n v="23744188100"/>
    <n v="48"/>
    <n v="133776000"/>
    <n v="4.6278352265171387E-3"/>
    <n v="45.743834065696902"/>
    <n v="109884190.11422905"/>
    <n v="1.0493217497042948"/>
    <n v="1.2174271827542655"/>
  </r>
  <r>
    <x v="24"/>
    <x v="1"/>
    <n v="6588.8887179719304"/>
    <n v="10528987700"/>
    <n v="32"/>
    <n v="58899000"/>
    <n v="4.6695274357650401E-3"/>
    <n v="30.766996639772671"/>
    <n v="49165396.935982645"/>
    <n v="1.0400755190590627"/>
    <n v="1.197976700497126"/>
  </r>
  <r>
    <x v="25"/>
    <x v="1"/>
    <n v="768.86604233986156"/>
    <n v="131051500"/>
    <n v="6"/>
    <n v="981000"/>
    <n v="4.7320657496368948E-3"/>
    <n v="3.6383246650153294"/>
    <n v="620144.31458853954"/>
    <n v="1.6491106628535912"/>
    <n v="1.5818898551877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updatedVersion="5" minRefreshableVersion="3" showMemberPropertyTips="0" useAutoFormatting="1" rowGrandTotals="0" colGrandTotals="0" itemPrintTitles="1" createdVersion="5" indent="0" compact="0" compactData="0" gridDropZones="1">
  <location ref="A51:C78" firstHeaderRow="1" firstDataRow="2" firstDataCol="1" rowPageCount="1" colPageCount="1"/>
  <pivotFields count="11"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Page" compact="0" outline="0" subtotalTop="0" showAll="0" includeNewItemsInFilter="1">
      <items count="3">
        <item h="1" x="0"/>
        <item x="1"/>
        <item t="default"/>
      </items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67" outline="0" subtotalTop="0" showAll="0" includeNewItemsInFilter="1"/>
    <pivotField compact="0" numFmtId="3" outline="0" subtotalTop="0" showAll="0" includeNewItemsInFilter="1" defaultSubtotal="0"/>
    <pivotField compact="0" numFmtId="43" outline="0" subtotalTop="0" showAll="0" includeNewItemsInFilter="1"/>
    <pivotField dataField="1" compact="0" numFmtId="165" outline="0" subtotalTop="0" showAll="0" includeNewItemsInFilter="1"/>
    <pivotField dataField="1" compact="0" numFmtId="166" outline="0" subtotalTop="0" showAll="0" includeNewItemsInFilter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2">
    <i>
      <x/>
    </i>
    <i i="1">
      <x v="1"/>
    </i>
  </colItems>
  <pageFields count="1">
    <pageField fld="1" item="1" hier="0"/>
  </pageFields>
  <dataFields count="2">
    <dataField name="Sum of A/E [Number claims]" fld="9" baseField="0" baseItem="0"/>
    <dataField name="Sum of A/E [Sum Insured]" fld="10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minRefreshableVersion="3" showMemberPropertyTips="0" useAutoFormatting="1" rowGrandTotals="0" colGrandTotals="0" itemPrintTitles="1" createdVersion="5" indent="0" compact="0" compactData="0" gridDropZones="1">
  <location ref="A15:C42" firstHeaderRow="1" firstDataRow="2" firstDataCol="1" rowPageCount="1" colPageCount="1"/>
  <pivotFields count="11"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Page" compact="0" outline="0" subtotalTop="0" showAll="0" includeNewItemsInFilter="1">
      <items count="3">
        <item x="0"/>
        <item h="1" x="1"/>
        <item t="default"/>
      </items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67" outline="0" subtotalTop="0" showAll="0" includeNewItemsInFilter="1"/>
    <pivotField compact="0" numFmtId="3" outline="0" subtotalTop="0" showAll="0" includeNewItemsInFilter="1" defaultSubtotal="0"/>
    <pivotField compact="0" numFmtId="43" outline="0" subtotalTop="0" showAll="0" includeNewItemsInFilter="1"/>
    <pivotField dataField="1" compact="0" numFmtId="165" outline="0" subtotalTop="0" showAll="0" includeNewItemsInFilter="1"/>
    <pivotField dataField="1" compact="0" numFmtId="166" outline="0" subtotalTop="0" showAll="0" includeNewItemsInFilter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2">
    <i>
      <x/>
    </i>
    <i i="1">
      <x v="1"/>
    </i>
  </colItems>
  <pageFields count="1">
    <pageField fld="1" item="0" hier="0"/>
  </pageFields>
  <dataFields count="2">
    <dataField name="Sum of A/E [Number claims]" fld="9" baseField="0" baseItem="0"/>
    <dataField name="Sum of A/E [Sum Insured]" fld="10" baseField="0" baseItem="0"/>
  </dataFields>
  <formats count="1"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Data" updatedVersion="5" minRefreshableVersion="3" showMemberPropertyTips="0" useAutoFormatting="1" itemPrintTitles="1" createdVersion="5" indent="0" compact="0" compactData="0" gridDropZones="1">
  <location ref="A3:E7" firstHeaderRow="1" firstDataRow="2" firstDataCol="1"/>
  <pivotFields count="11">
    <pivotField compact="0" outline="0" showAll="0" defaultSubtotal="0"/>
    <pivotField axis="axisRow" compact="0" outline="0" subtotalTop="0" showAll="0" includeNewItemsInFilter="1">
      <items count="3">
        <item x="0"/>
        <item x="1"/>
        <item t="default"/>
      </items>
    </pivotField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compact="0" numFmtId="167" outline="0" subtotalTop="0" showAll="0" includeNewItemsInFilter="1"/>
    <pivotField dataField="1" compact="0" numFmtId="3" outline="0" subtotalTop="0" showAll="0" includeNewItemsInFilter="1" defaultSubtotal="0"/>
    <pivotField dataField="1" compact="0" numFmtId="43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umber of claims" fld="4" baseField="0" baseItem="0"/>
    <dataField name="Sum of Amount of claims" fld="5" baseField="0" baseItem="0"/>
    <dataField name="Sum of E[Amount claims]" fld="8" baseField="0" baseItem="0"/>
    <dataField name="Sum of E [Number claims]" fld="7" baseField="0" baseItem="0"/>
  </dataFields>
  <formats count="1">
    <format dxfId="2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Normal="100" workbookViewId="0">
      <selection activeCell="N21" sqref="N21:O21"/>
    </sheetView>
  </sheetViews>
  <sheetFormatPr defaultColWidth="9.140625" defaultRowHeight="12.75" x14ac:dyDescent="0.2"/>
  <cols>
    <col min="1" max="1" width="9.28515625" style="11" bestFit="1" customWidth="1"/>
    <col min="2" max="2" width="18.7109375" style="10" customWidth="1"/>
    <col min="3" max="3" width="16" style="11" customWidth="1"/>
    <col min="4" max="16384" width="9.140625" style="1"/>
  </cols>
  <sheetData>
    <row r="1" spans="1:3" x14ac:dyDescent="0.2">
      <c r="A1" s="14" t="s">
        <v>25</v>
      </c>
    </row>
    <row r="3" spans="1:3" s="2" customFormat="1" x14ac:dyDescent="0.2">
      <c r="A3" s="37" t="s">
        <v>0</v>
      </c>
      <c r="B3" s="38" t="s">
        <v>13</v>
      </c>
      <c r="C3" s="38" t="s">
        <v>10</v>
      </c>
    </row>
    <row r="4" spans="1:3" x14ac:dyDescent="0.2">
      <c r="A4" s="11">
        <v>35</v>
      </c>
      <c r="B4" s="13">
        <v>1.5598440000000003E-3</v>
      </c>
      <c r="C4" s="13">
        <v>2.7099936011136397E-3</v>
      </c>
    </row>
    <row r="5" spans="1:3" x14ac:dyDescent="0.2">
      <c r="A5" s="11">
        <v>36</v>
      </c>
      <c r="B5" s="13">
        <v>1.5838416000000003E-3</v>
      </c>
      <c r="C5" s="13">
        <v>2.7794806165268096E-3</v>
      </c>
    </row>
    <row r="6" spans="1:3" x14ac:dyDescent="0.2">
      <c r="A6" s="11">
        <v>37</v>
      </c>
      <c r="B6" s="13">
        <v>1.6438356000000004E-3</v>
      </c>
      <c r="C6" s="13">
        <v>2.8559163334812968E-3</v>
      </c>
    </row>
    <row r="7" spans="1:3" x14ac:dyDescent="0.2">
      <c r="A7" s="11">
        <v>38</v>
      </c>
      <c r="B7" s="13">
        <v>1.7398260000000001E-3</v>
      </c>
      <c r="C7" s="13">
        <v>3.022685170472906E-3</v>
      </c>
    </row>
    <row r="8" spans="1:3" x14ac:dyDescent="0.2">
      <c r="A8" s="11">
        <v>39</v>
      </c>
      <c r="B8" s="13">
        <v>1.8238176000000001E-3</v>
      </c>
      <c r="C8" s="13">
        <v>3.1686079028405627E-3</v>
      </c>
    </row>
    <row r="9" spans="1:3" x14ac:dyDescent="0.2">
      <c r="A9" s="11">
        <v>40</v>
      </c>
      <c r="B9" s="13">
        <v>1.8358164000000002E-3</v>
      </c>
      <c r="C9" s="13">
        <v>3.1894540074645147E-3</v>
      </c>
    </row>
    <row r="10" spans="1:3" x14ac:dyDescent="0.2">
      <c r="A10" s="11">
        <v>41</v>
      </c>
      <c r="B10" s="13">
        <v>1.9318068000000004E-3</v>
      </c>
      <c r="C10" s="13">
        <v>3.3562228444561221E-3</v>
      </c>
    </row>
    <row r="11" spans="1:3" x14ac:dyDescent="0.2">
      <c r="A11" s="11">
        <v>42</v>
      </c>
      <c r="B11" s="13">
        <v>2.0877912000000004E-3</v>
      </c>
      <c r="C11" s="13">
        <v>3.6272222045674847E-3</v>
      </c>
    </row>
    <row r="12" spans="1:3" x14ac:dyDescent="0.2">
      <c r="A12" s="11">
        <v>43</v>
      </c>
      <c r="B12" s="13">
        <v>2.1117888000000006E-3</v>
      </c>
      <c r="C12" s="13">
        <v>3.6689144138153892E-3</v>
      </c>
    </row>
    <row r="13" spans="1:3" x14ac:dyDescent="0.2">
      <c r="A13" s="11">
        <v>44</v>
      </c>
      <c r="B13" s="13">
        <v>2.1357864000000003E-3</v>
      </c>
      <c r="C13" s="13">
        <v>3.7106066230632902E-3</v>
      </c>
    </row>
    <row r="14" spans="1:3" x14ac:dyDescent="0.2">
      <c r="A14" s="11">
        <v>45</v>
      </c>
      <c r="B14" s="13">
        <v>2.2437756000000001E-3</v>
      </c>
      <c r="C14" s="13">
        <v>3.89822156467885E-3</v>
      </c>
    </row>
    <row r="15" spans="1:3" x14ac:dyDescent="0.2">
      <c r="A15" s="11">
        <v>46</v>
      </c>
      <c r="B15" s="13">
        <v>2.3397660000000001E-3</v>
      </c>
      <c r="C15" s="13">
        <v>4.0649904016704583E-3</v>
      </c>
    </row>
    <row r="16" spans="1:3" x14ac:dyDescent="0.2">
      <c r="A16" s="11">
        <v>47</v>
      </c>
      <c r="B16" s="13">
        <v>2.3397660000000001E-3</v>
      </c>
      <c r="C16" s="13">
        <v>4.0649904016704583E-3</v>
      </c>
    </row>
    <row r="17" spans="1:3" x14ac:dyDescent="0.2">
      <c r="A17" s="11">
        <v>48</v>
      </c>
      <c r="B17" s="13">
        <v>2.4237576000000005E-3</v>
      </c>
      <c r="C17" s="13">
        <v>4.2109131340381167E-3</v>
      </c>
    </row>
    <row r="18" spans="1:3" x14ac:dyDescent="0.2">
      <c r="A18" s="11">
        <v>49</v>
      </c>
      <c r="B18" s="13">
        <v>2.4357564000000004E-3</v>
      </c>
      <c r="C18" s="13">
        <v>4.2317592386620657E-3</v>
      </c>
    </row>
    <row r="19" spans="1:3" x14ac:dyDescent="0.2">
      <c r="A19" s="11">
        <v>50</v>
      </c>
      <c r="B19" s="13">
        <v>2.4357564000000004E-3</v>
      </c>
      <c r="C19" s="13">
        <v>4.2317592386620657E-3</v>
      </c>
    </row>
    <row r="20" spans="1:3" x14ac:dyDescent="0.2">
      <c r="A20" s="11">
        <v>51</v>
      </c>
      <c r="B20" s="13">
        <v>2.4477552000000007E-3</v>
      </c>
      <c r="C20" s="13">
        <v>4.2526053432860181E-3</v>
      </c>
    </row>
    <row r="21" spans="1:3" x14ac:dyDescent="0.2">
      <c r="A21" s="11">
        <v>52</v>
      </c>
      <c r="B21" s="13">
        <v>2.4597540000000002E-3</v>
      </c>
      <c r="C21" s="13">
        <v>4.2734514479099697E-3</v>
      </c>
    </row>
    <row r="22" spans="1:3" x14ac:dyDescent="0.2">
      <c r="A22" s="11">
        <v>53</v>
      </c>
      <c r="B22" s="13">
        <v>2.4717528000000009E-3</v>
      </c>
      <c r="C22" s="13">
        <v>4.2942975525339213E-3</v>
      </c>
    </row>
    <row r="23" spans="1:3" x14ac:dyDescent="0.2">
      <c r="A23" s="11">
        <v>54</v>
      </c>
      <c r="B23" s="13">
        <v>2.5197480000000009E-3</v>
      </c>
      <c r="C23" s="13">
        <v>4.3776819710297258E-3</v>
      </c>
    </row>
    <row r="24" spans="1:3" x14ac:dyDescent="0.2">
      <c r="A24" s="11">
        <v>55</v>
      </c>
      <c r="B24" s="13">
        <v>2.6277372000000007E-3</v>
      </c>
      <c r="C24" s="13">
        <v>4.5652969126452848E-3</v>
      </c>
    </row>
    <row r="25" spans="1:3" x14ac:dyDescent="0.2">
      <c r="A25" s="11">
        <v>56</v>
      </c>
      <c r="B25" s="13">
        <v>2.6397360000000002E-3</v>
      </c>
      <c r="C25" s="13">
        <v>4.5861430172692355E-3</v>
      </c>
    </row>
    <row r="26" spans="1:3" x14ac:dyDescent="0.2">
      <c r="A26" s="11">
        <v>57</v>
      </c>
      <c r="B26" s="13">
        <v>2.6517348000000005E-3</v>
      </c>
      <c r="C26" s="13">
        <v>4.606989121893188E-3</v>
      </c>
    </row>
    <row r="27" spans="1:3" x14ac:dyDescent="0.2">
      <c r="A27" s="11">
        <v>58</v>
      </c>
      <c r="B27" s="13">
        <v>2.6637336000000012E-3</v>
      </c>
      <c r="C27" s="13">
        <v>4.6278352265171387E-3</v>
      </c>
    </row>
    <row r="28" spans="1:3" x14ac:dyDescent="0.2">
      <c r="A28" s="11">
        <v>59</v>
      </c>
      <c r="B28" s="13">
        <v>2.687731200000001E-3</v>
      </c>
      <c r="C28" s="13">
        <v>4.6695274357650401E-3</v>
      </c>
    </row>
    <row r="29" spans="1:3" x14ac:dyDescent="0.2">
      <c r="A29" s="11">
        <v>60</v>
      </c>
      <c r="B29" s="13">
        <v>2.7237276000000006E-3</v>
      </c>
      <c r="C29" s="13">
        <v>4.7320657496368948E-3</v>
      </c>
    </row>
    <row r="32" spans="1:3" s="2" customFormat="1" x14ac:dyDescent="0.2">
      <c r="A32" s="12"/>
      <c r="B32" s="12"/>
      <c r="C32" s="1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9"/>
  <sheetViews>
    <sheetView tabSelected="1" zoomScaleNormal="100" workbookViewId="0">
      <selection activeCell="F10" sqref="F10"/>
    </sheetView>
  </sheetViews>
  <sheetFormatPr defaultColWidth="8.85546875" defaultRowHeight="12.75" x14ac:dyDescent="0.2"/>
  <cols>
    <col min="1" max="1" width="16.85546875" style="62" customWidth="1"/>
    <col min="2" max="2" width="12" style="62" bestFit="1" customWidth="1"/>
    <col min="3" max="3" width="21.140625" style="50" bestFit="1" customWidth="1"/>
    <col min="4" max="4" width="27.7109375" style="50" customWidth="1"/>
    <col min="5" max="5" width="18.7109375" style="50" customWidth="1"/>
    <col min="6" max="6" width="23.5703125" style="48" customWidth="1"/>
    <col min="7" max="7" width="12" style="45" bestFit="1" customWidth="1"/>
    <col min="8" max="8" width="19.28515625" style="40" customWidth="1"/>
    <col min="9" max="9" width="23.28515625" style="40" customWidth="1"/>
    <col min="10" max="10" width="20" style="60" customWidth="1"/>
    <col min="11" max="11" width="18.7109375" style="61" customWidth="1"/>
    <col min="12" max="12" width="14.85546875" style="40" bestFit="1" customWidth="1"/>
    <col min="13" max="13" width="18.42578125" style="40" bestFit="1" customWidth="1"/>
    <col min="14" max="14" width="8.85546875" style="40"/>
    <col min="15" max="15" width="12" style="40" bestFit="1" customWidth="1"/>
    <col min="16" max="16" width="8.85546875" style="40"/>
    <col min="17" max="17" width="13.85546875" style="48" bestFit="1" customWidth="1"/>
    <col min="18" max="16384" width="8.85546875" style="40"/>
  </cols>
  <sheetData>
    <row r="1" spans="1:17" s="56" customFormat="1" x14ac:dyDescent="0.2">
      <c r="A1" s="52" t="s">
        <v>26</v>
      </c>
      <c r="B1" s="52" t="s">
        <v>10</v>
      </c>
      <c r="C1" s="39" t="s">
        <v>3</v>
      </c>
      <c r="D1" s="39" t="s">
        <v>4</v>
      </c>
      <c r="E1" s="39" t="s">
        <v>1</v>
      </c>
      <c r="F1" s="39" t="s">
        <v>5</v>
      </c>
      <c r="G1" s="53" t="s">
        <v>2</v>
      </c>
      <c r="H1" s="52" t="s">
        <v>20</v>
      </c>
      <c r="I1" s="52" t="s">
        <v>14</v>
      </c>
      <c r="J1" s="54" t="s">
        <v>15</v>
      </c>
      <c r="K1" s="55" t="s">
        <v>16</v>
      </c>
      <c r="Q1" s="51"/>
    </row>
    <row r="2" spans="1:17" x14ac:dyDescent="0.2">
      <c r="A2" s="40">
        <v>35</v>
      </c>
      <c r="B2" s="41" t="s">
        <v>11</v>
      </c>
      <c r="C2" s="42">
        <v>2740.2411046213347</v>
      </c>
      <c r="D2" s="43">
        <v>411770000</v>
      </c>
      <c r="E2" s="44">
        <v>77</v>
      </c>
      <c r="F2" s="43">
        <v>1041000</v>
      </c>
      <c r="G2" s="45">
        <f>VLOOKUP(A2,Mortality!$A$4:$C$29,IF(Workings!B2="NS",2,3),FALSE)</f>
        <v>1.5598440000000003E-3</v>
      </c>
      <c r="H2" s="42">
        <f>G2*C2</f>
        <v>4.2743486455969624</v>
      </c>
      <c r="I2" s="43">
        <f>G2*D2</f>
        <v>642296.96388000017</v>
      </c>
      <c r="J2" s="46">
        <f t="shared" ref="J2:K4" si="0">E2/H2</f>
        <v>18.01444065151734</v>
      </c>
      <c r="K2" s="46">
        <f t="shared" si="0"/>
        <v>1.6207456340934676</v>
      </c>
      <c r="L2" s="57"/>
    </row>
    <row r="3" spans="1:17" x14ac:dyDescent="0.2">
      <c r="A3" s="40">
        <v>36</v>
      </c>
      <c r="B3" s="41" t="s">
        <v>11</v>
      </c>
      <c r="C3" s="42">
        <v>14794.244278897722</v>
      </c>
      <c r="D3" s="43">
        <v>12141587000</v>
      </c>
      <c r="E3" s="44">
        <v>58</v>
      </c>
      <c r="F3" s="43">
        <v>24436000</v>
      </c>
      <c r="G3" s="45">
        <f>VLOOKUP(A3,Mortality!$A$4:$C$29,IF(Workings!B3="NS",2,3),FALSE)</f>
        <v>1.5838416000000003E-3</v>
      </c>
      <c r="H3" s="42">
        <f>G3*C3</f>
        <v>23.431739529480218</v>
      </c>
      <c r="I3" s="43">
        <f>G3*D3</f>
        <v>19230350.580619205</v>
      </c>
      <c r="J3" s="46">
        <f t="shared" si="0"/>
        <v>2.475275039952896</v>
      </c>
      <c r="K3" s="46">
        <f t="shared" si="0"/>
        <v>1.2706996628874343</v>
      </c>
    </row>
    <row r="4" spans="1:17" x14ac:dyDescent="0.2">
      <c r="A4" s="40">
        <v>37</v>
      </c>
      <c r="B4" s="41" t="s">
        <v>11</v>
      </c>
      <c r="C4" s="42">
        <v>43050.098825770692</v>
      </c>
      <c r="D4" s="43">
        <v>102838492000</v>
      </c>
      <c r="E4" s="44">
        <v>101</v>
      </c>
      <c r="F4" s="43">
        <v>235252000</v>
      </c>
      <c r="G4" s="45">
        <f>VLOOKUP(A4,Mortality!$A$4:$C$29,IF(Workings!B4="NS",2,3),FALSE)</f>
        <v>1.6438356000000004E-3</v>
      </c>
      <c r="H4" s="42">
        <f>G4*C4</f>
        <v>70.767285033320078</v>
      </c>
      <c r="I4" s="43">
        <f>G4*D4</f>
        <v>169049574.19991523</v>
      </c>
      <c r="J4" s="46">
        <f t="shared" si="0"/>
        <v>1.4272131529766212</v>
      </c>
      <c r="K4" s="46">
        <f t="shared" si="0"/>
        <v>1.3916154543033328</v>
      </c>
    </row>
    <row r="5" spans="1:17" x14ac:dyDescent="0.2">
      <c r="A5" s="40">
        <v>38</v>
      </c>
      <c r="B5" s="41" t="s">
        <v>11</v>
      </c>
      <c r="C5" s="42">
        <v>58291.170951568783</v>
      </c>
      <c r="D5" s="43">
        <v>188667038000</v>
      </c>
      <c r="E5" s="44">
        <v>146</v>
      </c>
      <c r="F5" s="43">
        <v>440686000</v>
      </c>
      <c r="G5" s="45">
        <f>VLOOKUP(A5,Mortality!$A$4:$C$29,IF(Workings!B5="NS",2,3),FALSE)</f>
        <v>1.7398260000000001E-3</v>
      </c>
      <c r="H5" s="42">
        <f t="shared" ref="H5:H53" si="1">G5*C5</f>
        <v>101.41649479198412</v>
      </c>
      <c r="I5" s="43">
        <f>G5*D5</f>
        <v>328247818.05538803</v>
      </c>
      <c r="J5" s="46">
        <f>E5/H5</f>
        <v>1.4396080272687528</v>
      </c>
      <c r="K5" s="46">
        <f t="shared" ref="K5:K53" si="2">F5/I5</f>
        <v>1.34254053114723</v>
      </c>
    </row>
    <row r="6" spans="1:17" x14ac:dyDescent="0.2">
      <c r="A6" s="40">
        <v>39</v>
      </c>
      <c r="B6" s="41" t="s">
        <v>11</v>
      </c>
      <c r="C6" s="42">
        <v>85819.107254359289</v>
      </c>
      <c r="D6" s="43">
        <v>408969067000</v>
      </c>
      <c r="E6" s="44">
        <v>189</v>
      </c>
      <c r="F6" s="43">
        <v>935095000</v>
      </c>
      <c r="G6" s="45">
        <f>VLOOKUP(A6,Mortality!$A$4:$C$29,IF(Workings!B6="NS",2,3),FALSE)</f>
        <v>1.8238176000000001E-3</v>
      </c>
      <c r="H6" s="42">
        <f t="shared" si="1"/>
        <v>156.51839822678815</v>
      </c>
      <c r="I6" s="43">
        <f t="shared" ref="I6:I53" si="3">G6*D6</f>
        <v>745884982.25017929</v>
      </c>
      <c r="J6" s="46">
        <f t="shared" ref="J6:J53" si="4">E6/H6</f>
        <v>1.2075257742297327</v>
      </c>
      <c r="K6" s="46">
        <f>F6/I6</f>
        <v>1.2536718425125193</v>
      </c>
    </row>
    <row r="7" spans="1:17" x14ac:dyDescent="0.2">
      <c r="A7" s="40">
        <v>40</v>
      </c>
      <c r="B7" s="41" t="s">
        <v>11</v>
      </c>
      <c r="C7" s="42">
        <v>104935.19673629095</v>
      </c>
      <c r="D7" s="43">
        <v>611544936000</v>
      </c>
      <c r="E7" s="44">
        <v>206</v>
      </c>
      <c r="F7" s="43">
        <v>1228182000</v>
      </c>
      <c r="G7" s="45">
        <f>VLOOKUP(A7,Mortality!$A$4:$C$29,IF(Workings!B7="NS",2,3),FALSE)</f>
        <v>1.8358164000000002E-3</v>
      </c>
      <c r="H7" s="42">
        <f t="shared" si="1"/>
        <v>192.64175510570942</v>
      </c>
      <c r="I7" s="43">
        <f t="shared" si="3"/>
        <v>1122684222.8457506</v>
      </c>
      <c r="J7" s="46">
        <f t="shared" si="4"/>
        <v>1.0693424168968999</v>
      </c>
      <c r="K7" s="46">
        <f t="shared" si="2"/>
        <v>1.0939692346320111</v>
      </c>
      <c r="P7" s="58"/>
    </row>
    <row r="8" spans="1:17" x14ac:dyDescent="0.2">
      <c r="A8" s="40">
        <v>41</v>
      </c>
      <c r="B8" s="41" t="s">
        <v>11</v>
      </c>
      <c r="C8" s="42">
        <v>119991.96671126262</v>
      </c>
      <c r="D8" s="43">
        <v>799604502000</v>
      </c>
      <c r="E8" s="44">
        <v>246</v>
      </c>
      <c r="F8" s="43">
        <v>1667316000</v>
      </c>
      <c r="G8" s="45">
        <f>VLOOKUP(A8,Mortality!$A$4:$C$29,IF(Workings!B8="NS",2,3),FALSE)</f>
        <v>1.9318068000000004E-3</v>
      </c>
      <c r="H8" s="42">
        <f>G8*C8</f>
        <v>231.80129723819081</v>
      </c>
      <c r="I8" s="43">
        <f t="shared" si="3"/>
        <v>1544681414.2742138</v>
      </c>
      <c r="J8" s="46">
        <f t="shared" si="4"/>
        <v>1.0612537674766294</v>
      </c>
      <c r="K8" s="46">
        <f t="shared" si="2"/>
        <v>1.0793915072665048</v>
      </c>
      <c r="L8" s="49"/>
      <c r="M8" s="49"/>
    </row>
    <row r="9" spans="1:17" x14ac:dyDescent="0.2">
      <c r="A9" s="40">
        <v>42</v>
      </c>
      <c r="B9" s="41" t="s">
        <v>11</v>
      </c>
      <c r="C9" s="42">
        <v>133649.48788714677</v>
      </c>
      <c r="D9" s="43">
        <v>991699879000</v>
      </c>
      <c r="E9" s="44">
        <v>308</v>
      </c>
      <c r="F9" s="43">
        <v>2315904000</v>
      </c>
      <c r="G9" s="45">
        <f>VLOOKUP(A9,Mortality!$A$4:$C$29,IF(Workings!B9="NS",2,3),FALSE)</f>
        <v>2.0877912000000004E-3</v>
      </c>
      <c r="H9" s="42">
        <f>G9*C9</f>
        <v>279.03222469529169</v>
      </c>
      <c r="I9" s="43">
        <f t="shared" si="3"/>
        <v>2070462280.4172652</v>
      </c>
      <c r="J9" s="46">
        <f t="shared" si="4"/>
        <v>1.1038151609060267</v>
      </c>
      <c r="K9" s="46">
        <f t="shared" si="2"/>
        <v>1.1185444052297684</v>
      </c>
      <c r="L9" s="49"/>
      <c r="M9" s="49"/>
    </row>
    <row r="10" spans="1:17" x14ac:dyDescent="0.2">
      <c r="A10" s="40">
        <v>43</v>
      </c>
      <c r="B10" s="41" t="s">
        <v>11</v>
      </c>
      <c r="C10" s="42">
        <v>135479.52588907964</v>
      </c>
      <c r="D10" s="43">
        <v>1019329869000</v>
      </c>
      <c r="E10" s="44">
        <v>354</v>
      </c>
      <c r="F10" s="43">
        <v>2880456000</v>
      </c>
      <c r="G10" s="45">
        <f>VLOOKUP(A10,Mortality!$A$4:$C$29,IF(Workings!B10="NS",2,3),FALSE)</f>
        <v>2.1117888000000006E-3</v>
      </c>
      <c r="H10" s="42">
        <f>G10*C10</f>
        <v>286.10414540186849</v>
      </c>
      <c r="I10" s="43">
        <f t="shared" si="3"/>
        <v>2152609400.8596678</v>
      </c>
      <c r="J10" s="46">
        <f t="shared" si="4"/>
        <v>1.2373116771963</v>
      </c>
      <c r="K10" s="46">
        <f t="shared" si="2"/>
        <v>1.3381229306392786</v>
      </c>
      <c r="L10" s="49"/>
      <c r="M10" s="49"/>
    </row>
    <row r="11" spans="1:17" x14ac:dyDescent="0.2">
      <c r="A11" s="40">
        <v>44</v>
      </c>
      <c r="B11" s="41" t="s">
        <v>11</v>
      </c>
      <c r="C11" s="42">
        <v>139450.25339995278</v>
      </c>
      <c r="D11" s="43">
        <v>1080061627000</v>
      </c>
      <c r="E11" s="44">
        <v>335</v>
      </c>
      <c r="F11" s="43">
        <v>2622255000</v>
      </c>
      <c r="G11" s="45">
        <f>VLOOKUP(A11,Mortality!$A$4:$C$29,IF(Workings!B11="NS",2,3),FALSE)</f>
        <v>2.1357864000000003E-3</v>
      </c>
      <c r="H11" s="42">
        <f>G11*C11</f>
        <v>297.83595468817293</v>
      </c>
      <c r="I11" s="43">
        <f>G11*D11</f>
        <v>2306780934.1084733</v>
      </c>
      <c r="J11" s="46">
        <f>E11/H11</f>
        <v>1.1247802514331653</v>
      </c>
      <c r="K11" s="46">
        <f>F11/I11</f>
        <v>1.1367594387602529</v>
      </c>
      <c r="L11" s="49"/>
      <c r="M11" s="49"/>
    </row>
    <row r="12" spans="1:17" x14ac:dyDescent="0.2">
      <c r="A12" s="40">
        <v>45</v>
      </c>
      <c r="B12" s="41" t="s">
        <v>11</v>
      </c>
      <c r="C12" s="42">
        <v>162449.47768825086</v>
      </c>
      <c r="D12" s="43">
        <v>1465613908000</v>
      </c>
      <c r="E12" s="44">
        <v>307</v>
      </c>
      <c r="F12" s="43">
        <v>2971434000</v>
      </c>
      <c r="G12" s="45">
        <f>VLOOKUP(A12,Mortality!$A$4:$C$29,IF(Workings!B12="NS",2,3),FALSE)</f>
        <v>2.2437756000000001E-3</v>
      </c>
      <c r="H12" s="42">
        <f t="shared" si="1"/>
        <v>364.50017426964172</v>
      </c>
      <c r="I12" s="43">
        <f t="shared" si="3"/>
        <v>3288508725.7910452</v>
      </c>
      <c r="J12" s="46">
        <f t="shared" si="4"/>
        <v>0.84224925438003895</v>
      </c>
      <c r="K12" s="46">
        <f>F12/I12</f>
        <v>0.90358099910020051</v>
      </c>
      <c r="L12" s="49"/>
      <c r="M12" s="49"/>
    </row>
    <row r="13" spans="1:17" x14ac:dyDescent="0.2">
      <c r="A13" s="40">
        <v>46</v>
      </c>
      <c r="B13" s="41" t="s">
        <v>11</v>
      </c>
      <c r="C13" s="42">
        <v>166718.69223901941</v>
      </c>
      <c r="D13" s="43">
        <v>1543626139000</v>
      </c>
      <c r="E13" s="44">
        <v>330</v>
      </c>
      <c r="F13" s="43">
        <v>3445538000</v>
      </c>
      <c r="G13" s="45">
        <f>VLOOKUP(A13,Mortality!$A$4:$C$29,IF(Workings!B13="NS",2,3),FALSE)</f>
        <v>2.3397660000000001E-3</v>
      </c>
      <c r="H13" s="42">
        <f t="shared" si="1"/>
        <v>390.0827276653215</v>
      </c>
      <c r="I13" s="43">
        <f t="shared" si="3"/>
        <v>3611723956.743474</v>
      </c>
      <c r="J13" s="46">
        <f t="shared" si="4"/>
        <v>0.8459743961879016</v>
      </c>
      <c r="K13" s="46">
        <f>F13/I13</f>
        <v>0.95398708241996533</v>
      </c>
      <c r="L13" s="49"/>
      <c r="M13" s="49"/>
    </row>
    <row r="14" spans="1:17" x14ac:dyDescent="0.2">
      <c r="A14" s="40">
        <v>47</v>
      </c>
      <c r="B14" s="41" t="s">
        <v>11</v>
      </c>
      <c r="C14" s="42">
        <v>172146.08965112266</v>
      </c>
      <c r="D14" s="43">
        <v>1645760433000</v>
      </c>
      <c r="E14" s="44">
        <v>360</v>
      </c>
      <c r="F14" s="43">
        <v>3143271000</v>
      </c>
      <c r="G14" s="45">
        <f>VLOOKUP(A14,Mortality!$A$4:$C$29,IF(Workings!B14="NS",2,3),FALSE)</f>
        <v>2.3397660000000001E-3</v>
      </c>
      <c r="H14" s="42">
        <f t="shared" si="1"/>
        <v>402.78156759864868</v>
      </c>
      <c r="I14" s="43">
        <f t="shared" si="3"/>
        <v>3850694305.2786779</v>
      </c>
      <c r="J14" s="46">
        <f t="shared" si="4"/>
        <v>0.89378469364000701</v>
      </c>
      <c r="K14" s="46">
        <f t="shared" si="2"/>
        <v>0.81628681759834443</v>
      </c>
      <c r="L14" s="49"/>
      <c r="M14" s="49"/>
    </row>
    <row r="15" spans="1:17" x14ac:dyDescent="0.2">
      <c r="A15" s="40">
        <v>48</v>
      </c>
      <c r="B15" s="41" t="s">
        <v>11</v>
      </c>
      <c r="C15" s="42">
        <v>176956.79911100483</v>
      </c>
      <c r="D15" s="43">
        <v>1739136697000</v>
      </c>
      <c r="E15" s="44">
        <v>350</v>
      </c>
      <c r="F15" s="43">
        <v>3881933000</v>
      </c>
      <c r="G15" s="45">
        <f>VLOOKUP(A15,Mortality!$A$4:$C$29,IF(Workings!B15="NS",2,3),FALSE)</f>
        <v>2.4237576000000005E-3</v>
      </c>
      <c r="H15" s="42">
        <f t="shared" si="1"/>
        <v>428.9003867169713</v>
      </c>
      <c r="I15" s="43">
        <f t="shared" si="3"/>
        <v>4215245786.7926483</v>
      </c>
      <c r="J15" s="46">
        <f t="shared" si="4"/>
        <v>0.8160402994249637</v>
      </c>
      <c r="K15" s="46">
        <f t="shared" si="2"/>
        <v>0.92092684420989279</v>
      </c>
      <c r="L15" s="49"/>
      <c r="M15" s="49"/>
      <c r="P15" s="59"/>
    </row>
    <row r="16" spans="1:17" x14ac:dyDescent="0.2">
      <c r="A16" s="40">
        <v>49</v>
      </c>
      <c r="B16" s="41" t="s">
        <v>11</v>
      </c>
      <c r="C16" s="42">
        <v>169055.11893154241</v>
      </c>
      <c r="D16" s="43">
        <v>1587391287000</v>
      </c>
      <c r="E16" s="44">
        <v>387</v>
      </c>
      <c r="F16" s="43">
        <v>3706976000</v>
      </c>
      <c r="G16" s="45">
        <f>VLOOKUP(A16,Mortality!$A$4:$C$29,IF(Workings!B16="NS",2,3),FALSE)</f>
        <v>2.4357564000000004E-3</v>
      </c>
      <c r="H16" s="42">
        <f t="shared" si="1"/>
        <v>411.77708789026565</v>
      </c>
      <c r="I16" s="43">
        <f t="shared" si="3"/>
        <v>3866498486.6144876</v>
      </c>
      <c r="J16" s="46">
        <f t="shared" si="4"/>
        <v>0.93982888164756639</v>
      </c>
      <c r="K16" s="46">
        <f t="shared" si="2"/>
        <v>0.95874239000306305</v>
      </c>
      <c r="L16" s="49"/>
      <c r="M16" s="49"/>
      <c r="P16" s="59"/>
    </row>
    <row r="17" spans="1:16" x14ac:dyDescent="0.2">
      <c r="A17" s="40">
        <v>50</v>
      </c>
      <c r="B17" s="41" t="s">
        <v>11</v>
      </c>
      <c r="C17" s="42">
        <v>163861.36447738486</v>
      </c>
      <c r="D17" s="43">
        <v>1491220349000</v>
      </c>
      <c r="E17" s="44">
        <v>351</v>
      </c>
      <c r="F17" s="43">
        <v>3328540000</v>
      </c>
      <c r="G17" s="45">
        <f>VLOOKUP(A17,Mortality!$A$4:$C$29,IF(Workings!B17="NS",2,3),FALSE)</f>
        <v>2.4357564000000004E-3</v>
      </c>
      <c r="H17" s="42">
        <f t="shared" si="1"/>
        <v>399.1263672385229</v>
      </c>
      <c r="I17" s="43">
        <f t="shared" si="3"/>
        <v>3632249508.8869843</v>
      </c>
      <c r="J17" s="46">
        <f t="shared" si="4"/>
        <v>0.87942072689534445</v>
      </c>
      <c r="K17" s="46">
        <f t="shared" si="2"/>
        <v>0.91638528461662627</v>
      </c>
      <c r="L17" s="49"/>
      <c r="M17" s="49"/>
      <c r="P17" s="59"/>
    </row>
    <row r="18" spans="1:16" x14ac:dyDescent="0.2">
      <c r="A18" s="40">
        <v>51</v>
      </c>
      <c r="B18" s="41" t="s">
        <v>11</v>
      </c>
      <c r="C18" s="42">
        <v>145718.13608036115</v>
      </c>
      <c r="D18" s="43">
        <v>1179274940000</v>
      </c>
      <c r="E18" s="44">
        <v>299</v>
      </c>
      <c r="F18" s="43">
        <v>2753907000</v>
      </c>
      <c r="G18" s="45">
        <f>VLOOKUP(A18,Mortality!$A$4:$C$29,IF(Workings!B18="NS",2,3),FALSE)</f>
        <v>2.4477552000000007E-3</v>
      </c>
      <c r="H18" s="42">
        <f t="shared" si="1"/>
        <v>356.68232532501173</v>
      </c>
      <c r="I18" s="43">
        <f t="shared" si="3"/>
        <v>2886576366.6146889</v>
      </c>
      <c r="J18" s="46">
        <f t="shared" si="4"/>
        <v>0.83828095414469683</v>
      </c>
      <c r="K18" s="46">
        <f t="shared" si="2"/>
        <v>0.95403919738652865</v>
      </c>
      <c r="L18" s="49"/>
      <c r="M18" s="49"/>
      <c r="P18" s="59"/>
    </row>
    <row r="19" spans="1:16" x14ac:dyDescent="0.2">
      <c r="A19" s="40">
        <v>52</v>
      </c>
      <c r="B19" s="41" t="s">
        <v>11</v>
      </c>
      <c r="C19" s="42">
        <v>137277.61113405041</v>
      </c>
      <c r="D19" s="43">
        <v>1046771371000</v>
      </c>
      <c r="E19" s="44">
        <v>283</v>
      </c>
      <c r="F19" s="43">
        <v>2444513000</v>
      </c>
      <c r="G19" s="45">
        <f>VLOOKUP(A19,Mortality!$A$4:$C$29,IF(Workings!B19="NS",2,3),FALSE)</f>
        <v>2.4597540000000002E-3</v>
      </c>
      <c r="H19" s="42">
        <f t="shared" si="1"/>
        <v>337.66915309742507</v>
      </c>
      <c r="I19" s="43">
        <f t="shared" si="3"/>
        <v>2574800066.9027343</v>
      </c>
      <c r="J19" s="46">
        <f t="shared" si="4"/>
        <v>0.83809846829078938</v>
      </c>
      <c r="K19" s="46">
        <f t="shared" si="2"/>
        <v>0.94939915196621127</v>
      </c>
      <c r="L19" s="49"/>
      <c r="M19" s="49"/>
      <c r="P19" s="59"/>
    </row>
    <row r="20" spans="1:16" x14ac:dyDescent="0.2">
      <c r="A20" s="40">
        <v>53</v>
      </c>
      <c r="B20" s="41" t="s">
        <v>11</v>
      </c>
      <c r="C20" s="42">
        <v>134151.05982570699</v>
      </c>
      <c r="D20" s="43">
        <v>999172652000</v>
      </c>
      <c r="E20" s="44">
        <v>318</v>
      </c>
      <c r="F20" s="43">
        <v>2333354000</v>
      </c>
      <c r="G20" s="45">
        <f>VLOOKUP(A20,Mortality!$A$4:$C$29,IF(Workings!B20="NS",2,3),FALSE)</f>
        <v>2.4717528000000009E-3</v>
      </c>
      <c r="H20" s="42">
        <f t="shared" si="1"/>
        <v>331.58825774715888</v>
      </c>
      <c r="I20" s="43">
        <f t="shared" si="3"/>
        <v>2469707800.2644267</v>
      </c>
      <c r="J20" s="46">
        <f t="shared" si="4"/>
        <v>0.95902069078236141</v>
      </c>
      <c r="K20" s="46">
        <f t="shared" si="2"/>
        <v>0.94478950090782898</v>
      </c>
      <c r="L20" s="49"/>
      <c r="M20" s="49"/>
      <c r="P20" s="59"/>
    </row>
    <row r="21" spans="1:16" x14ac:dyDescent="0.2">
      <c r="A21" s="40">
        <v>54</v>
      </c>
      <c r="B21" s="41" t="s">
        <v>11</v>
      </c>
      <c r="C21" s="42">
        <v>132673.68313066542</v>
      </c>
      <c r="D21" s="43">
        <v>977609852000</v>
      </c>
      <c r="E21" s="44">
        <v>280</v>
      </c>
      <c r="F21" s="43">
        <v>2283005000</v>
      </c>
      <c r="G21" s="45">
        <f>VLOOKUP(A21,Mortality!$A$4:$C$29,IF(Workings!B21="NS",2,3),FALSE)</f>
        <v>2.5197480000000009E-3</v>
      </c>
      <c r="H21" s="42">
        <f t="shared" si="1"/>
        <v>334.30424772112804</v>
      </c>
      <c r="I21" s="43">
        <f t="shared" si="3"/>
        <v>2463330469.3572969</v>
      </c>
      <c r="J21" s="46">
        <f t="shared" si="4"/>
        <v>0.83756040166612578</v>
      </c>
      <c r="K21" s="46">
        <f t="shared" si="2"/>
        <v>0.92679607076660508</v>
      </c>
      <c r="L21" s="49"/>
      <c r="M21" s="49"/>
      <c r="P21" s="59"/>
    </row>
    <row r="22" spans="1:16" x14ac:dyDescent="0.2">
      <c r="A22" s="40">
        <v>55</v>
      </c>
      <c r="B22" s="41" t="s">
        <v>11</v>
      </c>
      <c r="C22" s="42">
        <v>118768.45319671834</v>
      </c>
      <c r="D22" s="43">
        <v>783448118000</v>
      </c>
      <c r="E22" s="44">
        <v>263</v>
      </c>
      <c r="F22" s="43">
        <v>1748771000</v>
      </c>
      <c r="G22" s="45">
        <f>VLOOKUP(A22,Mortality!$A$4:$C$29,IF(Workings!B22="NS",2,3),FALSE)</f>
        <v>2.6277372000000007E-3</v>
      </c>
      <c r="H22" s="42">
        <f t="shared" si="1"/>
        <v>312.09228265147578</v>
      </c>
      <c r="I22" s="43">
        <f t="shared" si="3"/>
        <v>2058695763.93859</v>
      </c>
      <c r="J22" s="46">
        <f t="shared" si="4"/>
        <v>0.84269946621429648</v>
      </c>
      <c r="K22" s="46">
        <f t="shared" si="2"/>
        <v>0.84945577225764624</v>
      </c>
      <c r="L22" s="49"/>
      <c r="M22" s="49"/>
      <c r="P22" s="59"/>
    </row>
    <row r="23" spans="1:16" x14ac:dyDescent="0.2">
      <c r="A23" s="40">
        <v>56</v>
      </c>
      <c r="B23" s="41" t="s">
        <v>11</v>
      </c>
      <c r="C23" s="42">
        <v>88587.555900750842</v>
      </c>
      <c r="D23" s="43">
        <v>435872939000</v>
      </c>
      <c r="E23" s="44">
        <v>224</v>
      </c>
      <c r="F23" s="43">
        <v>1017950000</v>
      </c>
      <c r="G23" s="45">
        <f>VLOOKUP(A23,Mortality!$A$4:$C$29,IF(Workings!B23="NS",2,3),FALSE)</f>
        <v>2.6397360000000002E-3</v>
      </c>
      <c r="H23" s="42">
        <f t="shared" si="1"/>
        <v>233.84776046322443</v>
      </c>
      <c r="I23" s="43">
        <f t="shared" si="3"/>
        <v>1150589488.5041041</v>
      </c>
      <c r="J23" s="46">
        <f t="shared" si="4"/>
        <v>0.95788815576545527</v>
      </c>
      <c r="K23" s="46">
        <f t="shared" si="2"/>
        <v>0.88472040651392492</v>
      </c>
      <c r="L23" s="49"/>
      <c r="M23" s="49"/>
      <c r="P23" s="59"/>
    </row>
    <row r="24" spans="1:16" x14ac:dyDescent="0.2">
      <c r="A24" s="40">
        <v>57</v>
      </c>
      <c r="B24" s="41" t="s">
        <v>11</v>
      </c>
      <c r="C24" s="42">
        <v>82626.907920381738</v>
      </c>
      <c r="D24" s="43">
        <v>379173078000</v>
      </c>
      <c r="E24" s="44">
        <v>215</v>
      </c>
      <c r="F24" s="43">
        <v>885497000</v>
      </c>
      <c r="G24" s="45">
        <f>VLOOKUP(A24,Mortality!$A$4:$C$29,IF(Workings!B24="NS",2,3),FALSE)</f>
        <v>2.6517348000000005E-3</v>
      </c>
      <c r="H24" s="42">
        <f t="shared" si="1"/>
        <v>219.10464714887192</v>
      </c>
      <c r="I24" s="43">
        <f t="shared" si="3"/>
        <v>1005466446.1557146</v>
      </c>
      <c r="J24" s="46">
        <f t="shared" si="4"/>
        <v>0.98126627069628969</v>
      </c>
      <c r="K24" s="46">
        <f t="shared" si="2"/>
        <v>0.88068279492129842</v>
      </c>
      <c r="L24" s="49"/>
      <c r="M24" s="49"/>
      <c r="P24" s="59"/>
    </row>
    <row r="25" spans="1:16" x14ac:dyDescent="0.2">
      <c r="A25" s="40">
        <v>58</v>
      </c>
      <c r="B25" s="41" t="s">
        <v>11</v>
      </c>
      <c r="C25" s="42">
        <v>43357.788327890412</v>
      </c>
      <c r="D25" s="43">
        <v>104370057000</v>
      </c>
      <c r="E25" s="44">
        <v>112</v>
      </c>
      <c r="F25" s="43">
        <v>243813000</v>
      </c>
      <c r="G25" s="45">
        <f>VLOOKUP(A25,Mortality!$A$4:$C$29,IF(Workings!B25="NS",2,3),FALSE)</f>
        <v>2.6637336000000012E-3</v>
      </c>
      <c r="H25" s="42">
        <f t="shared" si="1"/>
        <v>115.49359759068956</v>
      </c>
      <c r="I25" s="43">
        <f t="shared" si="3"/>
        <v>278014027.66481531</v>
      </c>
      <c r="J25" s="46">
        <f t="shared" si="4"/>
        <v>0.96975072503091553</v>
      </c>
      <c r="K25" s="46">
        <f t="shared" si="2"/>
        <v>0.87698092807730765</v>
      </c>
      <c r="L25" s="49"/>
      <c r="M25" s="49"/>
      <c r="P25" s="59"/>
    </row>
    <row r="26" spans="1:16" x14ac:dyDescent="0.2">
      <c r="A26" s="40">
        <v>59</v>
      </c>
      <c r="B26" s="41" t="s">
        <v>11</v>
      </c>
      <c r="C26" s="42">
        <v>28880.616062648318</v>
      </c>
      <c r="D26" s="43">
        <v>46281266000</v>
      </c>
      <c r="E26" s="44">
        <v>76</v>
      </c>
      <c r="F26" s="43">
        <v>108180000</v>
      </c>
      <c r="G26" s="45">
        <f>VLOOKUP(A26,Mortality!$A$4:$C$29,IF(Workings!B26="NS",2,3),FALSE)</f>
        <v>2.687731200000001E-3</v>
      </c>
      <c r="H26" s="42">
        <f t="shared" si="1"/>
        <v>77.623332866801064</v>
      </c>
      <c r="I26" s="43">
        <f t="shared" si="3"/>
        <v>124391602.60369925</v>
      </c>
      <c r="J26" s="46">
        <f t="shared" si="4"/>
        <v>0.97908705015814446</v>
      </c>
      <c r="K26" s="46">
        <f t="shared" si="2"/>
        <v>0.8696728535981002</v>
      </c>
      <c r="L26" s="49"/>
      <c r="M26" s="49"/>
      <c r="P26" s="59"/>
    </row>
    <row r="27" spans="1:16" x14ac:dyDescent="0.2">
      <c r="A27" s="40">
        <v>60</v>
      </c>
      <c r="B27" s="41" t="s">
        <v>11</v>
      </c>
      <c r="C27" s="42">
        <v>3253.8700614564455</v>
      </c>
      <c r="D27" s="43">
        <v>576050000</v>
      </c>
      <c r="E27" s="44">
        <v>8</v>
      </c>
      <c r="F27" s="43">
        <v>1388000</v>
      </c>
      <c r="G27" s="45">
        <f>VLOOKUP(A27,Mortality!$A$4:$C$29,IF(Workings!B27="NS",2,3),FALSE)</f>
        <v>2.7237276000000006E-3</v>
      </c>
      <c r="H27" s="42">
        <f t="shared" si="1"/>
        <v>8.862655693202619</v>
      </c>
      <c r="I27" s="43">
        <f t="shared" si="3"/>
        <v>1569003.2839800003</v>
      </c>
      <c r="J27" s="46">
        <f t="shared" si="4"/>
        <v>0.90266397307251267</v>
      </c>
      <c r="K27" s="46">
        <f t="shared" si="2"/>
        <v>0.88463804644126709</v>
      </c>
      <c r="L27" s="49"/>
      <c r="M27" s="49"/>
      <c r="P27" s="59"/>
    </row>
    <row r="28" spans="1:16" x14ac:dyDescent="0.2">
      <c r="A28" s="40">
        <v>35</v>
      </c>
      <c r="B28" s="47" t="s">
        <v>12</v>
      </c>
      <c r="C28" s="42">
        <v>657.0037229700871</v>
      </c>
      <c r="D28" s="43">
        <v>93677800</v>
      </c>
      <c r="E28" s="44">
        <v>57</v>
      </c>
      <c r="F28" s="43">
        <v>302000</v>
      </c>
      <c r="G28" s="45">
        <f>VLOOKUP(A28,Mortality!$A$4:$C$29,IF(Workings!B28="NS",2,3),FALSE)</f>
        <v>2.7099936011136397E-3</v>
      </c>
      <c r="H28" s="42">
        <f>G28*C28</f>
        <v>1.7804758851567746</v>
      </c>
      <c r="I28" s="43">
        <f t="shared" si="3"/>
        <v>253866.23856640331</v>
      </c>
      <c r="J28" s="46">
        <f t="shared" si="4"/>
        <v>32.013912951694394</v>
      </c>
      <c r="K28" s="46">
        <f t="shared" si="2"/>
        <v>1.1896028463863912</v>
      </c>
    </row>
    <row r="29" spans="1:16" x14ac:dyDescent="0.2">
      <c r="A29" s="40">
        <v>36</v>
      </c>
      <c r="B29" s="47" t="s">
        <v>12</v>
      </c>
      <c r="C29" s="42">
        <v>3386.2084286112167</v>
      </c>
      <c r="D29" s="43">
        <v>2762211100</v>
      </c>
      <c r="E29" s="44">
        <v>10</v>
      </c>
      <c r="F29" s="43">
        <v>7860000</v>
      </c>
      <c r="G29" s="45">
        <f>VLOOKUP(A29,Mortality!$A$4:$C$29,IF(Workings!B29="NS",2,3),FALSE)</f>
        <v>2.7794806165268096E-3</v>
      </c>
      <c r="H29" s="42">
        <f>G29*C29</f>
        <v>9.4119006908445844</v>
      </c>
      <c r="I29" s="43">
        <f t="shared" si="3"/>
        <v>7677512.2112051966</v>
      </c>
      <c r="J29" s="46">
        <f>E29/H29</f>
        <v>1.0624846487944235</v>
      </c>
      <c r="K29" s="46">
        <f t="shared" si="2"/>
        <v>1.0237691303868544</v>
      </c>
    </row>
    <row r="30" spans="1:16" x14ac:dyDescent="0.2">
      <c r="A30" s="40">
        <v>37</v>
      </c>
      <c r="B30" s="47" t="s">
        <v>12</v>
      </c>
      <c r="C30" s="42">
        <v>9808.8652872264647</v>
      </c>
      <c r="D30" s="43">
        <v>23395756900</v>
      </c>
      <c r="E30" s="44">
        <v>28</v>
      </c>
      <c r="F30" s="43">
        <v>78381000</v>
      </c>
      <c r="G30" s="45">
        <f>VLOOKUP(A30,Mortality!$A$4:$C$29,IF(Workings!B30="NS",2,3),FALSE)</f>
        <v>2.8559163334812968E-3</v>
      </c>
      <c r="H30" s="42">
        <f>G30*C30</f>
        <v>28.013298586707773</v>
      </c>
      <c r="I30" s="43">
        <f t="shared" si="3"/>
        <v>66816324.264867753</v>
      </c>
      <c r="J30" s="46">
        <f t="shared" si="4"/>
        <v>0.9995252759446871</v>
      </c>
      <c r="K30" s="46">
        <f t="shared" si="2"/>
        <v>1.1730815913980619</v>
      </c>
    </row>
    <row r="31" spans="1:16" x14ac:dyDescent="0.2">
      <c r="A31" s="40">
        <v>38</v>
      </c>
      <c r="B31" s="47" t="s">
        <v>12</v>
      </c>
      <c r="C31" s="42">
        <v>13280.619338111392</v>
      </c>
      <c r="D31" s="43">
        <v>42921751300</v>
      </c>
      <c r="E31" s="44">
        <v>41</v>
      </c>
      <c r="F31" s="43">
        <v>148945000</v>
      </c>
      <c r="G31" s="45">
        <f>VLOOKUP(A31,Mortality!$A$4:$C$29,IF(Workings!B31="NS",2,3),FALSE)</f>
        <v>3.022685170472906E-3</v>
      </c>
      <c r="H31" s="42">
        <f>G31*C31</f>
        <v>40.143131128005002</v>
      </c>
      <c r="I31" s="43">
        <f t="shared" si="3"/>
        <v>129738941.14523618</v>
      </c>
      <c r="J31" s="46">
        <f t="shared" si="4"/>
        <v>1.0213453422271095</v>
      </c>
      <c r="K31" s="46">
        <f t="shared" ref="K31:K38" si="5">F31/I31</f>
        <v>1.1480361924124509</v>
      </c>
    </row>
    <row r="32" spans="1:16" x14ac:dyDescent="0.2">
      <c r="A32" s="40">
        <v>39</v>
      </c>
      <c r="B32" s="47" t="s">
        <v>12</v>
      </c>
      <c r="C32" s="42">
        <v>19551.715406900679</v>
      </c>
      <c r="D32" s="43">
        <v>93040462800</v>
      </c>
      <c r="E32" s="44">
        <v>63</v>
      </c>
      <c r="F32" s="43">
        <v>341816000</v>
      </c>
      <c r="G32" s="45">
        <f>VLOOKUP(A32,Mortality!$A$4:$C$29,IF(Workings!B32="NS",2,3),FALSE)</f>
        <v>3.1686079028405627E-3</v>
      </c>
      <c r="H32" s="42">
        <f t="shared" si="1"/>
        <v>61.951719952395081</v>
      </c>
      <c r="I32" s="43">
        <f t="shared" si="3"/>
        <v>294808745.71202338</v>
      </c>
      <c r="J32" s="46">
        <f t="shared" si="4"/>
        <v>1.0169209191998292</v>
      </c>
      <c r="K32" s="46">
        <f t="shared" si="5"/>
        <v>1.1594499992679814</v>
      </c>
    </row>
    <row r="33" spans="1:17" x14ac:dyDescent="0.2">
      <c r="A33" s="40">
        <v>40</v>
      </c>
      <c r="B33" s="47" t="s">
        <v>12</v>
      </c>
      <c r="C33" s="42">
        <v>23892.858333030461</v>
      </c>
      <c r="D33" s="43">
        <v>139126472900</v>
      </c>
      <c r="E33" s="44">
        <v>81</v>
      </c>
      <c r="F33" s="43">
        <v>519079000</v>
      </c>
      <c r="G33" s="45">
        <f>VLOOKUP(A33,Mortality!$A$4:$C$29,IF(Workings!B33="NS",2,3),FALSE)</f>
        <v>3.1894540074645147E-3</v>
      </c>
      <c r="H33" s="42">
        <f>G33*C33</f>
        <v>76.205172760065921</v>
      </c>
      <c r="I33" s="43">
        <f t="shared" si="3"/>
        <v>443737486.53530818</v>
      </c>
      <c r="J33" s="46">
        <f t="shared" si="4"/>
        <v>1.0629199707351984</v>
      </c>
      <c r="K33" s="46">
        <f t="shared" si="5"/>
        <v>1.1697884802407761</v>
      </c>
      <c r="L33" s="49"/>
      <c r="M33" s="49"/>
    </row>
    <row r="34" spans="1:17" x14ac:dyDescent="0.2">
      <c r="A34" s="40">
        <v>41</v>
      </c>
      <c r="B34" s="47" t="s">
        <v>12</v>
      </c>
      <c r="C34" s="42">
        <v>27305.437694457883</v>
      </c>
      <c r="D34" s="43">
        <v>181910024400</v>
      </c>
      <c r="E34" s="44">
        <v>98</v>
      </c>
      <c r="F34" s="43">
        <v>723044000</v>
      </c>
      <c r="G34" s="45">
        <f>VLOOKUP(A34,Mortality!$A$4:$C$29,IF(Workings!B34="NS",2,3),FALSE)</f>
        <v>3.3562228444561221E-3</v>
      </c>
      <c r="H34" s="42">
        <f t="shared" si="1"/>
        <v>91.643133768012859</v>
      </c>
      <c r="I34" s="43">
        <f t="shared" si="3"/>
        <v>610530579.52685058</v>
      </c>
      <c r="J34" s="46">
        <f t="shared" si="4"/>
        <v>1.0693654392928011</v>
      </c>
      <c r="K34" s="46">
        <f t="shared" si="5"/>
        <v>1.1842879361756871</v>
      </c>
      <c r="L34" s="49"/>
      <c r="M34" s="49"/>
    </row>
    <row r="35" spans="1:17" x14ac:dyDescent="0.2">
      <c r="A35" s="40">
        <v>42</v>
      </c>
      <c r="B35" s="47" t="s">
        <v>12</v>
      </c>
      <c r="C35" s="42">
        <v>30421.277956214701</v>
      </c>
      <c r="D35" s="43">
        <v>225611722200</v>
      </c>
      <c r="E35" s="44">
        <v>111</v>
      </c>
      <c r="F35" s="43">
        <v>905960000</v>
      </c>
      <c r="G35" s="45">
        <f>VLOOKUP(A35,Mortality!$A$4:$C$29,IF(Workings!B35="NS",2,3),FALSE)</f>
        <v>3.6272222045674847E-3</v>
      </c>
      <c r="H35" s="42">
        <f t="shared" si="1"/>
        <v>110.34473489410131</v>
      </c>
      <c r="I35" s="43">
        <f t="shared" si="3"/>
        <v>818343848.37455094</v>
      </c>
      <c r="J35" s="46">
        <f t="shared" si="4"/>
        <v>1.0059383450105486</v>
      </c>
      <c r="K35" s="46">
        <f t="shared" si="5"/>
        <v>1.1070652046807441</v>
      </c>
      <c r="L35" s="49"/>
      <c r="M35" s="49"/>
    </row>
    <row r="36" spans="1:17" x14ac:dyDescent="0.2">
      <c r="A36" s="40">
        <v>43</v>
      </c>
      <c r="B36" s="47" t="s">
        <v>12</v>
      </c>
      <c r="C36" s="42">
        <v>30852.435704781386</v>
      </c>
      <c r="D36" s="43">
        <v>231897545100</v>
      </c>
      <c r="E36" s="44">
        <v>117</v>
      </c>
      <c r="F36" s="43">
        <v>935497000</v>
      </c>
      <c r="G36" s="45">
        <f>VLOOKUP(A36,Mortality!$A$4:$C$29,IF(Workings!B36="NS",2,3),FALSE)</f>
        <v>3.6689144138153892E-3</v>
      </c>
      <c r="H36" s="42">
        <f t="shared" si="1"/>
        <v>113.19494605858499</v>
      </c>
      <c r="I36" s="43">
        <f t="shared" si="3"/>
        <v>850812245.7457943</v>
      </c>
      <c r="J36" s="46">
        <f t="shared" si="4"/>
        <v>1.0336150515010243</v>
      </c>
      <c r="K36" s="46">
        <f t="shared" si="5"/>
        <v>1.0995340096215631</v>
      </c>
      <c r="L36" s="49"/>
      <c r="M36" s="49"/>
    </row>
    <row r="37" spans="1:17" x14ac:dyDescent="0.2">
      <c r="A37" s="40">
        <v>44</v>
      </c>
      <c r="B37" s="47" t="s">
        <v>12</v>
      </c>
      <c r="C37" s="42">
        <v>31766.16710318168</v>
      </c>
      <c r="D37" s="43">
        <v>245714020100</v>
      </c>
      <c r="E37" s="44">
        <v>121</v>
      </c>
      <c r="F37" s="43">
        <v>1009617000</v>
      </c>
      <c r="G37" s="45">
        <f>VLOOKUP(A37,Mortality!$A$4:$C$29,IF(Workings!B37="NS",2,3),FALSE)</f>
        <v>3.7106066230632902E-3</v>
      </c>
      <c r="H37" s="42">
        <f t="shared" si="1"/>
        <v>117.87175004240116</v>
      </c>
      <c r="I37" s="43">
        <f t="shared" si="3"/>
        <v>911748070.36256635</v>
      </c>
      <c r="J37" s="46">
        <f t="shared" si="4"/>
        <v>1.0265394376215975</v>
      </c>
      <c r="K37" s="46">
        <f t="shared" si="5"/>
        <v>1.1073420748765774</v>
      </c>
      <c r="L37" s="49"/>
      <c r="M37" s="49"/>
    </row>
    <row r="38" spans="1:17" s="72" customFormat="1" x14ac:dyDescent="0.2">
      <c r="A38" s="72">
        <v>45</v>
      </c>
      <c r="B38" s="73" t="s">
        <v>12</v>
      </c>
      <c r="C38" s="74">
        <v>36977.315700428597</v>
      </c>
      <c r="D38" s="75">
        <v>333427164400</v>
      </c>
      <c r="E38" s="76">
        <v>135</v>
      </c>
      <c r="F38" s="75">
        <v>1511826000</v>
      </c>
      <c r="G38" s="77">
        <f>VLOOKUP(A38,Mortality!$A$4:$C$29,IF(Workings!B38="NS",2,3),FALSE)</f>
        <v>3.89822156467885E-3</v>
      </c>
      <c r="H38" s="74">
        <f t="shared" si="1"/>
        <v>144.14576946734857</v>
      </c>
      <c r="I38" s="75">
        <f t="shared" si="3"/>
        <v>1299772962.5138001</v>
      </c>
      <c r="J38" s="78">
        <f t="shared" si="4"/>
        <v>0.93655193974027628</v>
      </c>
      <c r="K38" s="78">
        <f t="shared" si="5"/>
        <v>1.163146213686491</v>
      </c>
      <c r="L38" s="79"/>
      <c r="M38" s="79"/>
      <c r="Q38" s="80"/>
    </row>
    <row r="39" spans="1:17" s="72" customFormat="1" x14ac:dyDescent="0.2">
      <c r="A39" s="72">
        <v>46</v>
      </c>
      <c r="B39" s="73" t="s">
        <v>12</v>
      </c>
      <c r="C39" s="74">
        <v>37952.407728633967</v>
      </c>
      <c r="D39" s="75">
        <v>351174946600</v>
      </c>
      <c r="E39" s="76">
        <v>143</v>
      </c>
      <c r="F39" s="75">
        <v>1537301000</v>
      </c>
      <c r="G39" s="77">
        <f>VLOOKUP(A39,Mortality!$A$4:$C$29,IF(Workings!B39="NS",2,3),FALSE)</f>
        <v>4.0649904016704583E-3</v>
      </c>
      <c r="H39" s="74">
        <f t="shared" si="1"/>
        <v>154.27617313718079</v>
      </c>
      <c r="I39" s="75">
        <f t="shared" si="3"/>
        <v>1427522787.2361357</v>
      </c>
      <c r="J39" s="78">
        <f t="shared" si="4"/>
        <v>0.92690917263578909</v>
      </c>
      <c r="K39" s="78">
        <f t="shared" si="2"/>
        <v>1.0769011981773047</v>
      </c>
      <c r="L39" s="79"/>
      <c r="M39" s="79"/>
      <c r="Q39" s="80"/>
    </row>
    <row r="40" spans="1:17" s="72" customFormat="1" x14ac:dyDescent="0.2">
      <c r="A40" s="72">
        <v>47</v>
      </c>
      <c r="B40" s="73" t="s">
        <v>12</v>
      </c>
      <c r="C40" s="74">
        <v>39171.26428072164</v>
      </c>
      <c r="D40" s="75">
        <v>374410498400</v>
      </c>
      <c r="E40" s="76">
        <v>155</v>
      </c>
      <c r="F40" s="75">
        <v>1752240000</v>
      </c>
      <c r="G40" s="77">
        <f>VLOOKUP(A40,Mortality!$A$4:$C$29,IF(Workings!B40="NS",2,3),FALSE)</f>
        <v>4.0649904016704583E-3</v>
      </c>
      <c r="H40" s="74">
        <f t="shared" si="1"/>
        <v>159.23081332243032</v>
      </c>
      <c r="I40" s="75">
        <f t="shared" si="3"/>
        <v>1521975082.2806525</v>
      </c>
      <c r="J40" s="78">
        <f t="shared" si="4"/>
        <v>0.97342968214410075</v>
      </c>
      <c r="K40" s="78">
        <f t="shared" si="2"/>
        <v>1.1512934872588714</v>
      </c>
      <c r="L40" s="79"/>
      <c r="M40" s="79"/>
      <c r="Q40" s="80"/>
    </row>
    <row r="41" spans="1:17" s="72" customFormat="1" x14ac:dyDescent="0.2">
      <c r="A41" s="72">
        <v>48</v>
      </c>
      <c r="B41" s="73" t="s">
        <v>12</v>
      </c>
      <c r="C41" s="74">
        <v>40272.320293643752</v>
      </c>
      <c r="D41" s="75">
        <v>395653598400</v>
      </c>
      <c r="E41" s="76">
        <v>168</v>
      </c>
      <c r="F41" s="75">
        <v>1927590000</v>
      </c>
      <c r="G41" s="77">
        <f>VLOOKUP(A41,Mortality!$A$4:$C$29,IF(Workings!B41="NS",2,3),FALSE)</f>
        <v>4.2109131340381167E-3</v>
      </c>
      <c r="H41" s="74">
        <f t="shared" si="1"/>
        <v>169.58324246269427</v>
      </c>
      <c r="I41" s="75">
        <f t="shared" si="3"/>
        <v>1666062934.0320024</v>
      </c>
      <c r="J41" s="78">
        <f t="shared" si="4"/>
        <v>0.99066392150720572</v>
      </c>
      <c r="K41" s="78">
        <f t="shared" si="2"/>
        <v>1.156973101451265</v>
      </c>
      <c r="L41" s="79"/>
      <c r="M41" s="79"/>
      <c r="P41" s="81"/>
      <c r="Q41" s="80"/>
    </row>
    <row r="42" spans="1:17" s="72" customFormat="1" x14ac:dyDescent="0.2">
      <c r="A42" s="72">
        <v>49</v>
      </c>
      <c r="B42" s="73" t="s">
        <v>12</v>
      </c>
      <c r="C42" s="74">
        <v>38476.75571579059</v>
      </c>
      <c r="D42" s="75">
        <v>361131517900</v>
      </c>
      <c r="E42" s="76">
        <v>159</v>
      </c>
      <c r="F42" s="75">
        <v>1819813000</v>
      </c>
      <c r="G42" s="77">
        <f>VLOOKUP(A42,Mortality!$A$4:$C$29,IF(Workings!B42="NS",2,3),FALSE)</f>
        <v>4.2317592386620657E-3</v>
      </c>
      <c r="H42" s="74">
        <f t="shared" si="1"/>
        <v>162.82436647404026</v>
      </c>
      <c r="I42" s="75">
        <f t="shared" si="3"/>
        <v>1528221637.2453802</v>
      </c>
      <c r="J42" s="78">
        <f t="shared" si="4"/>
        <v>0.97651232087152018</v>
      </c>
      <c r="K42" s="78">
        <f t="shared" si="2"/>
        <v>1.1908043674085216</v>
      </c>
      <c r="L42" s="79"/>
      <c r="M42" s="79"/>
      <c r="P42" s="81"/>
      <c r="Q42" s="80"/>
    </row>
    <row r="43" spans="1:17" s="72" customFormat="1" x14ac:dyDescent="0.2">
      <c r="A43" s="72">
        <v>50</v>
      </c>
      <c r="B43" s="73" t="s">
        <v>12</v>
      </c>
      <c r="C43" s="74">
        <v>37305.384791772492</v>
      </c>
      <c r="D43" s="75">
        <v>339252629200</v>
      </c>
      <c r="E43" s="76">
        <v>155</v>
      </c>
      <c r="F43" s="75">
        <v>1647160000</v>
      </c>
      <c r="G43" s="77">
        <f>VLOOKUP(A43,Mortality!$A$4:$C$29,IF(Workings!B43="NS",2,3),FALSE)</f>
        <v>4.2317592386620657E-3</v>
      </c>
      <c r="H43" s="74">
        <f t="shared" si="1"/>
        <v>157.86740674442657</v>
      </c>
      <c r="I43" s="75">
        <f t="shared" si="3"/>
        <v>1435635447.857496</v>
      </c>
      <c r="J43" s="78">
        <f t="shared" si="4"/>
        <v>0.98183661337347072</v>
      </c>
      <c r="K43" s="78">
        <f t="shared" si="2"/>
        <v>1.1473386244803148</v>
      </c>
      <c r="L43" s="79"/>
      <c r="M43" s="79"/>
      <c r="P43" s="81"/>
      <c r="Q43" s="80"/>
    </row>
    <row r="44" spans="1:17" s="72" customFormat="1" x14ac:dyDescent="0.2">
      <c r="A44" s="72">
        <v>51</v>
      </c>
      <c r="B44" s="73" t="s">
        <v>12</v>
      </c>
      <c r="C44" s="74">
        <v>33161.744908629749</v>
      </c>
      <c r="D44" s="75">
        <v>268285048800</v>
      </c>
      <c r="E44" s="76">
        <v>128</v>
      </c>
      <c r="F44" s="75">
        <v>1388487000</v>
      </c>
      <c r="G44" s="77">
        <f>VLOOKUP(A44,Mortality!$A$4:$C$29,IF(Workings!B44="NS",2,3),FALSE)</f>
        <v>4.2526053432860181E-3</v>
      </c>
      <c r="H44" s="74">
        <f t="shared" si="1"/>
        <v>141.02381359112678</v>
      </c>
      <c r="I44" s="75">
        <f t="shared" si="3"/>
        <v>1140910432.0506301</v>
      </c>
      <c r="J44" s="78">
        <f t="shared" si="4"/>
        <v>0.9076481250968933</v>
      </c>
      <c r="K44" s="78">
        <f t="shared" si="2"/>
        <v>1.2169991271833538</v>
      </c>
      <c r="L44" s="79"/>
      <c r="M44" s="79"/>
      <c r="P44" s="81"/>
      <c r="Q44" s="80"/>
    </row>
    <row r="45" spans="1:17" s="72" customFormat="1" x14ac:dyDescent="0.2">
      <c r="A45" s="72">
        <v>52</v>
      </c>
      <c r="B45" s="73" t="s">
        <v>12</v>
      </c>
      <c r="C45" s="74">
        <v>31263.128430508928</v>
      </c>
      <c r="D45" s="75">
        <v>238140487000</v>
      </c>
      <c r="E45" s="76">
        <v>131</v>
      </c>
      <c r="F45" s="75">
        <v>1238522000</v>
      </c>
      <c r="G45" s="77">
        <f>VLOOKUP(A45,Mortality!$A$4:$C$29,IF(Workings!B45="NS",2,3),FALSE)</f>
        <v>4.2734514479099697E-3</v>
      </c>
      <c r="H45" s="74">
        <f t="shared" si="1"/>
        <v>133.60146145755371</v>
      </c>
      <c r="I45" s="75">
        <f t="shared" si="3"/>
        <v>1017681808.9761354</v>
      </c>
      <c r="J45" s="78">
        <f t="shared" si="4"/>
        <v>0.98052819610524833</v>
      </c>
      <c r="K45" s="78">
        <f t="shared" si="2"/>
        <v>1.2170031822088345</v>
      </c>
      <c r="L45" s="79"/>
      <c r="M45" s="79"/>
      <c r="P45" s="81"/>
      <c r="Q45" s="80"/>
    </row>
    <row r="46" spans="1:17" s="72" customFormat="1" x14ac:dyDescent="0.2">
      <c r="A46" s="72">
        <v>53</v>
      </c>
      <c r="B46" s="73" t="s">
        <v>12</v>
      </c>
      <c r="C46" s="74">
        <v>30532.271540317492</v>
      </c>
      <c r="D46" s="75">
        <v>227311778400</v>
      </c>
      <c r="E46" s="76">
        <v>125</v>
      </c>
      <c r="F46" s="75">
        <v>1097972000</v>
      </c>
      <c r="G46" s="77">
        <f>VLOOKUP(A46,Mortality!$A$4:$C$29,IF(Workings!B46="NS",2,3),FALSE)</f>
        <v>4.2942975525339213E-3</v>
      </c>
      <c r="H46" s="74">
        <f t="shared" si="1"/>
        <v>131.1146589488865</v>
      </c>
      <c r="I46" s="75">
        <f t="shared" si="3"/>
        <v>976144413.64525306</v>
      </c>
      <c r="J46" s="78">
        <f t="shared" si="4"/>
        <v>0.95336403268783065</v>
      </c>
      <c r="K46" s="78">
        <f t="shared" si="2"/>
        <v>1.1248048799457875</v>
      </c>
      <c r="L46" s="79"/>
      <c r="M46" s="79"/>
      <c r="P46" s="81"/>
      <c r="Q46" s="80"/>
    </row>
    <row r="47" spans="1:17" s="72" customFormat="1" x14ac:dyDescent="0.2">
      <c r="A47" s="72">
        <v>54</v>
      </c>
      <c r="B47" s="73" t="s">
        <v>12</v>
      </c>
      <c r="C47" s="74">
        <v>30201.229284881771</v>
      </c>
      <c r="D47" s="75">
        <v>222406241600</v>
      </c>
      <c r="E47" s="76">
        <v>119</v>
      </c>
      <c r="F47" s="75">
        <v>1084928000</v>
      </c>
      <c r="G47" s="77">
        <f>VLOOKUP(A47,Mortality!$A$4:$C$29,IF(Workings!B47="NS",2,3),FALSE)</f>
        <v>4.3776819710297258E-3</v>
      </c>
      <c r="H47" s="74">
        <f t="shared" si="1"/>
        <v>132.2113769433619</v>
      </c>
      <c r="I47" s="75">
        <f t="shared" si="3"/>
        <v>973623794.0968014</v>
      </c>
      <c r="J47" s="78">
        <f t="shared" si="4"/>
        <v>0.90007382686119719</v>
      </c>
      <c r="K47" s="78">
        <f t="shared" si="2"/>
        <v>1.1143195211313133</v>
      </c>
      <c r="L47" s="79"/>
      <c r="M47" s="79"/>
      <c r="P47" s="81"/>
      <c r="Q47" s="80"/>
    </row>
    <row r="48" spans="1:17" s="72" customFormat="1" x14ac:dyDescent="0.2">
      <c r="A48" s="72">
        <v>55</v>
      </c>
      <c r="B48" s="73" t="s">
        <v>12</v>
      </c>
      <c r="C48" s="74">
        <v>27045.818444814722</v>
      </c>
      <c r="D48" s="75">
        <v>178234446800</v>
      </c>
      <c r="E48" s="76">
        <v>98</v>
      </c>
      <c r="F48" s="75">
        <v>990294000</v>
      </c>
      <c r="G48" s="77">
        <f>VLOOKUP(A48,Mortality!$A$4:$C$29,IF(Workings!B48="NS",2,3),FALSE)</f>
        <v>4.5652969126452848E-3</v>
      </c>
      <c r="H48" s="74">
        <f t="shared" si="1"/>
        <v>123.47219144607755</v>
      </c>
      <c r="I48" s="75">
        <f t="shared" si="3"/>
        <v>813693169.7030803</v>
      </c>
      <c r="J48" s="78">
        <f t="shared" si="4"/>
        <v>0.79370098523600197</v>
      </c>
      <c r="K48" s="78">
        <f t="shared" si="2"/>
        <v>1.2170361468824447</v>
      </c>
      <c r="L48" s="79"/>
      <c r="M48" s="79"/>
      <c r="P48" s="81"/>
      <c r="Q48" s="80"/>
    </row>
    <row r="49" spans="1:16" x14ac:dyDescent="0.2">
      <c r="A49" s="40">
        <v>56</v>
      </c>
      <c r="B49" s="47" t="s">
        <v>12</v>
      </c>
      <c r="C49" s="42">
        <v>20169.159258456395</v>
      </c>
      <c r="D49" s="43">
        <v>99161093800</v>
      </c>
      <c r="E49" s="44">
        <v>99</v>
      </c>
      <c r="F49" s="43">
        <v>653518000</v>
      </c>
      <c r="G49" s="45">
        <f>VLOOKUP(A49,Mortality!$A$4:$C$29,IF(Workings!B49="NS",2,3),FALSE)</f>
        <v>4.5861430172692355E-3</v>
      </c>
      <c r="H49" s="42">
        <f t="shared" si="1"/>
        <v>92.498648897360951</v>
      </c>
      <c r="I49" s="43">
        <f t="shared" si="3"/>
        <v>454766957.91564971</v>
      </c>
      <c r="J49" s="46">
        <f t="shared" si="4"/>
        <v>1.0702859034173908</v>
      </c>
      <c r="K49" s="46">
        <f t="shared" si="2"/>
        <v>1.4370393200844962</v>
      </c>
      <c r="L49" s="49"/>
      <c r="M49" s="49"/>
      <c r="P49" s="59"/>
    </row>
    <row r="50" spans="1:16" x14ac:dyDescent="0.2">
      <c r="A50" s="40">
        <v>57</v>
      </c>
      <c r="B50" s="47" t="s">
        <v>12</v>
      </c>
      <c r="C50" s="42">
        <v>18822.665349390551</v>
      </c>
      <c r="D50" s="43">
        <v>86261875200</v>
      </c>
      <c r="E50" s="44">
        <v>89</v>
      </c>
      <c r="F50" s="43">
        <v>483708000</v>
      </c>
      <c r="G50" s="45">
        <f>VLOOKUP(A50,Mortality!$A$4:$C$29,IF(Workings!B50="NS",2,3),FALSE)</f>
        <v>4.606989121893188E-3</v>
      </c>
      <c r="H50" s="42">
        <f t="shared" si="1"/>
        <v>86.715814509678111</v>
      </c>
      <c r="I50" s="43">
        <f t="shared" si="3"/>
        <v>397407520.68050778</v>
      </c>
      <c r="J50" s="46">
        <f t="shared" si="4"/>
        <v>1.026341048668429</v>
      </c>
      <c r="K50" s="46">
        <f t="shared" si="2"/>
        <v>1.2171586465493005</v>
      </c>
      <c r="L50" s="49"/>
      <c r="M50" s="49"/>
      <c r="P50" s="59"/>
    </row>
    <row r="51" spans="1:16" x14ac:dyDescent="0.2">
      <c r="A51" s="40">
        <v>58</v>
      </c>
      <c r="B51" s="47" t="s">
        <v>12</v>
      </c>
      <c r="C51" s="42">
        <v>9884.4993018740734</v>
      </c>
      <c r="D51" s="43">
        <v>23744188100</v>
      </c>
      <c r="E51" s="44">
        <v>48</v>
      </c>
      <c r="F51" s="43">
        <v>133776000</v>
      </c>
      <c r="G51" s="45">
        <f>VLOOKUP(A51,Mortality!$A$4:$C$29,IF(Workings!B51="NS",2,3),FALSE)</f>
        <v>4.6278352265171387E-3</v>
      </c>
      <c r="H51" s="42">
        <f t="shared" si="1"/>
        <v>45.743834065696902</v>
      </c>
      <c r="I51" s="43">
        <f t="shared" si="3"/>
        <v>109884190.11422905</v>
      </c>
      <c r="J51" s="46">
        <f t="shared" si="4"/>
        <v>1.0493217497042948</v>
      </c>
      <c r="K51" s="46">
        <f t="shared" si="2"/>
        <v>1.2174271827542655</v>
      </c>
      <c r="L51" s="49"/>
      <c r="M51" s="49"/>
      <c r="P51" s="59"/>
    </row>
    <row r="52" spans="1:16" x14ac:dyDescent="0.2">
      <c r="A52" s="40">
        <v>59</v>
      </c>
      <c r="B52" s="47" t="s">
        <v>12</v>
      </c>
      <c r="C52" s="42">
        <v>6588.8887179719304</v>
      </c>
      <c r="D52" s="43">
        <v>10528987700</v>
      </c>
      <c r="E52" s="44">
        <v>32</v>
      </c>
      <c r="F52" s="43">
        <v>58899000</v>
      </c>
      <c r="G52" s="45">
        <f>VLOOKUP(A52,Mortality!$A$4:$C$29,IF(Workings!B52="NS",2,3),FALSE)</f>
        <v>4.6695274357650401E-3</v>
      </c>
      <c r="H52" s="42">
        <f t="shared" si="1"/>
        <v>30.766996639772671</v>
      </c>
      <c r="I52" s="43">
        <f t="shared" si="3"/>
        <v>49165396.935982645</v>
      </c>
      <c r="J52" s="46">
        <f t="shared" si="4"/>
        <v>1.0400755190590627</v>
      </c>
      <c r="K52" s="46">
        <f t="shared" si="2"/>
        <v>1.197976700497126</v>
      </c>
      <c r="L52" s="49"/>
      <c r="M52" s="49"/>
      <c r="P52" s="59"/>
    </row>
    <row r="53" spans="1:16" x14ac:dyDescent="0.2">
      <c r="A53" s="40">
        <v>60</v>
      </c>
      <c r="B53" s="47" t="s">
        <v>12</v>
      </c>
      <c r="C53" s="42">
        <v>768.86604233986156</v>
      </c>
      <c r="D53" s="43">
        <v>131051500</v>
      </c>
      <c r="E53" s="44">
        <v>6</v>
      </c>
      <c r="F53" s="43">
        <v>981000</v>
      </c>
      <c r="G53" s="45">
        <f>VLOOKUP(A53,Mortality!$A$4:$C$29,IF(Workings!B53="NS",2,3),FALSE)</f>
        <v>4.7320657496368948E-3</v>
      </c>
      <c r="H53" s="42">
        <f t="shared" si="1"/>
        <v>3.6383246650153294</v>
      </c>
      <c r="I53" s="43">
        <f t="shared" si="3"/>
        <v>620144.31458853954</v>
      </c>
      <c r="J53" s="46">
        <f t="shared" si="4"/>
        <v>1.6491106628535912</v>
      </c>
      <c r="K53" s="46">
        <f t="shared" si="2"/>
        <v>1.5818898551877962</v>
      </c>
      <c r="L53" s="49"/>
      <c r="M53" s="49"/>
      <c r="P53" s="59"/>
    </row>
    <row r="54" spans="1:16" x14ac:dyDescent="0.2">
      <c r="A54" s="48"/>
      <c r="B54" s="40"/>
      <c r="C54" s="48"/>
      <c r="D54" s="48"/>
      <c r="E54" s="48"/>
      <c r="H54" s="49"/>
      <c r="I54" s="49"/>
      <c r="L54" s="49"/>
      <c r="M54" s="49"/>
      <c r="P54" s="59"/>
    </row>
    <row r="55" spans="1:16" x14ac:dyDescent="0.2">
      <c r="A55" s="40"/>
      <c r="B55" s="40"/>
      <c r="C55" s="48"/>
      <c r="D55" s="48"/>
      <c r="E55" s="57">
        <f>(E28+E2)/SUM(E2:E53)</f>
        <v>1.5402298850574713E-2</v>
      </c>
      <c r="F55" s="49">
        <f>SUM(F38:F48)/SUM(F2:F53)</f>
        <v>0.23302281703567929</v>
      </c>
      <c r="H55" s="49"/>
      <c r="I55" s="49"/>
      <c r="L55" s="49"/>
      <c r="M55" s="49"/>
      <c r="P55" s="59"/>
    </row>
    <row r="56" spans="1:16" x14ac:dyDescent="0.2">
      <c r="A56" s="40"/>
      <c r="B56" s="40"/>
      <c r="C56" s="48"/>
      <c r="D56" s="48"/>
      <c r="E56" s="57"/>
      <c r="H56" s="49"/>
      <c r="I56" s="49"/>
      <c r="L56" s="49"/>
      <c r="M56" s="49"/>
      <c r="P56" s="59"/>
    </row>
    <row r="57" spans="1:16" x14ac:dyDescent="0.2">
      <c r="A57" s="40"/>
      <c r="B57" s="40"/>
      <c r="C57" s="48"/>
      <c r="D57" s="48"/>
      <c r="E57" s="48"/>
      <c r="H57" s="49"/>
      <c r="I57" s="49"/>
      <c r="L57" s="49"/>
      <c r="M57" s="49"/>
      <c r="P57" s="59"/>
    </row>
    <row r="58" spans="1:16" x14ac:dyDescent="0.2">
      <c r="A58" s="40"/>
      <c r="B58" s="40"/>
      <c r="C58" s="48"/>
      <c r="D58" s="48"/>
      <c r="E58" s="48"/>
      <c r="F58" s="46"/>
      <c r="H58" s="49"/>
      <c r="I58" s="49"/>
      <c r="L58" s="49"/>
      <c r="M58" s="49"/>
      <c r="P58" s="59"/>
    </row>
    <row r="59" spans="1:16" x14ac:dyDescent="0.2">
      <c r="A59" s="40"/>
      <c r="B59" s="40"/>
      <c r="C59" s="48"/>
      <c r="D59" s="48"/>
      <c r="E59" s="48"/>
      <c r="H59" s="49"/>
      <c r="I59" s="49"/>
      <c r="L59" s="49"/>
      <c r="M59" s="49"/>
      <c r="P59" s="59"/>
    </row>
    <row r="60" spans="1:16" x14ac:dyDescent="0.2">
      <c r="A60" s="40"/>
      <c r="B60" s="40"/>
      <c r="C60" s="48"/>
      <c r="D60" s="48"/>
      <c r="E60" s="48"/>
      <c r="H60" s="49"/>
      <c r="I60" s="49"/>
      <c r="L60" s="49"/>
      <c r="M60" s="49"/>
      <c r="P60" s="59"/>
    </row>
    <row r="61" spans="1:16" x14ac:dyDescent="0.2">
      <c r="A61" s="40"/>
      <c r="B61" s="40"/>
      <c r="C61" s="48"/>
      <c r="D61" s="48"/>
      <c r="E61" s="48"/>
      <c r="H61" s="49"/>
      <c r="I61" s="49"/>
      <c r="L61" s="49"/>
      <c r="M61" s="49"/>
      <c r="P61" s="59"/>
    </row>
    <row r="62" spans="1:16" x14ac:dyDescent="0.2">
      <c r="A62" s="40"/>
      <c r="B62" s="40"/>
      <c r="C62" s="48"/>
      <c r="D62" s="48"/>
      <c r="E62" s="48"/>
      <c r="H62" s="49"/>
      <c r="I62" s="49"/>
      <c r="L62" s="49"/>
      <c r="M62" s="49"/>
      <c r="P62" s="59"/>
    </row>
    <row r="63" spans="1:16" x14ac:dyDescent="0.2">
      <c r="A63" s="40"/>
      <c r="B63" s="40"/>
      <c r="C63" s="48"/>
      <c r="D63" s="48"/>
      <c r="E63" s="48"/>
      <c r="H63" s="49"/>
      <c r="I63" s="49"/>
      <c r="L63" s="49"/>
      <c r="M63" s="49"/>
      <c r="P63" s="59"/>
    </row>
    <row r="64" spans="1:16" x14ac:dyDescent="0.2">
      <c r="A64" s="40"/>
      <c r="B64" s="40"/>
      <c r="C64" s="48"/>
      <c r="D64" s="48"/>
      <c r="E64" s="48"/>
      <c r="H64" s="49"/>
      <c r="I64" s="49"/>
      <c r="L64" s="49"/>
      <c r="M64" s="49"/>
      <c r="P64" s="59"/>
    </row>
    <row r="65" spans="1:16" x14ac:dyDescent="0.2">
      <c r="A65" s="40"/>
      <c r="B65" s="40"/>
      <c r="C65" s="48"/>
      <c r="D65" s="48"/>
      <c r="E65" s="48"/>
      <c r="H65" s="49"/>
      <c r="I65" s="49"/>
      <c r="L65" s="49"/>
      <c r="M65" s="49"/>
      <c r="P65" s="59"/>
    </row>
    <row r="66" spans="1:16" x14ac:dyDescent="0.2">
      <c r="A66" s="40"/>
      <c r="B66" s="40"/>
      <c r="C66" s="48"/>
      <c r="D66" s="48"/>
      <c r="E66" s="48"/>
      <c r="H66" s="49"/>
      <c r="I66" s="49"/>
      <c r="L66" s="49"/>
      <c r="M66" s="49"/>
      <c r="P66" s="59"/>
    </row>
    <row r="67" spans="1:16" x14ac:dyDescent="0.2">
      <c r="A67" s="40"/>
      <c r="B67" s="40"/>
      <c r="C67" s="48"/>
      <c r="D67" s="48"/>
      <c r="E67" s="48"/>
      <c r="H67" s="49"/>
      <c r="I67" s="49"/>
      <c r="L67" s="49"/>
      <c r="M67" s="49"/>
      <c r="P67" s="59"/>
    </row>
    <row r="68" spans="1:16" x14ac:dyDescent="0.2">
      <c r="A68" s="40"/>
      <c r="B68" s="40"/>
      <c r="C68" s="48"/>
      <c r="D68" s="48"/>
      <c r="E68" s="48"/>
      <c r="H68" s="49"/>
      <c r="I68" s="49"/>
      <c r="L68" s="49"/>
      <c r="M68" s="49"/>
      <c r="P68" s="59"/>
    </row>
    <row r="69" spans="1:16" x14ac:dyDescent="0.2">
      <c r="A69" s="40"/>
      <c r="B69" s="40"/>
      <c r="C69" s="48"/>
      <c r="D69" s="48"/>
      <c r="E69" s="48"/>
      <c r="H69" s="49"/>
      <c r="I69" s="49"/>
      <c r="L69" s="49"/>
      <c r="M69" s="49"/>
      <c r="P69" s="59"/>
    </row>
    <row r="70" spans="1:16" x14ac:dyDescent="0.2">
      <c r="A70" s="40"/>
      <c r="B70" s="40"/>
      <c r="C70" s="48"/>
      <c r="D70" s="48"/>
      <c r="E70" s="48"/>
      <c r="H70" s="49"/>
      <c r="I70" s="49"/>
      <c r="L70" s="49"/>
      <c r="M70" s="49"/>
      <c r="P70" s="59"/>
    </row>
    <row r="71" spans="1:16" x14ac:dyDescent="0.2">
      <c r="A71" s="40"/>
      <c r="B71" s="40"/>
      <c r="C71" s="48"/>
      <c r="D71" s="48"/>
      <c r="E71" s="48"/>
      <c r="H71" s="49"/>
      <c r="I71" s="49"/>
      <c r="L71" s="49"/>
      <c r="M71" s="49"/>
      <c r="P71" s="59"/>
    </row>
    <row r="72" spans="1:16" x14ac:dyDescent="0.2">
      <c r="A72" s="40"/>
      <c r="B72" s="40"/>
      <c r="C72" s="48"/>
      <c r="D72" s="48"/>
      <c r="E72" s="48"/>
      <c r="H72" s="49"/>
      <c r="I72" s="49"/>
      <c r="L72" s="49"/>
      <c r="M72" s="49"/>
      <c r="P72" s="59"/>
    </row>
    <row r="73" spans="1:16" x14ac:dyDescent="0.2">
      <c r="A73" s="40"/>
      <c r="B73" s="40"/>
      <c r="C73" s="48"/>
      <c r="D73" s="48"/>
      <c r="E73" s="48"/>
      <c r="H73" s="49"/>
      <c r="I73" s="49"/>
      <c r="L73" s="49"/>
      <c r="M73" s="49"/>
      <c r="P73" s="59"/>
    </row>
    <row r="74" spans="1:16" x14ac:dyDescent="0.2">
      <c r="A74" s="40"/>
      <c r="B74" s="40"/>
      <c r="C74" s="48"/>
      <c r="D74" s="48"/>
      <c r="E74" s="48"/>
      <c r="H74" s="49"/>
      <c r="I74" s="49"/>
      <c r="L74" s="49"/>
      <c r="M74" s="49"/>
      <c r="P74" s="59"/>
    </row>
    <row r="75" spans="1:16" x14ac:dyDescent="0.2">
      <c r="A75" s="40"/>
      <c r="B75" s="40"/>
      <c r="C75" s="48"/>
      <c r="D75" s="48"/>
      <c r="E75" s="48"/>
      <c r="H75" s="49"/>
      <c r="I75" s="49"/>
      <c r="L75" s="49"/>
      <c r="M75" s="49"/>
      <c r="P75" s="59"/>
    </row>
    <row r="76" spans="1:16" x14ac:dyDescent="0.2">
      <c r="A76" s="40"/>
      <c r="B76" s="40"/>
      <c r="C76" s="48"/>
      <c r="D76" s="48"/>
      <c r="E76" s="48"/>
      <c r="H76" s="49"/>
      <c r="I76" s="49"/>
      <c r="L76" s="49"/>
      <c r="M76" s="49"/>
      <c r="P76" s="59"/>
    </row>
    <row r="77" spans="1:16" x14ac:dyDescent="0.2">
      <c r="A77" s="40"/>
      <c r="B77" s="40"/>
      <c r="C77" s="48"/>
      <c r="D77" s="48"/>
      <c r="E77" s="48"/>
      <c r="H77" s="49"/>
      <c r="I77" s="49"/>
      <c r="L77" s="49"/>
      <c r="M77" s="49"/>
      <c r="P77" s="59"/>
    </row>
    <row r="78" spans="1:16" x14ac:dyDescent="0.2">
      <c r="A78" s="40"/>
      <c r="B78" s="40"/>
      <c r="C78" s="48"/>
      <c r="D78" s="48"/>
      <c r="E78" s="48"/>
      <c r="H78" s="49"/>
      <c r="I78" s="49"/>
      <c r="L78" s="49"/>
      <c r="M78" s="49"/>
      <c r="P78" s="59"/>
    </row>
    <row r="79" spans="1:16" x14ac:dyDescent="0.2">
      <c r="A79" s="40"/>
      <c r="B79" s="40"/>
      <c r="C79" s="48"/>
      <c r="D79" s="48"/>
      <c r="E79" s="48"/>
      <c r="H79" s="49"/>
      <c r="I79" s="49"/>
      <c r="L79" s="49"/>
      <c r="M79" s="49"/>
      <c r="P79" s="59"/>
    </row>
    <row r="80" spans="1:16" x14ac:dyDescent="0.2">
      <c r="A80" s="40"/>
      <c r="B80" s="40"/>
      <c r="C80" s="48"/>
      <c r="D80" s="48"/>
      <c r="E80" s="48"/>
      <c r="H80" s="49"/>
      <c r="I80" s="49"/>
      <c r="L80" s="49"/>
      <c r="M80" s="49"/>
      <c r="P80" s="59"/>
    </row>
    <row r="81" spans="1:16" x14ac:dyDescent="0.2">
      <c r="A81" s="40"/>
      <c r="B81" s="40"/>
      <c r="C81" s="48"/>
      <c r="D81" s="48"/>
      <c r="E81" s="48"/>
      <c r="H81" s="49"/>
      <c r="I81" s="49"/>
      <c r="L81" s="49"/>
      <c r="M81" s="49"/>
      <c r="P81" s="59"/>
    </row>
    <row r="82" spans="1:16" x14ac:dyDescent="0.2">
      <c r="A82" s="40"/>
      <c r="B82" s="40"/>
      <c r="C82" s="48"/>
      <c r="D82" s="48"/>
      <c r="E82" s="48"/>
      <c r="H82" s="49"/>
      <c r="I82" s="49"/>
      <c r="L82" s="49"/>
      <c r="M82" s="49"/>
      <c r="P82" s="59"/>
    </row>
    <row r="83" spans="1:16" x14ac:dyDescent="0.2">
      <c r="A83" s="40"/>
      <c r="B83" s="40"/>
      <c r="C83" s="48"/>
      <c r="D83" s="48"/>
      <c r="E83" s="48"/>
      <c r="H83" s="49"/>
      <c r="I83" s="49"/>
      <c r="L83" s="49"/>
      <c r="M83" s="49"/>
      <c r="P83" s="59"/>
    </row>
    <row r="84" spans="1:16" x14ac:dyDescent="0.2">
      <c r="A84" s="40"/>
      <c r="B84" s="40"/>
      <c r="C84" s="48"/>
      <c r="D84" s="48"/>
      <c r="E84" s="48"/>
      <c r="H84" s="49"/>
      <c r="I84" s="49"/>
      <c r="L84" s="49"/>
      <c r="M84" s="49"/>
      <c r="P84" s="59"/>
    </row>
    <row r="85" spans="1:16" x14ac:dyDescent="0.2">
      <c r="A85" s="40"/>
      <c r="B85" s="40"/>
      <c r="C85" s="48"/>
      <c r="D85" s="48"/>
      <c r="E85" s="48"/>
      <c r="H85" s="49"/>
      <c r="I85" s="49"/>
      <c r="L85" s="49"/>
      <c r="M85" s="49"/>
      <c r="P85" s="59"/>
    </row>
    <row r="86" spans="1:16" x14ac:dyDescent="0.2">
      <c r="A86" s="40"/>
      <c r="B86" s="40"/>
      <c r="C86" s="48"/>
      <c r="D86" s="48"/>
      <c r="E86" s="48"/>
      <c r="H86" s="49"/>
      <c r="I86" s="49"/>
      <c r="L86" s="49"/>
      <c r="M86" s="49"/>
      <c r="P86" s="59"/>
    </row>
    <row r="87" spans="1:16" x14ac:dyDescent="0.2">
      <c r="A87" s="40"/>
      <c r="B87" s="40"/>
      <c r="C87" s="48"/>
      <c r="D87" s="48"/>
      <c r="E87" s="48"/>
      <c r="H87" s="49"/>
      <c r="I87" s="49"/>
      <c r="L87" s="49"/>
      <c r="M87" s="49"/>
      <c r="P87" s="59"/>
    </row>
    <row r="88" spans="1:16" x14ac:dyDescent="0.2">
      <c r="A88" s="40"/>
      <c r="B88" s="40"/>
      <c r="C88" s="48"/>
      <c r="D88" s="48"/>
      <c r="E88" s="48"/>
      <c r="H88" s="49"/>
      <c r="I88" s="49"/>
      <c r="L88" s="49"/>
      <c r="M88" s="49"/>
      <c r="P88" s="59"/>
    </row>
    <row r="89" spans="1:16" x14ac:dyDescent="0.2">
      <c r="A89" s="40"/>
      <c r="B89" s="40"/>
      <c r="C89" s="48"/>
      <c r="D89" s="48"/>
      <c r="E89" s="48"/>
      <c r="H89" s="49"/>
      <c r="I89" s="49"/>
      <c r="L89" s="49"/>
      <c r="M89" s="49"/>
      <c r="P89" s="59"/>
    </row>
    <row r="90" spans="1:16" x14ac:dyDescent="0.2">
      <c r="A90" s="40"/>
      <c r="B90" s="40"/>
      <c r="C90" s="48"/>
      <c r="D90" s="48"/>
      <c r="E90" s="48"/>
      <c r="H90" s="49"/>
      <c r="I90" s="49"/>
      <c r="L90" s="49"/>
      <c r="M90" s="49"/>
      <c r="P90" s="59"/>
    </row>
    <row r="91" spans="1:16" x14ac:dyDescent="0.2">
      <c r="A91" s="40"/>
      <c r="B91" s="40"/>
      <c r="C91" s="51"/>
      <c r="D91" s="48"/>
      <c r="E91" s="48"/>
      <c r="H91" s="49"/>
      <c r="I91" s="49"/>
      <c r="L91" s="49"/>
      <c r="M91" s="49"/>
      <c r="P91" s="59"/>
    </row>
    <row r="92" spans="1:16" x14ac:dyDescent="0.2">
      <c r="A92" s="40"/>
      <c r="B92" s="40"/>
      <c r="C92" s="51"/>
      <c r="D92" s="48"/>
      <c r="E92" s="48"/>
      <c r="H92" s="49"/>
      <c r="I92" s="49"/>
      <c r="L92" s="49"/>
      <c r="M92" s="49"/>
      <c r="P92" s="59"/>
    </row>
    <row r="93" spans="1:16" x14ac:dyDescent="0.2">
      <c r="A93" s="40"/>
      <c r="B93" s="40"/>
      <c r="C93" s="51"/>
      <c r="D93" s="48"/>
      <c r="E93" s="48"/>
      <c r="H93" s="49"/>
      <c r="I93" s="49"/>
      <c r="L93" s="49"/>
      <c r="M93" s="49"/>
      <c r="P93" s="59"/>
    </row>
    <row r="94" spans="1:16" x14ac:dyDescent="0.2">
      <c r="A94" s="40"/>
      <c r="B94" s="40"/>
      <c r="C94" s="51"/>
      <c r="D94" s="48"/>
      <c r="E94" s="48"/>
      <c r="H94" s="49"/>
      <c r="I94" s="49"/>
      <c r="L94" s="49"/>
      <c r="M94" s="49"/>
      <c r="P94" s="59"/>
    </row>
    <row r="95" spans="1:16" x14ac:dyDescent="0.2">
      <c r="A95" s="40"/>
      <c r="B95" s="40"/>
      <c r="C95" s="51"/>
      <c r="D95" s="48"/>
      <c r="E95" s="48"/>
      <c r="H95" s="49"/>
      <c r="I95" s="49"/>
      <c r="L95" s="49"/>
      <c r="M95" s="49"/>
      <c r="P95" s="59"/>
    </row>
    <row r="96" spans="1:16" x14ac:dyDescent="0.2">
      <c r="A96" s="40"/>
      <c r="B96" s="40"/>
      <c r="C96" s="48"/>
      <c r="D96" s="48"/>
      <c r="E96" s="48"/>
      <c r="H96" s="49"/>
      <c r="I96" s="49"/>
      <c r="L96" s="49"/>
      <c r="M96" s="49"/>
      <c r="P96" s="59"/>
    </row>
    <row r="97" spans="1:16" x14ac:dyDescent="0.2">
      <c r="A97" s="40"/>
      <c r="B97" s="40"/>
      <c r="C97" s="48"/>
      <c r="D97" s="48"/>
      <c r="E97" s="48"/>
      <c r="H97" s="49"/>
      <c r="I97" s="49"/>
      <c r="L97" s="49"/>
      <c r="M97" s="49"/>
      <c r="P97" s="59"/>
    </row>
    <row r="98" spans="1:16" x14ac:dyDescent="0.2">
      <c r="A98" s="40"/>
      <c r="B98" s="40"/>
      <c r="C98" s="48"/>
      <c r="D98" s="48"/>
      <c r="E98" s="48"/>
      <c r="H98" s="49"/>
      <c r="I98" s="49"/>
      <c r="L98" s="49"/>
      <c r="M98" s="49"/>
      <c r="P98" s="59"/>
    </row>
    <row r="99" spans="1:16" x14ac:dyDescent="0.2">
      <c r="A99" s="40"/>
      <c r="B99" s="40"/>
      <c r="C99" s="48"/>
      <c r="D99" s="48"/>
      <c r="E99" s="48"/>
      <c r="H99" s="49"/>
      <c r="I99" s="49"/>
      <c r="L99" s="49"/>
      <c r="M99" s="49"/>
      <c r="P99" s="59"/>
    </row>
    <row r="100" spans="1:16" x14ac:dyDescent="0.2">
      <c r="A100" s="40"/>
      <c r="B100" s="40"/>
      <c r="C100" s="48"/>
      <c r="D100" s="48"/>
      <c r="E100" s="48"/>
      <c r="H100" s="49"/>
      <c r="I100" s="49"/>
      <c r="L100" s="49"/>
      <c r="M100" s="49"/>
      <c r="P100" s="59"/>
    </row>
    <row r="101" spans="1:16" x14ac:dyDescent="0.2">
      <c r="A101" s="40"/>
      <c r="B101" s="40"/>
      <c r="C101" s="48"/>
      <c r="D101" s="48"/>
      <c r="E101" s="48"/>
      <c r="H101" s="49"/>
      <c r="I101" s="49"/>
      <c r="L101" s="49"/>
      <c r="M101" s="49"/>
      <c r="P101" s="59"/>
    </row>
    <row r="102" spans="1:16" x14ac:dyDescent="0.2">
      <c r="A102" s="40"/>
      <c r="B102" s="40"/>
      <c r="C102" s="48"/>
      <c r="D102" s="48"/>
      <c r="E102" s="48"/>
      <c r="H102" s="49"/>
      <c r="I102" s="49"/>
      <c r="L102" s="49"/>
      <c r="M102" s="49"/>
      <c r="P102" s="59"/>
    </row>
    <row r="103" spans="1:16" x14ac:dyDescent="0.2">
      <c r="A103" s="40"/>
      <c r="B103" s="40"/>
      <c r="C103" s="48"/>
      <c r="D103" s="48"/>
      <c r="E103" s="48"/>
      <c r="H103" s="49"/>
      <c r="I103" s="49"/>
      <c r="L103" s="49"/>
      <c r="M103" s="49"/>
      <c r="P103" s="59"/>
    </row>
    <row r="104" spans="1:16" x14ac:dyDescent="0.2">
      <c r="A104" s="40"/>
      <c r="B104" s="40"/>
      <c r="C104" s="48"/>
      <c r="D104" s="48"/>
      <c r="E104" s="48"/>
      <c r="H104" s="49"/>
      <c r="I104" s="49"/>
      <c r="L104" s="49"/>
      <c r="M104" s="49"/>
      <c r="P104" s="59"/>
    </row>
    <row r="105" spans="1:16" x14ac:dyDescent="0.2">
      <c r="A105" s="40"/>
      <c r="B105" s="40"/>
      <c r="C105" s="48"/>
      <c r="D105" s="48"/>
      <c r="E105" s="48"/>
      <c r="H105" s="49"/>
      <c r="I105" s="49"/>
      <c r="L105" s="49"/>
      <c r="M105" s="49"/>
      <c r="P105" s="59"/>
    </row>
    <row r="106" spans="1:16" x14ac:dyDescent="0.2">
      <c r="A106" s="40"/>
      <c r="B106" s="40"/>
      <c r="C106" s="48"/>
      <c r="D106" s="48"/>
      <c r="E106" s="48"/>
      <c r="H106" s="49"/>
      <c r="I106" s="49"/>
      <c r="L106" s="49"/>
      <c r="M106" s="49"/>
      <c r="P106" s="59"/>
    </row>
    <row r="107" spans="1:16" x14ac:dyDescent="0.2">
      <c r="A107" s="40"/>
      <c r="B107" s="40"/>
      <c r="C107" s="48"/>
      <c r="D107" s="48"/>
      <c r="E107" s="48"/>
      <c r="H107" s="49"/>
      <c r="I107" s="49"/>
      <c r="L107" s="49"/>
      <c r="M107" s="49"/>
      <c r="P107" s="59"/>
    </row>
    <row r="108" spans="1:16" x14ac:dyDescent="0.2">
      <c r="A108" s="40"/>
      <c r="B108" s="40"/>
      <c r="C108" s="48"/>
      <c r="D108" s="48"/>
      <c r="E108" s="48"/>
      <c r="H108" s="49"/>
      <c r="I108" s="49"/>
      <c r="L108" s="49"/>
      <c r="M108" s="49"/>
      <c r="P108" s="59"/>
    </row>
    <row r="109" spans="1:16" x14ac:dyDescent="0.2">
      <c r="A109" s="40"/>
      <c r="B109" s="40"/>
      <c r="C109" s="48"/>
      <c r="D109" s="48"/>
      <c r="E109" s="48"/>
      <c r="H109" s="49"/>
      <c r="I109" s="49"/>
      <c r="L109" s="49"/>
      <c r="M109" s="49"/>
      <c r="P109" s="59"/>
    </row>
    <row r="110" spans="1:16" x14ac:dyDescent="0.2">
      <c r="A110" s="40"/>
      <c r="B110" s="40"/>
      <c r="C110" s="48"/>
      <c r="D110" s="48"/>
      <c r="E110" s="48"/>
      <c r="H110" s="49"/>
      <c r="I110" s="49"/>
      <c r="L110" s="49"/>
      <c r="M110" s="49"/>
      <c r="P110" s="59"/>
    </row>
    <row r="111" spans="1:16" x14ac:dyDescent="0.2">
      <c r="A111" s="40"/>
      <c r="B111" s="40"/>
      <c r="C111" s="48"/>
      <c r="D111" s="48"/>
      <c r="E111" s="48"/>
      <c r="H111" s="49"/>
      <c r="I111" s="49"/>
      <c r="L111" s="49"/>
      <c r="M111" s="49"/>
      <c r="P111" s="59"/>
    </row>
    <row r="112" spans="1:16" x14ac:dyDescent="0.2">
      <c r="A112" s="40"/>
      <c r="B112" s="40"/>
      <c r="C112" s="48"/>
      <c r="D112" s="48"/>
      <c r="E112" s="48"/>
      <c r="H112" s="49"/>
      <c r="I112" s="49"/>
      <c r="L112" s="49"/>
      <c r="M112" s="49"/>
      <c r="P112" s="59"/>
    </row>
    <row r="113" spans="1:16" x14ac:dyDescent="0.2">
      <c r="A113" s="40"/>
      <c r="B113" s="40"/>
      <c r="C113" s="48"/>
      <c r="D113" s="48"/>
      <c r="E113" s="48"/>
      <c r="H113" s="49"/>
      <c r="I113" s="49"/>
      <c r="L113" s="49"/>
      <c r="M113" s="49"/>
      <c r="P113" s="59"/>
    </row>
    <row r="114" spans="1:16" x14ac:dyDescent="0.2">
      <c r="A114" s="40"/>
      <c r="B114" s="40"/>
      <c r="C114" s="48"/>
      <c r="D114" s="48"/>
      <c r="E114" s="48"/>
      <c r="H114" s="49"/>
      <c r="I114" s="49"/>
      <c r="L114" s="49"/>
      <c r="M114" s="49"/>
      <c r="P114" s="59"/>
    </row>
    <row r="115" spans="1:16" x14ac:dyDescent="0.2">
      <c r="A115" s="40"/>
      <c r="B115" s="40"/>
      <c r="C115" s="48"/>
      <c r="D115" s="48"/>
      <c r="E115" s="48"/>
      <c r="H115" s="49"/>
      <c r="I115" s="49"/>
      <c r="L115" s="49"/>
      <c r="M115" s="49"/>
      <c r="P115" s="59"/>
    </row>
    <row r="116" spans="1:16" x14ac:dyDescent="0.2">
      <c r="A116" s="40"/>
      <c r="B116" s="40"/>
      <c r="C116" s="48"/>
      <c r="D116" s="48"/>
      <c r="E116" s="48"/>
      <c r="H116" s="49"/>
      <c r="I116" s="49"/>
      <c r="L116" s="49"/>
      <c r="M116" s="49"/>
      <c r="P116" s="59"/>
    </row>
    <row r="117" spans="1:16" x14ac:dyDescent="0.2">
      <c r="A117" s="40"/>
      <c r="B117" s="40"/>
      <c r="C117" s="48"/>
      <c r="D117" s="48"/>
      <c r="E117" s="48"/>
      <c r="H117" s="49"/>
      <c r="I117" s="49"/>
      <c r="L117" s="49"/>
      <c r="M117" s="49"/>
      <c r="P117" s="59"/>
    </row>
    <row r="118" spans="1:16" x14ac:dyDescent="0.2">
      <c r="A118" s="40"/>
      <c r="B118" s="40"/>
      <c r="C118" s="48"/>
      <c r="D118" s="48"/>
      <c r="E118" s="48"/>
      <c r="H118" s="49"/>
      <c r="I118" s="49"/>
      <c r="L118" s="49"/>
      <c r="M118" s="49"/>
      <c r="P118" s="59"/>
    </row>
    <row r="119" spans="1:16" x14ac:dyDescent="0.2">
      <c r="A119" s="40"/>
      <c r="B119" s="40"/>
      <c r="C119" s="48"/>
      <c r="D119" s="48"/>
      <c r="E119" s="48"/>
      <c r="H119" s="49"/>
      <c r="I119" s="49"/>
      <c r="L119" s="49"/>
      <c r="M119" s="49"/>
      <c r="P119" s="59"/>
    </row>
    <row r="120" spans="1:16" x14ac:dyDescent="0.2">
      <c r="A120" s="40"/>
      <c r="B120" s="40"/>
      <c r="C120" s="48"/>
      <c r="D120" s="48"/>
      <c r="E120" s="48"/>
      <c r="H120" s="49"/>
      <c r="I120" s="49"/>
      <c r="L120" s="49"/>
      <c r="M120" s="49"/>
      <c r="P120" s="59"/>
    </row>
    <row r="121" spans="1:16" x14ac:dyDescent="0.2">
      <c r="A121" s="40"/>
      <c r="B121" s="40"/>
      <c r="C121" s="48"/>
      <c r="D121" s="48"/>
      <c r="E121" s="48"/>
      <c r="H121" s="49"/>
      <c r="I121" s="49"/>
      <c r="L121" s="49"/>
      <c r="M121" s="49"/>
      <c r="P121" s="59"/>
    </row>
    <row r="122" spans="1:16" x14ac:dyDescent="0.2">
      <c r="A122" s="40"/>
      <c r="B122" s="40"/>
      <c r="C122" s="48"/>
      <c r="D122" s="48"/>
      <c r="E122" s="48"/>
      <c r="H122" s="49"/>
      <c r="I122" s="49"/>
      <c r="L122" s="49"/>
      <c r="M122" s="49"/>
      <c r="P122" s="59"/>
    </row>
    <row r="123" spans="1:16" x14ac:dyDescent="0.2">
      <c r="A123" s="40"/>
      <c r="B123" s="40"/>
      <c r="C123" s="48"/>
      <c r="D123" s="48"/>
      <c r="E123" s="48"/>
      <c r="H123" s="49"/>
      <c r="I123" s="49"/>
      <c r="L123" s="49"/>
      <c r="M123" s="49"/>
      <c r="P123" s="59"/>
    </row>
    <row r="124" spans="1:16" x14ac:dyDescent="0.2">
      <c r="A124" s="40"/>
      <c r="B124" s="40"/>
      <c r="C124" s="48"/>
      <c r="D124" s="48"/>
      <c r="E124" s="48"/>
      <c r="H124" s="49"/>
      <c r="I124" s="49"/>
      <c r="L124" s="49"/>
      <c r="M124" s="49"/>
      <c r="P124" s="59"/>
    </row>
    <row r="125" spans="1:16" x14ac:dyDescent="0.2">
      <c r="A125" s="40"/>
      <c r="B125" s="40"/>
      <c r="C125" s="48"/>
      <c r="D125" s="48"/>
      <c r="E125" s="48"/>
      <c r="H125" s="49"/>
      <c r="I125" s="49"/>
      <c r="L125" s="49"/>
      <c r="M125" s="49"/>
      <c r="P125" s="59"/>
    </row>
    <row r="126" spans="1:16" x14ac:dyDescent="0.2">
      <c r="A126" s="40"/>
      <c r="B126" s="40"/>
      <c r="C126" s="48"/>
      <c r="D126" s="48"/>
      <c r="E126" s="48"/>
      <c r="H126" s="49"/>
      <c r="I126" s="49"/>
      <c r="L126" s="49"/>
      <c r="M126" s="49"/>
      <c r="P126" s="59"/>
    </row>
    <row r="127" spans="1:16" x14ac:dyDescent="0.2">
      <c r="A127" s="40"/>
      <c r="B127" s="40"/>
      <c r="C127" s="48"/>
      <c r="D127" s="48"/>
      <c r="E127" s="48"/>
      <c r="H127" s="49"/>
      <c r="I127" s="49"/>
      <c r="L127" s="49"/>
      <c r="M127" s="49"/>
      <c r="P127" s="59"/>
    </row>
    <row r="128" spans="1:16" x14ac:dyDescent="0.2">
      <c r="A128" s="40"/>
      <c r="B128" s="40"/>
      <c r="C128" s="48"/>
      <c r="D128" s="48"/>
      <c r="E128" s="48"/>
      <c r="H128" s="49"/>
      <c r="I128" s="49"/>
      <c r="L128" s="49"/>
      <c r="M128" s="49"/>
      <c r="P128" s="59"/>
    </row>
    <row r="129" spans="1:17" x14ac:dyDescent="0.2">
      <c r="A129" s="40"/>
      <c r="B129" s="40"/>
      <c r="C129" s="48"/>
      <c r="D129" s="48"/>
      <c r="E129" s="48"/>
      <c r="H129" s="49"/>
      <c r="I129" s="49"/>
      <c r="L129" s="49"/>
      <c r="M129" s="49"/>
      <c r="P129" s="59"/>
    </row>
    <row r="130" spans="1:17" x14ac:dyDescent="0.2">
      <c r="A130" s="40"/>
      <c r="B130" s="40"/>
      <c r="C130" s="48"/>
      <c r="D130" s="48"/>
      <c r="E130" s="48"/>
      <c r="H130" s="49"/>
      <c r="I130" s="49"/>
      <c r="L130" s="49"/>
      <c r="M130" s="49"/>
      <c r="P130" s="59"/>
    </row>
    <row r="131" spans="1:17" s="62" customFormat="1" x14ac:dyDescent="0.2">
      <c r="C131" s="50"/>
      <c r="D131" s="50"/>
      <c r="E131" s="50"/>
      <c r="F131" s="50"/>
      <c r="G131" s="63"/>
      <c r="H131" s="50"/>
      <c r="I131" s="50"/>
      <c r="J131" s="64"/>
      <c r="K131" s="65"/>
      <c r="L131" s="66"/>
      <c r="M131" s="66"/>
      <c r="P131" s="67"/>
      <c r="Q131" s="50"/>
    </row>
    <row r="132" spans="1:17" x14ac:dyDescent="0.2">
      <c r="A132" s="40"/>
      <c r="B132" s="40"/>
      <c r="C132" s="48"/>
      <c r="D132" s="48"/>
      <c r="E132" s="48"/>
      <c r="L132" s="49"/>
      <c r="M132" s="49"/>
      <c r="P132" s="59"/>
    </row>
    <row r="133" spans="1:17" x14ac:dyDescent="0.2">
      <c r="B133" s="50"/>
      <c r="L133" s="49"/>
      <c r="M133" s="49"/>
      <c r="P133" s="59"/>
    </row>
    <row r="135" spans="1:17" s="56" customFormat="1" x14ac:dyDescent="0.2">
      <c r="C135" s="51"/>
      <c r="D135" s="51"/>
      <c r="E135" s="51"/>
      <c r="F135" s="51"/>
      <c r="G135" s="68"/>
      <c r="J135" s="69"/>
      <c r="K135" s="70"/>
      <c r="Q135" s="51"/>
    </row>
    <row r="136" spans="1:17" x14ac:dyDescent="0.2">
      <c r="B136" s="40"/>
      <c r="C136" s="48"/>
      <c r="D136" s="48"/>
      <c r="E136" s="48"/>
      <c r="H136" s="49"/>
      <c r="I136" s="49"/>
      <c r="L136" s="49"/>
      <c r="M136" s="49"/>
      <c r="P136" s="59"/>
    </row>
    <row r="137" spans="1:17" x14ac:dyDescent="0.2">
      <c r="B137" s="40"/>
      <c r="C137" s="48"/>
      <c r="D137" s="48"/>
      <c r="E137" s="48"/>
      <c r="H137" s="49"/>
      <c r="I137" s="49"/>
      <c r="L137" s="49"/>
      <c r="M137" s="49"/>
      <c r="P137" s="59"/>
    </row>
    <row r="138" spans="1:17" x14ac:dyDescent="0.2">
      <c r="B138" s="40"/>
      <c r="C138" s="48"/>
      <c r="D138" s="48"/>
      <c r="E138" s="48"/>
      <c r="H138" s="49"/>
      <c r="I138" s="49"/>
      <c r="L138" s="49"/>
      <c r="M138" s="49"/>
      <c r="P138" s="59"/>
    </row>
    <row r="139" spans="1:17" x14ac:dyDescent="0.2">
      <c r="B139" s="40"/>
      <c r="C139" s="48"/>
      <c r="D139" s="48"/>
      <c r="E139" s="48"/>
      <c r="H139" s="49"/>
      <c r="I139" s="49"/>
      <c r="L139" s="49"/>
      <c r="M139" s="49"/>
      <c r="P139" s="59"/>
    </row>
    <row r="140" spans="1:17" x14ac:dyDescent="0.2">
      <c r="B140" s="40"/>
      <c r="C140" s="48"/>
      <c r="D140" s="48"/>
      <c r="E140" s="48"/>
      <c r="H140" s="49"/>
      <c r="I140" s="49"/>
      <c r="L140" s="49"/>
      <c r="M140" s="49"/>
      <c r="P140" s="59"/>
    </row>
    <row r="141" spans="1:17" x14ac:dyDescent="0.2">
      <c r="A141" s="40"/>
      <c r="B141" s="40"/>
      <c r="C141" s="48"/>
      <c r="D141" s="48"/>
      <c r="E141" s="48"/>
      <c r="H141" s="49"/>
      <c r="I141" s="49"/>
      <c r="L141" s="49"/>
      <c r="M141" s="49"/>
      <c r="P141" s="59"/>
    </row>
    <row r="142" spans="1:17" x14ac:dyDescent="0.2">
      <c r="A142" s="40"/>
      <c r="B142" s="40"/>
      <c r="C142" s="48"/>
      <c r="D142" s="48"/>
      <c r="E142" s="48"/>
      <c r="H142" s="49"/>
      <c r="I142" s="49"/>
      <c r="L142" s="49"/>
      <c r="M142" s="49"/>
      <c r="P142" s="59"/>
    </row>
    <row r="143" spans="1:17" x14ac:dyDescent="0.2">
      <c r="A143" s="40"/>
      <c r="B143" s="40"/>
      <c r="C143" s="48"/>
      <c r="D143" s="48"/>
      <c r="E143" s="48"/>
      <c r="H143" s="49"/>
      <c r="I143" s="49"/>
      <c r="L143" s="49"/>
      <c r="M143" s="49"/>
      <c r="P143" s="59"/>
    </row>
    <row r="144" spans="1:17" x14ac:dyDescent="0.2">
      <c r="A144" s="40"/>
      <c r="B144" s="40"/>
      <c r="C144" s="48"/>
      <c r="D144" s="48"/>
      <c r="E144" s="48"/>
      <c r="H144" s="49"/>
      <c r="I144" s="49"/>
      <c r="L144" s="49"/>
      <c r="M144" s="49"/>
      <c r="P144" s="59"/>
    </row>
    <row r="145" spans="1:16" x14ac:dyDescent="0.2">
      <c r="A145" s="40"/>
      <c r="B145" s="40"/>
      <c r="C145" s="48"/>
      <c r="D145" s="48"/>
      <c r="E145" s="48"/>
      <c r="H145" s="49"/>
      <c r="I145" s="49"/>
      <c r="L145" s="49"/>
      <c r="M145" s="49"/>
      <c r="P145" s="59"/>
    </row>
    <row r="146" spans="1:16" x14ac:dyDescent="0.2">
      <c r="A146" s="40"/>
      <c r="B146" s="40"/>
      <c r="C146" s="48"/>
      <c r="D146" s="48"/>
      <c r="E146" s="48"/>
      <c r="H146" s="49"/>
      <c r="I146" s="49"/>
      <c r="L146" s="49"/>
      <c r="M146" s="49"/>
      <c r="P146" s="59"/>
    </row>
    <row r="147" spans="1:16" x14ac:dyDescent="0.2">
      <c r="A147" s="40"/>
      <c r="B147" s="40"/>
      <c r="C147" s="48"/>
      <c r="D147" s="48"/>
      <c r="E147" s="48"/>
      <c r="H147" s="49"/>
      <c r="I147" s="49"/>
      <c r="L147" s="49"/>
      <c r="M147" s="49"/>
      <c r="P147" s="59"/>
    </row>
    <row r="148" spans="1:16" x14ac:dyDescent="0.2">
      <c r="A148" s="40"/>
      <c r="B148" s="40"/>
      <c r="C148" s="48"/>
      <c r="D148" s="48"/>
      <c r="E148" s="48"/>
      <c r="H148" s="49"/>
      <c r="I148" s="49"/>
      <c r="L148" s="49"/>
      <c r="M148" s="49"/>
      <c r="P148" s="59"/>
    </row>
    <row r="149" spans="1:16" x14ac:dyDescent="0.2">
      <c r="A149" s="40"/>
      <c r="B149" s="40"/>
      <c r="C149" s="48"/>
      <c r="D149" s="48"/>
      <c r="E149" s="48"/>
      <c r="H149" s="49"/>
      <c r="I149" s="49"/>
      <c r="L149" s="49"/>
      <c r="M149" s="49"/>
      <c r="P149" s="59"/>
    </row>
    <row r="150" spans="1:16" x14ac:dyDescent="0.2">
      <c r="A150" s="40"/>
      <c r="B150" s="40"/>
      <c r="C150" s="48"/>
      <c r="D150" s="48"/>
      <c r="E150" s="48"/>
      <c r="H150" s="49"/>
      <c r="I150" s="49"/>
      <c r="L150" s="49"/>
      <c r="M150" s="49"/>
      <c r="P150" s="59"/>
    </row>
    <row r="151" spans="1:16" x14ac:dyDescent="0.2">
      <c r="A151" s="40"/>
      <c r="B151" s="40"/>
      <c r="C151" s="48"/>
      <c r="D151" s="48"/>
      <c r="E151" s="48"/>
      <c r="H151" s="49"/>
      <c r="I151" s="49"/>
      <c r="L151" s="49"/>
      <c r="M151" s="49"/>
      <c r="P151" s="59"/>
    </row>
    <row r="152" spans="1:16" x14ac:dyDescent="0.2">
      <c r="A152" s="40"/>
      <c r="B152" s="40"/>
      <c r="C152" s="48"/>
      <c r="D152" s="48"/>
      <c r="E152" s="48"/>
      <c r="H152" s="49"/>
      <c r="I152" s="49"/>
      <c r="L152" s="49"/>
      <c r="M152" s="49"/>
      <c r="P152" s="59"/>
    </row>
    <row r="153" spans="1:16" x14ac:dyDescent="0.2">
      <c r="A153" s="40"/>
      <c r="B153" s="40"/>
      <c r="C153" s="48"/>
      <c r="D153" s="48"/>
      <c r="E153" s="48"/>
      <c r="H153" s="49"/>
      <c r="I153" s="49"/>
      <c r="L153" s="49"/>
      <c r="M153" s="49"/>
      <c r="P153" s="59"/>
    </row>
    <row r="154" spans="1:16" x14ac:dyDescent="0.2">
      <c r="A154" s="40"/>
      <c r="B154" s="40"/>
      <c r="C154" s="48"/>
      <c r="D154" s="48"/>
      <c r="E154" s="48"/>
      <c r="H154" s="49"/>
      <c r="I154" s="49"/>
      <c r="L154" s="49"/>
      <c r="M154" s="49"/>
      <c r="P154" s="59"/>
    </row>
    <row r="155" spans="1:16" x14ac:dyDescent="0.2">
      <c r="A155" s="40"/>
      <c r="B155" s="40"/>
      <c r="C155" s="48"/>
      <c r="D155" s="48"/>
      <c r="E155" s="48"/>
      <c r="H155" s="49"/>
      <c r="I155" s="49"/>
      <c r="L155" s="49"/>
      <c r="M155" s="49"/>
      <c r="P155" s="59"/>
    </row>
    <row r="156" spans="1:16" x14ac:dyDescent="0.2">
      <c r="A156" s="40"/>
      <c r="B156" s="40"/>
      <c r="C156" s="48"/>
      <c r="D156" s="48"/>
      <c r="E156" s="48"/>
      <c r="H156" s="49"/>
      <c r="I156" s="49"/>
      <c r="L156" s="49"/>
      <c r="M156" s="49"/>
      <c r="P156" s="59"/>
    </row>
    <row r="157" spans="1:16" x14ac:dyDescent="0.2">
      <c r="A157" s="40"/>
      <c r="B157" s="40"/>
      <c r="C157" s="48"/>
      <c r="D157" s="48"/>
      <c r="E157" s="48"/>
      <c r="H157" s="49"/>
      <c r="I157" s="49"/>
      <c r="L157" s="49"/>
      <c r="M157" s="49"/>
      <c r="P157" s="59"/>
    </row>
    <row r="158" spans="1:16" x14ac:dyDescent="0.2">
      <c r="A158" s="40"/>
      <c r="B158" s="40"/>
      <c r="C158" s="48"/>
      <c r="D158" s="48"/>
      <c r="E158" s="48"/>
      <c r="H158" s="49"/>
      <c r="I158" s="49"/>
      <c r="L158" s="49"/>
      <c r="M158" s="49"/>
      <c r="P158" s="59"/>
    </row>
    <row r="159" spans="1:16" x14ac:dyDescent="0.2">
      <c r="A159" s="40"/>
      <c r="B159" s="40"/>
      <c r="C159" s="48"/>
      <c r="D159" s="48"/>
      <c r="E159" s="48"/>
      <c r="H159" s="49"/>
      <c r="I159" s="49"/>
      <c r="L159" s="49"/>
      <c r="M159" s="49"/>
      <c r="P159" s="59"/>
    </row>
    <row r="160" spans="1:16" x14ac:dyDescent="0.2">
      <c r="A160" s="40"/>
      <c r="B160" s="40"/>
      <c r="C160" s="48"/>
      <c r="D160" s="48"/>
      <c r="E160" s="48"/>
      <c r="H160" s="49"/>
      <c r="I160" s="49"/>
      <c r="L160" s="49"/>
      <c r="M160" s="49"/>
      <c r="P160" s="59"/>
    </row>
    <row r="161" spans="1:16" x14ac:dyDescent="0.2">
      <c r="A161" s="40"/>
      <c r="B161" s="40"/>
      <c r="C161" s="48"/>
      <c r="D161" s="48"/>
      <c r="E161" s="48"/>
      <c r="H161" s="49"/>
      <c r="I161" s="49"/>
      <c r="L161" s="49"/>
      <c r="M161" s="49"/>
      <c r="P161" s="59"/>
    </row>
    <row r="162" spans="1:16" x14ac:dyDescent="0.2">
      <c r="A162" s="40"/>
      <c r="B162" s="40"/>
      <c r="C162" s="48"/>
      <c r="D162" s="48"/>
      <c r="E162" s="48"/>
      <c r="H162" s="49"/>
      <c r="I162" s="49"/>
      <c r="L162" s="49"/>
      <c r="M162" s="49"/>
      <c r="P162" s="59"/>
    </row>
    <row r="163" spans="1:16" x14ac:dyDescent="0.2">
      <c r="A163" s="40"/>
      <c r="B163" s="40"/>
      <c r="C163" s="48"/>
      <c r="D163" s="48"/>
      <c r="E163" s="48"/>
      <c r="H163" s="49"/>
      <c r="I163" s="49"/>
      <c r="L163" s="49"/>
      <c r="M163" s="49"/>
      <c r="P163" s="59"/>
    </row>
    <row r="164" spans="1:16" x14ac:dyDescent="0.2">
      <c r="A164" s="40"/>
      <c r="B164" s="40"/>
      <c r="C164" s="48"/>
      <c r="D164" s="48"/>
      <c r="E164" s="48"/>
      <c r="H164" s="49"/>
      <c r="I164" s="49"/>
      <c r="L164" s="49"/>
      <c r="M164" s="49"/>
      <c r="P164" s="59"/>
    </row>
    <row r="165" spans="1:16" x14ac:dyDescent="0.2">
      <c r="A165" s="40"/>
      <c r="B165" s="40"/>
      <c r="C165" s="48"/>
      <c r="D165" s="48"/>
      <c r="E165" s="48"/>
      <c r="H165" s="49"/>
      <c r="I165" s="49"/>
      <c r="L165" s="49"/>
      <c r="M165" s="49"/>
      <c r="P165" s="59"/>
    </row>
    <row r="166" spans="1:16" x14ac:dyDescent="0.2">
      <c r="A166" s="40"/>
      <c r="B166" s="40"/>
      <c r="C166" s="48"/>
      <c r="D166" s="48"/>
      <c r="E166" s="48"/>
      <c r="H166" s="49"/>
      <c r="I166" s="49"/>
      <c r="L166" s="49"/>
      <c r="M166" s="49"/>
      <c r="P166" s="59"/>
    </row>
    <row r="167" spans="1:16" x14ac:dyDescent="0.2">
      <c r="A167" s="40"/>
      <c r="B167" s="40"/>
      <c r="C167" s="48"/>
      <c r="D167" s="48"/>
      <c r="E167" s="48"/>
      <c r="H167" s="49"/>
      <c r="I167" s="49"/>
      <c r="L167" s="49"/>
      <c r="M167" s="49"/>
      <c r="P167" s="59"/>
    </row>
    <row r="168" spans="1:16" x14ac:dyDescent="0.2">
      <c r="A168" s="40"/>
      <c r="B168" s="40"/>
      <c r="C168" s="48"/>
      <c r="D168" s="48"/>
      <c r="E168" s="48"/>
      <c r="H168" s="49"/>
      <c r="I168" s="49"/>
      <c r="L168" s="49"/>
      <c r="M168" s="49"/>
      <c r="P168" s="59"/>
    </row>
    <row r="169" spans="1:16" x14ac:dyDescent="0.2">
      <c r="A169" s="40"/>
      <c r="B169" s="40"/>
      <c r="C169" s="48"/>
      <c r="D169" s="48"/>
      <c r="E169" s="48"/>
      <c r="H169" s="49"/>
      <c r="I169" s="49"/>
      <c r="L169" s="49"/>
      <c r="M169" s="49"/>
      <c r="P169" s="59"/>
    </row>
    <row r="170" spans="1:16" x14ac:dyDescent="0.2">
      <c r="A170" s="40"/>
      <c r="B170" s="40"/>
      <c r="C170" s="48"/>
      <c r="D170" s="48"/>
      <c r="E170" s="48"/>
      <c r="H170" s="49"/>
      <c r="I170" s="49"/>
      <c r="L170" s="49"/>
      <c r="M170" s="49"/>
      <c r="P170" s="59"/>
    </row>
    <row r="171" spans="1:16" x14ac:dyDescent="0.2">
      <c r="A171" s="40"/>
      <c r="B171" s="40"/>
      <c r="C171" s="48"/>
      <c r="D171" s="48"/>
      <c r="E171" s="48"/>
      <c r="H171" s="49"/>
      <c r="I171" s="49"/>
      <c r="L171" s="49"/>
      <c r="M171" s="49"/>
      <c r="P171" s="59"/>
    </row>
    <row r="172" spans="1:16" x14ac:dyDescent="0.2">
      <c r="A172" s="40"/>
      <c r="B172" s="40"/>
      <c r="C172" s="48"/>
      <c r="D172" s="48"/>
      <c r="E172" s="48"/>
      <c r="H172" s="49"/>
      <c r="I172" s="49"/>
      <c r="L172" s="49"/>
      <c r="M172" s="49"/>
      <c r="P172" s="59"/>
    </row>
    <row r="173" spans="1:16" x14ac:dyDescent="0.2">
      <c r="A173" s="40"/>
      <c r="B173" s="40"/>
      <c r="C173" s="48"/>
      <c r="D173" s="48"/>
      <c r="E173" s="48"/>
      <c r="H173" s="49"/>
      <c r="I173" s="49"/>
      <c r="L173" s="49"/>
      <c r="M173" s="49"/>
      <c r="P173" s="59"/>
    </row>
    <row r="174" spans="1:16" x14ac:dyDescent="0.2">
      <c r="A174" s="40"/>
      <c r="B174" s="40"/>
      <c r="C174" s="48"/>
      <c r="D174" s="48"/>
      <c r="E174" s="48"/>
      <c r="H174" s="49"/>
      <c r="I174" s="49"/>
      <c r="L174" s="49"/>
      <c r="M174" s="49"/>
      <c r="P174" s="59"/>
    </row>
    <row r="175" spans="1:16" x14ac:dyDescent="0.2">
      <c r="A175" s="40"/>
      <c r="B175" s="40"/>
      <c r="C175" s="48"/>
      <c r="D175" s="48"/>
      <c r="E175" s="48"/>
      <c r="H175" s="49"/>
      <c r="I175" s="49"/>
      <c r="L175" s="49"/>
      <c r="M175" s="49"/>
      <c r="P175" s="59"/>
    </row>
    <row r="176" spans="1:16" x14ac:dyDescent="0.2">
      <c r="A176" s="40"/>
      <c r="B176" s="40"/>
      <c r="C176" s="48"/>
      <c r="D176" s="48"/>
      <c r="E176" s="48"/>
      <c r="H176" s="49"/>
      <c r="I176" s="49"/>
      <c r="L176" s="49"/>
      <c r="M176" s="49"/>
      <c r="P176" s="59"/>
    </row>
    <row r="177" spans="1:16" x14ac:dyDescent="0.2">
      <c r="A177" s="40"/>
      <c r="B177" s="40"/>
      <c r="C177" s="48"/>
      <c r="D177" s="48"/>
      <c r="E177" s="48"/>
      <c r="H177" s="49"/>
      <c r="I177" s="49"/>
      <c r="L177" s="49"/>
      <c r="M177" s="49"/>
      <c r="P177" s="59"/>
    </row>
    <row r="178" spans="1:16" x14ac:dyDescent="0.2">
      <c r="A178" s="40"/>
      <c r="B178" s="40"/>
      <c r="C178" s="48"/>
      <c r="D178" s="48"/>
      <c r="E178" s="48"/>
      <c r="H178" s="49"/>
      <c r="I178" s="49"/>
      <c r="L178" s="49"/>
      <c r="M178" s="49"/>
      <c r="P178" s="59"/>
    </row>
    <row r="179" spans="1:16" x14ac:dyDescent="0.2">
      <c r="A179" s="40"/>
      <c r="B179" s="40"/>
      <c r="C179" s="48"/>
      <c r="D179" s="48"/>
      <c r="E179" s="48"/>
      <c r="H179" s="49"/>
      <c r="I179" s="49"/>
      <c r="L179" s="49"/>
      <c r="M179" s="49"/>
      <c r="P179" s="59"/>
    </row>
    <row r="180" spans="1:16" x14ac:dyDescent="0.2">
      <c r="A180" s="40"/>
      <c r="B180" s="40"/>
      <c r="C180" s="48"/>
      <c r="D180" s="48"/>
      <c r="E180" s="48"/>
      <c r="H180" s="49"/>
      <c r="I180" s="49"/>
      <c r="L180" s="49"/>
      <c r="M180" s="49"/>
      <c r="P180" s="59"/>
    </row>
    <row r="181" spans="1:16" x14ac:dyDescent="0.2">
      <c r="A181" s="40"/>
      <c r="B181" s="40"/>
      <c r="C181" s="48"/>
      <c r="D181" s="48"/>
      <c r="E181" s="48"/>
      <c r="H181" s="49"/>
      <c r="I181" s="49"/>
      <c r="L181" s="49"/>
      <c r="M181" s="49"/>
      <c r="P181" s="59"/>
    </row>
    <row r="182" spans="1:16" x14ac:dyDescent="0.2">
      <c r="A182" s="40"/>
      <c r="B182" s="40"/>
      <c r="C182" s="48"/>
      <c r="D182" s="48"/>
      <c r="E182" s="48"/>
      <c r="H182" s="49"/>
      <c r="I182" s="49"/>
      <c r="L182" s="49"/>
      <c r="M182" s="49"/>
      <c r="P182" s="59"/>
    </row>
    <row r="183" spans="1:16" x14ac:dyDescent="0.2">
      <c r="A183" s="40"/>
      <c r="B183" s="40"/>
      <c r="C183" s="48"/>
      <c r="D183" s="48"/>
      <c r="E183" s="48"/>
      <c r="H183" s="49"/>
      <c r="I183" s="49"/>
      <c r="L183" s="49"/>
      <c r="M183" s="49"/>
      <c r="P183" s="59"/>
    </row>
    <row r="184" spans="1:16" x14ac:dyDescent="0.2">
      <c r="A184" s="40"/>
      <c r="B184" s="40"/>
      <c r="C184" s="48"/>
      <c r="D184" s="48"/>
      <c r="E184" s="48"/>
      <c r="H184" s="49"/>
      <c r="I184" s="49"/>
      <c r="L184" s="49"/>
      <c r="M184" s="49"/>
      <c r="P184" s="59"/>
    </row>
    <row r="185" spans="1:16" x14ac:dyDescent="0.2">
      <c r="A185" s="40"/>
      <c r="B185" s="40"/>
      <c r="C185" s="48"/>
      <c r="D185" s="48"/>
      <c r="E185" s="48"/>
      <c r="H185" s="49"/>
      <c r="I185" s="49"/>
      <c r="L185" s="49"/>
      <c r="M185" s="49"/>
      <c r="P185" s="59"/>
    </row>
    <row r="186" spans="1:16" x14ac:dyDescent="0.2">
      <c r="A186" s="40"/>
      <c r="B186" s="40"/>
      <c r="C186" s="48"/>
      <c r="D186" s="48"/>
      <c r="E186" s="48"/>
      <c r="H186" s="49"/>
      <c r="I186" s="49"/>
      <c r="L186" s="49"/>
      <c r="M186" s="49"/>
      <c r="P186" s="59"/>
    </row>
    <row r="187" spans="1:16" x14ac:dyDescent="0.2">
      <c r="A187" s="40"/>
      <c r="B187" s="40"/>
      <c r="C187" s="48"/>
      <c r="D187" s="48"/>
      <c r="E187" s="48"/>
      <c r="H187" s="49"/>
      <c r="I187" s="49"/>
      <c r="L187" s="49"/>
      <c r="M187" s="49"/>
      <c r="P187" s="59"/>
    </row>
    <row r="188" spans="1:16" x14ac:dyDescent="0.2">
      <c r="A188" s="40"/>
      <c r="B188" s="40"/>
      <c r="C188" s="48"/>
      <c r="D188" s="48"/>
      <c r="E188" s="48"/>
      <c r="H188" s="49"/>
      <c r="I188" s="49"/>
      <c r="L188" s="49"/>
      <c r="M188" s="49"/>
      <c r="P188" s="59"/>
    </row>
    <row r="189" spans="1:16" x14ac:dyDescent="0.2">
      <c r="A189" s="40"/>
      <c r="B189" s="40"/>
      <c r="C189" s="48"/>
      <c r="D189" s="48"/>
      <c r="E189" s="48"/>
      <c r="H189" s="49"/>
      <c r="I189" s="49"/>
      <c r="L189" s="49"/>
      <c r="M189" s="49"/>
      <c r="P189" s="59"/>
    </row>
    <row r="190" spans="1:16" x14ac:dyDescent="0.2">
      <c r="A190" s="40"/>
      <c r="B190" s="40"/>
      <c r="C190" s="48"/>
      <c r="D190" s="48"/>
      <c r="E190" s="48"/>
      <c r="H190" s="49"/>
      <c r="I190" s="49"/>
      <c r="L190" s="49"/>
      <c r="M190" s="49"/>
      <c r="P190" s="59"/>
    </row>
    <row r="191" spans="1:16" x14ac:dyDescent="0.2">
      <c r="A191" s="40"/>
      <c r="B191" s="40"/>
      <c r="C191" s="48"/>
      <c r="D191" s="48"/>
      <c r="E191" s="48"/>
      <c r="H191" s="49"/>
      <c r="I191" s="49"/>
      <c r="L191" s="49"/>
      <c r="M191" s="49"/>
      <c r="P191" s="59"/>
    </row>
    <row r="192" spans="1:16" x14ac:dyDescent="0.2">
      <c r="A192" s="40"/>
      <c r="B192" s="40"/>
      <c r="C192" s="48"/>
      <c r="D192" s="48"/>
      <c r="E192" s="48"/>
      <c r="H192" s="49"/>
      <c r="I192" s="49"/>
      <c r="L192" s="49"/>
      <c r="M192" s="49"/>
      <c r="P192" s="59"/>
    </row>
    <row r="193" spans="1:16" x14ac:dyDescent="0.2">
      <c r="A193" s="40"/>
      <c r="B193" s="40"/>
      <c r="C193" s="48"/>
      <c r="D193" s="48"/>
      <c r="E193" s="48"/>
      <c r="H193" s="49"/>
      <c r="I193" s="49"/>
      <c r="L193" s="49"/>
      <c r="M193" s="49"/>
      <c r="P193" s="59"/>
    </row>
    <row r="194" spans="1:16" x14ac:dyDescent="0.2">
      <c r="A194" s="40"/>
      <c r="B194" s="40"/>
      <c r="C194" s="48"/>
      <c r="D194" s="48"/>
      <c r="E194" s="48"/>
      <c r="H194" s="49"/>
      <c r="I194" s="49"/>
      <c r="L194" s="49"/>
      <c r="M194" s="49"/>
      <c r="P194" s="59"/>
    </row>
    <row r="195" spans="1:16" x14ac:dyDescent="0.2">
      <c r="A195" s="40"/>
      <c r="B195" s="40"/>
      <c r="C195" s="48"/>
      <c r="D195" s="48"/>
      <c r="E195" s="48"/>
      <c r="H195" s="49"/>
      <c r="I195" s="49"/>
      <c r="L195" s="49"/>
      <c r="M195" s="49"/>
      <c r="P195" s="59"/>
    </row>
    <row r="196" spans="1:16" x14ac:dyDescent="0.2">
      <c r="A196" s="40"/>
      <c r="B196" s="40"/>
      <c r="C196" s="48"/>
      <c r="D196" s="48"/>
      <c r="E196" s="48"/>
      <c r="H196" s="49"/>
      <c r="I196" s="49"/>
      <c r="L196" s="49"/>
      <c r="M196" s="49"/>
      <c r="P196" s="59"/>
    </row>
    <row r="197" spans="1:16" x14ac:dyDescent="0.2">
      <c r="A197" s="40"/>
      <c r="B197" s="40"/>
      <c r="C197" s="48"/>
      <c r="D197" s="48"/>
      <c r="E197" s="48"/>
      <c r="H197" s="49"/>
      <c r="I197" s="49"/>
      <c r="L197" s="49"/>
      <c r="M197" s="49"/>
      <c r="P197" s="59"/>
    </row>
    <row r="198" spans="1:16" x14ac:dyDescent="0.2">
      <c r="A198" s="40"/>
      <c r="B198" s="40"/>
      <c r="C198" s="48"/>
      <c r="D198" s="48"/>
      <c r="E198" s="48"/>
      <c r="H198" s="49"/>
      <c r="I198" s="49"/>
      <c r="L198" s="49"/>
      <c r="M198" s="49"/>
      <c r="P198" s="59"/>
    </row>
    <row r="199" spans="1:16" x14ac:dyDescent="0.2">
      <c r="A199" s="40"/>
      <c r="B199" s="40"/>
      <c r="C199" s="48"/>
      <c r="D199" s="48"/>
      <c r="E199" s="48"/>
      <c r="H199" s="49"/>
      <c r="I199" s="49"/>
      <c r="L199" s="49"/>
      <c r="M199" s="49"/>
      <c r="P199" s="59"/>
    </row>
    <row r="200" spans="1:16" x14ac:dyDescent="0.2">
      <c r="A200" s="40"/>
      <c r="B200" s="40"/>
      <c r="C200" s="48"/>
      <c r="D200" s="48"/>
      <c r="E200" s="48"/>
      <c r="H200" s="49"/>
      <c r="I200" s="49"/>
      <c r="L200" s="49"/>
      <c r="M200" s="49"/>
      <c r="P200" s="59"/>
    </row>
    <row r="201" spans="1:16" x14ac:dyDescent="0.2">
      <c r="A201" s="40"/>
      <c r="B201" s="40"/>
      <c r="C201" s="48"/>
      <c r="D201" s="48"/>
      <c r="E201" s="48"/>
      <c r="H201" s="49"/>
      <c r="I201" s="49"/>
      <c r="L201" s="49"/>
      <c r="M201" s="49"/>
      <c r="P201" s="59"/>
    </row>
    <row r="202" spans="1:16" x14ac:dyDescent="0.2">
      <c r="A202" s="40"/>
      <c r="B202" s="40"/>
      <c r="C202" s="48"/>
      <c r="D202" s="48"/>
      <c r="E202" s="48"/>
      <c r="H202" s="49"/>
      <c r="I202" s="49"/>
      <c r="L202" s="49"/>
      <c r="M202" s="49"/>
      <c r="P202" s="59"/>
    </row>
    <row r="203" spans="1:16" x14ac:dyDescent="0.2">
      <c r="A203" s="40"/>
      <c r="B203" s="40"/>
      <c r="C203" s="48"/>
      <c r="D203" s="48"/>
      <c r="E203" s="48"/>
      <c r="H203" s="49"/>
      <c r="I203" s="49"/>
      <c r="L203" s="49"/>
      <c r="M203" s="49"/>
      <c r="P203" s="59"/>
    </row>
    <row r="204" spans="1:16" x14ac:dyDescent="0.2">
      <c r="A204" s="40"/>
      <c r="B204" s="40"/>
      <c r="C204" s="48"/>
      <c r="D204" s="48"/>
      <c r="E204" s="48"/>
      <c r="H204" s="49"/>
      <c r="I204" s="49"/>
      <c r="L204" s="49"/>
      <c r="M204" s="49"/>
      <c r="P204" s="59"/>
    </row>
    <row r="205" spans="1:16" x14ac:dyDescent="0.2">
      <c r="A205" s="40"/>
      <c r="B205" s="40"/>
      <c r="C205" s="48"/>
      <c r="D205" s="48"/>
      <c r="E205" s="48"/>
      <c r="H205" s="49"/>
      <c r="I205" s="49"/>
      <c r="L205" s="49"/>
      <c r="M205" s="49"/>
      <c r="P205" s="59"/>
    </row>
    <row r="206" spans="1:16" x14ac:dyDescent="0.2">
      <c r="A206" s="40"/>
      <c r="B206" s="40"/>
      <c r="C206" s="48"/>
      <c r="D206" s="48"/>
      <c r="E206" s="48"/>
      <c r="H206" s="49"/>
      <c r="I206" s="49"/>
      <c r="L206" s="49"/>
      <c r="M206" s="49"/>
      <c r="P206" s="59"/>
    </row>
    <row r="207" spans="1:16" x14ac:dyDescent="0.2">
      <c r="A207" s="40"/>
      <c r="B207" s="40"/>
      <c r="C207" s="48"/>
      <c r="D207" s="48"/>
      <c r="E207" s="48"/>
      <c r="H207" s="49"/>
      <c r="I207" s="49"/>
      <c r="L207" s="49"/>
      <c r="M207" s="49"/>
      <c r="P207" s="59"/>
    </row>
    <row r="208" spans="1:16" x14ac:dyDescent="0.2">
      <c r="A208" s="40"/>
      <c r="B208" s="40"/>
      <c r="C208" s="48"/>
      <c r="D208" s="48"/>
      <c r="E208" s="48"/>
      <c r="H208" s="49"/>
      <c r="I208" s="49"/>
      <c r="L208" s="49"/>
      <c r="M208" s="49"/>
      <c r="P208" s="59"/>
    </row>
    <row r="209" spans="1:16" x14ac:dyDescent="0.2">
      <c r="A209" s="40"/>
      <c r="B209" s="40"/>
      <c r="C209" s="48"/>
      <c r="D209" s="48"/>
      <c r="E209" s="48"/>
      <c r="H209" s="49"/>
      <c r="I209" s="49"/>
      <c r="L209" s="49"/>
      <c r="M209" s="49"/>
      <c r="P209" s="59"/>
    </row>
    <row r="210" spans="1:16" x14ac:dyDescent="0.2">
      <c r="A210" s="40"/>
      <c r="B210" s="40"/>
      <c r="C210" s="48"/>
      <c r="D210" s="48"/>
      <c r="E210" s="48"/>
      <c r="H210" s="49"/>
      <c r="I210" s="49"/>
      <c r="L210" s="49"/>
      <c r="M210" s="49"/>
      <c r="P210" s="59"/>
    </row>
    <row r="211" spans="1:16" x14ac:dyDescent="0.2">
      <c r="A211" s="40"/>
      <c r="B211" s="40"/>
      <c r="C211" s="48"/>
      <c r="D211" s="48"/>
      <c r="E211" s="48"/>
      <c r="H211" s="49"/>
      <c r="I211" s="49"/>
      <c r="L211" s="49"/>
      <c r="M211" s="49"/>
      <c r="P211" s="59"/>
    </row>
    <row r="212" spans="1:16" x14ac:dyDescent="0.2">
      <c r="A212" s="40"/>
      <c r="B212" s="40"/>
      <c r="C212" s="48"/>
      <c r="D212" s="48"/>
      <c r="E212" s="48"/>
      <c r="H212" s="49"/>
      <c r="I212" s="49"/>
      <c r="L212" s="49"/>
      <c r="M212" s="49"/>
      <c r="P212" s="59"/>
    </row>
    <row r="213" spans="1:16" x14ac:dyDescent="0.2">
      <c r="A213" s="40"/>
      <c r="B213" s="40"/>
      <c r="C213" s="48"/>
      <c r="D213" s="48"/>
      <c r="E213" s="48"/>
      <c r="H213" s="49"/>
      <c r="I213" s="49"/>
      <c r="L213" s="49"/>
      <c r="M213" s="49"/>
      <c r="P213" s="59"/>
    </row>
    <row r="214" spans="1:16" x14ac:dyDescent="0.2">
      <c r="A214" s="40"/>
      <c r="B214" s="40"/>
      <c r="C214" s="48"/>
      <c r="D214" s="48"/>
      <c r="E214" s="48"/>
      <c r="H214" s="49"/>
      <c r="I214" s="49"/>
      <c r="L214" s="49"/>
      <c r="M214" s="49"/>
      <c r="P214" s="59"/>
    </row>
    <row r="215" spans="1:16" x14ac:dyDescent="0.2">
      <c r="A215" s="40"/>
      <c r="B215" s="40"/>
      <c r="C215" s="48"/>
      <c r="D215" s="48"/>
      <c r="E215" s="48"/>
      <c r="H215" s="49"/>
      <c r="I215" s="49"/>
      <c r="L215" s="49"/>
      <c r="M215" s="49"/>
      <c r="P215" s="59"/>
    </row>
    <row r="216" spans="1:16" x14ac:dyDescent="0.2">
      <c r="A216" s="40"/>
      <c r="B216" s="40"/>
      <c r="C216" s="48"/>
      <c r="D216" s="48"/>
      <c r="E216" s="48"/>
      <c r="H216" s="49"/>
      <c r="I216" s="49"/>
      <c r="L216" s="49"/>
      <c r="M216" s="49"/>
      <c r="P216" s="59"/>
    </row>
    <row r="217" spans="1:16" x14ac:dyDescent="0.2">
      <c r="A217" s="40"/>
      <c r="B217" s="40"/>
      <c r="C217" s="48"/>
      <c r="D217" s="48"/>
      <c r="E217" s="48"/>
      <c r="H217" s="49"/>
      <c r="I217" s="49"/>
      <c r="L217" s="49"/>
      <c r="M217" s="49"/>
      <c r="P217" s="59"/>
    </row>
    <row r="218" spans="1:16" x14ac:dyDescent="0.2">
      <c r="A218" s="40"/>
      <c r="B218" s="40"/>
      <c r="C218" s="48"/>
      <c r="D218" s="48"/>
      <c r="E218" s="48"/>
      <c r="H218" s="49"/>
      <c r="I218" s="49"/>
      <c r="L218" s="49"/>
      <c r="M218" s="49"/>
      <c r="P218" s="59"/>
    </row>
    <row r="219" spans="1:16" x14ac:dyDescent="0.2">
      <c r="A219" s="40"/>
      <c r="B219" s="40"/>
      <c r="C219" s="48"/>
      <c r="D219" s="48"/>
      <c r="E219" s="48"/>
      <c r="H219" s="49"/>
      <c r="I219" s="49"/>
      <c r="L219" s="49"/>
      <c r="M219" s="49"/>
      <c r="P219" s="59"/>
    </row>
    <row r="220" spans="1:16" x14ac:dyDescent="0.2">
      <c r="A220" s="40"/>
      <c r="B220" s="40"/>
      <c r="C220" s="48"/>
      <c r="D220" s="48"/>
      <c r="E220" s="48"/>
      <c r="H220" s="49"/>
      <c r="I220" s="49"/>
      <c r="L220" s="49"/>
      <c r="M220" s="49"/>
      <c r="P220" s="59"/>
    </row>
    <row r="221" spans="1:16" x14ac:dyDescent="0.2">
      <c r="A221" s="40"/>
      <c r="B221" s="40"/>
      <c r="C221" s="48"/>
      <c r="D221" s="48"/>
      <c r="E221" s="48"/>
      <c r="H221" s="49"/>
      <c r="I221" s="49"/>
      <c r="L221" s="49"/>
      <c r="M221" s="49"/>
      <c r="P221" s="59"/>
    </row>
    <row r="222" spans="1:16" x14ac:dyDescent="0.2">
      <c r="A222" s="40"/>
      <c r="B222" s="40"/>
      <c r="C222" s="48"/>
      <c r="D222" s="48"/>
      <c r="E222" s="48"/>
      <c r="H222" s="49"/>
      <c r="I222" s="49"/>
      <c r="L222" s="49"/>
      <c r="M222" s="49"/>
      <c r="P222" s="59"/>
    </row>
    <row r="223" spans="1:16" x14ac:dyDescent="0.2">
      <c r="A223" s="40"/>
      <c r="B223" s="40"/>
      <c r="C223" s="48"/>
      <c r="D223" s="48"/>
      <c r="E223" s="48"/>
      <c r="H223" s="49"/>
      <c r="I223" s="49"/>
      <c r="L223" s="49"/>
      <c r="M223" s="49"/>
      <c r="P223" s="59"/>
    </row>
    <row r="224" spans="1:16" x14ac:dyDescent="0.2">
      <c r="A224" s="40"/>
      <c r="B224" s="40"/>
      <c r="C224" s="48"/>
      <c r="D224" s="48"/>
      <c r="E224" s="48"/>
      <c r="H224" s="49"/>
      <c r="I224" s="49"/>
      <c r="L224" s="49"/>
      <c r="M224" s="49"/>
      <c r="P224" s="59"/>
    </row>
    <row r="225" spans="1:16" x14ac:dyDescent="0.2">
      <c r="A225" s="40"/>
      <c r="B225" s="40"/>
      <c r="C225" s="48"/>
      <c r="D225" s="48"/>
      <c r="E225" s="48"/>
      <c r="H225" s="49"/>
      <c r="I225" s="49"/>
      <c r="L225" s="49"/>
      <c r="M225" s="49"/>
      <c r="P225" s="59"/>
    </row>
    <row r="226" spans="1:16" x14ac:dyDescent="0.2">
      <c r="A226" s="40"/>
      <c r="B226" s="40"/>
      <c r="C226" s="48"/>
      <c r="D226" s="48"/>
      <c r="E226" s="48"/>
      <c r="H226" s="49"/>
      <c r="I226" s="49"/>
      <c r="L226" s="49"/>
      <c r="M226" s="49"/>
      <c r="P226" s="59"/>
    </row>
    <row r="227" spans="1:16" x14ac:dyDescent="0.2">
      <c r="A227" s="40"/>
      <c r="B227" s="40"/>
      <c r="C227" s="48"/>
      <c r="D227" s="48"/>
      <c r="E227" s="48"/>
      <c r="H227" s="49"/>
      <c r="I227" s="49"/>
      <c r="L227" s="49"/>
      <c r="M227" s="49"/>
      <c r="P227" s="59"/>
    </row>
    <row r="228" spans="1:16" x14ac:dyDescent="0.2">
      <c r="A228" s="40"/>
      <c r="B228" s="40"/>
      <c r="C228" s="48"/>
      <c r="D228" s="48"/>
      <c r="E228" s="48"/>
      <c r="H228" s="49"/>
      <c r="I228" s="49"/>
      <c r="L228" s="49"/>
      <c r="M228" s="49"/>
      <c r="P228" s="59"/>
    </row>
    <row r="229" spans="1:16" x14ac:dyDescent="0.2">
      <c r="A229" s="40"/>
      <c r="B229" s="40"/>
      <c r="C229" s="48"/>
      <c r="D229" s="48"/>
      <c r="E229" s="48"/>
      <c r="H229" s="49"/>
      <c r="I229" s="49"/>
      <c r="L229" s="49"/>
      <c r="M229" s="49"/>
      <c r="P229" s="59"/>
    </row>
    <row r="230" spans="1:16" x14ac:dyDescent="0.2">
      <c r="A230" s="40"/>
      <c r="B230" s="40"/>
      <c r="C230" s="48"/>
      <c r="D230" s="48"/>
      <c r="E230" s="48"/>
      <c r="H230" s="49"/>
      <c r="I230" s="49"/>
      <c r="L230" s="49"/>
      <c r="M230" s="49"/>
      <c r="P230" s="59"/>
    </row>
    <row r="231" spans="1:16" x14ac:dyDescent="0.2">
      <c r="A231" s="40"/>
      <c r="B231" s="40"/>
      <c r="C231" s="48"/>
      <c r="D231" s="48"/>
      <c r="E231" s="48"/>
      <c r="H231" s="49"/>
      <c r="I231" s="49"/>
      <c r="L231" s="49"/>
      <c r="M231" s="49"/>
      <c r="P231" s="59"/>
    </row>
    <row r="232" spans="1:16" x14ac:dyDescent="0.2">
      <c r="A232" s="40"/>
      <c r="B232" s="40"/>
      <c r="C232" s="48"/>
      <c r="D232" s="48"/>
      <c r="E232" s="48"/>
      <c r="H232" s="49"/>
      <c r="I232" s="49"/>
      <c r="L232" s="49"/>
      <c r="M232" s="49"/>
      <c r="P232" s="59"/>
    </row>
    <row r="233" spans="1:16" x14ac:dyDescent="0.2">
      <c r="A233" s="40"/>
      <c r="B233" s="40"/>
      <c r="C233" s="48"/>
      <c r="D233" s="48"/>
      <c r="E233" s="48"/>
      <c r="H233" s="49"/>
      <c r="I233" s="49"/>
      <c r="L233" s="49"/>
      <c r="M233" s="49"/>
      <c r="P233" s="59"/>
    </row>
    <row r="234" spans="1:16" x14ac:dyDescent="0.2">
      <c r="A234" s="40"/>
      <c r="B234" s="40"/>
      <c r="C234" s="48"/>
      <c r="D234" s="48"/>
      <c r="E234" s="48"/>
      <c r="H234" s="49"/>
      <c r="I234" s="49"/>
      <c r="L234" s="49"/>
      <c r="M234" s="49"/>
      <c r="P234" s="59"/>
    </row>
    <row r="235" spans="1:16" x14ac:dyDescent="0.2">
      <c r="A235" s="40"/>
      <c r="B235" s="40"/>
      <c r="C235" s="48"/>
      <c r="D235" s="48"/>
      <c r="E235" s="48"/>
      <c r="H235" s="49"/>
      <c r="I235" s="49"/>
      <c r="L235" s="49"/>
      <c r="M235" s="49"/>
      <c r="P235" s="59"/>
    </row>
    <row r="236" spans="1:16" x14ac:dyDescent="0.2">
      <c r="A236" s="40"/>
      <c r="B236" s="40"/>
      <c r="C236" s="48"/>
      <c r="D236" s="48"/>
      <c r="E236" s="48"/>
      <c r="H236" s="49"/>
      <c r="I236" s="49"/>
      <c r="L236" s="49"/>
      <c r="M236" s="49"/>
      <c r="P236" s="59"/>
    </row>
    <row r="237" spans="1:16" x14ac:dyDescent="0.2">
      <c r="A237" s="40"/>
      <c r="B237" s="40"/>
      <c r="C237" s="48"/>
      <c r="D237" s="48"/>
      <c r="E237" s="48"/>
      <c r="H237" s="49"/>
      <c r="I237" s="49"/>
      <c r="L237" s="49"/>
      <c r="M237" s="49"/>
      <c r="P237" s="59"/>
    </row>
    <row r="238" spans="1:16" x14ac:dyDescent="0.2">
      <c r="A238" s="40"/>
      <c r="B238" s="40"/>
      <c r="C238" s="48"/>
      <c r="D238" s="48"/>
      <c r="E238" s="48"/>
      <c r="H238" s="49"/>
      <c r="I238" s="49"/>
      <c r="L238" s="49"/>
      <c r="M238" s="49"/>
      <c r="P238" s="59"/>
    </row>
    <row r="239" spans="1:16" x14ac:dyDescent="0.2">
      <c r="A239" s="40"/>
      <c r="B239" s="40"/>
      <c r="C239" s="48"/>
      <c r="D239" s="48"/>
      <c r="E239" s="48"/>
      <c r="H239" s="49"/>
      <c r="I239" s="49"/>
      <c r="L239" s="49"/>
      <c r="M239" s="49"/>
      <c r="P239" s="59"/>
    </row>
    <row r="240" spans="1:16" x14ac:dyDescent="0.2">
      <c r="A240" s="40"/>
      <c r="B240" s="40"/>
      <c r="C240" s="48"/>
      <c r="D240" s="48"/>
      <c r="E240" s="48"/>
      <c r="H240" s="49"/>
      <c r="I240" s="49"/>
      <c r="L240" s="49"/>
      <c r="M240" s="49"/>
      <c r="P240" s="59"/>
    </row>
    <row r="241" spans="1:16" x14ac:dyDescent="0.2">
      <c r="A241" s="40"/>
      <c r="B241" s="40"/>
      <c r="C241" s="48"/>
      <c r="D241" s="48"/>
      <c r="E241" s="48"/>
      <c r="H241" s="49"/>
      <c r="I241" s="49"/>
      <c r="L241" s="49"/>
      <c r="M241" s="49"/>
      <c r="P241" s="59"/>
    </row>
    <row r="242" spans="1:16" x14ac:dyDescent="0.2">
      <c r="A242" s="40"/>
      <c r="B242" s="40"/>
      <c r="C242" s="48"/>
      <c r="D242" s="48"/>
      <c r="E242" s="48"/>
      <c r="H242" s="49"/>
      <c r="I242" s="49"/>
      <c r="L242" s="49"/>
      <c r="M242" s="49"/>
      <c r="P242" s="59"/>
    </row>
    <row r="243" spans="1:16" x14ac:dyDescent="0.2">
      <c r="A243" s="40"/>
      <c r="B243" s="40"/>
      <c r="C243" s="48"/>
      <c r="D243" s="48"/>
      <c r="E243" s="48"/>
      <c r="H243" s="49"/>
      <c r="I243" s="49"/>
      <c r="L243" s="49"/>
      <c r="M243" s="49"/>
      <c r="P243" s="59"/>
    </row>
    <row r="244" spans="1:16" x14ac:dyDescent="0.2">
      <c r="A244" s="40"/>
      <c r="B244" s="40"/>
      <c r="C244" s="48"/>
      <c r="D244" s="48"/>
      <c r="E244" s="48"/>
      <c r="H244" s="49"/>
      <c r="I244" s="49"/>
      <c r="L244" s="49"/>
      <c r="M244" s="49"/>
      <c r="P244" s="59"/>
    </row>
    <row r="245" spans="1:16" x14ac:dyDescent="0.2">
      <c r="A245" s="40"/>
      <c r="B245" s="40"/>
      <c r="C245" s="48"/>
      <c r="D245" s="48"/>
      <c r="E245" s="48"/>
      <c r="H245" s="49"/>
      <c r="I245" s="49"/>
      <c r="L245" s="49"/>
      <c r="M245" s="49"/>
      <c r="P245" s="59"/>
    </row>
    <row r="246" spans="1:16" x14ac:dyDescent="0.2">
      <c r="A246" s="40"/>
      <c r="B246" s="40"/>
      <c r="C246" s="48"/>
      <c r="D246" s="48"/>
      <c r="E246" s="48"/>
      <c r="H246" s="49"/>
      <c r="I246" s="49"/>
      <c r="L246" s="49"/>
      <c r="M246" s="49"/>
      <c r="P246" s="59"/>
    </row>
    <row r="247" spans="1:16" x14ac:dyDescent="0.2">
      <c r="A247" s="40"/>
      <c r="B247" s="40"/>
      <c r="C247" s="48"/>
      <c r="D247" s="48"/>
      <c r="E247" s="48"/>
      <c r="H247" s="49"/>
      <c r="I247" s="49"/>
      <c r="L247" s="49"/>
      <c r="M247" s="49"/>
      <c r="P247" s="59"/>
    </row>
    <row r="248" spans="1:16" x14ac:dyDescent="0.2">
      <c r="A248" s="40"/>
      <c r="B248" s="40"/>
      <c r="C248" s="48"/>
      <c r="D248" s="48"/>
      <c r="E248" s="48"/>
      <c r="H248" s="49"/>
      <c r="I248" s="49"/>
      <c r="L248" s="49"/>
      <c r="M248" s="49"/>
      <c r="P248" s="59"/>
    </row>
    <row r="249" spans="1:16" x14ac:dyDescent="0.2">
      <c r="A249" s="40"/>
      <c r="B249" s="40"/>
      <c r="C249" s="48"/>
      <c r="D249" s="48"/>
      <c r="E249" s="48"/>
      <c r="H249" s="49"/>
      <c r="I249" s="49"/>
      <c r="L249" s="49"/>
      <c r="M249" s="49"/>
      <c r="P249" s="59"/>
    </row>
    <row r="250" spans="1:16" x14ac:dyDescent="0.2">
      <c r="A250" s="40"/>
      <c r="B250" s="40"/>
      <c r="C250" s="48"/>
      <c r="D250" s="48"/>
      <c r="E250" s="48"/>
      <c r="H250" s="49"/>
      <c r="I250" s="49"/>
      <c r="L250" s="49"/>
      <c r="M250" s="49"/>
      <c r="P250" s="59"/>
    </row>
    <row r="251" spans="1:16" x14ac:dyDescent="0.2">
      <c r="A251" s="40"/>
      <c r="B251" s="40"/>
      <c r="C251" s="48"/>
      <c r="D251" s="48"/>
      <c r="E251" s="48"/>
      <c r="H251" s="49"/>
      <c r="I251" s="49"/>
      <c r="L251" s="49"/>
      <c r="M251" s="49"/>
      <c r="P251" s="59"/>
    </row>
    <row r="252" spans="1:16" x14ac:dyDescent="0.2">
      <c r="A252" s="40"/>
      <c r="B252" s="40"/>
      <c r="C252" s="48"/>
      <c r="D252" s="48"/>
      <c r="E252" s="48"/>
      <c r="H252" s="49"/>
      <c r="I252" s="49"/>
      <c r="L252" s="49"/>
      <c r="M252" s="49"/>
      <c r="P252" s="59"/>
    </row>
    <row r="253" spans="1:16" x14ac:dyDescent="0.2">
      <c r="A253" s="40"/>
      <c r="B253" s="40"/>
      <c r="C253" s="48"/>
      <c r="D253" s="48"/>
      <c r="E253" s="48"/>
      <c r="H253" s="49"/>
      <c r="I253" s="49"/>
      <c r="L253" s="49"/>
      <c r="M253" s="49"/>
      <c r="P253" s="59"/>
    </row>
    <row r="254" spans="1:16" x14ac:dyDescent="0.2">
      <c r="A254" s="40"/>
      <c r="B254" s="40"/>
      <c r="C254" s="48"/>
      <c r="D254" s="48"/>
      <c r="E254" s="48"/>
      <c r="H254" s="49"/>
      <c r="I254" s="49"/>
      <c r="L254" s="49"/>
      <c r="M254" s="49"/>
      <c r="P254" s="59"/>
    </row>
    <row r="255" spans="1:16" x14ac:dyDescent="0.2">
      <c r="A255" s="40"/>
      <c r="B255" s="40"/>
      <c r="C255" s="48"/>
      <c r="D255" s="48"/>
      <c r="E255" s="48"/>
      <c r="H255" s="49"/>
      <c r="I255" s="49"/>
      <c r="L255" s="49"/>
      <c r="M255" s="49"/>
      <c r="P255" s="59"/>
    </row>
    <row r="256" spans="1:16" x14ac:dyDescent="0.2">
      <c r="A256" s="40"/>
      <c r="B256" s="40"/>
      <c r="C256" s="48"/>
      <c r="D256" s="48"/>
      <c r="E256" s="48"/>
      <c r="H256" s="49"/>
      <c r="I256" s="49"/>
      <c r="L256" s="49"/>
      <c r="M256" s="49"/>
      <c r="P256" s="59"/>
    </row>
    <row r="257" spans="1:17" x14ac:dyDescent="0.2">
      <c r="A257" s="40"/>
      <c r="B257" s="40"/>
      <c r="C257" s="48"/>
      <c r="D257" s="48"/>
      <c r="E257" s="48"/>
      <c r="H257" s="49"/>
      <c r="I257" s="49"/>
      <c r="L257" s="49"/>
      <c r="M257" s="49"/>
      <c r="P257" s="59"/>
    </row>
    <row r="258" spans="1:17" x14ac:dyDescent="0.2">
      <c r="A258" s="40"/>
      <c r="B258" s="40"/>
      <c r="C258" s="48"/>
      <c r="D258" s="48"/>
      <c r="E258" s="48"/>
      <c r="H258" s="49"/>
      <c r="I258" s="49"/>
      <c r="L258" s="49"/>
      <c r="M258" s="49"/>
      <c r="P258" s="59"/>
    </row>
    <row r="259" spans="1:17" x14ac:dyDescent="0.2">
      <c r="A259" s="40"/>
      <c r="B259" s="40"/>
      <c r="C259" s="48"/>
      <c r="D259" s="48"/>
      <c r="E259" s="48"/>
      <c r="H259" s="49"/>
      <c r="I259" s="49"/>
      <c r="L259" s="49"/>
      <c r="M259" s="49"/>
      <c r="P259" s="59"/>
    </row>
    <row r="260" spans="1:17" x14ac:dyDescent="0.2">
      <c r="A260" s="40"/>
      <c r="B260" s="40"/>
      <c r="C260" s="48"/>
      <c r="D260" s="48"/>
      <c r="E260" s="48"/>
      <c r="H260" s="49"/>
      <c r="I260" s="49"/>
      <c r="L260" s="49"/>
      <c r="M260" s="49"/>
      <c r="P260" s="59"/>
    </row>
    <row r="261" spans="1:17" x14ac:dyDescent="0.2">
      <c r="A261" s="40"/>
      <c r="B261" s="40"/>
      <c r="C261" s="48"/>
      <c r="D261" s="48"/>
      <c r="E261" s="48"/>
      <c r="H261" s="49"/>
      <c r="I261" s="49"/>
      <c r="L261" s="49"/>
      <c r="M261" s="49"/>
      <c r="P261" s="59"/>
    </row>
    <row r="262" spans="1:17" x14ac:dyDescent="0.2">
      <c r="A262" s="40"/>
      <c r="B262" s="40"/>
      <c r="C262" s="48"/>
      <c r="D262" s="48"/>
      <c r="E262" s="48"/>
      <c r="H262" s="49"/>
      <c r="I262" s="49"/>
      <c r="L262" s="49"/>
      <c r="M262" s="49"/>
      <c r="P262" s="59"/>
    </row>
    <row r="263" spans="1:17" x14ac:dyDescent="0.2">
      <c r="A263" s="40"/>
      <c r="B263" s="40"/>
      <c r="C263" s="48"/>
      <c r="D263" s="48"/>
      <c r="E263" s="48"/>
      <c r="H263" s="49"/>
      <c r="I263" s="49"/>
      <c r="L263" s="49"/>
      <c r="M263" s="49"/>
      <c r="P263" s="59"/>
    </row>
    <row r="264" spans="1:17" x14ac:dyDescent="0.2">
      <c r="A264" s="40"/>
      <c r="B264" s="40"/>
      <c r="C264" s="48"/>
      <c r="D264" s="48"/>
      <c r="E264" s="48"/>
      <c r="H264" s="49"/>
      <c r="I264" s="49"/>
      <c r="L264" s="49"/>
      <c r="M264" s="49"/>
      <c r="P264" s="59"/>
    </row>
    <row r="265" spans="1:17" x14ac:dyDescent="0.2">
      <c r="A265" s="40"/>
      <c r="B265" s="40"/>
      <c r="C265" s="48"/>
      <c r="D265" s="48"/>
      <c r="E265" s="48"/>
      <c r="H265" s="49"/>
      <c r="I265" s="49"/>
      <c r="L265" s="49"/>
      <c r="M265" s="49"/>
      <c r="P265" s="59"/>
    </row>
    <row r="266" spans="1:17" s="62" customFormat="1" x14ac:dyDescent="0.2">
      <c r="A266" s="50"/>
      <c r="B266" s="50"/>
      <c r="C266" s="50"/>
      <c r="D266" s="50"/>
      <c r="E266" s="50"/>
      <c r="F266" s="50"/>
      <c r="G266" s="63"/>
      <c r="H266" s="50"/>
      <c r="I266" s="50"/>
      <c r="J266" s="64"/>
      <c r="K266" s="65"/>
      <c r="L266" s="66"/>
      <c r="M266" s="66"/>
      <c r="P266" s="67"/>
      <c r="Q266" s="50"/>
    </row>
    <row r="268" spans="1:17" x14ac:dyDescent="0.2">
      <c r="F268" s="50"/>
      <c r="H268" s="50"/>
      <c r="I268" s="50"/>
      <c r="J268" s="64"/>
      <c r="K268" s="65"/>
    </row>
    <row r="269" spans="1:17" x14ac:dyDescent="0.2">
      <c r="J269" s="61"/>
    </row>
  </sheetData>
  <dataConsolidate/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9"/>
  <sheetViews>
    <sheetView topLeftCell="D1" workbookViewId="0">
      <selection activeCell="G14" sqref="G14"/>
    </sheetView>
  </sheetViews>
  <sheetFormatPr defaultRowHeight="12.75" x14ac:dyDescent="0.2"/>
  <cols>
    <col min="1" max="1" width="14.7109375" customWidth="1"/>
    <col min="2" max="2" width="24.28515625" customWidth="1"/>
    <col min="3" max="3" width="22.7109375" customWidth="1"/>
    <col min="4" max="4" width="21.7109375" customWidth="1"/>
    <col min="5" max="5" width="22.5703125" customWidth="1"/>
    <col min="6" max="6" width="25.140625" customWidth="1"/>
    <col min="7" max="7" width="23.140625" style="4" customWidth="1"/>
    <col min="8" max="8" width="22.28515625" style="4" customWidth="1"/>
    <col min="9" max="9" width="18.42578125" customWidth="1"/>
    <col min="10" max="10" width="14.42578125" customWidth="1"/>
  </cols>
  <sheetData>
    <row r="3" spans="1:10" x14ac:dyDescent="0.2">
      <c r="A3" s="15"/>
      <c r="B3" s="16" t="s">
        <v>6</v>
      </c>
      <c r="C3" s="17"/>
      <c r="D3" s="17"/>
      <c r="E3" s="18"/>
      <c r="F3" s="9"/>
    </row>
    <row r="4" spans="1:10" x14ac:dyDescent="0.2">
      <c r="A4" s="16" t="s">
        <v>10</v>
      </c>
      <c r="B4" s="15" t="s">
        <v>7</v>
      </c>
      <c r="C4" s="19" t="s">
        <v>8</v>
      </c>
      <c r="D4" s="19" t="s">
        <v>17</v>
      </c>
      <c r="E4" s="20" t="s">
        <v>21</v>
      </c>
      <c r="F4" s="9"/>
      <c r="G4" s="6"/>
      <c r="H4" s="7" t="s">
        <v>18</v>
      </c>
      <c r="I4" s="7" t="s">
        <v>19</v>
      </c>
    </row>
    <row r="5" spans="1:10" x14ac:dyDescent="0.2">
      <c r="A5" s="15" t="s">
        <v>11</v>
      </c>
      <c r="B5" s="29">
        <v>6183</v>
      </c>
      <c r="C5" s="30">
        <v>46648693000</v>
      </c>
      <c r="D5" s="30">
        <v>47938335079.952728</v>
      </c>
      <c r="E5" s="31">
        <v>6368.2602150407638</v>
      </c>
      <c r="F5" s="5"/>
      <c r="G5" s="8" t="s">
        <v>13</v>
      </c>
      <c r="H5" s="71">
        <f>B5/E5</f>
        <v>0.97090881829809494</v>
      </c>
      <c r="I5" s="71">
        <f>C5/D5</f>
        <v>0.9730978959156209</v>
      </c>
    </row>
    <row r="6" spans="1:10" x14ac:dyDescent="0.2">
      <c r="A6" s="21" t="s">
        <v>12</v>
      </c>
      <c r="B6" s="32">
        <v>2517</v>
      </c>
      <c r="C6" s="3">
        <v>21997516000</v>
      </c>
      <c r="D6" s="3">
        <v>18947556299.71529</v>
      </c>
      <c r="E6" s="33">
        <v>2519.2751565389262</v>
      </c>
      <c r="F6" s="5"/>
      <c r="G6" s="8" t="s">
        <v>10</v>
      </c>
      <c r="H6" s="71">
        <f>B6/E6</f>
        <v>0.99909690033936116</v>
      </c>
      <c r="I6" s="71">
        <f>C6/D6</f>
        <v>1.1609684991584133</v>
      </c>
    </row>
    <row r="7" spans="1:10" x14ac:dyDescent="0.2">
      <c r="A7" s="28" t="s">
        <v>9</v>
      </c>
      <c r="B7" s="34">
        <v>8700</v>
      </c>
      <c r="C7" s="35">
        <v>68646209000</v>
      </c>
      <c r="D7" s="35">
        <v>66885891379.668015</v>
      </c>
      <c r="E7" s="36">
        <v>8887.53537157969</v>
      </c>
      <c r="F7" s="5"/>
      <c r="G7" s="8" t="s">
        <v>22</v>
      </c>
      <c r="H7" s="71">
        <f>B7/E7</f>
        <v>0.97889905764207863</v>
      </c>
      <c r="I7" s="71">
        <f>C7/D7</f>
        <v>1.0263182202407948</v>
      </c>
    </row>
    <row r="13" spans="1:10" x14ac:dyDescent="0.2">
      <c r="A13" s="23" t="s">
        <v>10</v>
      </c>
      <c r="B13" s="24" t="s">
        <v>11</v>
      </c>
      <c r="G13" s="29"/>
      <c r="H13" s="30"/>
      <c r="I13" s="30"/>
      <c r="J13" s="31"/>
    </row>
    <row r="14" spans="1:10" x14ac:dyDescent="0.2">
      <c r="G14"/>
      <c r="H14"/>
    </row>
    <row r="15" spans="1:10" x14ac:dyDescent="0.2">
      <c r="A15" s="15"/>
      <c r="B15" s="16" t="s">
        <v>6</v>
      </c>
      <c r="C15" s="18"/>
      <c r="G15"/>
      <c r="H15"/>
    </row>
    <row r="16" spans="1:10" x14ac:dyDescent="0.2">
      <c r="A16" s="16" t="s">
        <v>26</v>
      </c>
      <c r="B16" s="15" t="s">
        <v>23</v>
      </c>
      <c r="C16" s="20" t="s">
        <v>24</v>
      </c>
      <c r="G16"/>
      <c r="H16"/>
    </row>
    <row r="17" spans="1:8" x14ac:dyDescent="0.2">
      <c r="A17" s="15">
        <v>35</v>
      </c>
      <c r="B17" s="25">
        <v>18.01444065151734</v>
      </c>
      <c r="C17" s="82">
        <v>1.6207456340934676</v>
      </c>
      <c r="G17"/>
      <c r="H17"/>
    </row>
    <row r="18" spans="1:8" x14ac:dyDescent="0.2">
      <c r="A18" s="21">
        <v>36</v>
      </c>
      <c r="B18" s="26">
        <v>2.475275039952896</v>
      </c>
      <c r="C18" s="83">
        <v>1.2706996628874343</v>
      </c>
      <c r="G18"/>
      <c r="H18"/>
    </row>
    <row r="19" spans="1:8" x14ac:dyDescent="0.2">
      <c r="A19" s="21">
        <v>37</v>
      </c>
      <c r="B19" s="26">
        <v>1.4272131529766212</v>
      </c>
      <c r="C19" s="83">
        <v>1.3916154543033328</v>
      </c>
      <c r="G19"/>
      <c r="H19"/>
    </row>
    <row r="20" spans="1:8" x14ac:dyDescent="0.2">
      <c r="A20" s="21">
        <v>38</v>
      </c>
      <c r="B20" s="26">
        <v>1.4396080272687528</v>
      </c>
      <c r="C20" s="83">
        <v>1.34254053114723</v>
      </c>
      <c r="G20"/>
      <c r="H20"/>
    </row>
    <row r="21" spans="1:8" x14ac:dyDescent="0.2">
      <c r="A21" s="21">
        <v>39</v>
      </c>
      <c r="B21" s="26">
        <v>1.2075257742297327</v>
      </c>
      <c r="C21" s="83">
        <v>1.2536718425125193</v>
      </c>
      <c r="G21"/>
      <c r="H21"/>
    </row>
    <row r="22" spans="1:8" x14ac:dyDescent="0.2">
      <c r="A22" s="21">
        <v>40</v>
      </c>
      <c r="B22" s="26">
        <v>1.0693424168968999</v>
      </c>
      <c r="C22" s="83">
        <v>1.0939692346320111</v>
      </c>
      <c r="G22"/>
      <c r="H22"/>
    </row>
    <row r="23" spans="1:8" x14ac:dyDescent="0.2">
      <c r="A23" s="21">
        <v>41</v>
      </c>
      <c r="B23" s="26">
        <v>1.0612537674766294</v>
      </c>
      <c r="C23" s="83">
        <v>1.0793915072665048</v>
      </c>
      <c r="G23"/>
      <c r="H23"/>
    </row>
    <row r="24" spans="1:8" x14ac:dyDescent="0.2">
      <c r="A24" s="21">
        <v>42</v>
      </c>
      <c r="B24" s="26">
        <v>1.1038151609060267</v>
      </c>
      <c r="C24" s="83">
        <v>1.1185444052297684</v>
      </c>
      <c r="G24"/>
      <c r="H24"/>
    </row>
    <row r="25" spans="1:8" x14ac:dyDescent="0.2">
      <c r="A25" s="21">
        <v>43</v>
      </c>
      <c r="B25" s="26">
        <v>1.2373116771963</v>
      </c>
      <c r="C25" s="83">
        <v>1.3381229306392786</v>
      </c>
      <c r="G25"/>
      <c r="H25"/>
    </row>
    <row r="26" spans="1:8" x14ac:dyDescent="0.2">
      <c r="A26" s="21">
        <v>44</v>
      </c>
      <c r="B26" s="26">
        <v>1.1247802514331653</v>
      </c>
      <c r="C26" s="83">
        <v>1.1367594387602529</v>
      </c>
      <c r="G26"/>
      <c r="H26"/>
    </row>
    <row r="27" spans="1:8" x14ac:dyDescent="0.2">
      <c r="A27" s="21">
        <v>45</v>
      </c>
      <c r="B27" s="26">
        <v>0.84224925438003895</v>
      </c>
      <c r="C27" s="83">
        <v>0.90358099910020051</v>
      </c>
      <c r="G27"/>
      <c r="H27"/>
    </row>
    <row r="28" spans="1:8" x14ac:dyDescent="0.2">
      <c r="A28" s="21">
        <v>46</v>
      </c>
      <c r="B28" s="26">
        <v>0.8459743961879016</v>
      </c>
      <c r="C28" s="83">
        <v>0.95398708241996533</v>
      </c>
      <c r="G28"/>
      <c r="H28"/>
    </row>
    <row r="29" spans="1:8" x14ac:dyDescent="0.2">
      <c r="A29" s="21">
        <v>47</v>
      </c>
      <c r="B29" s="26">
        <v>0.89378469364000701</v>
      </c>
      <c r="C29" s="83">
        <v>0.81628681759834443</v>
      </c>
      <c r="G29"/>
      <c r="H29"/>
    </row>
    <row r="30" spans="1:8" x14ac:dyDescent="0.2">
      <c r="A30" s="21">
        <v>48</v>
      </c>
      <c r="B30" s="26">
        <v>0.8160402994249637</v>
      </c>
      <c r="C30" s="83">
        <v>0.92092684420989279</v>
      </c>
      <c r="G30"/>
      <c r="H30"/>
    </row>
    <row r="31" spans="1:8" x14ac:dyDescent="0.2">
      <c r="A31" s="21">
        <v>49</v>
      </c>
      <c r="B31" s="26">
        <v>0.93982888164756639</v>
      </c>
      <c r="C31" s="83">
        <v>0.95874239000306305</v>
      </c>
      <c r="G31"/>
      <c r="H31"/>
    </row>
    <row r="32" spans="1:8" x14ac:dyDescent="0.2">
      <c r="A32" s="21">
        <v>50</v>
      </c>
      <c r="B32" s="26">
        <v>0.87942072689534445</v>
      </c>
      <c r="C32" s="83">
        <v>0.91638528461662627</v>
      </c>
      <c r="G32"/>
      <c r="H32"/>
    </row>
    <row r="33" spans="1:8" x14ac:dyDescent="0.2">
      <c r="A33" s="21">
        <v>51</v>
      </c>
      <c r="B33" s="26">
        <v>0.83828095414469683</v>
      </c>
      <c r="C33" s="83">
        <v>0.95403919738652865</v>
      </c>
      <c r="G33"/>
      <c r="H33"/>
    </row>
    <row r="34" spans="1:8" x14ac:dyDescent="0.2">
      <c r="A34" s="21">
        <v>52</v>
      </c>
      <c r="B34" s="26">
        <v>0.83809846829078938</v>
      </c>
      <c r="C34" s="83">
        <v>0.94939915196621127</v>
      </c>
      <c r="G34"/>
      <c r="H34"/>
    </row>
    <row r="35" spans="1:8" x14ac:dyDescent="0.2">
      <c r="A35" s="21">
        <v>53</v>
      </c>
      <c r="B35" s="26">
        <v>0.95902069078236141</v>
      </c>
      <c r="C35" s="83">
        <v>0.94478950090782898</v>
      </c>
      <c r="G35"/>
      <c r="H35"/>
    </row>
    <row r="36" spans="1:8" x14ac:dyDescent="0.2">
      <c r="A36" s="21">
        <v>54</v>
      </c>
      <c r="B36" s="26">
        <v>0.83756040166612578</v>
      </c>
      <c r="C36" s="83">
        <v>0.92679607076660508</v>
      </c>
      <c r="G36"/>
      <c r="H36"/>
    </row>
    <row r="37" spans="1:8" x14ac:dyDescent="0.2">
      <c r="A37" s="21">
        <v>55</v>
      </c>
      <c r="B37" s="26">
        <v>0.84269946621429648</v>
      </c>
      <c r="C37" s="83">
        <v>0.84945577225764624</v>
      </c>
      <c r="G37"/>
      <c r="H37"/>
    </row>
    <row r="38" spans="1:8" x14ac:dyDescent="0.2">
      <c r="A38" s="21">
        <v>56</v>
      </c>
      <c r="B38" s="26">
        <v>0.95788815576545527</v>
      </c>
      <c r="C38" s="83">
        <v>0.88472040651392492</v>
      </c>
      <c r="G38"/>
      <c r="H38"/>
    </row>
    <row r="39" spans="1:8" x14ac:dyDescent="0.2">
      <c r="A39" s="21">
        <v>57</v>
      </c>
      <c r="B39" s="26">
        <v>0.98126627069628969</v>
      </c>
      <c r="C39" s="83">
        <v>0.88068279492129842</v>
      </c>
      <c r="G39"/>
      <c r="H39"/>
    </row>
    <row r="40" spans="1:8" x14ac:dyDescent="0.2">
      <c r="A40" s="21">
        <v>58</v>
      </c>
      <c r="B40" s="26">
        <v>0.96975072503091553</v>
      </c>
      <c r="C40" s="83">
        <v>0.87698092807730765</v>
      </c>
      <c r="G40"/>
      <c r="H40"/>
    </row>
    <row r="41" spans="1:8" x14ac:dyDescent="0.2">
      <c r="A41" s="21">
        <v>59</v>
      </c>
      <c r="B41" s="26">
        <v>0.97908705015814446</v>
      </c>
      <c r="C41" s="83">
        <v>0.8696728535981002</v>
      </c>
      <c r="G41"/>
      <c r="H41"/>
    </row>
    <row r="42" spans="1:8" x14ac:dyDescent="0.2">
      <c r="A42" s="22">
        <v>60</v>
      </c>
      <c r="B42" s="27">
        <v>0.90266397307251267</v>
      </c>
      <c r="C42" s="84">
        <v>0.88463804644126709</v>
      </c>
      <c r="G42"/>
      <c r="H42"/>
    </row>
    <row r="43" spans="1:8" x14ac:dyDescent="0.2">
      <c r="G43"/>
      <c r="H43"/>
    </row>
    <row r="44" spans="1:8" x14ac:dyDescent="0.2">
      <c r="G44"/>
      <c r="H44"/>
    </row>
    <row r="45" spans="1:8" x14ac:dyDescent="0.2">
      <c r="G45"/>
      <c r="H45"/>
    </row>
    <row r="46" spans="1:8" x14ac:dyDescent="0.2">
      <c r="G46"/>
      <c r="H46"/>
    </row>
    <row r="47" spans="1:8" x14ac:dyDescent="0.2">
      <c r="G47"/>
      <c r="H47"/>
    </row>
    <row r="48" spans="1:8" x14ac:dyDescent="0.2">
      <c r="D48" s="4"/>
      <c r="G48"/>
      <c r="H48"/>
    </row>
    <row r="49" spans="1:8" x14ac:dyDescent="0.2">
      <c r="A49" s="23" t="s">
        <v>10</v>
      </c>
      <c r="B49" s="24" t="s">
        <v>12</v>
      </c>
      <c r="D49" s="4"/>
      <c r="G49"/>
      <c r="H49"/>
    </row>
    <row r="50" spans="1:8" x14ac:dyDescent="0.2">
      <c r="D50" s="4"/>
      <c r="G50"/>
      <c r="H50"/>
    </row>
    <row r="51" spans="1:8" x14ac:dyDescent="0.2">
      <c r="A51" s="15"/>
      <c r="B51" s="16" t="s">
        <v>6</v>
      </c>
      <c r="C51" s="18"/>
      <c r="G51"/>
      <c r="H51"/>
    </row>
    <row r="52" spans="1:8" x14ac:dyDescent="0.2">
      <c r="A52" s="16" t="s">
        <v>26</v>
      </c>
      <c r="B52" s="15" t="s">
        <v>23</v>
      </c>
      <c r="C52" s="20" t="s">
        <v>24</v>
      </c>
      <c r="G52"/>
      <c r="H52"/>
    </row>
    <row r="53" spans="1:8" x14ac:dyDescent="0.2">
      <c r="A53" s="15">
        <v>35</v>
      </c>
      <c r="B53" s="25">
        <v>32.013912951694394</v>
      </c>
      <c r="C53" s="82">
        <v>1.1896028463863912</v>
      </c>
      <c r="G53"/>
      <c r="H53"/>
    </row>
    <row r="54" spans="1:8" x14ac:dyDescent="0.2">
      <c r="A54" s="21">
        <v>36</v>
      </c>
      <c r="B54" s="26">
        <v>1.0624846487944235</v>
      </c>
      <c r="C54" s="83">
        <v>1.0237691303868544</v>
      </c>
      <c r="G54"/>
      <c r="H54"/>
    </row>
    <row r="55" spans="1:8" x14ac:dyDescent="0.2">
      <c r="A55" s="21">
        <v>37</v>
      </c>
      <c r="B55" s="26">
        <v>0.9995252759446871</v>
      </c>
      <c r="C55" s="83">
        <v>1.1730815913980619</v>
      </c>
      <c r="G55"/>
      <c r="H55"/>
    </row>
    <row r="56" spans="1:8" x14ac:dyDescent="0.2">
      <c r="A56" s="21">
        <v>38</v>
      </c>
      <c r="B56" s="26">
        <v>1.0213453422271095</v>
      </c>
      <c r="C56" s="83">
        <v>1.1480361924124509</v>
      </c>
      <c r="G56"/>
      <c r="H56"/>
    </row>
    <row r="57" spans="1:8" x14ac:dyDescent="0.2">
      <c r="A57" s="21">
        <v>39</v>
      </c>
      <c r="B57" s="26">
        <v>1.0169209191998292</v>
      </c>
      <c r="C57" s="83">
        <v>1.1594499992679814</v>
      </c>
      <c r="G57"/>
      <c r="H57"/>
    </row>
    <row r="58" spans="1:8" x14ac:dyDescent="0.2">
      <c r="A58" s="21">
        <v>40</v>
      </c>
      <c r="B58" s="26">
        <v>1.0629199707351984</v>
      </c>
      <c r="C58" s="83">
        <v>1.1697884802407761</v>
      </c>
      <c r="G58"/>
      <c r="H58"/>
    </row>
    <row r="59" spans="1:8" x14ac:dyDescent="0.2">
      <c r="A59" s="21">
        <v>41</v>
      </c>
      <c r="B59" s="26">
        <v>1.0693654392928011</v>
      </c>
      <c r="C59" s="83">
        <v>1.1842879361756871</v>
      </c>
    </row>
    <row r="60" spans="1:8" x14ac:dyDescent="0.2">
      <c r="A60" s="21">
        <v>42</v>
      </c>
      <c r="B60" s="26">
        <v>1.0059383450105486</v>
      </c>
      <c r="C60" s="83">
        <v>1.1070652046807441</v>
      </c>
    </row>
    <row r="61" spans="1:8" x14ac:dyDescent="0.2">
      <c r="A61" s="21">
        <v>43</v>
      </c>
      <c r="B61" s="26">
        <v>1.0336150515010243</v>
      </c>
      <c r="C61" s="83">
        <v>1.0995340096215631</v>
      </c>
    </row>
    <row r="62" spans="1:8" x14ac:dyDescent="0.2">
      <c r="A62" s="21">
        <v>44</v>
      </c>
      <c r="B62" s="26">
        <v>1.0265394376215975</v>
      </c>
      <c r="C62" s="83">
        <v>1.1073420748765774</v>
      </c>
    </row>
    <row r="63" spans="1:8" x14ac:dyDescent="0.2">
      <c r="A63" s="21">
        <v>45</v>
      </c>
      <c r="B63" s="26">
        <v>0.93655193974027628</v>
      </c>
      <c r="C63" s="83">
        <v>1.163146213686491</v>
      </c>
    </row>
    <row r="64" spans="1:8" x14ac:dyDescent="0.2">
      <c r="A64" s="21">
        <v>46</v>
      </c>
      <c r="B64" s="26">
        <v>0.92690917263578909</v>
      </c>
      <c r="C64" s="83">
        <v>1.0769011981773047</v>
      </c>
    </row>
    <row r="65" spans="1:4" x14ac:dyDescent="0.2">
      <c r="A65" s="21">
        <v>47</v>
      </c>
      <c r="B65" s="26">
        <v>0.97342968214410075</v>
      </c>
      <c r="C65" s="83">
        <v>1.1512934872588714</v>
      </c>
    </row>
    <row r="66" spans="1:4" x14ac:dyDescent="0.2">
      <c r="A66" s="21">
        <v>48</v>
      </c>
      <c r="B66" s="26">
        <v>0.99066392150720572</v>
      </c>
      <c r="C66" s="83">
        <v>1.156973101451265</v>
      </c>
    </row>
    <row r="67" spans="1:4" x14ac:dyDescent="0.2">
      <c r="A67" s="21">
        <v>49</v>
      </c>
      <c r="B67" s="26">
        <v>0.97651232087152018</v>
      </c>
      <c r="C67" s="83">
        <v>1.1908043674085216</v>
      </c>
    </row>
    <row r="68" spans="1:4" x14ac:dyDescent="0.2">
      <c r="A68" s="21">
        <v>50</v>
      </c>
      <c r="B68" s="26">
        <v>0.98183661337347072</v>
      </c>
      <c r="C68" s="83">
        <v>1.1473386244803148</v>
      </c>
    </row>
    <row r="69" spans="1:4" x14ac:dyDescent="0.2">
      <c r="A69" s="21">
        <v>51</v>
      </c>
      <c r="B69" s="26">
        <v>0.9076481250968933</v>
      </c>
      <c r="C69" s="83">
        <v>1.2169991271833538</v>
      </c>
    </row>
    <row r="70" spans="1:4" x14ac:dyDescent="0.2">
      <c r="A70" s="21">
        <v>52</v>
      </c>
      <c r="B70" s="26">
        <v>0.98052819610524833</v>
      </c>
      <c r="C70" s="83">
        <v>1.2170031822088345</v>
      </c>
    </row>
    <row r="71" spans="1:4" x14ac:dyDescent="0.2">
      <c r="A71" s="21">
        <v>53</v>
      </c>
      <c r="B71" s="26">
        <v>0.95336403268783065</v>
      </c>
      <c r="C71" s="83">
        <v>1.1248048799457875</v>
      </c>
    </row>
    <row r="72" spans="1:4" x14ac:dyDescent="0.2">
      <c r="A72" s="21">
        <v>54</v>
      </c>
      <c r="B72" s="26">
        <v>0.90007382686119719</v>
      </c>
      <c r="C72" s="83">
        <v>1.1143195211313133</v>
      </c>
    </row>
    <row r="73" spans="1:4" x14ac:dyDescent="0.2">
      <c r="A73" s="21">
        <v>55</v>
      </c>
      <c r="B73" s="26">
        <v>0.79370098523600197</v>
      </c>
      <c r="C73" s="83">
        <v>1.2170361468824447</v>
      </c>
    </row>
    <row r="74" spans="1:4" x14ac:dyDescent="0.2">
      <c r="A74" s="21">
        <v>56</v>
      </c>
      <c r="B74" s="26">
        <v>1.0702859034173908</v>
      </c>
      <c r="C74" s="83">
        <v>1.4370393200844962</v>
      </c>
    </row>
    <row r="75" spans="1:4" x14ac:dyDescent="0.2">
      <c r="A75" s="21">
        <v>57</v>
      </c>
      <c r="B75" s="26">
        <v>1.026341048668429</v>
      </c>
      <c r="C75" s="83">
        <v>1.2171586465493005</v>
      </c>
    </row>
    <row r="76" spans="1:4" x14ac:dyDescent="0.2">
      <c r="A76" s="21">
        <v>58</v>
      </c>
      <c r="B76" s="26">
        <v>1.0493217497042948</v>
      </c>
      <c r="C76" s="83">
        <v>1.2174271827542655</v>
      </c>
    </row>
    <row r="77" spans="1:4" x14ac:dyDescent="0.2">
      <c r="A77" s="21">
        <v>59</v>
      </c>
      <c r="B77" s="26">
        <v>1.0400755190590627</v>
      </c>
      <c r="C77" s="83">
        <v>1.197976700497126</v>
      </c>
    </row>
    <row r="78" spans="1:4" x14ac:dyDescent="0.2">
      <c r="A78" s="22">
        <v>60</v>
      </c>
      <c r="B78" s="27">
        <v>1.6491106628535912</v>
      </c>
      <c r="C78" s="84">
        <v>1.5818898551877962</v>
      </c>
    </row>
    <row r="79" spans="1:4" x14ac:dyDescent="0.2">
      <c r="D79" s="4"/>
    </row>
  </sheetData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Mortality</vt:lpstr>
      <vt:lpstr>Workings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Swinhoe</dc:creator>
  <cp:lastModifiedBy>Eleanor Mazando</cp:lastModifiedBy>
  <dcterms:created xsi:type="dcterms:W3CDTF">2004-10-08T02:10:11Z</dcterms:created>
  <dcterms:modified xsi:type="dcterms:W3CDTF">2017-10-10T21:29:33Z</dcterms:modified>
</cp:coreProperties>
</file>