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D:\redirection session\Desktop\PHD - Pot Haute Définition\Experiment 3\"/>
    </mc:Choice>
  </mc:AlternateContent>
  <xr:revisionPtr revIDLastSave="0" documentId="13_ncr:1_{624231E0-2D2F-4819-A74C-08ECF031E0FE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Template for mod MATLAB output" sheetId="2" r:id="rId1"/>
    <sheet name="Validation_Canadian values" sheetId="1" r:id="rId2"/>
    <sheet name="Conversion factor calc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09" i="1" l="1"/>
  <c r="I16" i="3"/>
  <c r="R108" i="1"/>
  <c r="P107" i="1"/>
  <c r="K213" i="1"/>
  <c r="AH174" i="1"/>
  <c r="U153" i="1"/>
  <c r="J166" i="1"/>
  <c r="BB3" i="1" l="1"/>
  <c r="AW3" i="1"/>
  <c r="AX104" i="2" l="1"/>
  <c r="AY104" i="2" s="1"/>
  <c r="AZ104" i="2" s="1"/>
  <c r="BA104" i="2" s="1"/>
  <c r="BB104" i="2" s="1"/>
  <c r="AU104" i="2"/>
  <c r="AV104" i="2" s="1"/>
  <c r="AW104" i="2" s="1"/>
  <c r="AX103" i="2"/>
  <c r="AY103" i="2" s="1"/>
  <c r="AZ103" i="2" s="1"/>
  <c r="BA103" i="2" s="1"/>
  <c r="BB103" i="2" s="1"/>
  <c r="AU103" i="2"/>
  <c r="AV103" i="2" s="1"/>
  <c r="AW103" i="2" s="1"/>
  <c r="AZ102" i="2"/>
  <c r="BA102" i="2" s="1"/>
  <c r="BB102" i="2" s="1"/>
  <c r="AX102" i="2"/>
  <c r="AY102" i="2" s="1"/>
  <c r="AU102" i="2"/>
  <c r="AV102" i="2" s="1"/>
  <c r="AW102" i="2" s="1"/>
  <c r="AZ101" i="2"/>
  <c r="BA101" i="2" s="1"/>
  <c r="BB101" i="2" s="1"/>
  <c r="AX101" i="2"/>
  <c r="AY101" i="2" s="1"/>
  <c r="AU101" i="2"/>
  <c r="AV101" i="2" s="1"/>
  <c r="AW101" i="2" s="1"/>
  <c r="BB100" i="2"/>
  <c r="AX100" i="2"/>
  <c r="AY100" i="2" s="1"/>
  <c r="AZ100" i="2" s="1"/>
  <c r="BA100" i="2" s="1"/>
  <c r="AV100" i="2"/>
  <c r="AW100" i="2" s="1"/>
  <c r="AU100" i="2"/>
  <c r="AX99" i="2"/>
  <c r="AY99" i="2" s="1"/>
  <c r="AZ99" i="2" s="1"/>
  <c r="BA99" i="2" s="1"/>
  <c r="BB99" i="2" s="1"/>
  <c r="AU99" i="2"/>
  <c r="AV99" i="2" s="1"/>
  <c r="AW99" i="2" s="1"/>
  <c r="AZ98" i="2"/>
  <c r="BA98" i="2" s="1"/>
  <c r="BB98" i="2" s="1"/>
  <c r="AX98" i="2"/>
  <c r="AY98" i="2" s="1"/>
  <c r="AU98" i="2"/>
  <c r="AV98" i="2" s="1"/>
  <c r="AW98" i="2" s="1"/>
  <c r="AZ97" i="2"/>
  <c r="BA97" i="2" s="1"/>
  <c r="BB97" i="2" s="1"/>
  <c r="AX97" i="2"/>
  <c r="AY97" i="2" s="1"/>
  <c r="AU97" i="2"/>
  <c r="AV97" i="2" s="1"/>
  <c r="AW97" i="2" s="1"/>
  <c r="AX96" i="2"/>
  <c r="AY96" i="2" s="1"/>
  <c r="AZ96" i="2" s="1"/>
  <c r="BA96" i="2" s="1"/>
  <c r="BB96" i="2" s="1"/>
  <c r="AU96" i="2"/>
  <c r="AV96" i="2" s="1"/>
  <c r="AW96" i="2" s="1"/>
  <c r="AX95" i="2"/>
  <c r="AY95" i="2" s="1"/>
  <c r="AZ95" i="2" s="1"/>
  <c r="BA95" i="2" s="1"/>
  <c r="BB95" i="2" s="1"/>
  <c r="AW95" i="2"/>
  <c r="AV95" i="2"/>
  <c r="AU95" i="2"/>
  <c r="AX94" i="2"/>
  <c r="AY94" i="2" s="1"/>
  <c r="AZ94" i="2" s="1"/>
  <c r="BA94" i="2" s="1"/>
  <c r="BB94" i="2" s="1"/>
  <c r="AV94" i="2"/>
  <c r="AW94" i="2" s="1"/>
  <c r="AU94" i="2"/>
  <c r="AX93" i="2"/>
  <c r="AY93" i="2" s="1"/>
  <c r="AZ93" i="2" s="1"/>
  <c r="BA93" i="2" s="1"/>
  <c r="BB93" i="2" s="1"/>
  <c r="AV93" i="2"/>
  <c r="AW93" i="2" s="1"/>
  <c r="AU93" i="2"/>
  <c r="AZ92" i="2"/>
  <c r="BA92" i="2" s="1"/>
  <c r="BB92" i="2" s="1"/>
  <c r="AX92" i="2"/>
  <c r="AY92" i="2" s="1"/>
  <c r="AU92" i="2"/>
  <c r="AV92" i="2" s="1"/>
  <c r="AW92" i="2" s="1"/>
  <c r="AX91" i="2"/>
  <c r="AY91" i="2" s="1"/>
  <c r="AZ91" i="2" s="1"/>
  <c r="BA91" i="2" s="1"/>
  <c r="BB91" i="2" s="1"/>
  <c r="AU91" i="2"/>
  <c r="AV91" i="2" s="1"/>
  <c r="AW91" i="2" s="1"/>
  <c r="AX90" i="2"/>
  <c r="AY90" i="2" s="1"/>
  <c r="AZ90" i="2" s="1"/>
  <c r="BA90" i="2" s="1"/>
  <c r="BB90" i="2" s="1"/>
  <c r="AW90" i="2"/>
  <c r="AU90" i="2"/>
  <c r="AV90" i="2" s="1"/>
  <c r="AX89" i="2"/>
  <c r="AY89" i="2" s="1"/>
  <c r="AZ89" i="2" s="1"/>
  <c r="BA89" i="2" s="1"/>
  <c r="BB89" i="2" s="1"/>
  <c r="AU89" i="2"/>
  <c r="AV89" i="2" s="1"/>
  <c r="AW89" i="2" s="1"/>
  <c r="AX88" i="2"/>
  <c r="AY88" i="2" s="1"/>
  <c r="AZ88" i="2" s="1"/>
  <c r="BA88" i="2" s="1"/>
  <c r="BB88" i="2" s="1"/>
  <c r="AU88" i="2"/>
  <c r="AV88" i="2" s="1"/>
  <c r="AW88" i="2" s="1"/>
  <c r="AX87" i="2"/>
  <c r="AY87" i="2" s="1"/>
  <c r="AZ87" i="2" s="1"/>
  <c r="BA87" i="2" s="1"/>
  <c r="BB87" i="2" s="1"/>
  <c r="AV87" i="2"/>
  <c r="AW87" i="2" s="1"/>
  <c r="AU87" i="2"/>
  <c r="AX86" i="2"/>
  <c r="AY86" i="2" s="1"/>
  <c r="AZ86" i="2" s="1"/>
  <c r="BA86" i="2" s="1"/>
  <c r="BB86" i="2" s="1"/>
  <c r="AW86" i="2"/>
  <c r="AU86" i="2"/>
  <c r="AV86" i="2" s="1"/>
  <c r="AX85" i="2"/>
  <c r="AY85" i="2" s="1"/>
  <c r="AZ85" i="2" s="1"/>
  <c r="BA85" i="2" s="1"/>
  <c r="BB85" i="2" s="1"/>
  <c r="AU85" i="2"/>
  <c r="AV85" i="2" s="1"/>
  <c r="AW85" i="2" s="1"/>
  <c r="AX84" i="2"/>
  <c r="AY84" i="2" s="1"/>
  <c r="AZ84" i="2" s="1"/>
  <c r="BA84" i="2" s="1"/>
  <c r="BB84" i="2" s="1"/>
  <c r="AU84" i="2"/>
  <c r="AV84" i="2" s="1"/>
  <c r="AW84" i="2" s="1"/>
  <c r="AX83" i="2"/>
  <c r="AY83" i="2" s="1"/>
  <c r="AZ83" i="2" s="1"/>
  <c r="BA83" i="2" s="1"/>
  <c r="BB83" i="2" s="1"/>
  <c r="AV83" i="2"/>
  <c r="AW83" i="2" s="1"/>
  <c r="AU83" i="2"/>
  <c r="AX82" i="2"/>
  <c r="AY82" i="2" s="1"/>
  <c r="AZ82" i="2" s="1"/>
  <c r="BA82" i="2" s="1"/>
  <c r="BB82" i="2" s="1"/>
  <c r="AW82" i="2"/>
  <c r="AU82" i="2"/>
  <c r="AV82" i="2" s="1"/>
  <c r="AX81" i="2"/>
  <c r="AY81" i="2" s="1"/>
  <c r="AZ81" i="2" s="1"/>
  <c r="BA81" i="2" s="1"/>
  <c r="BB81" i="2" s="1"/>
  <c r="AU81" i="2"/>
  <c r="AV81" i="2" s="1"/>
  <c r="AW81" i="2" s="1"/>
  <c r="AX80" i="2"/>
  <c r="AY80" i="2" s="1"/>
  <c r="AZ80" i="2" s="1"/>
  <c r="BA80" i="2" s="1"/>
  <c r="BB80" i="2" s="1"/>
  <c r="AU80" i="2"/>
  <c r="AV80" i="2" s="1"/>
  <c r="AW80" i="2" s="1"/>
  <c r="AX79" i="2"/>
  <c r="AY79" i="2" s="1"/>
  <c r="AZ79" i="2" s="1"/>
  <c r="BA79" i="2" s="1"/>
  <c r="BB79" i="2" s="1"/>
  <c r="AV79" i="2"/>
  <c r="AW79" i="2" s="1"/>
  <c r="AU79" i="2"/>
  <c r="AX78" i="2"/>
  <c r="AY78" i="2" s="1"/>
  <c r="AZ78" i="2" s="1"/>
  <c r="BA78" i="2" s="1"/>
  <c r="BB78" i="2" s="1"/>
  <c r="AW78" i="2"/>
  <c r="AU78" i="2"/>
  <c r="AV78" i="2" s="1"/>
  <c r="AX77" i="2"/>
  <c r="AY77" i="2" s="1"/>
  <c r="AZ77" i="2" s="1"/>
  <c r="BA77" i="2" s="1"/>
  <c r="BB77" i="2" s="1"/>
  <c r="AU77" i="2"/>
  <c r="AV77" i="2" s="1"/>
  <c r="AW77" i="2" s="1"/>
  <c r="AX76" i="2"/>
  <c r="AY76" i="2" s="1"/>
  <c r="AZ76" i="2" s="1"/>
  <c r="BA76" i="2" s="1"/>
  <c r="BB76" i="2" s="1"/>
  <c r="AU76" i="2"/>
  <c r="AV76" i="2" s="1"/>
  <c r="AW76" i="2" s="1"/>
  <c r="AX75" i="2"/>
  <c r="AY75" i="2" s="1"/>
  <c r="AZ75" i="2" s="1"/>
  <c r="BA75" i="2" s="1"/>
  <c r="BB75" i="2" s="1"/>
  <c r="AV75" i="2"/>
  <c r="AW75" i="2" s="1"/>
  <c r="AU75" i="2"/>
  <c r="AX74" i="2"/>
  <c r="AY74" i="2" s="1"/>
  <c r="AZ74" i="2" s="1"/>
  <c r="BA74" i="2" s="1"/>
  <c r="BB74" i="2" s="1"/>
  <c r="AW74" i="2"/>
  <c r="AU74" i="2"/>
  <c r="AV74" i="2" s="1"/>
  <c r="AX73" i="2"/>
  <c r="AY73" i="2" s="1"/>
  <c r="AZ73" i="2" s="1"/>
  <c r="BA73" i="2" s="1"/>
  <c r="BB73" i="2" s="1"/>
  <c r="AU73" i="2"/>
  <c r="AV73" i="2" s="1"/>
  <c r="AW73" i="2" s="1"/>
  <c r="AX72" i="2"/>
  <c r="AY72" i="2" s="1"/>
  <c r="AZ72" i="2" s="1"/>
  <c r="BA72" i="2" s="1"/>
  <c r="BB72" i="2" s="1"/>
  <c r="AU72" i="2"/>
  <c r="AV72" i="2" s="1"/>
  <c r="AW72" i="2" s="1"/>
  <c r="AX71" i="2"/>
  <c r="AY71" i="2" s="1"/>
  <c r="AZ71" i="2" s="1"/>
  <c r="BA71" i="2" s="1"/>
  <c r="BB71" i="2" s="1"/>
  <c r="AV71" i="2"/>
  <c r="AW71" i="2" s="1"/>
  <c r="AU71" i="2"/>
  <c r="AX70" i="2"/>
  <c r="AY70" i="2" s="1"/>
  <c r="AZ70" i="2" s="1"/>
  <c r="BA70" i="2" s="1"/>
  <c r="BB70" i="2" s="1"/>
  <c r="AW70" i="2"/>
  <c r="AU70" i="2"/>
  <c r="AV70" i="2" s="1"/>
  <c r="AX69" i="2"/>
  <c r="AY69" i="2" s="1"/>
  <c r="AZ69" i="2" s="1"/>
  <c r="BA69" i="2" s="1"/>
  <c r="BB69" i="2" s="1"/>
  <c r="AU69" i="2"/>
  <c r="AV69" i="2" s="1"/>
  <c r="AW69" i="2" s="1"/>
  <c r="AX68" i="2"/>
  <c r="AY68" i="2" s="1"/>
  <c r="AZ68" i="2" s="1"/>
  <c r="BA68" i="2" s="1"/>
  <c r="BB68" i="2" s="1"/>
  <c r="AU68" i="2"/>
  <c r="AV68" i="2" s="1"/>
  <c r="AW68" i="2" s="1"/>
  <c r="AX67" i="2"/>
  <c r="AY67" i="2" s="1"/>
  <c r="AZ67" i="2" s="1"/>
  <c r="BA67" i="2" s="1"/>
  <c r="BB67" i="2" s="1"/>
  <c r="AV67" i="2"/>
  <c r="AW67" i="2" s="1"/>
  <c r="AU67" i="2"/>
  <c r="AZ66" i="2"/>
  <c r="BA66" i="2" s="1"/>
  <c r="BB66" i="2" s="1"/>
  <c r="AX66" i="2"/>
  <c r="AY66" i="2" s="1"/>
  <c r="AU66" i="2"/>
  <c r="AV66" i="2" s="1"/>
  <c r="AW66" i="2" s="1"/>
  <c r="AZ65" i="2"/>
  <c r="BA65" i="2" s="1"/>
  <c r="BB65" i="2" s="1"/>
  <c r="AX65" i="2"/>
  <c r="AY65" i="2" s="1"/>
  <c r="AU65" i="2"/>
  <c r="AV65" i="2" s="1"/>
  <c r="AW65" i="2" s="1"/>
  <c r="AX64" i="2"/>
  <c r="AY64" i="2" s="1"/>
  <c r="AZ64" i="2" s="1"/>
  <c r="BA64" i="2" s="1"/>
  <c r="BB64" i="2" s="1"/>
  <c r="AW64" i="2"/>
  <c r="AU64" i="2"/>
  <c r="AV64" i="2" s="1"/>
  <c r="AX63" i="2"/>
  <c r="AY63" i="2" s="1"/>
  <c r="AZ63" i="2" s="1"/>
  <c r="BA63" i="2" s="1"/>
  <c r="BB63" i="2" s="1"/>
  <c r="AV63" i="2"/>
  <c r="AW63" i="2" s="1"/>
  <c r="AU63" i="2"/>
  <c r="AZ62" i="2"/>
  <c r="BA62" i="2" s="1"/>
  <c r="BB62" i="2" s="1"/>
  <c r="AX62" i="2"/>
  <c r="AY62" i="2" s="1"/>
  <c r="AU62" i="2"/>
  <c r="AV62" i="2" s="1"/>
  <c r="AW62" i="2" s="1"/>
  <c r="AZ61" i="2"/>
  <c r="BA61" i="2" s="1"/>
  <c r="BB61" i="2" s="1"/>
  <c r="AX61" i="2"/>
  <c r="AY61" i="2" s="1"/>
  <c r="AU61" i="2"/>
  <c r="AV61" i="2" s="1"/>
  <c r="AW61" i="2" s="1"/>
  <c r="BB60" i="2"/>
  <c r="AZ60" i="2"/>
  <c r="BA60" i="2" s="1"/>
  <c r="AX60" i="2"/>
  <c r="AY60" i="2" s="1"/>
  <c r="AV60" i="2"/>
  <c r="AW60" i="2" s="1"/>
  <c r="AU60" i="2"/>
  <c r="AX59" i="2"/>
  <c r="AY59" i="2" s="1"/>
  <c r="AZ59" i="2" s="1"/>
  <c r="BA59" i="2" s="1"/>
  <c r="BB59" i="2" s="1"/>
  <c r="AV59" i="2"/>
  <c r="AW59" i="2" s="1"/>
  <c r="AU59" i="2"/>
  <c r="AX58" i="2"/>
  <c r="AY58" i="2" s="1"/>
  <c r="AZ58" i="2" s="1"/>
  <c r="BA58" i="2" s="1"/>
  <c r="BB58" i="2" s="1"/>
  <c r="AV58" i="2"/>
  <c r="AW58" i="2" s="1"/>
  <c r="AU58" i="2"/>
  <c r="AZ57" i="2"/>
  <c r="BA57" i="2" s="1"/>
  <c r="BB57" i="2" s="1"/>
  <c r="AX57" i="2"/>
  <c r="AY57" i="2" s="1"/>
  <c r="AV57" i="2"/>
  <c r="AW57" i="2" s="1"/>
  <c r="AU57" i="2"/>
  <c r="AX56" i="2"/>
  <c r="AY56" i="2" s="1"/>
  <c r="AZ56" i="2" s="1"/>
  <c r="BA56" i="2" s="1"/>
  <c r="BB56" i="2" s="1"/>
  <c r="AW56" i="2"/>
  <c r="AV56" i="2"/>
  <c r="AU56" i="2"/>
  <c r="AX55" i="2"/>
  <c r="AY55" i="2" s="1"/>
  <c r="AZ55" i="2" s="1"/>
  <c r="BA55" i="2" s="1"/>
  <c r="BB55" i="2" s="1"/>
  <c r="AW55" i="2"/>
  <c r="AV55" i="2"/>
  <c r="AU55" i="2"/>
  <c r="BB54" i="2"/>
  <c r="BA54" i="2"/>
  <c r="AZ54" i="2"/>
  <c r="AX54" i="2"/>
  <c r="AY54" i="2" s="1"/>
  <c r="AW54" i="2"/>
  <c r="AV54" i="2"/>
  <c r="AU54" i="2"/>
  <c r="AX53" i="2"/>
  <c r="AY53" i="2" s="1"/>
  <c r="AZ53" i="2" s="1"/>
  <c r="BA53" i="2" s="1"/>
  <c r="BB53" i="2" s="1"/>
  <c r="AV53" i="2"/>
  <c r="AW53" i="2" s="1"/>
  <c r="AU53" i="2"/>
  <c r="AX52" i="2"/>
  <c r="AY52" i="2" s="1"/>
  <c r="AZ52" i="2" s="1"/>
  <c r="BA52" i="2" s="1"/>
  <c r="BB52" i="2" s="1"/>
  <c r="AW52" i="2"/>
  <c r="AU52" i="2"/>
  <c r="AV52" i="2" s="1"/>
  <c r="AX51" i="2"/>
  <c r="AY51" i="2" s="1"/>
  <c r="AZ51" i="2" s="1"/>
  <c r="BA51" i="2" s="1"/>
  <c r="BB51" i="2" s="1"/>
  <c r="AU51" i="2"/>
  <c r="AV51" i="2" s="1"/>
  <c r="AW51" i="2" s="1"/>
  <c r="AX50" i="2"/>
  <c r="AY50" i="2" s="1"/>
  <c r="AZ50" i="2" s="1"/>
  <c r="BA50" i="2" s="1"/>
  <c r="BB50" i="2" s="1"/>
  <c r="AW50" i="2"/>
  <c r="AV50" i="2"/>
  <c r="AU50" i="2"/>
  <c r="AX49" i="2"/>
  <c r="AY49" i="2" s="1"/>
  <c r="AZ49" i="2" s="1"/>
  <c r="BA49" i="2" s="1"/>
  <c r="BB49" i="2" s="1"/>
  <c r="AV49" i="2"/>
  <c r="AW49" i="2" s="1"/>
  <c r="AU49" i="2"/>
  <c r="AZ48" i="2"/>
  <c r="BA48" i="2" s="1"/>
  <c r="BB48" i="2" s="1"/>
  <c r="AX48" i="2"/>
  <c r="AY48" i="2" s="1"/>
  <c r="AU48" i="2"/>
  <c r="AV48" i="2" s="1"/>
  <c r="AW48" i="2" s="1"/>
  <c r="AX47" i="2"/>
  <c r="AY47" i="2" s="1"/>
  <c r="AZ47" i="2" s="1"/>
  <c r="BA47" i="2" s="1"/>
  <c r="BB47" i="2" s="1"/>
  <c r="AV47" i="2"/>
  <c r="AW47" i="2" s="1"/>
  <c r="AU47" i="2"/>
  <c r="AZ46" i="2"/>
  <c r="BA46" i="2" s="1"/>
  <c r="BB46" i="2" s="1"/>
  <c r="AX46" i="2"/>
  <c r="AY46" i="2" s="1"/>
  <c r="AU46" i="2"/>
  <c r="AV46" i="2" s="1"/>
  <c r="AW46" i="2" s="1"/>
  <c r="AZ45" i="2"/>
  <c r="BA45" i="2" s="1"/>
  <c r="BB45" i="2" s="1"/>
  <c r="AX45" i="2"/>
  <c r="AY45" i="2" s="1"/>
  <c r="AU45" i="2"/>
  <c r="AV45" i="2" s="1"/>
  <c r="AW45" i="2" s="1"/>
  <c r="AZ44" i="2"/>
  <c r="BA44" i="2" s="1"/>
  <c r="BB44" i="2" s="1"/>
  <c r="AX44" i="2"/>
  <c r="AY44" i="2" s="1"/>
  <c r="AU44" i="2"/>
  <c r="AV44" i="2" s="1"/>
  <c r="AW44" i="2" s="1"/>
  <c r="AX43" i="2"/>
  <c r="AY43" i="2" s="1"/>
  <c r="AZ43" i="2" s="1"/>
  <c r="BA43" i="2" s="1"/>
  <c r="BB43" i="2" s="1"/>
  <c r="AU43" i="2"/>
  <c r="AV43" i="2" s="1"/>
  <c r="AW43" i="2" s="1"/>
  <c r="AX42" i="2"/>
  <c r="AY42" i="2" s="1"/>
  <c r="AZ42" i="2" s="1"/>
  <c r="BA42" i="2" s="1"/>
  <c r="BB42" i="2" s="1"/>
  <c r="AV42" i="2"/>
  <c r="AW42" i="2" s="1"/>
  <c r="AU42" i="2"/>
  <c r="AZ41" i="2"/>
  <c r="BA41" i="2" s="1"/>
  <c r="BB41" i="2" s="1"/>
  <c r="AX41" i="2"/>
  <c r="AY41" i="2" s="1"/>
  <c r="AV41" i="2"/>
  <c r="AW41" i="2" s="1"/>
  <c r="AU41" i="2"/>
  <c r="AX40" i="2"/>
  <c r="AY40" i="2" s="1"/>
  <c r="AZ40" i="2" s="1"/>
  <c r="BA40" i="2" s="1"/>
  <c r="BB40" i="2" s="1"/>
  <c r="AW40" i="2"/>
  <c r="AV40" i="2"/>
  <c r="AU40" i="2"/>
  <c r="AX39" i="2"/>
  <c r="AY39" i="2" s="1"/>
  <c r="AZ39" i="2" s="1"/>
  <c r="BA39" i="2" s="1"/>
  <c r="BB39" i="2" s="1"/>
  <c r="AW39" i="2"/>
  <c r="AV39" i="2"/>
  <c r="AU39" i="2"/>
  <c r="BA38" i="2"/>
  <c r="BB38" i="2" s="1"/>
  <c r="AZ38" i="2"/>
  <c r="AX38" i="2"/>
  <c r="AY38" i="2" s="1"/>
  <c r="AV38" i="2"/>
  <c r="AW38" i="2" s="1"/>
  <c r="AU38" i="2"/>
  <c r="AX37" i="2"/>
  <c r="AY37" i="2" s="1"/>
  <c r="AZ37" i="2" s="1"/>
  <c r="BA37" i="2" s="1"/>
  <c r="BB37" i="2" s="1"/>
  <c r="AU37" i="2"/>
  <c r="AV37" i="2" s="1"/>
  <c r="AW37" i="2" s="1"/>
  <c r="AZ36" i="2"/>
  <c r="BA36" i="2" s="1"/>
  <c r="BB36" i="2" s="1"/>
  <c r="AX36" i="2"/>
  <c r="AY36" i="2" s="1"/>
  <c r="AU36" i="2"/>
  <c r="AV36" i="2" s="1"/>
  <c r="AW36" i="2" s="1"/>
  <c r="AX35" i="2"/>
  <c r="AY35" i="2" s="1"/>
  <c r="AZ35" i="2" s="1"/>
  <c r="BA35" i="2" s="1"/>
  <c r="BB35" i="2" s="1"/>
  <c r="AU35" i="2"/>
  <c r="AV35" i="2" s="1"/>
  <c r="AW35" i="2" s="1"/>
  <c r="BB34" i="2"/>
  <c r="BA34" i="2"/>
  <c r="AX34" i="2"/>
  <c r="AY34" i="2" s="1"/>
  <c r="AZ34" i="2" s="1"/>
  <c r="AV34" i="2"/>
  <c r="AW34" i="2" s="1"/>
  <c r="AU34" i="2"/>
  <c r="AX33" i="2"/>
  <c r="AY33" i="2" s="1"/>
  <c r="AZ33" i="2" s="1"/>
  <c r="BA33" i="2" s="1"/>
  <c r="BB33" i="2" s="1"/>
  <c r="AV33" i="2"/>
  <c r="AW33" i="2" s="1"/>
  <c r="AU33" i="2"/>
  <c r="AX32" i="2"/>
  <c r="AY32" i="2" s="1"/>
  <c r="AZ32" i="2" s="1"/>
  <c r="BA32" i="2" s="1"/>
  <c r="BB32" i="2" s="1"/>
  <c r="AV32" i="2"/>
  <c r="AW32" i="2" s="1"/>
  <c r="AU32" i="2"/>
  <c r="AX31" i="2"/>
  <c r="AY31" i="2" s="1"/>
  <c r="AZ31" i="2" s="1"/>
  <c r="BA31" i="2" s="1"/>
  <c r="BB31" i="2" s="1"/>
  <c r="AU31" i="2"/>
  <c r="AV31" i="2" s="1"/>
  <c r="AW31" i="2" s="1"/>
  <c r="AZ30" i="2"/>
  <c r="BA30" i="2" s="1"/>
  <c r="BB30" i="2" s="1"/>
  <c r="AX30" i="2"/>
  <c r="AY30" i="2" s="1"/>
  <c r="AU30" i="2"/>
  <c r="AV30" i="2" s="1"/>
  <c r="AW30" i="2" s="1"/>
  <c r="AZ29" i="2"/>
  <c r="BA29" i="2" s="1"/>
  <c r="BB29" i="2" s="1"/>
  <c r="AX29" i="2"/>
  <c r="AY29" i="2" s="1"/>
  <c r="AU29" i="2"/>
  <c r="AV29" i="2" s="1"/>
  <c r="AW29" i="2" s="1"/>
  <c r="AX28" i="2"/>
  <c r="AY28" i="2" s="1"/>
  <c r="AZ28" i="2" s="1"/>
  <c r="BA28" i="2" s="1"/>
  <c r="BB28" i="2" s="1"/>
  <c r="AU28" i="2"/>
  <c r="AV28" i="2" s="1"/>
  <c r="AW28" i="2" s="1"/>
  <c r="AX27" i="2"/>
  <c r="AY27" i="2" s="1"/>
  <c r="AZ27" i="2" s="1"/>
  <c r="BA27" i="2" s="1"/>
  <c r="BB27" i="2" s="1"/>
  <c r="AU27" i="2"/>
  <c r="AV27" i="2" s="1"/>
  <c r="AW27" i="2" s="1"/>
  <c r="AX26" i="2"/>
  <c r="AY26" i="2" s="1"/>
  <c r="AZ26" i="2" s="1"/>
  <c r="BA26" i="2" s="1"/>
  <c r="BB26" i="2" s="1"/>
  <c r="AV26" i="2"/>
  <c r="AW26" i="2" s="1"/>
  <c r="AU26" i="2"/>
  <c r="AZ25" i="2"/>
  <c r="BA25" i="2" s="1"/>
  <c r="BB25" i="2" s="1"/>
  <c r="AX25" i="2"/>
  <c r="AY25" i="2" s="1"/>
  <c r="AV25" i="2"/>
  <c r="AW25" i="2" s="1"/>
  <c r="AU25" i="2"/>
  <c r="AX24" i="2"/>
  <c r="AY24" i="2" s="1"/>
  <c r="AZ24" i="2" s="1"/>
  <c r="BA24" i="2" s="1"/>
  <c r="BB24" i="2" s="1"/>
  <c r="AU24" i="2"/>
  <c r="AV24" i="2" s="1"/>
  <c r="AW24" i="2" s="1"/>
  <c r="AX23" i="2"/>
  <c r="AY23" i="2" s="1"/>
  <c r="AZ23" i="2" s="1"/>
  <c r="BA23" i="2" s="1"/>
  <c r="BB23" i="2" s="1"/>
  <c r="AU23" i="2"/>
  <c r="AV23" i="2" s="1"/>
  <c r="AW23" i="2" s="1"/>
  <c r="AX22" i="2"/>
  <c r="AY22" i="2" s="1"/>
  <c r="AZ22" i="2" s="1"/>
  <c r="BA22" i="2" s="1"/>
  <c r="BB22" i="2" s="1"/>
  <c r="AV22" i="2"/>
  <c r="AW22" i="2" s="1"/>
  <c r="AU22" i="2"/>
  <c r="AZ21" i="2"/>
  <c r="BA21" i="2" s="1"/>
  <c r="BB21" i="2" s="1"/>
  <c r="AX21" i="2"/>
  <c r="AY21" i="2" s="1"/>
  <c r="AV21" i="2"/>
  <c r="AW21" i="2" s="1"/>
  <c r="AU21" i="2"/>
  <c r="AX20" i="2"/>
  <c r="AY20" i="2" s="1"/>
  <c r="AZ20" i="2" s="1"/>
  <c r="BA20" i="2" s="1"/>
  <c r="BB20" i="2" s="1"/>
  <c r="AU20" i="2"/>
  <c r="AV20" i="2" s="1"/>
  <c r="AW20" i="2" s="1"/>
  <c r="AY19" i="2"/>
  <c r="AZ19" i="2" s="1"/>
  <c r="BA19" i="2" s="1"/>
  <c r="BB19" i="2" s="1"/>
  <c r="AX19" i="2"/>
  <c r="AU19" i="2"/>
  <c r="AV19" i="2" s="1"/>
  <c r="AW19" i="2" s="1"/>
  <c r="AX18" i="2"/>
  <c r="AY18" i="2" s="1"/>
  <c r="AZ18" i="2" s="1"/>
  <c r="BA18" i="2" s="1"/>
  <c r="BB18" i="2" s="1"/>
  <c r="AU18" i="2"/>
  <c r="AV18" i="2" s="1"/>
  <c r="AW18" i="2" s="1"/>
  <c r="AY17" i="2"/>
  <c r="AZ17" i="2" s="1"/>
  <c r="BA17" i="2" s="1"/>
  <c r="BB17" i="2" s="1"/>
  <c r="AX17" i="2"/>
  <c r="AU17" i="2"/>
  <c r="AV17" i="2" s="1"/>
  <c r="AW17" i="2" s="1"/>
  <c r="AY16" i="2"/>
  <c r="AZ16" i="2" s="1"/>
  <c r="BA16" i="2" s="1"/>
  <c r="BB16" i="2" s="1"/>
  <c r="AX16" i="2"/>
  <c r="AU16" i="2"/>
  <c r="AV16" i="2" s="1"/>
  <c r="AW16" i="2" s="1"/>
  <c r="AY15" i="2"/>
  <c r="AZ15" i="2" s="1"/>
  <c r="BA15" i="2" s="1"/>
  <c r="BB15" i="2" s="1"/>
  <c r="AX15" i="2"/>
  <c r="AU15" i="2"/>
  <c r="AV15" i="2" s="1"/>
  <c r="AW15" i="2" s="1"/>
  <c r="AX14" i="2"/>
  <c r="AY14" i="2" s="1"/>
  <c r="AZ14" i="2" s="1"/>
  <c r="BA14" i="2" s="1"/>
  <c r="BB14" i="2" s="1"/>
  <c r="AU14" i="2"/>
  <c r="AV14" i="2" s="1"/>
  <c r="AW14" i="2" s="1"/>
  <c r="AY13" i="2"/>
  <c r="AZ13" i="2" s="1"/>
  <c r="BA13" i="2" s="1"/>
  <c r="BB13" i="2" s="1"/>
  <c r="AX13" i="2"/>
  <c r="AU13" i="2"/>
  <c r="AV13" i="2" s="1"/>
  <c r="AW13" i="2" s="1"/>
  <c r="AY12" i="2"/>
  <c r="AZ12" i="2" s="1"/>
  <c r="BA12" i="2" s="1"/>
  <c r="BB12" i="2" s="1"/>
  <c r="AX12" i="2"/>
  <c r="AU12" i="2"/>
  <c r="AV12" i="2" s="1"/>
  <c r="AW12" i="2" s="1"/>
  <c r="AX11" i="2"/>
  <c r="AY11" i="2" s="1"/>
  <c r="AZ11" i="2" s="1"/>
  <c r="BA11" i="2" s="1"/>
  <c r="BB11" i="2" s="1"/>
  <c r="AU11" i="2"/>
  <c r="AV11" i="2" s="1"/>
  <c r="AW11" i="2" s="1"/>
  <c r="AX10" i="2"/>
  <c r="AY10" i="2" s="1"/>
  <c r="AZ10" i="2" s="1"/>
  <c r="BA10" i="2" s="1"/>
  <c r="BB10" i="2" s="1"/>
  <c r="AU10" i="2"/>
  <c r="AV10" i="2" s="1"/>
  <c r="AW10" i="2" s="1"/>
  <c r="AY9" i="2"/>
  <c r="AZ9" i="2" s="1"/>
  <c r="BA9" i="2" s="1"/>
  <c r="BB9" i="2" s="1"/>
  <c r="AX9" i="2"/>
  <c r="AU9" i="2"/>
  <c r="AV9" i="2" s="1"/>
  <c r="AW9" i="2" s="1"/>
  <c r="AX8" i="2"/>
  <c r="AY8" i="2" s="1"/>
  <c r="AZ8" i="2" s="1"/>
  <c r="BA8" i="2" s="1"/>
  <c r="BB8" i="2" s="1"/>
  <c r="AU8" i="2"/>
  <c r="AV8" i="2" s="1"/>
  <c r="AW8" i="2" s="1"/>
  <c r="AX7" i="2"/>
  <c r="AY7" i="2" s="1"/>
  <c r="AZ7" i="2" s="1"/>
  <c r="BA7" i="2" s="1"/>
  <c r="BB7" i="2" s="1"/>
  <c r="AU7" i="2"/>
  <c r="AV7" i="2" s="1"/>
  <c r="AW7" i="2" s="1"/>
  <c r="AX6" i="2"/>
  <c r="AY6" i="2" s="1"/>
  <c r="AZ6" i="2" s="1"/>
  <c r="BA6" i="2" s="1"/>
  <c r="BB6" i="2" s="1"/>
  <c r="BB4" i="2" s="1"/>
  <c r="AU6" i="2"/>
  <c r="AV6" i="2" s="1"/>
  <c r="AW6" i="2" s="1"/>
  <c r="AW4" i="2" s="1"/>
  <c r="B12" i="3" l="1"/>
  <c r="C207" i="1"/>
  <c r="Q276" i="1" s="1"/>
  <c r="T107" i="1"/>
  <c r="T108" i="1"/>
  <c r="T135" i="1"/>
  <c r="T136" i="1"/>
  <c r="T156" i="1"/>
  <c r="T157" i="1"/>
  <c r="T158" i="1"/>
  <c r="T119" i="1"/>
  <c r="T120" i="1"/>
  <c r="T121" i="1"/>
  <c r="T122" i="1"/>
  <c r="T123" i="1"/>
  <c r="T109" i="1"/>
  <c r="T110" i="1"/>
  <c r="T111" i="1"/>
  <c r="T198" i="1"/>
  <c r="T137" i="1"/>
  <c r="T185" i="1"/>
  <c r="T151" i="1"/>
  <c r="T152" i="1"/>
  <c r="T172" i="1"/>
  <c r="T153" i="1"/>
  <c r="T154" i="1"/>
  <c r="T141" i="1"/>
  <c r="T173" i="1"/>
  <c r="T174" i="1"/>
  <c r="T175" i="1"/>
  <c r="T176" i="1"/>
  <c r="T186" i="1"/>
  <c r="T187" i="1"/>
  <c r="T177" i="1"/>
  <c r="T178" i="1"/>
  <c r="T142" i="1"/>
  <c r="T143" i="1"/>
  <c r="T184" i="1"/>
  <c r="T155" i="1"/>
  <c r="T188" i="1"/>
  <c r="T189" i="1"/>
  <c r="T190" i="1"/>
  <c r="T191" i="1"/>
  <c r="T192" i="1"/>
  <c r="T193" i="1"/>
  <c r="T194" i="1"/>
  <c r="T179" i="1"/>
  <c r="T180" i="1"/>
  <c r="T124" i="1"/>
  <c r="T144" i="1"/>
  <c r="T145" i="1"/>
  <c r="T146" i="1"/>
  <c r="T195" i="1"/>
  <c r="T147" i="1"/>
  <c r="T148" i="1"/>
  <c r="T149" i="1"/>
  <c r="T150" i="1"/>
  <c r="T181" i="1"/>
  <c r="T182" i="1"/>
  <c r="T183" i="1"/>
  <c r="T138" i="1"/>
  <c r="T199" i="1"/>
  <c r="T139" i="1"/>
  <c r="T200" i="1"/>
  <c r="T112" i="1"/>
  <c r="T113" i="1"/>
  <c r="T114" i="1"/>
  <c r="T201" i="1"/>
  <c r="T115" i="1"/>
  <c r="T116" i="1"/>
  <c r="T117" i="1"/>
  <c r="T125" i="1"/>
  <c r="T126" i="1"/>
  <c r="T127" i="1"/>
  <c r="T128" i="1"/>
  <c r="T129" i="1"/>
  <c r="T130" i="1"/>
  <c r="T196" i="1"/>
  <c r="T197" i="1"/>
  <c r="T159" i="1"/>
  <c r="T140" i="1"/>
  <c r="T160" i="1"/>
  <c r="T161" i="1"/>
  <c r="T202" i="1"/>
  <c r="T162" i="1"/>
  <c r="T163" i="1"/>
  <c r="T164" i="1"/>
  <c r="T167" i="1"/>
  <c r="T168" i="1"/>
  <c r="T169" i="1"/>
  <c r="T165" i="1"/>
  <c r="T118" i="1"/>
  <c r="T131" i="1"/>
  <c r="T132" i="1"/>
  <c r="T170" i="1"/>
  <c r="T133" i="1"/>
  <c r="T134" i="1"/>
  <c r="T203" i="1"/>
  <c r="T171" i="1"/>
  <c r="T204" i="1"/>
  <c r="T205" i="1"/>
  <c r="T166" i="1"/>
  <c r="R107" i="1"/>
  <c r="U107" i="1"/>
  <c r="U108" i="1"/>
  <c r="R135" i="1"/>
  <c r="U135" i="1"/>
  <c r="R136" i="1"/>
  <c r="U136" i="1"/>
  <c r="R156" i="1"/>
  <c r="U156" i="1"/>
  <c r="R157" i="1"/>
  <c r="U157" i="1"/>
  <c r="R158" i="1"/>
  <c r="U158" i="1"/>
  <c r="R119" i="1"/>
  <c r="U119" i="1"/>
  <c r="R120" i="1"/>
  <c r="U120" i="1"/>
  <c r="R121" i="1"/>
  <c r="U121" i="1"/>
  <c r="R122" i="1"/>
  <c r="U122" i="1"/>
  <c r="R123" i="1"/>
  <c r="U123" i="1"/>
  <c r="R109" i="1"/>
  <c r="U109" i="1"/>
  <c r="R110" i="1"/>
  <c r="U110" i="1"/>
  <c r="R111" i="1"/>
  <c r="U111" i="1"/>
  <c r="R198" i="1"/>
  <c r="U198" i="1"/>
  <c r="R137" i="1"/>
  <c r="U137" i="1"/>
  <c r="R185" i="1"/>
  <c r="U185" i="1"/>
  <c r="R151" i="1"/>
  <c r="U151" i="1"/>
  <c r="R152" i="1"/>
  <c r="U152" i="1"/>
  <c r="R172" i="1"/>
  <c r="U172" i="1"/>
  <c r="R153" i="1"/>
  <c r="R154" i="1"/>
  <c r="U154" i="1"/>
  <c r="R141" i="1"/>
  <c r="U141" i="1"/>
  <c r="R173" i="1"/>
  <c r="U173" i="1"/>
  <c r="R174" i="1"/>
  <c r="U174" i="1"/>
  <c r="R175" i="1"/>
  <c r="U175" i="1"/>
  <c r="R176" i="1"/>
  <c r="U176" i="1"/>
  <c r="R186" i="1"/>
  <c r="U186" i="1"/>
  <c r="R187" i="1"/>
  <c r="U187" i="1"/>
  <c r="R177" i="1"/>
  <c r="U177" i="1"/>
  <c r="R178" i="1"/>
  <c r="U178" i="1"/>
  <c r="R142" i="1"/>
  <c r="U142" i="1"/>
  <c r="R143" i="1"/>
  <c r="U143" i="1"/>
  <c r="R184" i="1"/>
  <c r="U184" i="1"/>
  <c r="R155" i="1"/>
  <c r="U155" i="1"/>
  <c r="R188" i="1"/>
  <c r="U188" i="1"/>
  <c r="R189" i="1"/>
  <c r="U189" i="1"/>
  <c r="R190" i="1"/>
  <c r="U190" i="1"/>
  <c r="R191" i="1"/>
  <c r="U191" i="1"/>
  <c r="R192" i="1"/>
  <c r="U192" i="1"/>
  <c r="R193" i="1"/>
  <c r="U193" i="1"/>
  <c r="R194" i="1"/>
  <c r="U194" i="1"/>
  <c r="R179" i="1"/>
  <c r="U179" i="1"/>
  <c r="R180" i="1"/>
  <c r="U180" i="1"/>
  <c r="R124" i="1"/>
  <c r="U124" i="1"/>
  <c r="R144" i="1"/>
  <c r="U144" i="1"/>
  <c r="R145" i="1"/>
  <c r="U145" i="1"/>
  <c r="R146" i="1"/>
  <c r="U146" i="1"/>
  <c r="R195" i="1"/>
  <c r="U195" i="1"/>
  <c r="R147" i="1"/>
  <c r="U147" i="1"/>
  <c r="R148" i="1"/>
  <c r="U148" i="1"/>
  <c r="R149" i="1"/>
  <c r="U149" i="1"/>
  <c r="R150" i="1"/>
  <c r="U150" i="1"/>
  <c r="R181" i="1"/>
  <c r="U181" i="1"/>
  <c r="R182" i="1"/>
  <c r="U182" i="1"/>
  <c r="R183" i="1"/>
  <c r="U183" i="1"/>
  <c r="R138" i="1"/>
  <c r="U138" i="1"/>
  <c r="R199" i="1"/>
  <c r="U199" i="1"/>
  <c r="R139" i="1"/>
  <c r="U139" i="1"/>
  <c r="R200" i="1"/>
  <c r="U200" i="1"/>
  <c r="R112" i="1"/>
  <c r="U112" i="1"/>
  <c r="R113" i="1"/>
  <c r="U113" i="1"/>
  <c r="R114" i="1"/>
  <c r="U114" i="1"/>
  <c r="R201" i="1"/>
  <c r="U201" i="1"/>
  <c r="R115" i="1"/>
  <c r="U115" i="1"/>
  <c r="R116" i="1"/>
  <c r="U116" i="1"/>
  <c r="R117" i="1"/>
  <c r="U117" i="1"/>
  <c r="R125" i="1"/>
  <c r="U125" i="1"/>
  <c r="R126" i="1"/>
  <c r="U126" i="1"/>
  <c r="R127" i="1"/>
  <c r="U127" i="1"/>
  <c r="R128" i="1"/>
  <c r="U128" i="1"/>
  <c r="R129" i="1"/>
  <c r="U129" i="1"/>
  <c r="R130" i="1"/>
  <c r="U130" i="1"/>
  <c r="R196" i="1"/>
  <c r="U196" i="1"/>
  <c r="R197" i="1"/>
  <c r="U197" i="1"/>
  <c r="R159" i="1"/>
  <c r="U159" i="1"/>
  <c r="R140" i="1"/>
  <c r="U140" i="1"/>
  <c r="R160" i="1"/>
  <c r="U160" i="1"/>
  <c r="R161" i="1"/>
  <c r="U161" i="1"/>
  <c r="R202" i="1"/>
  <c r="U202" i="1"/>
  <c r="R162" i="1"/>
  <c r="U162" i="1"/>
  <c r="R163" i="1"/>
  <c r="U163" i="1"/>
  <c r="R164" i="1"/>
  <c r="U164" i="1"/>
  <c r="R167" i="1"/>
  <c r="U167" i="1"/>
  <c r="R168" i="1"/>
  <c r="U168" i="1"/>
  <c r="R169" i="1"/>
  <c r="U169" i="1"/>
  <c r="R165" i="1"/>
  <c r="U165" i="1"/>
  <c r="R118" i="1"/>
  <c r="U118" i="1"/>
  <c r="R131" i="1"/>
  <c r="U131" i="1"/>
  <c r="R132" i="1"/>
  <c r="U132" i="1"/>
  <c r="R170" i="1"/>
  <c r="U170" i="1"/>
  <c r="R133" i="1"/>
  <c r="U133" i="1"/>
  <c r="R134" i="1"/>
  <c r="U134" i="1"/>
  <c r="R203" i="1"/>
  <c r="U203" i="1"/>
  <c r="R171" i="1"/>
  <c r="U171" i="1"/>
  <c r="R204" i="1"/>
  <c r="U204" i="1"/>
  <c r="R205" i="1"/>
  <c r="U205" i="1"/>
  <c r="U166" i="1"/>
  <c r="R166" i="1"/>
  <c r="AH116" i="1"/>
  <c r="AH115" i="1"/>
  <c r="AH114" i="1"/>
  <c r="AH113" i="1"/>
  <c r="AH112" i="1"/>
  <c r="AH111" i="1"/>
  <c r="AH110" i="1"/>
  <c r="AH109" i="1"/>
  <c r="AH108" i="1"/>
  <c r="AH107" i="1"/>
  <c r="J107" i="1"/>
  <c r="O107" i="1"/>
  <c r="AF108" i="1"/>
  <c r="AG108" i="1"/>
  <c r="AL108" i="1"/>
  <c r="AM108" i="1"/>
  <c r="AN108" i="1"/>
  <c r="J108" i="1"/>
  <c r="O108" i="1"/>
  <c r="P108" i="1"/>
  <c r="AF109" i="1"/>
  <c r="AG109" i="1"/>
  <c r="AL109" i="1"/>
  <c r="AM109" i="1"/>
  <c r="AN109" i="1"/>
  <c r="J135" i="1"/>
  <c r="O135" i="1"/>
  <c r="P135" i="1"/>
  <c r="AF110" i="1"/>
  <c r="AG110" i="1"/>
  <c r="AL110" i="1"/>
  <c r="AM110" i="1"/>
  <c r="AN110" i="1"/>
  <c r="J136" i="1"/>
  <c r="O136" i="1"/>
  <c r="P136" i="1"/>
  <c r="AF111" i="1"/>
  <c r="AG111" i="1"/>
  <c r="AL111" i="1"/>
  <c r="AM111" i="1"/>
  <c r="AN111" i="1"/>
  <c r="J156" i="1"/>
  <c r="O156" i="1"/>
  <c r="P156" i="1"/>
  <c r="AF112" i="1"/>
  <c r="AG112" i="1"/>
  <c r="AL112" i="1"/>
  <c r="AM112" i="1"/>
  <c r="AN112" i="1"/>
  <c r="J157" i="1"/>
  <c r="O157" i="1"/>
  <c r="P157" i="1"/>
  <c r="AF113" i="1"/>
  <c r="AG113" i="1"/>
  <c r="AL113" i="1"/>
  <c r="AM113" i="1"/>
  <c r="AN113" i="1"/>
  <c r="J158" i="1"/>
  <c r="O158" i="1"/>
  <c r="P158" i="1"/>
  <c r="AF114" i="1"/>
  <c r="AG114" i="1"/>
  <c r="AL114" i="1"/>
  <c r="AM114" i="1"/>
  <c r="AN114" i="1"/>
  <c r="J119" i="1"/>
  <c r="O119" i="1"/>
  <c r="P119" i="1"/>
  <c r="AF115" i="1"/>
  <c r="AG115" i="1"/>
  <c r="AL115" i="1"/>
  <c r="AM115" i="1"/>
  <c r="AN115" i="1"/>
  <c r="J120" i="1"/>
  <c r="O120" i="1"/>
  <c r="P120" i="1"/>
  <c r="AF116" i="1"/>
  <c r="AG116" i="1"/>
  <c r="AL116" i="1"/>
  <c r="AM116" i="1"/>
  <c r="AN116" i="1"/>
  <c r="J121" i="1"/>
  <c r="O121" i="1"/>
  <c r="P121" i="1"/>
  <c r="AF117" i="1"/>
  <c r="AG117" i="1"/>
  <c r="AH117" i="1"/>
  <c r="AL117" i="1"/>
  <c r="AM117" i="1"/>
  <c r="AN117" i="1"/>
  <c r="J122" i="1"/>
  <c r="O122" i="1"/>
  <c r="P122" i="1"/>
  <c r="AF118" i="1"/>
  <c r="AG118" i="1"/>
  <c r="AH118" i="1"/>
  <c r="AL118" i="1"/>
  <c r="AM118" i="1"/>
  <c r="AN118" i="1"/>
  <c r="J123" i="1"/>
  <c r="O123" i="1"/>
  <c r="P123" i="1"/>
  <c r="AF119" i="1"/>
  <c r="AG119" i="1"/>
  <c r="AH119" i="1"/>
  <c r="AL119" i="1"/>
  <c r="AM119" i="1"/>
  <c r="AN119" i="1"/>
  <c r="J109" i="1"/>
  <c r="P109" i="1"/>
  <c r="AF120" i="1"/>
  <c r="AG120" i="1"/>
  <c r="AH120" i="1"/>
  <c r="AL120" i="1"/>
  <c r="AM120" i="1"/>
  <c r="AN120" i="1"/>
  <c r="J110" i="1"/>
  <c r="O110" i="1"/>
  <c r="P110" i="1"/>
  <c r="AF121" i="1"/>
  <c r="AG121" i="1"/>
  <c r="AH121" i="1"/>
  <c r="AL121" i="1"/>
  <c r="AM121" i="1"/>
  <c r="AN121" i="1"/>
  <c r="J111" i="1"/>
  <c r="O111" i="1"/>
  <c r="P111" i="1"/>
  <c r="AF122" i="1"/>
  <c r="AG122" i="1"/>
  <c r="AH122" i="1"/>
  <c r="AL122" i="1"/>
  <c r="AM122" i="1"/>
  <c r="AN122" i="1"/>
  <c r="J198" i="1"/>
  <c r="O198" i="1"/>
  <c r="P198" i="1"/>
  <c r="AF123" i="1"/>
  <c r="AG123" i="1"/>
  <c r="AH123" i="1"/>
  <c r="AL123" i="1"/>
  <c r="AM123" i="1"/>
  <c r="AN123" i="1"/>
  <c r="J137" i="1"/>
  <c r="O137" i="1"/>
  <c r="P137" i="1"/>
  <c r="AF124" i="1"/>
  <c r="AG124" i="1"/>
  <c r="AH124" i="1"/>
  <c r="AL124" i="1"/>
  <c r="AM124" i="1"/>
  <c r="AN124" i="1"/>
  <c r="J185" i="1"/>
  <c r="O185" i="1"/>
  <c r="P185" i="1"/>
  <c r="AF125" i="1"/>
  <c r="AG125" i="1"/>
  <c r="AH125" i="1"/>
  <c r="AL125" i="1"/>
  <c r="AM125" i="1"/>
  <c r="AN125" i="1"/>
  <c r="J151" i="1"/>
  <c r="O151" i="1"/>
  <c r="P151" i="1"/>
  <c r="AF126" i="1"/>
  <c r="AG126" i="1"/>
  <c r="AH126" i="1"/>
  <c r="AL126" i="1"/>
  <c r="AM126" i="1"/>
  <c r="AN126" i="1"/>
  <c r="J152" i="1"/>
  <c r="O152" i="1"/>
  <c r="P152" i="1"/>
  <c r="AF127" i="1"/>
  <c r="AG127" i="1"/>
  <c r="AH127" i="1"/>
  <c r="AL127" i="1"/>
  <c r="AM127" i="1"/>
  <c r="AN127" i="1"/>
  <c r="J172" i="1"/>
  <c r="O172" i="1"/>
  <c r="P172" i="1"/>
  <c r="AF128" i="1"/>
  <c r="AG128" i="1"/>
  <c r="AH128" i="1"/>
  <c r="AL128" i="1"/>
  <c r="AM128" i="1"/>
  <c r="AN128" i="1"/>
  <c r="J153" i="1"/>
  <c r="O153" i="1"/>
  <c r="P153" i="1"/>
  <c r="AF129" i="1"/>
  <c r="AG129" i="1"/>
  <c r="AH129" i="1"/>
  <c r="AL129" i="1"/>
  <c r="AM129" i="1"/>
  <c r="AN129" i="1"/>
  <c r="J154" i="1"/>
  <c r="O154" i="1"/>
  <c r="P154" i="1"/>
  <c r="AF130" i="1"/>
  <c r="AG130" i="1"/>
  <c r="AH130" i="1"/>
  <c r="AL130" i="1"/>
  <c r="AM130" i="1"/>
  <c r="AN130" i="1"/>
  <c r="J141" i="1"/>
  <c r="O141" i="1"/>
  <c r="P141" i="1"/>
  <c r="AF131" i="1"/>
  <c r="AG131" i="1"/>
  <c r="AH131" i="1"/>
  <c r="AL131" i="1"/>
  <c r="AM131" i="1"/>
  <c r="AN131" i="1"/>
  <c r="J173" i="1"/>
  <c r="O173" i="1"/>
  <c r="P173" i="1"/>
  <c r="AF132" i="1"/>
  <c r="AG132" i="1"/>
  <c r="AH132" i="1"/>
  <c r="AL132" i="1"/>
  <c r="AM132" i="1"/>
  <c r="AN132" i="1"/>
  <c r="J174" i="1"/>
  <c r="O174" i="1"/>
  <c r="P174" i="1"/>
  <c r="AF133" i="1"/>
  <c r="AG133" i="1"/>
  <c r="AH133" i="1"/>
  <c r="AL133" i="1"/>
  <c r="AM133" i="1"/>
  <c r="AN133" i="1"/>
  <c r="J175" i="1"/>
  <c r="O175" i="1"/>
  <c r="P175" i="1"/>
  <c r="AF134" i="1"/>
  <c r="AG134" i="1"/>
  <c r="AH134" i="1"/>
  <c r="AL134" i="1"/>
  <c r="AM134" i="1"/>
  <c r="AN134" i="1"/>
  <c r="J176" i="1"/>
  <c r="O176" i="1"/>
  <c r="P176" i="1"/>
  <c r="AF135" i="1"/>
  <c r="AG135" i="1"/>
  <c r="AH135" i="1"/>
  <c r="AL135" i="1"/>
  <c r="AM135" i="1"/>
  <c r="AN135" i="1"/>
  <c r="J186" i="1"/>
  <c r="O186" i="1"/>
  <c r="P186" i="1"/>
  <c r="AF136" i="1"/>
  <c r="AG136" i="1"/>
  <c r="AH136" i="1"/>
  <c r="AL136" i="1"/>
  <c r="AM136" i="1"/>
  <c r="AN136" i="1"/>
  <c r="J187" i="1"/>
  <c r="O187" i="1"/>
  <c r="P187" i="1"/>
  <c r="AF137" i="1"/>
  <c r="AG137" i="1"/>
  <c r="AH137" i="1"/>
  <c r="AL137" i="1"/>
  <c r="AM137" i="1"/>
  <c r="AN137" i="1"/>
  <c r="J177" i="1"/>
  <c r="O177" i="1"/>
  <c r="P177" i="1"/>
  <c r="AF138" i="1"/>
  <c r="AG138" i="1"/>
  <c r="AH138" i="1"/>
  <c r="AL138" i="1"/>
  <c r="AM138" i="1"/>
  <c r="AN138" i="1"/>
  <c r="J178" i="1"/>
  <c r="O178" i="1"/>
  <c r="P178" i="1"/>
  <c r="AF139" i="1"/>
  <c r="AG139" i="1"/>
  <c r="AH139" i="1"/>
  <c r="AL139" i="1"/>
  <c r="AM139" i="1"/>
  <c r="AN139" i="1"/>
  <c r="J142" i="1"/>
  <c r="O142" i="1"/>
  <c r="P142" i="1"/>
  <c r="AF140" i="1"/>
  <c r="AG140" i="1"/>
  <c r="AH140" i="1"/>
  <c r="AL140" i="1"/>
  <c r="AM140" i="1"/>
  <c r="AN140" i="1"/>
  <c r="J143" i="1"/>
  <c r="O143" i="1"/>
  <c r="P143" i="1"/>
  <c r="AF141" i="1"/>
  <c r="AG141" i="1"/>
  <c r="AH141" i="1"/>
  <c r="AL141" i="1"/>
  <c r="AM141" i="1"/>
  <c r="AN141" i="1"/>
  <c r="J184" i="1"/>
  <c r="O184" i="1"/>
  <c r="P184" i="1"/>
  <c r="AF142" i="1"/>
  <c r="AG142" i="1"/>
  <c r="AH142" i="1"/>
  <c r="AL142" i="1"/>
  <c r="AM142" i="1"/>
  <c r="AN142" i="1"/>
  <c r="J155" i="1"/>
  <c r="O155" i="1"/>
  <c r="P155" i="1"/>
  <c r="AF143" i="1"/>
  <c r="AG143" i="1"/>
  <c r="AH143" i="1"/>
  <c r="AL143" i="1"/>
  <c r="AM143" i="1"/>
  <c r="AN143" i="1"/>
  <c r="J188" i="1"/>
  <c r="O188" i="1"/>
  <c r="P188" i="1"/>
  <c r="AF144" i="1"/>
  <c r="AG144" i="1"/>
  <c r="AH144" i="1"/>
  <c r="AL144" i="1"/>
  <c r="AM144" i="1"/>
  <c r="AN144" i="1"/>
  <c r="J189" i="1"/>
  <c r="O189" i="1"/>
  <c r="P189" i="1"/>
  <c r="AF145" i="1"/>
  <c r="AG145" i="1"/>
  <c r="AH145" i="1"/>
  <c r="AL145" i="1"/>
  <c r="AM145" i="1"/>
  <c r="AN145" i="1"/>
  <c r="J190" i="1"/>
  <c r="O190" i="1"/>
  <c r="P190" i="1"/>
  <c r="AF146" i="1"/>
  <c r="AG146" i="1"/>
  <c r="AH146" i="1"/>
  <c r="AL146" i="1"/>
  <c r="AM146" i="1"/>
  <c r="AN146" i="1"/>
  <c r="J191" i="1"/>
  <c r="O191" i="1"/>
  <c r="P191" i="1"/>
  <c r="AF147" i="1"/>
  <c r="AG147" i="1"/>
  <c r="AH147" i="1"/>
  <c r="AL147" i="1"/>
  <c r="AM147" i="1"/>
  <c r="AN147" i="1"/>
  <c r="J192" i="1"/>
  <c r="O192" i="1"/>
  <c r="P192" i="1"/>
  <c r="AF148" i="1"/>
  <c r="AG148" i="1"/>
  <c r="AH148" i="1"/>
  <c r="AL148" i="1"/>
  <c r="AM148" i="1"/>
  <c r="AN148" i="1"/>
  <c r="J193" i="1"/>
  <c r="O193" i="1"/>
  <c r="P193" i="1"/>
  <c r="AF149" i="1"/>
  <c r="AG149" i="1"/>
  <c r="AH149" i="1"/>
  <c r="AL149" i="1"/>
  <c r="AM149" i="1"/>
  <c r="AN149" i="1"/>
  <c r="J194" i="1"/>
  <c r="O194" i="1"/>
  <c r="P194" i="1"/>
  <c r="AF150" i="1"/>
  <c r="AG150" i="1"/>
  <c r="AH150" i="1"/>
  <c r="AL150" i="1"/>
  <c r="AM150" i="1"/>
  <c r="AN150" i="1"/>
  <c r="J179" i="1"/>
  <c r="O179" i="1"/>
  <c r="P179" i="1"/>
  <c r="AF151" i="1"/>
  <c r="AG151" i="1"/>
  <c r="AH151" i="1"/>
  <c r="AL151" i="1"/>
  <c r="AM151" i="1"/>
  <c r="AN151" i="1"/>
  <c r="J180" i="1"/>
  <c r="O180" i="1"/>
  <c r="P180" i="1"/>
  <c r="AF152" i="1"/>
  <c r="AG152" i="1"/>
  <c r="AH152" i="1"/>
  <c r="AL152" i="1"/>
  <c r="AM152" i="1"/>
  <c r="AN152" i="1"/>
  <c r="J124" i="1"/>
  <c r="O124" i="1"/>
  <c r="P124" i="1"/>
  <c r="AF153" i="1"/>
  <c r="AG153" i="1"/>
  <c r="AH153" i="1"/>
  <c r="AL153" i="1"/>
  <c r="AM153" i="1"/>
  <c r="AN153" i="1"/>
  <c r="J144" i="1"/>
  <c r="O144" i="1"/>
  <c r="P144" i="1"/>
  <c r="AF154" i="1"/>
  <c r="AG154" i="1"/>
  <c r="AH154" i="1"/>
  <c r="AL154" i="1"/>
  <c r="AM154" i="1"/>
  <c r="AN154" i="1"/>
  <c r="J145" i="1"/>
  <c r="O145" i="1"/>
  <c r="P145" i="1"/>
  <c r="AF155" i="1"/>
  <c r="AG155" i="1"/>
  <c r="AH155" i="1"/>
  <c r="AL155" i="1"/>
  <c r="AM155" i="1"/>
  <c r="AN155" i="1"/>
  <c r="J146" i="1"/>
  <c r="O146" i="1"/>
  <c r="P146" i="1"/>
  <c r="AF156" i="1"/>
  <c r="AG156" i="1"/>
  <c r="AH156" i="1"/>
  <c r="AL156" i="1"/>
  <c r="AM156" i="1"/>
  <c r="AN156" i="1"/>
  <c r="J195" i="1"/>
  <c r="O195" i="1"/>
  <c r="P195" i="1"/>
  <c r="AF157" i="1"/>
  <c r="AG157" i="1"/>
  <c r="AH157" i="1"/>
  <c r="AL157" i="1"/>
  <c r="AM157" i="1"/>
  <c r="AN157" i="1"/>
  <c r="J147" i="1"/>
  <c r="O147" i="1"/>
  <c r="P147" i="1"/>
  <c r="AF158" i="1"/>
  <c r="AG158" i="1"/>
  <c r="AH158" i="1"/>
  <c r="AL158" i="1"/>
  <c r="AM158" i="1"/>
  <c r="AN158" i="1"/>
  <c r="J148" i="1"/>
  <c r="O148" i="1"/>
  <c r="P148" i="1"/>
  <c r="AF159" i="1"/>
  <c r="AG159" i="1"/>
  <c r="AH159" i="1"/>
  <c r="AL159" i="1"/>
  <c r="AM159" i="1"/>
  <c r="AN159" i="1"/>
  <c r="J149" i="1"/>
  <c r="O149" i="1"/>
  <c r="P149" i="1"/>
  <c r="AF160" i="1"/>
  <c r="AG160" i="1"/>
  <c r="AH160" i="1"/>
  <c r="AL160" i="1"/>
  <c r="AM160" i="1"/>
  <c r="AN160" i="1"/>
  <c r="J150" i="1"/>
  <c r="O150" i="1"/>
  <c r="P150" i="1"/>
  <c r="AF161" i="1"/>
  <c r="AG161" i="1"/>
  <c r="AH161" i="1"/>
  <c r="AL161" i="1"/>
  <c r="AM161" i="1"/>
  <c r="AN161" i="1"/>
  <c r="J181" i="1"/>
  <c r="O181" i="1"/>
  <c r="P181" i="1"/>
  <c r="AF162" i="1"/>
  <c r="AG162" i="1"/>
  <c r="AH162" i="1"/>
  <c r="AL162" i="1"/>
  <c r="AM162" i="1"/>
  <c r="AN162" i="1"/>
  <c r="J182" i="1"/>
  <c r="O182" i="1"/>
  <c r="P182" i="1"/>
  <c r="AF163" i="1"/>
  <c r="AG163" i="1"/>
  <c r="AH163" i="1"/>
  <c r="AL163" i="1"/>
  <c r="AM163" i="1"/>
  <c r="AN163" i="1"/>
  <c r="J183" i="1"/>
  <c r="O183" i="1"/>
  <c r="P183" i="1"/>
  <c r="AF164" i="1"/>
  <c r="AG164" i="1"/>
  <c r="AH164" i="1"/>
  <c r="AL164" i="1"/>
  <c r="AM164" i="1"/>
  <c r="AN164" i="1"/>
  <c r="J138" i="1"/>
  <c r="O138" i="1"/>
  <c r="P138" i="1"/>
  <c r="AF165" i="1"/>
  <c r="AG165" i="1"/>
  <c r="AH165" i="1"/>
  <c r="AL165" i="1"/>
  <c r="AM165" i="1"/>
  <c r="AN165" i="1"/>
  <c r="J199" i="1"/>
  <c r="O199" i="1"/>
  <c r="P199" i="1"/>
  <c r="AF166" i="1"/>
  <c r="AG166" i="1"/>
  <c r="AH166" i="1"/>
  <c r="AL166" i="1"/>
  <c r="AM166" i="1"/>
  <c r="AN166" i="1"/>
  <c r="J139" i="1"/>
  <c r="O139" i="1"/>
  <c r="P139" i="1"/>
  <c r="AF167" i="1"/>
  <c r="AG167" i="1"/>
  <c r="AH167" i="1"/>
  <c r="AL167" i="1"/>
  <c r="AM167" i="1"/>
  <c r="AN167" i="1"/>
  <c r="J200" i="1"/>
  <c r="O200" i="1"/>
  <c r="P200" i="1"/>
  <c r="AF168" i="1"/>
  <c r="AG168" i="1"/>
  <c r="AH168" i="1"/>
  <c r="AL168" i="1"/>
  <c r="AM168" i="1"/>
  <c r="AN168" i="1"/>
  <c r="J112" i="1"/>
  <c r="O112" i="1"/>
  <c r="P112" i="1"/>
  <c r="AF169" i="1"/>
  <c r="AG169" i="1"/>
  <c r="AH169" i="1"/>
  <c r="AL169" i="1"/>
  <c r="AM169" i="1"/>
  <c r="AN169" i="1"/>
  <c r="J113" i="1"/>
  <c r="O113" i="1"/>
  <c r="P113" i="1"/>
  <c r="AF170" i="1"/>
  <c r="AG170" i="1"/>
  <c r="AH170" i="1"/>
  <c r="AL170" i="1"/>
  <c r="AM170" i="1"/>
  <c r="AN170" i="1"/>
  <c r="J114" i="1"/>
  <c r="O114" i="1"/>
  <c r="P114" i="1"/>
  <c r="AF171" i="1"/>
  <c r="AG171" i="1"/>
  <c r="AH171" i="1"/>
  <c r="AL171" i="1"/>
  <c r="AM171" i="1"/>
  <c r="AN171" i="1"/>
  <c r="J201" i="1"/>
  <c r="O201" i="1"/>
  <c r="P201" i="1"/>
  <c r="AF172" i="1"/>
  <c r="AG172" i="1"/>
  <c r="AH172" i="1"/>
  <c r="AL172" i="1"/>
  <c r="AM172" i="1"/>
  <c r="AN172" i="1"/>
  <c r="J115" i="1"/>
  <c r="O115" i="1"/>
  <c r="P115" i="1"/>
  <c r="AF173" i="1"/>
  <c r="AG173" i="1"/>
  <c r="AH173" i="1"/>
  <c r="AL173" i="1"/>
  <c r="AM173" i="1"/>
  <c r="AN173" i="1"/>
  <c r="J116" i="1"/>
  <c r="O116" i="1"/>
  <c r="P116" i="1"/>
  <c r="AF174" i="1"/>
  <c r="AG174" i="1"/>
  <c r="AL174" i="1"/>
  <c r="AM174" i="1"/>
  <c r="AN174" i="1"/>
  <c r="J117" i="1"/>
  <c r="O117" i="1"/>
  <c r="P117" i="1"/>
  <c r="AF175" i="1"/>
  <c r="AG175" i="1"/>
  <c r="AH175" i="1"/>
  <c r="AL175" i="1"/>
  <c r="AM175" i="1"/>
  <c r="AN175" i="1"/>
  <c r="J125" i="1"/>
  <c r="O125" i="1"/>
  <c r="P125" i="1"/>
  <c r="AF176" i="1"/>
  <c r="AG176" i="1"/>
  <c r="AH176" i="1"/>
  <c r="AL176" i="1"/>
  <c r="AM176" i="1"/>
  <c r="AN176" i="1"/>
  <c r="J126" i="1"/>
  <c r="O126" i="1"/>
  <c r="P126" i="1"/>
  <c r="AF177" i="1"/>
  <c r="AG177" i="1"/>
  <c r="AH177" i="1"/>
  <c r="AL177" i="1"/>
  <c r="AM177" i="1"/>
  <c r="AN177" i="1"/>
  <c r="J127" i="1"/>
  <c r="O127" i="1"/>
  <c r="P127" i="1"/>
  <c r="AF178" i="1"/>
  <c r="AG178" i="1"/>
  <c r="AH178" i="1"/>
  <c r="AL178" i="1"/>
  <c r="AM178" i="1"/>
  <c r="AN178" i="1"/>
  <c r="J128" i="1"/>
  <c r="O128" i="1"/>
  <c r="P128" i="1"/>
  <c r="AF179" i="1"/>
  <c r="AG179" i="1"/>
  <c r="AH179" i="1"/>
  <c r="AL179" i="1"/>
  <c r="AM179" i="1"/>
  <c r="AN179" i="1"/>
  <c r="J129" i="1"/>
  <c r="O129" i="1"/>
  <c r="P129" i="1"/>
  <c r="AF180" i="1"/>
  <c r="AG180" i="1"/>
  <c r="AH180" i="1"/>
  <c r="AL180" i="1"/>
  <c r="AM180" i="1"/>
  <c r="AN180" i="1"/>
  <c r="J130" i="1"/>
  <c r="O130" i="1"/>
  <c r="P130" i="1"/>
  <c r="AF181" i="1"/>
  <c r="AG181" i="1"/>
  <c r="AH181" i="1"/>
  <c r="AL181" i="1"/>
  <c r="AM181" i="1"/>
  <c r="AN181" i="1"/>
  <c r="J196" i="1"/>
  <c r="O196" i="1"/>
  <c r="P196" i="1"/>
  <c r="AF182" i="1"/>
  <c r="AG182" i="1"/>
  <c r="AH182" i="1"/>
  <c r="AL182" i="1"/>
  <c r="AM182" i="1"/>
  <c r="AN182" i="1"/>
  <c r="J197" i="1"/>
  <c r="O197" i="1"/>
  <c r="P197" i="1"/>
  <c r="AF183" i="1"/>
  <c r="AG183" i="1"/>
  <c r="AH183" i="1"/>
  <c r="AL183" i="1"/>
  <c r="AM183" i="1"/>
  <c r="AN183" i="1"/>
  <c r="J159" i="1"/>
  <c r="O159" i="1"/>
  <c r="P159" i="1"/>
  <c r="AF184" i="1"/>
  <c r="AG184" i="1"/>
  <c r="AH184" i="1"/>
  <c r="AL184" i="1"/>
  <c r="AM184" i="1"/>
  <c r="AN184" i="1"/>
  <c r="J140" i="1"/>
  <c r="O140" i="1"/>
  <c r="P140" i="1"/>
  <c r="AF185" i="1"/>
  <c r="AG185" i="1"/>
  <c r="AH185" i="1"/>
  <c r="AL185" i="1"/>
  <c r="AM185" i="1"/>
  <c r="AN185" i="1"/>
  <c r="J160" i="1"/>
  <c r="O160" i="1"/>
  <c r="P160" i="1"/>
  <c r="AF186" i="1"/>
  <c r="AG186" i="1"/>
  <c r="AH186" i="1"/>
  <c r="AL186" i="1"/>
  <c r="AM186" i="1"/>
  <c r="AN186" i="1"/>
  <c r="J161" i="1"/>
  <c r="O161" i="1"/>
  <c r="P161" i="1"/>
  <c r="AF187" i="1"/>
  <c r="AG187" i="1"/>
  <c r="AH187" i="1"/>
  <c r="AL187" i="1"/>
  <c r="AM187" i="1"/>
  <c r="AN187" i="1"/>
  <c r="J202" i="1"/>
  <c r="O202" i="1"/>
  <c r="P202" i="1"/>
  <c r="AF188" i="1"/>
  <c r="AG188" i="1"/>
  <c r="AH188" i="1"/>
  <c r="AL188" i="1"/>
  <c r="AM188" i="1"/>
  <c r="AN188" i="1"/>
  <c r="J162" i="1"/>
  <c r="O162" i="1"/>
  <c r="P162" i="1"/>
  <c r="AF189" i="1"/>
  <c r="AG189" i="1"/>
  <c r="AH189" i="1"/>
  <c r="AL189" i="1"/>
  <c r="AM189" i="1"/>
  <c r="AN189" i="1"/>
  <c r="J163" i="1"/>
  <c r="O163" i="1"/>
  <c r="P163" i="1"/>
  <c r="AF190" i="1"/>
  <c r="AG190" i="1"/>
  <c r="AH190" i="1"/>
  <c r="AL190" i="1"/>
  <c r="AM190" i="1"/>
  <c r="AN190" i="1"/>
  <c r="J164" i="1"/>
  <c r="O164" i="1"/>
  <c r="P164" i="1"/>
  <c r="AF191" i="1"/>
  <c r="AG191" i="1"/>
  <c r="AH191" i="1"/>
  <c r="AL191" i="1"/>
  <c r="AM191" i="1"/>
  <c r="AN191" i="1"/>
  <c r="J167" i="1"/>
  <c r="O167" i="1"/>
  <c r="P167" i="1"/>
  <c r="AF192" i="1"/>
  <c r="AG192" i="1"/>
  <c r="AH192" i="1"/>
  <c r="AL192" i="1"/>
  <c r="AM192" i="1"/>
  <c r="AN192" i="1"/>
  <c r="J168" i="1"/>
  <c r="O168" i="1"/>
  <c r="P168" i="1"/>
  <c r="AF193" i="1"/>
  <c r="AG193" i="1"/>
  <c r="AH193" i="1"/>
  <c r="AL193" i="1"/>
  <c r="AM193" i="1"/>
  <c r="AN193" i="1"/>
  <c r="J169" i="1"/>
  <c r="O169" i="1"/>
  <c r="P169" i="1"/>
  <c r="AF194" i="1"/>
  <c r="AG194" i="1"/>
  <c r="AH194" i="1"/>
  <c r="AL194" i="1"/>
  <c r="AM194" i="1"/>
  <c r="AN194" i="1"/>
  <c r="J165" i="1"/>
  <c r="O165" i="1"/>
  <c r="P165" i="1"/>
  <c r="AF195" i="1"/>
  <c r="AG195" i="1"/>
  <c r="AH195" i="1"/>
  <c r="AL195" i="1"/>
  <c r="AM195" i="1"/>
  <c r="AN195" i="1"/>
  <c r="J118" i="1"/>
  <c r="O118" i="1"/>
  <c r="P118" i="1"/>
  <c r="AF196" i="1"/>
  <c r="AG196" i="1"/>
  <c r="AH196" i="1"/>
  <c r="AL196" i="1"/>
  <c r="AM196" i="1"/>
  <c r="AN196" i="1"/>
  <c r="J131" i="1"/>
  <c r="O131" i="1"/>
  <c r="P131" i="1"/>
  <c r="AF197" i="1"/>
  <c r="AG197" i="1"/>
  <c r="AH197" i="1"/>
  <c r="AL197" i="1"/>
  <c r="AM197" i="1"/>
  <c r="AN197" i="1"/>
  <c r="J132" i="1"/>
  <c r="O132" i="1"/>
  <c r="P132" i="1"/>
  <c r="AF198" i="1"/>
  <c r="AG198" i="1"/>
  <c r="AH198" i="1"/>
  <c r="AL198" i="1"/>
  <c r="AM198" i="1"/>
  <c r="AN198" i="1"/>
  <c r="J170" i="1"/>
  <c r="O170" i="1"/>
  <c r="P170" i="1"/>
  <c r="AF199" i="1"/>
  <c r="AG199" i="1"/>
  <c r="AH199" i="1"/>
  <c r="AL199" i="1"/>
  <c r="AM199" i="1"/>
  <c r="AN199" i="1"/>
  <c r="J133" i="1"/>
  <c r="O133" i="1"/>
  <c r="P133" i="1"/>
  <c r="AF200" i="1"/>
  <c r="AG200" i="1"/>
  <c r="AH200" i="1"/>
  <c r="AL200" i="1"/>
  <c r="AM200" i="1"/>
  <c r="AN200" i="1"/>
  <c r="J134" i="1"/>
  <c r="O134" i="1"/>
  <c r="P134" i="1"/>
  <c r="AF201" i="1"/>
  <c r="AG201" i="1"/>
  <c r="AH201" i="1"/>
  <c r="AL201" i="1"/>
  <c r="AM201" i="1"/>
  <c r="AN201" i="1"/>
  <c r="J203" i="1"/>
  <c r="O203" i="1"/>
  <c r="P203" i="1"/>
  <c r="AF202" i="1"/>
  <c r="AG202" i="1"/>
  <c r="AH202" i="1"/>
  <c r="AL202" i="1"/>
  <c r="AM202" i="1"/>
  <c r="AN202" i="1"/>
  <c r="J171" i="1"/>
  <c r="O171" i="1"/>
  <c r="P171" i="1"/>
  <c r="AF203" i="1"/>
  <c r="AG203" i="1"/>
  <c r="AH203" i="1"/>
  <c r="AL203" i="1"/>
  <c r="AM203" i="1"/>
  <c r="AN203" i="1"/>
  <c r="J204" i="1"/>
  <c r="O204" i="1"/>
  <c r="P204" i="1"/>
  <c r="AF204" i="1"/>
  <c r="AG204" i="1"/>
  <c r="AH204" i="1"/>
  <c r="AL204" i="1"/>
  <c r="AM204" i="1"/>
  <c r="AN204" i="1"/>
  <c r="J205" i="1"/>
  <c r="O205" i="1"/>
  <c r="P205" i="1"/>
  <c r="AF205" i="1"/>
  <c r="AG205" i="1"/>
  <c r="AH205" i="1"/>
  <c r="AL205" i="1"/>
  <c r="AM205" i="1"/>
  <c r="AN205" i="1"/>
  <c r="AN107" i="1"/>
  <c r="AM107" i="1"/>
  <c r="AL107" i="1"/>
  <c r="AG107" i="1"/>
  <c r="AF107" i="1"/>
  <c r="P166" i="1"/>
  <c r="O166" i="1"/>
  <c r="AU5" i="1"/>
  <c r="AV5" i="1" s="1"/>
  <c r="AW5" i="1" s="1"/>
  <c r="Z50" i="3"/>
  <c r="V50" i="3"/>
  <c r="I49" i="3"/>
  <c r="T49" i="3" s="1"/>
  <c r="T48" i="3"/>
  <c r="I48" i="3"/>
  <c r="AA47" i="3"/>
  <c r="W47" i="3"/>
  <c r="T47" i="3"/>
  <c r="I47" i="3"/>
  <c r="AA46" i="3"/>
  <c r="W46" i="3"/>
  <c r="T46" i="3"/>
  <c r="I46" i="3"/>
  <c r="AA45" i="3"/>
  <c r="W45" i="3"/>
  <c r="T45" i="3"/>
  <c r="I45" i="3"/>
  <c r="AA44" i="3"/>
  <c r="W44" i="3"/>
  <c r="T44" i="3"/>
  <c r="I44" i="3"/>
  <c r="AA43" i="3"/>
  <c r="W43" i="3"/>
  <c r="T43" i="3"/>
  <c r="I43" i="3"/>
  <c r="AA42" i="3"/>
  <c r="W42" i="3"/>
  <c r="T42" i="3"/>
  <c r="I42" i="3"/>
  <c r="AA41" i="3"/>
  <c r="W41" i="3"/>
  <c r="T41" i="3"/>
  <c r="I41" i="3"/>
  <c r="AA40" i="3"/>
  <c r="W40" i="3"/>
  <c r="T40" i="3"/>
  <c r="I40" i="3"/>
  <c r="AA39" i="3"/>
  <c r="W39" i="3"/>
  <c r="T39" i="3"/>
  <c r="I39" i="3"/>
  <c r="AA38" i="3"/>
  <c r="W38" i="3"/>
  <c r="T38" i="3"/>
  <c r="I38" i="3"/>
  <c r="AA37" i="3"/>
  <c r="W37" i="3"/>
  <c r="T37" i="3"/>
  <c r="I37" i="3"/>
  <c r="AA36" i="3"/>
  <c r="W36" i="3"/>
  <c r="I36" i="3"/>
  <c r="T36" i="3" s="1"/>
  <c r="AA35" i="3"/>
  <c r="W35" i="3"/>
  <c r="T35" i="3"/>
  <c r="K35" i="3"/>
  <c r="I35" i="3"/>
  <c r="AA34" i="3"/>
  <c r="W34" i="3"/>
  <c r="T34" i="3"/>
  <c r="I34" i="3"/>
  <c r="AA33" i="3"/>
  <c r="W33" i="3"/>
  <c r="I33" i="3"/>
  <c r="T33" i="3" s="1"/>
  <c r="AA32" i="3"/>
  <c r="W32" i="3"/>
  <c r="T32" i="3"/>
  <c r="I32" i="3"/>
  <c r="B32" i="3"/>
  <c r="AA31" i="3"/>
  <c r="W31" i="3"/>
  <c r="I31" i="3"/>
  <c r="T31" i="3" s="1"/>
  <c r="AA30" i="3"/>
  <c r="W30" i="3"/>
  <c r="T30" i="3"/>
  <c r="I30" i="3"/>
  <c r="AA29" i="3"/>
  <c r="W29" i="3"/>
  <c r="I29" i="3"/>
  <c r="T29" i="3" s="1"/>
  <c r="AA28" i="3"/>
  <c r="W28" i="3"/>
  <c r="K28" i="3"/>
  <c r="K30" i="3" s="1"/>
  <c r="K31" i="3" s="1"/>
  <c r="K32" i="3" s="1"/>
  <c r="K33" i="3" s="1"/>
  <c r="I28" i="3"/>
  <c r="T28" i="3" s="1"/>
  <c r="AA27" i="3"/>
  <c r="W27" i="3"/>
  <c r="T27" i="3"/>
  <c r="I27" i="3"/>
  <c r="B27" i="3"/>
  <c r="B28" i="3" s="1"/>
  <c r="B29" i="3" s="1"/>
  <c r="AA26" i="3"/>
  <c r="W26" i="3"/>
  <c r="I26" i="3"/>
  <c r="T26" i="3" s="1"/>
  <c r="AA25" i="3"/>
  <c r="W25" i="3"/>
  <c r="I25" i="3"/>
  <c r="T25" i="3" s="1"/>
  <c r="AA24" i="3"/>
  <c r="W24" i="3"/>
  <c r="I24" i="3"/>
  <c r="T24" i="3" s="1"/>
  <c r="AA23" i="3"/>
  <c r="W23" i="3"/>
  <c r="I23" i="3"/>
  <c r="T23" i="3" s="1"/>
  <c r="AA22" i="3"/>
  <c r="W22" i="3"/>
  <c r="I22" i="3"/>
  <c r="T22" i="3" s="1"/>
  <c r="AA21" i="3"/>
  <c r="W21" i="3"/>
  <c r="I21" i="3"/>
  <c r="T21" i="3" s="1"/>
  <c r="AA20" i="3"/>
  <c r="W20" i="3"/>
  <c r="I20" i="3"/>
  <c r="T20" i="3" s="1"/>
  <c r="AA19" i="3"/>
  <c r="W19" i="3"/>
  <c r="I19" i="3"/>
  <c r="T19" i="3" s="1"/>
  <c r="AA18" i="3"/>
  <c r="W18" i="3"/>
  <c r="I18" i="3"/>
  <c r="T18" i="3" s="1"/>
  <c r="AA17" i="3"/>
  <c r="W17" i="3"/>
  <c r="I17" i="3"/>
  <c r="T17" i="3" s="1"/>
  <c r="AA16" i="3"/>
  <c r="W16" i="3"/>
  <c r="T16" i="3"/>
  <c r="AA15" i="3"/>
  <c r="W15" i="3"/>
  <c r="I15" i="3"/>
  <c r="T15" i="3" s="1"/>
  <c r="AA14" i="3"/>
  <c r="W14" i="3"/>
  <c r="I14" i="3"/>
  <c r="T14" i="3" s="1"/>
  <c r="AA13" i="3"/>
  <c r="W13" i="3"/>
  <c r="K13" i="3"/>
  <c r="K14" i="3" s="1"/>
  <c r="I13" i="3"/>
  <c r="T13" i="3" s="1"/>
  <c r="B13" i="3"/>
  <c r="K12" i="3"/>
  <c r="B14" i="3"/>
  <c r="AX6" i="1"/>
  <c r="AY6" i="1" s="1"/>
  <c r="AZ6" i="1" s="1"/>
  <c r="BA6" i="1" s="1"/>
  <c r="BB6" i="1" s="1"/>
  <c r="AX7" i="1"/>
  <c r="AY7" i="1" s="1"/>
  <c r="AZ7" i="1" s="1"/>
  <c r="BA7" i="1" s="1"/>
  <c r="BB7" i="1" s="1"/>
  <c r="AX8" i="1"/>
  <c r="AY8" i="1" s="1"/>
  <c r="AZ8" i="1" s="1"/>
  <c r="BA8" i="1" s="1"/>
  <c r="BB8" i="1" s="1"/>
  <c r="AX9" i="1"/>
  <c r="AY9" i="1" s="1"/>
  <c r="AZ9" i="1" s="1"/>
  <c r="BA9" i="1" s="1"/>
  <c r="BB9" i="1" s="1"/>
  <c r="AX10" i="1"/>
  <c r="AY10" i="1"/>
  <c r="AZ10" i="1" s="1"/>
  <c r="BA10" i="1" s="1"/>
  <c r="BB10" i="1" s="1"/>
  <c r="AX11" i="1"/>
  <c r="AY11" i="1" s="1"/>
  <c r="AZ11" i="1" s="1"/>
  <c r="BA11" i="1" s="1"/>
  <c r="BB11" i="1" s="1"/>
  <c r="AX12" i="1"/>
  <c r="AY12" i="1" s="1"/>
  <c r="AZ12" i="1" s="1"/>
  <c r="BA12" i="1" s="1"/>
  <c r="BB12" i="1" s="1"/>
  <c r="AX13" i="1"/>
  <c r="AY13" i="1" s="1"/>
  <c r="AZ13" i="1" s="1"/>
  <c r="BA13" i="1" s="1"/>
  <c r="BB13" i="1" s="1"/>
  <c r="AX14" i="1"/>
  <c r="AY14" i="1" s="1"/>
  <c r="AZ14" i="1" s="1"/>
  <c r="BA14" i="1" s="1"/>
  <c r="BB14" i="1" s="1"/>
  <c r="AX15" i="1"/>
  <c r="AY15" i="1" s="1"/>
  <c r="AZ15" i="1" s="1"/>
  <c r="BA15" i="1" s="1"/>
  <c r="BB15" i="1" s="1"/>
  <c r="AX16" i="1"/>
  <c r="AY16" i="1" s="1"/>
  <c r="AZ16" i="1" s="1"/>
  <c r="BA16" i="1" s="1"/>
  <c r="BB16" i="1" s="1"/>
  <c r="AX17" i="1"/>
  <c r="AY17" i="1" s="1"/>
  <c r="AZ17" i="1" s="1"/>
  <c r="BA17" i="1" s="1"/>
  <c r="BB17" i="1" s="1"/>
  <c r="AX18" i="1"/>
  <c r="AY18" i="1" s="1"/>
  <c r="AZ18" i="1" s="1"/>
  <c r="BA18" i="1" s="1"/>
  <c r="BB18" i="1" s="1"/>
  <c r="AX19" i="1"/>
  <c r="AY19" i="1" s="1"/>
  <c r="AZ19" i="1" s="1"/>
  <c r="BA19" i="1" s="1"/>
  <c r="BB19" i="1" s="1"/>
  <c r="AX20" i="1"/>
  <c r="AY20" i="1" s="1"/>
  <c r="AZ20" i="1" s="1"/>
  <c r="BA20" i="1" s="1"/>
  <c r="BB20" i="1" s="1"/>
  <c r="AX21" i="1"/>
  <c r="AY21" i="1" s="1"/>
  <c r="AZ21" i="1" s="1"/>
  <c r="BA21" i="1" s="1"/>
  <c r="BB21" i="1" s="1"/>
  <c r="AX22" i="1"/>
  <c r="AY22" i="1" s="1"/>
  <c r="AZ22" i="1" s="1"/>
  <c r="BA22" i="1" s="1"/>
  <c r="BB22" i="1" s="1"/>
  <c r="AX23" i="1"/>
  <c r="AY23" i="1" s="1"/>
  <c r="AZ23" i="1" s="1"/>
  <c r="BA23" i="1" s="1"/>
  <c r="BB23" i="1" s="1"/>
  <c r="AX24" i="1"/>
  <c r="AY24" i="1" s="1"/>
  <c r="AZ24" i="1" s="1"/>
  <c r="BA24" i="1" s="1"/>
  <c r="BB24" i="1" s="1"/>
  <c r="AX25" i="1"/>
  <c r="AY25" i="1" s="1"/>
  <c r="AZ25" i="1" s="1"/>
  <c r="BA25" i="1" s="1"/>
  <c r="BB25" i="1" s="1"/>
  <c r="AX26" i="1"/>
  <c r="AY26" i="1" s="1"/>
  <c r="AZ26" i="1" s="1"/>
  <c r="BA26" i="1" s="1"/>
  <c r="BB26" i="1" s="1"/>
  <c r="AX27" i="1"/>
  <c r="AY27" i="1" s="1"/>
  <c r="AZ27" i="1" s="1"/>
  <c r="BA27" i="1" s="1"/>
  <c r="BB27" i="1" s="1"/>
  <c r="AX28" i="1"/>
  <c r="AY28" i="1" s="1"/>
  <c r="AZ28" i="1" s="1"/>
  <c r="BA28" i="1" s="1"/>
  <c r="BB28" i="1" s="1"/>
  <c r="AX29" i="1"/>
  <c r="AY29" i="1" s="1"/>
  <c r="AZ29" i="1" s="1"/>
  <c r="BA29" i="1" s="1"/>
  <c r="BB29" i="1" s="1"/>
  <c r="AX30" i="1"/>
  <c r="AY30" i="1" s="1"/>
  <c r="AZ30" i="1" s="1"/>
  <c r="BA30" i="1" s="1"/>
  <c r="BB30" i="1" s="1"/>
  <c r="AX31" i="1"/>
  <c r="AY31" i="1" s="1"/>
  <c r="AZ31" i="1" s="1"/>
  <c r="BA31" i="1" s="1"/>
  <c r="BB31" i="1" s="1"/>
  <c r="AX32" i="1"/>
  <c r="AY32" i="1" s="1"/>
  <c r="AZ32" i="1" s="1"/>
  <c r="BA32" i="1" s="1"/>
  <c r="BB32" i="1" s="1"/>
  <c r="AX33" i="1"/>
  <c r="AY33" i="1" s="1"/>
  <c r="AZ33" i="1" s="1"/>
  <c r="BA33" i="1" s="1"/>
  <c r="BB33" i="1" s="1"/>
  <c r="AX34" i="1"/>
  <c r="AY34" i="1"/>
  <c r="AZ34" i="1" s="1"/>
  <c r="BA34" i="1" s="1"/>
  <c r="BB34" i="1" s="1"/>
  <c r="AX35" i="1"/>
  <c r="AY35" i="1" s="1"/>
  <c r="AZ35" i="1" s="1"/>
  <c r="BA35" i="1" s="1"/>
  <c r="BB35" i="1" s="1"/>
  <c r="AX36" i="1"/>
  <c r="AY36" i="1" s="1"/>
  <c r="AZ36" i="1" s="1"/>
  <c r="BA36" i="1" s="1"/>
  <c r="BB36" i="1" s="1"/>
  <c r="AX37" i="1"/>
  <c r="AY37" i="1" s="1"/>
  <c r="AZ37" i="1" s="1"/>
  <c r="BA37" i="1" s="1"/>
  <c r="BB37" i="1" s="1"/>
  <c r="AX38" i="1"/>
  <c r="AY38" i="1" s="1"/>
  <c r="AZ38" i="1" s="1"/>
  <c r="BA38" i="1" s="1"/>
  <c r="BB38" i="1" s="1"/>
  <c r="AX39" i="1"/>
  <c r="AY39" i="1" s="1"/>
  <c r="AZ39" i="1" s="1"/>
  <c r="BA39" i="1" s="1"/>
  <c r="BB39" i="1" s="1"/>
  <c r="AX40" i="1"/>
  <c r="AY40" i="1"/>
  <c r="AZ40" i="1" s="1"/>
  <c r="BA40" i="1" s="1"/>
  <c r="BB40" i="1" s="1"/>
  <c r="AX41" i="1"/>
  <c r="AY41" i="1" s="1"/>
  <c r="AZ41" i="1" s="1"/>
  <c r="BA41" i="1" s="1"/>
  <c r="BB41" i="1" s="1"/>
  <c r="AX42" i="1"/>
  <c r="AY42" i="1" s="1"/>
  <c r="AZ42" i="1" s="1"/>
  <c r="BA42" i="1" s="1"/>
  <c r="BB42" i="1" s="1"/>
  <c r="AX43" i="1"/>
  <c r="AY43" i="1" s="1"/>
  <c r="AZ43" i="1" s="1"/>
  <c r="BA43" i="1" s="1"/>
  <c r="BB43" i="1" s="1"/>
  <c r="AX44" i="1"/>
  <c r="AY44" i="1" s="1"/>
  <c r="AZ44" i="1" s="1"/>
  <c r="BA44" i="1" s="1"/>
  <c r="BB44" i="1" s="1"/>
  <c r="AX45" i="1"/>
  <c r="AY45" i="1" s="1"/>
  <c r="AZ45" i="1" s="1"/>
  <c r="BA45" i="1" s="1"/>
  <c r="BB45" i="1" s="1"/>
  <c r="AX46" i="1"/>
  <c r="AY46" i="1" s="1"/>
  <c r="AZ46" i="1" s="1"/>
  <c r="BA46" i="1" s="1"/>
  <c r="BB46" i="1" s="1"/>
  <c r="AX47" i="1"/>
  <c r="AY47" i="1" s="1"/>
  <c r="AZ47" i="1" s="1"/>
  <c r="BA47" i="1" s="1"/>
  <c r="BB47" i="1" s="1"/>
  <c r="AX48" i="1"/>
  <c r="AY48" i="1" s="1"/>
  <c r="AZ48" i="1" s="1"/>
  <c r="BA48" i="1" s="1"/>
  <c r="BB48" i="1" s="1"/>
  <c r="AX49" i="1"/>
  <c r="AY49" i="1" s="1"/>
  <c r="AZ49" i="1" s="1"/>
  <c r="BA49" i="1" s="1"/>
  <c r="BB49" i="1" s="1"/>
  <c r="AX50" i="1"/>
  <c r="AY50" i="1" s="1"/>
  <c r="AZ50" i="1" s="1"/>
  <c r="BA50" i="1" s="1"/>
  <c r="BB50" i="1" s="1"/>
  <c r="AX51" i="1"/>
  <c r="AY51" i="1" s="1"/>
  <c r="AZ51" i="1" s="1"/>
  <c r="BA51" i="1" s="1"/>
  <c r="BB51" i="1" s="1"/>
  <c r="AX52" i="1"/>
  <c r="AY52" i="1" s="1"/>
  <c r="AZ52" i="1" s="1"/>
  <c r="BA52" i="1" s="1"/>
  <c r="BB52" i="1" s="1"/>
  <c r="AX53" i="1"/>
  <c r="AY53" i="1" s="1"/>
  <c r="AZ53" i="1" s="1"/>
  <c r="BA53" i="1" s="1"/>
  <c r="BB53" i="1" s="1"/>
  <c r="AX54" i="1"/>
  <c r="AY54" i="1" s="1"/>
  <c r="AZ54" i="1" s="1"/>
  <c r="BA54" i="1" s="1"/>
  <c r="BB54" i="1" s="1"/>
  <c r="AX55" i="1"/>
  <c r="AY55" i="1" s="1"/>
  <c r="AZ55" i="1" s="1"/>
  <c r="BA55" i="1" s="1"/>
  <c r="BB55" i="1" s="1"/>
  <c r="AX56" i="1"/>
  <c r="AY56" i="1" s="1"/>
  <c r="AZ56" i="1" s="1"/>
  <c r="BA56" i="1" s="1"/>
  <c r="BB56" i="1" s="1"/>
  <c r="AX57" i="1"/>
  <c r="AY57" i="1" s="1"/>
  <c r="AZ57" i="1" s="1"/>
  <c r="BA57" i="1" s="1"/>
  <c r="BB57" i="1" s="1"/>
  <c r="AX58" i="1"/>
  <c r="AY58" i="1" s="1"/>
  <c r="AZ58" i="1" s="1"/>
  <c r="BA58" i="1" s="1"/>
  <c r="BB58" i="1" s="1"/>
  <c r="AX59" i="1"/>
  <c r="AY59" i="1" s="1"/>
  <c r="AZ59" i="1" s="1"/>
  <c r="BA59" i="1" s="1"/>
  <c r="BB59" i="1" s="1"/>
  <c r="AX60" i="1"/>
  <c r="AY60" i="1" s="1"/>
  <c r="AZ60" i="1" s="1"/>
  <c r="BA60" i="1" s="1"/>
  <c r="BB60" i="1" s="1"/>
  <c r="AX61" i="1"/>
  <c r="AY61" i="1" s="1"/>
  <c r="AZ61" i="1" s="1"/>
  <c r="BA61" i="1" s="1"/>
  <c r="BB61" i="1" s="1"/>
  <c r="AX62" i="1"/>
  <c r="AY62" i="1" s="1"/>
  <c r="AZ62" i="1" s="1"/>
  <c r="BA62" i="1" s="1"/>
  <c r="BB62" i="1" s="1"/>
  <c r="AX63" i="1"/>
  <c r="AY63" i="1" s="1"/>
  <c r="AZ63" i="1" s="1"/>
  <c r="BA63" i="1" s="1"/>
  <c r="BB63" i="1" s="1"/>
  <c r="AX64" i="1"/>
  <c r="AY64" i="1" s="1"/>
  <c r="AZ64" i="1" s="1"/>
  <c r="BA64" i="1" s="1"/>
  <c r="BB64" i="1" s="1"/>
  <c r="AX65" i="1"/>
  <c r="AY65" i="1" s="1"/>
  <c r="AZ65" i="1" s="1"/>
  <c r="BA65" i="1" s="1"/>
  <c r="BB65" i="1" s="1"/>
  <c r="AX66" i="1"/>
  <c r="AY66" i="1"/>
  <c r="AZ66" i="1" s="1"/>
  <c r="BA66" i="1" s="1"/>
  <c r="BB66" i="1" s="1"/>
  <c r="AX67" i="1"/>
  <c r="AY67" i="1" s="1"/>
  <c r="AZ67" i="1" s="1"/>
  <c r="BA67" i="1" s="1"/>
  <c r="BB67" i="1" s="1"/>
  <c r="AX68" i="1"/>
  <c r="AY68" i="1" s="1"/>
  <c r="AZ68" i="1" s="1"/>
  <c r="BA68" i="1" s="1"/>
  <c r="BB68" i="1" s="1"/>
  <c r="AX69" i="1"/>
  <c r="AY69" i="1" s="1"/>
  <c r="AZ69" i="1" s="1"/>
  <c r="BA69" i="1" s="1"/>
  <c r="BB69" i="1" s="1"/>
  <c r="AX70" i="1"/>
  <c r="AY70" i="1" s="1"/>
  <c r="AZ70" i="1" s="1"/>
  <c r="BA70" i="1" s="1"/>
  <c r="BB70" i="1" s="1"/>
  <c r="AX71" i="1"/>
  <c r="AY71" i="1" s="1"/>
  <c r="AZ71" i="1" s="1"/>
  <c r="BA71" i="1" s="1"/>
  <c r="BB71" i="1" s="1"/>
  <c r="AX72" i="1"/>
  <c r="AY72" i="1" s="1"/>
  <c r="AZ72" i="1" s="1"/>
  <c r="BA72" i="1" s="1"/>
  <c r="BB72" i="1" s="1"/>
  <c r="AX73" i="1"/>
  <c r="AY73" i="1" s="1"/>
  <c r="AZ73" i="1" s="1"/>
  <c r="BA73" i="1" s="1"/>
  <c r="BB73" i="1" s="1"/>
  <c r="AX74" i="1"/>
  <c r="AY74" i="1" s="1"/>
  <c r="AZ74" i="1" s="1"/>
  <c r="BA74" i="1" s="1"/>
  <c r="BB74" i="1" s="1"/>
  <c r="AX75" i="1"/>
  <c r="AY75" i="1" s="1"/>
  <c r="AZ75" i="1" s="1"/>
  <c r="BA75" i="1" s="1"/>
  <c r="BB75" i="1" s="1"/>
  <c r="AX76" i="1"/>
  <c r="AY76" i="1"/>
  <c r="AZ76" i="1" s="1"/>
  <c r="BA76" i="1" s="1"/>
  <c r="BB76" i="1" s="1"/>
  <c r="AX77" i="1"/>
  <c r="AY77" i="1" s="1"/>
  <c r="AZ77" i="1" s="1"/>
  <c r="BA77" i="1" s="1"/>
  <c r="BB77" i="1" s="1"/>
  <c r="AX78" i="1"/>
  <c r="AY78" i="1" s="1"/>
  <c r="AZ78" i="1" s="1"/>
  <c r="BA78" i="1" s="1"/>
  <c r="BB78" i="1" s="1"/>
  <c r="AX79" i="1"/>
  <c r="AY79" i="1" s="1"/>
  <c r="AZ79" i="1"/>
  <c r="BA79" i="1" s="1"/>
  <c r="BB79" i="1" s="1"/>
  <c r="AX80" i="1"/>
  <c r="AY80" i="1" s="1"/>
  <c r="AZ80" i="1" s="1"/>
  <c r="BA80" i="1" s="1"/>
  <c r="BB80" i="1" s="1"/>
  <c r="AX81" i="1"/>
  <c r="AY81" i="1" s="1"/>
  <c r="AZ81" i="1" s="1"/>
  <c r="BA81" i="1" s="1"/>
  <c r="BB81" i="1" s="1"/>
  <c r="AX82" i="1"/>
  <c r="AY82" i="1" s="1"/>
  <c r="AZ82" i="1" s="1"/>
  <c r="BA82" i="1" s="1"/>
  <c r="BB82" i="1" s="1"/>
  <c r="AX83" i="1"/>
  <c r="AY83" i="1" s="1"/>
  <c r="AZ83" i="1" s="1"/>
  <c r="BA83" i="1" s="1"/>
  <c r="BB83" i="1" s="1"/>
  <c r="AX84" i="1"/>
  <c r="AY84" i="1" s="1"/>
  <c r="AZ84" i="1" s="1"/>
  <c r="BA84" i="1" s="1"/>
  <c r="BB84" i="1" s="1"/>
  <c r="AX85" i="1"/>
  <c r="AY85" i="1" s="1"/>
  <c r="AZ85" i="1" s="1"/>
  <c r="BA85" i="1" s="1"/>
  <c r="BB85" i="1" s="1"/>
  <c r="AX86" i="1"/>
  <c r="AY86" i="1" s="1"/>
  <c r="AZ86" i="1" s="1"/>
  <c r="BA86" i="1" s="1"/>
  <c r="BB86" i="1" s="1"/>
  <c r="AX87" i="1"/>
  <c r="AY87" i="1" s="1"/>
  <c r="AZ87" i="1" s="1"/>
  <c r="BA87" i="1" s="1"/>
  <c r="BB87" i="1" s="1"/>
  <c r="AX88" i="1"/>
  <c r="AY88" i="1" s="1"/>
  <c r="AZ88" i="1" s="1"/>
  <c r="BA88" i="1" s="1"/>
  <c r="BB88" i="1" s="1"/>
  <c r="AX89" i="1"/>
  <c r="AY89" i="1" s="1"/>
  <c r="AZ89" i="1" s="1"/>
  <c r="BA89" i="1" s="1"/>
  <c r="BB89" i="1" s="1"/>
  <c r="AX90" i="1"/>
  <c r="AY90" i="1" s="1"/>
  <c r="AZ90" i="1" s="1"/>
  <c r="BA90" i="1" s="1"/>
  <c r="BB90" i="1" s="1"/>
  <c r="AX91" i="1"/>
  <c r="AY91" i="1" s="1"/>
  <c r="AZ91" i="1" s="1"/>
  <c r="BA91" i="1" s="1"/>
  <c r="BB91" i="1" s="1"/>
  <c r="AX92" i="1"/>
  <c r="AY92" i="1" s="1"/>
  <c r="AZ92" i="1" s="1"/>
  <c r="BA92" i="1" s="1"/>
  <c r="BB92" i="1" s="1"/>
  <c r="AX93" i="1"/>
  <c r="AY93" i="1" s="1"/>
  <c r="AZ93" i="1" s="1"/>
  <c r="BA93" i="1" s="1"/>
  <c r="BB93" i="1" s="1"/>
  <c r="AX94" i="1"/>
  <c r="AY94" i="1" s="1"/>
  <c r="AZ94" i="1" s="1"/>
  <c r="BA94" i="1" s="1"/>
  <c r="BB94" i="1" s="1"/>
  <c r="AX95" i="1"/>
  <c r="AY95" i="1" s="1"/>
  <c r="AZ95" i="1" s="1"/>
  <c r="BA95" i="1" s="1"/>
  <c r="BB95" i="1" s="1"/>
  <c r="AX96" i="1"/>
  <c r="AY96" i="1" s="1"/>
  <c r="AZ96" i="1" s="1"/>
  <c r="BA96" i="1" s="1"/>
  <c r="BB96" i="1" s="1"/>
  <c r="AX97" i="1"/>
  <c r="AY97" i="1" s="1"/>
  <c r="AZ97" i="1" s="1"/>
  <c r="BA97" i="1" s="1"/>
  <c r="BB97" i="1" s="1"/>
  <c r="AX98" i="1"/>
  <c r="AY98" i="1"/>
  <c r="AZ98" i="1" s="1"/>
  <c r="BA98" i="1" s="1"/>
  <c r="BB98" i="1" s="1"/>
  <c r="AX99" i="1"/>
  <c r="AY99" i="1" s="1"/>
  <c r="AZ99" i="1" s="1"/>
  <c r="BA99" i="1" s="1"/>
  <c r="BB99" i="1" s="1"/>
  <c r="AX100" i="1"/>
  <c r="AY100" i="1" s="1"/>
  <c r="AZ100" i="1" s="1"/>
  <c r="BA100" i="1" s="1"/>
  <c r="BB100" i="1" s="1"/>
  <c r="AX101" i="1"/>
  <c r="AY101" i="1"/>
  <c r="AZ101" i="1" s="1"/>
  <c r="BA101" i="1" s="1"/>
  <c r="BB101" i="1" s="1"/>
  <c r="AX102" i="1"/>
  <c r="AY102" i="1" s="1"/>
  <c r="AZ102" i="1" s="1"/>
  <c r="BA102" i="1" s="1"/>
  <c r="BB102" i="1" s="1"/>
  <c r="AX103" i="1"/>
  <c r="AY103" i="1" s="1"/>
  <c r="AZ103" i="1" s="1"/>
  <c r="BA103" i="1" s="1"/>
  <c r="BB103" i="1" s="1"/>
  <c r="AX5" i="1"/>
  <c r="AY5" i="1" s="1"/>
  <c r="AZ5" i="1" s="1"/>
  <c r="BA5" i="1" s="1"/>
  <c r="BB5" i="1" s="1"/>
  <c r="AV18" i="1"/>
  <c r="AW18" i="1" s="1"/>
  <c r="AV34" i="1"/>
  <c r="AW34" i="1" s="1"/>
  <c r="AV66" i="1"/>
  <c r="AW66" i="1" s="1"/>
  <c r="AV82" i="1"/>
  <c r="AW82" i="1" s="1"/>
  <c r="AV98" i="1"/>
  <c r="AW98" i="1" s="1"/>
  <c r="AU6" i="1"/>
  <c r="AV6" i="1" s="1"/>
  <c r="AW6" i="1" s="1"/>
  <c r="AU7" i="1"/>
  <c r="AV7" i="1" s="1"/>
  <c r="AW7" i="1" s="1"/>
  <c r="AU8" i="1"/>
  <c r="AV8" i="1" s="1"/>
  <c r="AW8" i="1" s="1"/>
  <c r="AU9" i="1"/>
  <c r="AV9" i="1" s="1"/>
  <c r="AW9" i="1" s="1"/>
  <c r="AU10" i="1"/>
  <c r="AV10" i="1" s="1"/>
  <c r="AW10" i="1" s="1"/>
  <c r="AU11" i="1"/>
  <c r="AV11" i="1" s="1"/>
  <c r="AW11" i="1" s="1"/>
  <c r="AU12" i="1"/>
  <c r="AV12" i="1" s="1"/>
  <c r="AW12" i="1" s="1"/>
  <c r="AU13" i="1"/>
  <c r="AV13" i="1" s="1"/>
  <c r="AW13" i="1" s="1"/>
  <c r="AU14" i="1"/>
  <c r="AV14" i="1" s="1"/>
  <c r="AW14" i="1" s="1"/>
  <c r="AU15" i="1"/>
  <c r="AV15" i="1" s="1"/>
  <c r="AW15" i="1" s="1"/>
  <c r="AU16" i="1"/>
  <c r="AV16" i="1" s="1"/>
  <c r="AW16" i="1" s="1"/>
  <c r="AU17" i="1"/>
  <c r="AV17" i="1" s="1"/>
  <c r="AW17" i="1" s="1"/>
  <c r="AU18" i="1"/>
  <c r="AU19" i="1"/>
  <c r="AV19" i="1" s="1"/>
  <c r="AW19" i="1" s="1"/>
  <c r="AU20" i="1"/>
  <c r="AV20" i="1" s="1"/>
  <c r="AW20" i="1" s="1"/>
  <c r="AU21" i="1"/>
  <c r="AV21" i="1" s="1"/>
  <c r="AW21" i="1" s="1"/>
  <c r="AU22" i="1"/>
  <c r="AV22" i="1" s="1"/>
  <c r="AW22" i="1" s="1"/>
  <c r="AU23" i="1"/>
  <c r="AV23" i="1" s="1"/>
  <c r="AW23" i="1" s="1"/>
  <c r="AU24" i="1"/>
  <c r="AV24" i="1" s="1"/>
  <c r="AW24" i="1" s="1"/>
  <c r="AU25" i="1"/>
  <c r="AV25" i="1" s="1"/>
  <c r="AW25" i="1" s="1"/>
  <c r="AU26" i="1"/>
  <c r="AV26" i="1" s="1"/>
  <c r="AW26" i="1" s="1"/>
  <c r="AU27" i="1"/>
  <c r="AV27" i="1" s="1"/>
  <c r="AW27" i="1" s="1"/>
  <c r="AU28" i="1"/>
  <c r="AV28" i="1" s="1"/>
  <c r="AW28" i="1" s="1"/>
  <c r="AU29" i="1"/>
  <c r="AV29" i="1" s="1"/>
  <c r="AW29" i="1" s="1"/>
  <c r="AU30" i="1"/>
  <c r="AV30" i="1" s="1"/>
  <c r="AW30" i="1" s="1"/>
  <c r="AU31" i="1"/>
  <c r="AV31" i="1" s="1"/>
  <c r="AW31" i="1" s="1"/>
  <c r="AU32" i="1"/>
  <c r="AV32" i="1" s="1"/>
  <c r="AW32" i="1" s="1"/>
  <c r="AU33" i="1"/>
  <c r="AV33" i="1" s="1"/>
  <c r="AW33" i="1" s="1"/>
  <c r="AU34" i="1"/>
  <c r="AU35" i="1"/>
  <c r="AV35" i="1" s="1"/>
  <c r="AW35" i="1" s="1"/>
  <c r="AU36" i="1"/>
  <c r="AV36" i="1" s="1"/>
  <c r="AW36" i="1" s="1"/>
  <c r="AU37" i="1"/>
  <c r="AV37" i="1" s="1"/>
  <c r="AW37" i="1" s="1"/>
  <c r="AU38" i="1"/>
  <c r="AV38" i="1" s="1"/>
  <c r="AW38" i="1" s="1"/>
  <c r="AU39" i="1"/>
  <c r="AV39" i="1" s="1"/>
  <c r="AW39" i="1" s="1"/>
  <c r="AU40" i="1"/>
  <c r="AV40" i="1" s="1"/>
  <c r="AW40" i="1" s="1"/>
  <c r="AU41" i="1"/>
  <c r="AV41" i="1" s="1"/>
  <c r="AW41" i="1" s="1"/>
  <c r="AU42" i="1"/>
  <c r="AV42" i="1" s="1"/>
  <c r="AW42" i="1" s="1"/>
  <c r="AU43" i="1"/>
  <c r="AV43" i="1" s="1"/>
  <c r="AW43" i="1" s="1"/>
  <c r="AU44" i="1"/>
  <c r="AV44" i="1" s="1"/>
  <c r="AW44" i="1" s="1"/>
  <c r="AU45" i="1"/>
  <c r="AV45" i="1" s="1"/>
  <c r="AW45" i="1" s="1"/>
  <c r="AU46" i="1"/>
  <c r="AV46" i="1" s="1"/>
  <c r="AW46" i="1" s="1"/>
  <c r="AU47" i="1"/>
  <c r="AV47" i="1" s="1"/>
  <c r="AW47" i="1" s="1"/>
  <c r="AU48" i="1"/>
  <c r="AV48" i="1" s="1"/>
  <c r="AW48" i="1" s="1"/>
  <c r="AU49" i="1"/>
  <c r="AV49" i="1" s="1"/>
  <c r="AW49" i="1" s="1"/>
  <c r="AU50" i="1"/>
  <c r="AV50" i="1" s="1"/>
  <c r="AW50" i="1" s="1"/>
  <c r="AU51" i="1"/>
  <c r="AV51" i="1" s="1"/>
  <c r="AW51" i="1" s="1"/>
  <c r="AU52" i="1"/>
  <c r="AV52" i="1" s="1"/>
  <c r="AW52" i="1" s="1"/>
  <c r="AU53" i="1"/>
  <c r="AV53" i="1" s="1"/>
  <c r="AW53" i="1" s="1"/>
  <c r="AU54" i="1"/>
  <c r="AV54" i="1" s="1"/>
  <c r="AW54" i="1" s="1"/>
  <c r="AU55" i="1"/>
  <c r="AV55" i="1" s="1"/>
  <c r="AW55" i="1" s="1"/>
  <c r="AU56" i="1"/>
  <c r="AV56" i="1" s="1"/>
  <c r="AW56" i="1" s="1"/>
  <c r="AU57" i="1"/>
  <c r="AV57" i="1" s="1"/>
  <c r="AW57" i="1" s="1"/>
  <c r="AU58" i="1"/>
  <c r="AV58" i="1" s="1"/>
  <c r="AW58" i="1" s="1"/>
  <c r="AU59" i="1"/>
  <c r="AV59" i="1" s="1"/>
  <c r="AW59" i="1" s="1"/>
  <c r="AU60" i="1"/>
  <c r="AV60" i="1" s="1"/>
  <c r="AW60" i="1" s="1"/>
  <c r="AU61" i="1"/>
  <c r="AV61" i="1" s="1"/>
  <c r="AW61" i="1" s="1"/>
  <c r="AU62" i="1"/>
  <c r="AV62" i="1" s="1"/>
  <c r="AW62" i="1" s="1"/>
  <c r="AU63" i="1"/>
  <c r="AV63" i="1" s="1"/>
  <c r="AW63" i="1" s="1"/>
  <c r="AU64" i="1"/>
  <c r="AV64" i="1" s="1"/>
  <c r="AW64" i="1" s="1"/>
  <c r="AU65" i="1"/>
  <c r="AV65" i="1" s="1"/>
  <c r="AW65" i="1" s="1"/>
  <c r="AU66" i="1"/>
  <c r="AU67" i="1"/>
  <c r="AV67" i="1" s="1"/>
  <c r="AW67" i="1" s="1"/>
  <c r="AU68" i="1"/>
  <c r="AV68" i="1" s="1"/>
  <c r="AW68" i="1" s="1"/>
  <c r="AU69" i="1"/>
  <c r="AV69" i="1" s="1"/>
  <c r="AW69" i="1" s="1"/>
  <c r="AU70" i="1"/>
  <c r="AV70" i="1" s="1"/>
  <c r="AW70" i="1" s="1"/>
  <c r="AU71" i="1"/>
  <c r="AV71" i="1" s="1"/>
  <c r="AW71" i="1" s="1"/>
  <c r="AU72" i="1"/>
  <c r="AV72" i="1" s="1"/>
  <c r="AW72" i="1" s="1"/>
  <c r="AU73" i="1"/>
  <c r="AV73" i="1" s="1"/>
  <c r="AW73" i="1" s="1"/>
  <c r="AU74" i="1"/>
  <c r="AV74" i="1" s="1"/>
  <c r="AW74" i="1" s="1"/>
  <c r="AU75" i="1"/>
  <c r="AV75" i="1" s="1"/>
  <c r="AW75" i="1" s="1"/>
  <c r="AU76" i="1"/>
  <c r="AV76" i="1" s="1"/>
  <c r="AW76" i="1" s="1"/>
  <c r="AU77" i="1"/>
  <c r="AV77" i="1" s="1"/>
  <c r="AW77" i="1" s="1"/>
  <c r="AU78" i="1"/>
  <c r="AV78" i="1" s="1"/>
  <c r="AW78" i="1" s="1"/>
  <c r="AU79" i="1"/>
  <c r="AV79" i="1" s="1"/>
  <c r="AW79" i="1" s="1"/>
  <c r="AU80" i="1"/>
  <c r="AV80" i="1" s="1"/>
  <c r="AW80" i="1" s="1"/>
  <c r="AU81" i="1"/>
  <c r="AV81" i="1" s="1"/>
  <c r="AW81" i="1" s="1"/>
  <c r="AU82" i="1"/>
  <c r="AU83" i="1"/>
  <c r="AV83" i="1" s="1"/>
  <c r="AW83" i="1" s="1"/>
  <c r="AU84" i="1"/>
  <c r="AV84" i="1" s="1"/>
  <c r="AW84" i="1" s="1"/>
  <c r="AU85" i="1"/>
  <c r="AV85" i="1" s="1"/>
  <c r="AW85" i="1" s="1"/>
  <c r="AU86" i="1"/>
  <c r="AV86" i="1" s="1"/>
  <c r="AW86" i="1" s="1"/>
  <c r="AU87" i="1"/>
  <c r="AV87" i="1" s="1"/>
  <c r="AW87" i="1" s="1"/>
  <c r="AU88" i="1"/>
  <c r="AV88" i="1" s="1"/>
  <c r="AW88" i="1" s="1"/>
  <c r="AU89" i="1"/>
  <c r="AV89" i="1" s="1"/>
  <c r="AW89" i="1" s="1"/>
  <c r="AU90" i="1"/>
  <c r="AV90" i="1" s="1"/>
  <c r="AW90" i="1" s="1"/>
  <c r="AU91" i="1"/>
  <c r="AV91" i="1" s="1"/>
  <c r="AW91" i="1" s="1"/>
  <c r="AU92" i="1"/>
  <c r="AV92" i="1" s="1"/>
  <c r="AW92" i="1" s="1"/>
  <c r="AU93" i="1"/>
  <c r="AV93" i="1" s="1"/>
  <c r="AW93" i="1" s="1"/>
  <c r="AU94" i="1"/>
  <c r="AV94" i="1" s="1"/>
  <c r="AW94" i="1" s="1"/>
  <c r="AU95" i="1"/>
  <c r="AV95" i="1" s="1"/>
  <c r="AW95" i="1" s="1"/>
  <c r="AU96" i="1"/>
  <c r="AV96" i="1" s="1"/>
  <c r="AW96" i="1" s="1"/>
  <c r="AU97" i="1"/>
  <c r="AV97" i="1" s="1"/>
  <c r="AW97" i="1" s="1"/>
  <c r="AU98" i="1"/>
  <c r="AU99" i="1"/>
  <c r="AV99" i="1" s="1"/>
  <c r="AW99" i="1" s="1"/>
  <c r="AU100" i="1"/>
  <c r="AV100" i="1" s="1"/>
  <c r="AW100" i="1" s="1"/>
  <c r="AU101" i="1"/>
  <c r="AV101" i="1" s="1"/>
  <c r="AW101" i="1" s="1"/>
  <c r="AU102" i="1"/>
  <c r="AV102" i="1" s="1"/>
  <c r="AW102" i="1" s="1"/>
  <c r="AU103" i="1"/>
  <c r="AV103" i="1" s="1"/>
  <c r="AW103" i="1" s="1"/>
  <c r="I278" i="1" l="1"/>
  <c r="K238" i="1"/>
  <c r="I303" i="1"/>
  <c r="I262" i="1"/>
  <c r="I220" i="1"/>
  <c r="K270" i="1"/>
  <c r="M250" i="1"/>
  <c r="I236" i="1"/>
  <c r="I299" i="1"/>
  <c r="I257" i="1"/>
  <c r="I212" i="1"/>
  <c r="K286" i="1"/>
  <c r="N215" i="1"/>
  <c r="L251" i="1"/>
  <c r="I284" i="1"/>
  <c r="I241" i="1"/>
  <c r="K230" i="1"/>
  <c r="L235" i="1"/>
  <c r="I294" i="1"/>
  <c r="I273" i="1"/>
  <c r="I252" i="1"/>
  <c r="I230" i="1"/>
  <c r="K214" i="1"/>
  <c r="K246" i="1"/>
  <c r="K302" i="1"/>
  <c r="L269" i="1"/>
  <c r="N279" i="1"/>
  <c r="I307" i="1"/>
  <c r="I289" i="1"/>
  <c r="I268" i="1"/>
  <c r="I246" i="1"/>
  <c r="I225" i="1"/>
  <c r="K222" i="1"/>
  <c r="K254" i="1"/>
  <c r="L219" i="1"/>
  <c r="L301" i="1"/>
  <c r="Q244" i="1"/>
  <c r="I306" i="1"/>
  <c r="I302" i="1"/>
  <c r="I298" i="1"/>
  <c r="I293" i="1"/>
  <c r="I288" i="1"/>
  <c r="I282" i="1"/>
  <c r="I277" i="1"/>
  <c r="I272" i="1"/>
  <c r="I266" i="1"/>
  <c r="I261" i="1"/>
  <c r="I256" i="1"/>
  <c r="I250" i="1"/>
  <c r="I245" i="1"/>
  <c r="I240" i="1"/>
  <c r="I234" i="1"/>
  <c r="I229" i="1"/>
  <c r="I224" i="1"/>
  <c r="I217" i="1"/>
  <c r="K209" i="1"/>
  <c r="K217" i="1"/>
  <c r="K225" i="1"/>
  <c r="K233" i="1"/>
  <c r="K241" i="1"/>
  <c r="K249" i="1"/>
  <c r="K258" i="1"/>
  <c r="K274" i="1"/>
  <c r="K290" i="1"/>
  <c r="K306" i="1"/>
  <c r="L223" i="1"/>
  <c r="L239" i="1"/>
  <c r="L255" i="1"/>
  <c r="L277" i="1"/>
  <c r="M210" i="1"/>
  <c r="M266" i="1"/>
  <c r="N231" i="1"/>
  <c r="N295" i="1"/>
  <c r="Q260" i="1"/>
  <c r="I209" i="1"/>
  <c r="I305" i="1"/>
  <c r="I301" i="1"/>
  <c r="I297" i="1"/>
  <c r="I292" i="1"/>
  <c r="I286" i="1"/>
  <c r="I281" i="1"/>
  <c r="I276" i="1"/>
  <c r="I270" i="1"/>
  <c r="I265" i="1"/>
  <c r="I260" i="1"/>
  <c r="I254" i="1"/>
  <c r="I249" i="1"/>
  <c r="I244" i="1"/>
  <c r="I238" i="1"/>
  <c r="I233" i="1"/>
  <c r="I228" i="1"/>
  <c r="I222" i="1"/>
  <c r="I216" i="1"/>
  <c r="K210" i="1"/>
  <c r="K218" i="1"/>
  <c r="K226" i="1"/>
  <c r="K234" i="1"/>
  <c r="K242" i="1"/>
  <c r="K250" i="1"/>
  <c r="K262" i="1"/>
  <c r="K278" i="1"/>
  <c r="K294" i="1"/>
  <c r="L211" i="1"/>
  <c r="L227" i="1"/>
  <c r="L243" i="1"/>
  <c r="L259" i="1"/>
  <c r="L285" i="1"/>
  <c r="M218" i="1"/>
  <c r="M282" i="1"/>
  <c r="N247" i="1"/>
  <c r="Q212" i="1"/>
  <c r="Q307" i="1"/>
  <c r="Q303" i="1"/>
  <c r="Q299" i="1"/>
  <c r="Q295" i="1"/>
  <c r="Q291" i="1"/>
  <c r="Q287" i="1"/>
  <c r="Q283" i="1"/>
  <c r="Q279" i="1"/>
  <c r="Q275" i="1"/>
  <c r="Q271" i="1"/>
  <c r="Q267" i="1"/>
  <c r="Q263" i="1"/>
  <c r="Q259" i="1"/>
  <c r="Q255" i="1"/>
  <c r="Q251" i="1"/>
  <c r="Q247" i="1"/>
  <c r="Q243" i="1"/>
  <c r="Q239" i="1"/>
  <c r="Q235" i="1"/>
  <c r="Q231" i="1"/>
  <c r="Q227" i="1"/>
  <c r="Q223" i="1"/>
  <c r="Q219" i="1"/>
  <c r="Q215" i="1"/>
  <c r="Q211" i="1"/>
  <c r="N306" i="1"/>
  <c r="N302" i="1"/>
  <c r="N298" i="1"/>
  <c r="N294" i="1"/>
  <c r="N290" i="1"/>
  <c r="N286" i="1"/>
  <c r="N282" i="1"/>
  <c r="N278" i="1"/>
  <c r="N274" i="1"/>
  <c r="N270" i="1"/>
  <c r="N266" i="1"/>
  <c r="N262" i="1"/>
  <c r="N258" i="1"/>
  <c r="N254" i="1"/>
  <c r="N250" i="1"/>
  <c r="N246" i="1"/>
  <c r="N242" i="1"/>
  <c r="N238" i="1"/>
  <c r="N234" i="1"/>
  <c r="N230" i="1"/>
  <c r="N226" i="1"/>
  <c r="N222" i="1"/>
  <c r="N218" i="1"/>
  <c r="N214" i="1"/>
  <c r="N210" i="1"/>
  <c r="M305" i="1"/>
  <c r="M301" i="1"/>
  <c r="M297" i="1"/>
  <c r="M293" i="1"/>
  <c r="M289" i="1"/>
  <c r="M285" i="1"/>
  <c r="M281" i="1"/>
  <c r="M277" i="1"/>
  <c r="M273" i="1"/>
  <c r="M269" i="1"/>
  <c r="M265" i="1"/>
  <c r="M261" i="1"/>
  <c r="M257" i="1"/>
  <c r="M253" i="1"/>
  <c r="M249" i="1"/>
  <c r="M245" i="1"/>
  <c r="M241" i="1"/>
  <c r="M237" i="1"/>
  <c r="M233" i="1"/>
  <c r="M229" i="1"/>
  <c r="M225" i="1"/>
  <c r="M221" i="1"/>
  <c r="M217" i="1"/>
  <c r="M213" i="1"/>
  <c r="M209" i="1"/>
  <c r="L304" i="1"/>
  <c r="L300" i="1"/>
  <c r="L296" i="1"/>
  <c r="L292" i="1"/>
  <c r="L288" i="1"/>
  <c r="L284" i="1"/>
  <c r="L280" i="1"/>
  <c r="L276" i="1"/>
  <c r="L272" i="1"/>
  <c r="L268" i="1"/>
  <c r="Q306" i="1"/>
  <c r="Q302" i="1"/>
  <c r="Q298" i="1"/>
  <c r="Q294" i="1"/>
  <c r="Q290" i="1"/>
  <c r="Q286" i="1"/>
  <c r="Q282" i="1"/>
  <c r="Q278" i="1"/>
  <c r="Q274" i="1"/>
  <c r="Q270" i="1"/>
  <c r="Q266" i="1"/>
  <c r="Q262" i="1"/>
  <c r="Q258" i="1"/>
  <c r="Q254" i="1"/>
  <c r="Q250" i="1"/>
  <c r="Q246" i="1"/>
  <c r="Q242" i="1"/>
  <c r="Q238" i="1"/>
  <c r="Q234" i="1"/>
  <c r="Q230" i="1"/>
  <c r="Q226" i="1"/>
  <c r="Q222" i="1"/>
  <c r="Q218" i="1"/>
  <c r="Q214" i="1"/>
  <c r="Q210" i="1"/>
  <c r="N305" i="1"/>
  <c r="N301" i="1"/>
  <c r="N297" i="1"/>
  <c r="N293" i="1"/>
  <c r="N289" i="1"/>
  <c r="N285" i="1"/>
  <c r="N281" i="1"/>
  <c r="N277" i="1"/>
  <c r="N273" i="1"/>
  <c r="N269" i="1"/>
  <c r="N265" i="1"/>
  <c r="N261" i="1"/>
  <c r="N257" i="1"/>
  <c r="N253" i="1"/>
  <c r="N249" i="1"/>
  <c r="N245" i="1"/>
  <c r="N241" i="1"/>
  <c r="N237" i="1"/>
  <c r="N233" i="1"/>
  <c r="N229" i="1"/>
  <c r="N225" i="1"/>
  <c r="N221" i="1"/>
  <c r="N217" i="1"/>
  <c r="N213" i="1"/>
  <c r="N209" i="1"/>
  <c r="M304" i="1"/>
  <c r="M300" i="1"/>
  <c r="M296" i="1"/>
  <c r="M292" i="1"/>
  <c r="M288" i="1"/>
  <c r="M284" i="1"/>
  <c r="M280" i="1"/>
  <c r="M276" i="1"/>
  <c r="M272" i="1"/>
  <c r="M268" i="1"/>
  <c r="M264" i="1"/>
  <c r="M260" i="1"/>
  <c r="M256" i="1"/>
  <c r="M252" i="1"/>
  <c r="M248" i="1"/>
  <c r="M244" i="1"/>
  <c r="M240" i="1"/>
  <c r="M236" i="1"/>
  <c r="M232" i="1"/>
  <c r="M228" i="1"/>
  <c r="M224" i="1"/>
  <c r="M220" i="1"/>
  <c r="M216" i="1"/>
  <c r="M212" i="1"/>
  <c r="L307" i="1"/>
  <c r="L303" i="1"/>
  <c r="L299" i="1"/>
  <c r="L295" i="1"/>
  <c r="L291" i="1"/>
  <c r="L287" i="1"/>
  <c r="L283" i="1"/>
  <c r="L279" i="1"/>
  <c r="L275" i="1"/>
  <c r="L271" i="1"/>
  <c r="L267" i="1"/>
  <c r="Q305" i="1"/>
  <c r="Q301" i="1"/>
  <c r="Q297" i="1"/>
  <c r="Q293" i="1"/>
  <c r="Q289" i="1"/>
  <c r="Q285" i="1"/>
  <c r="Q281" i="1"/>
  <c r="Q277" i="1"/>
  <c r="Q273" i="1"/>
  <c r="Q269" i="1"/>
  <c r="Q265" i="1"/>
  <c r="Q261" i="1"/>
  <c r="Q257" i="1"/>
  <c r="Q253" i="1"/>
  <c r="Q249" i="1"/>
  <c r="Q245" i="1"/>
  <c r="Q241" i="1"/>
  <c r="Q237" i="1"/>
  <c r="Q233" i="1"/>
  <c r="Q229" i="1"/>
  <c r="Q225" i="1"/>
  <c r="Q221" i="1"/>
  <c r="Q217" i="1"/>
  <c r="Q213" i="1"/>
  <c r="Q209" i="1"/>
  <c r="N304" i="1"/>
  <c r="N300" i="1"/>
  <c r="N296" i="1"/>
  <c r="N292" i="1"/>
  <c r="N288" i="1"/>
  <c r="N284" i="1"/>
  <c r="N280" i="1"/>
  <c r="N276" i="1"/>
  <c r="N272" i="1"/>
  <c r="N268" i="1"/>
  <c r="N264" i="1"/>
  <c r="N260" i="1"/>
  <c r="N256" i="1"/>
  <c r="N252" i="1"/>
  <c r="N248" i="1"/>
  <c r="N244" i="1"/>
  <c r="N240" i="1"/>
  <c r="N236" i="1"/>
  <c r="N232" i="1"/>
  <c r="N228" i="1"/>
  <c r="N224" i="1"/>
  <c r="N220" i="1"/>
  <c r="N216" i="1"/>
  <c r="N212" i="1"/>
  <c r="M307" i="1"/>
  <c r="M303" i="1"/>
  <c r="M299" i="1"/>
  <c r="M295" i="1"/>
  <c r="M291" i="1"/>
  <c r="M287" i="1"/>
  <c r="M283" i="1"/>
  <c r="M279" i="1"/>
  <c r="M275" i="1"/>
  <c r="M271" i="1"/>
  <c r="M267" i="1"/>
  <c r="M263" i="1"/>
  <c r="M259" i="1"/>
  <c r="M255" i="1"/>
  <c r="M251" i="1"/>
  <c r="M247" i="1"/>
  <c r="M243" i="1"/>
  <c r="M239" i="1"/>
  <c r="M235" i="1"/>
  <c r="M231" i="1"/>
  <c r="M227" i="1"/>
  <c r="M223" i="1"/>
  <c r="M219" i="1"/>
  <c r="Q304" i="1"/>
  <c r="Q288" i="1"/>
  <c r="Q272" i="1"/>
  <c r="Q256" i="1"/>
  <c r="Q240" i="1"/>
  <c r="Q224" i="1"/>
  <c r="N307" i="1"/>
  <c r="N291" i="1"/>
  <c r="N275" i="1"/>
  <c r="N259" i="1"/>
  <c r="N243" i="1"/>
  <c r="N227" i="1"/>
  <c r="N211" i="1"/>
  <c r="M294" i="1"/>
  <c r="M278" i="1"/>
  <c r="M262" i="1"/>
  <c r="M246" i="1"/>
  <c r="M230" i="1"/>
  <c r="M215" i="1"/>
  <c r="L306" i="1"/>
  <c r="L298" i="1"/>
  <c r="L290" i="1"/>
  <c r="L282" i="1"/>
  <c r="L274" i="1"/>
  <c r="L266" i="1"/>
  <c r="L262" i="1"/>
  <c r="L258" i="1"/>
  <c r="L254" i="1"/>
  <c r="L250" i="1"/>
  <c r="L246" i="1"/>
  <c r="L242" i="1"/>
  <c r="L238" i="1"/>
  <c r="L234" i="1"/>
  <c r="L230" i="1"/>
  <c r="L226" i="1"/>
  <c r="L222" i="1"/>
  <c r="L218" i="1"/>
  <c r="L214" i="1"/>
  <c r="L210" i="1"/>
  <c r="K305" i="1"/>
  <c r="K301" i="1"/>
  <c r="K297" i="1"/>
  <c r="K293" i="1"/>
  <c r="K289" i="1"/>
  <c r="K285" i="1"/>
  <c r="K281" i="1"/>
  <c r="K277" i="1"/>
  <c r="K273" i="1"/>
  <c r="K269" i="1"/>
  <c r="K265" i="1"/>
  <c r="K261" i="1"/>
  <c r="K257" i="1"/>
  <c r="Q300" i="1"/>
  <c r="Q284" i="1"/>
  <c r="Q268" i="1"/>
  <c r="Q252" i="1"/>
  <c r="Q236" i="1"/>
  <c r="Q220" i="1"/>
  <c r="N303" i="1"/>
  <c r="N287" i="1"/>
  <c r="N271" i="1"/>
  <c r="N255" i="1"/>
  <c r="N239" i="1"/>
  <c r="N223" i="1"/>
  <c r="M306" i="1"/>
  <c r="M290" i="1"/>
  <c r="M274" i="1"/>
  <c r="M258" i="1"/>
  <c r="M242" i="1"/>
  <c r="M226" i="1"/>
  <c r="M214" i="1"/>
  <c r="L305" i="1"/>
  <c r="L297" i="1"/>
  <c r="L289" i="1"/>
  <c r="L281" i="1"/>
  <c r="L273" i="1"/>
  <c r="L265" i="1"/>
  <c r="L261" i="1"/>
  <c r="L257" i="1"/>
  <c r="L253" i="1"/>
  <c r="L249" i="1"/>
  <c r="L245" i="1"/>
  <c r="L241" i="1"/>
  <c r="L237" i="1"/>
  <c r="L233" i="1"/>
  <c r="L229" i="1"/>
  <c r="L225" i="1"/>
  <c r="L221" i="1"/>
  <c r="L217" i="1"/>
  <c r="L213" i="1"/>
  <c r="L209" i="1"/>
  <c r="K304" i="1"/>
  <c r="K300" i="1"/>
  <c r="K296" i="1"/>
  <c r="K292" i="1"/>
  <c r="K288" i="1"/>
  <c r="K284" i="1"/>
  <c r="K280" i="1"/>
  <c r="K276" i="1"/>
  <c r="K272" i="1"/>
  <c r="K268" i="1"/>
  <c r="K264" i="1"/>
  <c r="K260" i="1"/>
  <c r="K256" i="1"/>
  <c r="K252" i="1"/>
  <c r="K248" i="1"/>
  <c r="K244" i="1"/>
  <c r="K240" i="1"/>
  <c r="K236" i="1"/>
  <c r="K232" i="1"/>
  <c r="K228" i="1"/>
  <c r="K224" i="1"/>
  <c r="K220" i="1"/>
  <c r="K216" i="1"/>
  <c r="K212" i="1"/>
  <c r="I210" i="1"/>
  <c r="I214" i="1"/>
  <c r="I218" i="1"/>
  <c r="Q296" i="1"/>
  <c r="Q280" i="1"/>
  <c r="Q264" i="1"/>
  <c r="Q248" i="1"/>
  <c r="Q232" i="1"/>
  <c r="Q216" i="1"/>
  <c r="N299" i="1"/>
  <c r="N283" i="1"/>
  <c r="N267" i="1"/>
  <c r="N251" i="1"/>
  <c r="N235" i="1"/>
  <c r="N219" i="1"/>
  <c r="M302" i="1"/>
  <c r="M286" i="1"/>
  <c r="M270" i="1"/>
  <c r="M254" i="1"/>
  <c r="M238" i="1"/>
  <c r="M222" i="1"/>
  <c r="M211" i="1"/>
  <c r="L302" i="1"/>
  <c r="L294" i="1"/>
  <c r="L286" i="1"/>
  <c r="L278" i="1"/>
  <c r="L270" i="1"/>
  <c r="L264" i="1"/>
  <c r="L260" i="1"/>
  <c r="L256" i="1"/>
  <c r="L252" i="1"/>
  <c r="L248" i="1"/>
  <c r="L244" i="1"/>
  <c r="L240" i="1"/>
  <c r="L236" i="1"/>
  <c r="L232" i="1"/>
  <c r="L228" i="1"/>
  <c r="L224" i="1"/>
  <c r="L220" i="1"/>
  <c r="L216" i="1"/>
  <c r="L212" i="1"/>
  <c r="K307" i="1"/>
  <c r="K303" i="1"/>
  <c r="K299" i="1"/>
  <c r="K295" i="1"/>
  <c r="K291" i="1"/>
  <c r="K287" i="1"/>
  <c r="K283" i="1"/>
  <c r="K279" i="1"/>
  <c r="K275" i="1"/>
  <c r="K271" i="1"/>
  <c r="K267" i="1"/>
  <c r="K263" i="1"/>
  <c r="K259" i="1"/>
  <c r="K255" i="1"/>
  <c r="K251" i="1"/>
  <c r="K247" i="1"/>
  <c r="K243" i="1"/>
  <c r="K239" i="1"/>
  <c r="K235" i="1"/>
  <c r="K231" i="1"/>
  <c r="K227" i="1"/>
  <c r="K223" i="1"/>
  <c r="K219" i="1"/>
  <c r="K215" i="1"/>
  <c r="K211" i="1"/>
  <c r="I211" i="1"/>
  <c r="I215" i="1"/>
  <c r="I219" i="1"/>
  <c r="I223" i="1"/>
  <c r="I227" i="1"/>
  <c r="I231" i="1"/>
  <c r="I235" i="1"/>
  <c r="I239" i="1"/>
  <c r="I243" i="1"/>
  <c r="I247" i="1"/>
  <c r="I251" i="1"/>
  <c r="I255" i="1"/>
  <c r="I259" i="1"/>
  <c r="I263" i="1"/>
  <c r="I267" i="1"/>
  <c r="I271" i="1"/>
  <c r="I275" i="1"/>
  <c r="I279" i="1"/>
  <c r="I283" i="1"/>
  <c r="I287" i="1"/>
  <c r="I291" i="1"/>
  <c r="I295" i="1"/>
  <c r="I304" i="1"/>
  <c r="I300" i="1"/>
  <c r="I296" i="1"/>
  <c r="I290" i="1"/>
  <c r="I285" i="1"/>
  <c r="I280" i="1"/>
  <c r="I274" i="1"/>
  <c r="I269" i="1"/>
  <c r="I264" i="1"/>
  <c r="I258" i="1"/>
  <c r="I253" i="1"/>
  <c r="I248" i="1"/>
  <c r="I242" i="1"/>
  <c r="I237" i="1"/>
  <c r="I232" i="1"/>
  <c r="I226" i="1"/>
  <c r="I221" i="1"/>
  <c r="I213" i="1"/>
  <c r="K221" i="1"/>
  <c r="K229" i="1"/>
  <c r="K237" i="1"/>
  <c r="K245" i="1"/>
  <c r="K253" i="1"/>
  <c r="K266" i="1"/>
  <c r="K282" i="1"/>
  <c r="K298" i="1"/>
  <c r="L215" i="1"/>
  <c r="L231" i="1"/>
  <c r="L247" i="1"/>
  <c r="L263" i="1"/>
  <c r="L293" i="1"/>
  <c r="M234" i="1"/>
  <c r="M298" i="1"/>
  <c r="N263" i="1"/>
  <c r="Q228" i="1"/>
  <c r="Q292" i="1"/>
  <c r="B33" i="3"/>
  <c r="B34" i="3" s="1"/>
  <c r="B35" i="3" s="1"/>
  <c r="B36" i="3" s="1"/>
  <c r="B37" i="3" s="1"/>
</calcChain>
</file>

<file path=xl/sharedStrings.xml><?xml version="1.0" encoding="utf-8"?>
<sst xmlns="http://schemas.openxmlformats.org/spreadsheetml/2006/main" count="1532" uniqueCount="357">
  <si>
    <t>Filename</t>
  </si>
  <si>
    <t>Lat</t>
  </si>
  <si>
    <t>Lon</t>
  </si>
  <si>
    <t>Site</t>
  </si>
  <si>
    <t>State</t>
  </si>
  <si>
    <t>carbon (kg CO2-eq/kg-bud)</t>
  </si>
  <si>
    <t>Electricity (kWh/kg-bud)</t>
  </si>
  <si>
    <t>710430.0_CYVQ.csv</t>
  </si>
  <si>
    <t>CYVQ</t>
  </si>
  <si>
    <t>710660.0_CYOJ.csv</t>
  </si>
  <si>
    <t>CYOJ</t>
  </si>
  <si>
    <t>710690.0_CYZH.csv</t>
  </si>
  <si>
    <t>CYZH</t>
  </si>
  <si>
    <t>710780.0_CYYL.csv</t>
  </si>
  <si>
    <t>CYYL</t>
  </si>
  <si>
    <t>710790.0_CYTH.csv</t>
  </si>
  <si>
    <t>CYTH</t>
  </si>
  <si>
    <t>710810.0_CYUX.csv</t>
  </si>
  <si>
    <t>CYUX</t>
  </si>
  <si>
    <t>710830.0_CYRT.csv</t>
  </si>
  <si>
    <t>CYRT</t>
  </si>
  <si>
    <t>710950.0_CYIO.csv</t>
  </si>
  <si>
    <t>CYIO</t>
  </si>
  <si>
    <t>711030.0_CYQZ.csv</t>
  </si>
  <si>
    <t>CYQZ</t>
  </si>
  <si>
    <t>711040.0_CYWL.csv</t>
  </si>
  <si>
    <t>711080.0_CYXX.csv</t>
  </si>
  <si>
    <t>711090.0_CYZT.csv</t>
  </si>
  <si>
    <t>711200.0_CYOD.csv</t>
  </si>
  <si>
    <t>711210.0_CYED.csv</t>
  </si>
  <si>
    <t>711230.0_CYEG.csv</t>
  </si>
  <si>
    <t>711380.0_CYQV.csv</t>
  </si>
  <si>
    <t>711400.0_CYBR.csv</t>
  </si>
  <si>
    <t>711880.0_CYGP.csv</t>
  </si>
  <si>
    <t>713950.0_CYHZ.csv</t>
  </si>
  <si>
    <t>713970.0_CYZX.csv</t>
  </si>
  <si>
    <t>715380.0_CYQG.csv</t>
  </si>
  <si>
    <t>716030.0_CYQI.csv</t>
  </si>
  <si>
    <t>716090.0_CYSJ.csv</t>
  </si>
  <si>
    <t>716200.0_CYGK.csv</t>
  </si>
  <si>
    <t>716210.0_CYTR.csv</t>
  </si>
  <si>
    <t>716230.0_CYXU.csv</t>
  </si>
  <si>
    <t>716250.0_CYWA.csv</t>
  </si>
  <si>
    <t>716270.0_CYUL.csv</t>
  </si>
  <si>
    <t>716278.0_CYGW.csv</t>
  </si>
  <si>
    <t>716280.0_CYOW.csv</t>
  </si>
  <si>
    <t>716330.0_CYVV.csv</t>
  </si>
  <si>
    <t>717000.0_CYFC.csv</t>
  </si>
  <si>
    <t>717050.0_CYQM.csv</t>
  </si>
  <si>
    <t>717060.0_CYYG.csv</t>
  </si>
  <si>
    <t>717070.0_CYQY.csv</t>
  </si>
  <si>
    <t>717080.0_CYQB.csv</t>
  </si>
  <si>
    <t>717140.0_CWQB.csv</t>
  </si>
  <si>
    <t>717180.0_CYYY.csv</t>
  </si>
  <si>
    <t>717250.0_CYVO.csv</t>
  </si>
  <si>
    <t>717255.0_CYUY.csv</t>
  </si>
  <si>
    <t>717270.0_CYBG.csv</t>
  </si>
  <si>
    <t>717280.0_CYRJ.csv</t>
  </si>
  <si>
    <t>717310.0_CYYB.csv</t>
  </si>
  <si>
    <t>717390.0_CYTS.csv</t>
  </si>
  <si>
    <t>717990.0_CYYJ.csv</t>
  </si>
  <si>
    <t>718010.0_CYYT.csv</t>
  </si>
  <si>
    <t>718030.0_CYQX.csv</t>
  </si>
  <si>
    <t>718090.0_CYDF.csv</t>
  </si>
  <si>
    <t>718110.0_CYZV.csv</t>
  </si>
  <si>
    <t>718150.0_CYJT.csv</t>
  </si>
  <si>
    <t>718160.0_CYYR.csv</t>
  </si>
  <si>
    <t>718250.0_CYWK.csv</t>
  </si>
  <si>
    <t>718310.0_CYYU.csv</t>
  </si>
  <si>
    <t>718340.0_CYGQ.csv</t>
  </si>
  <si>
    <t>718420.0_CYXL.csv</t>
  </si>
  <si>
    <t>718520.0_CYWG.csv</t>
  </si>
  <si>
    <t>718630.0_CYQR.csv</t>
  </si>
  <si>
    <t>718670.0_CYQD.csv</t>
  </si>
  <si>
    <t>718690.0_CYPA.csv</t>
  </si>
  <si>
    <t>718710.0_CYLL.csv</t>
  </si>
  <si>
    <t>718760.0_CYQW.csv</t>
  </si>
  <si>
    <t>718770.0_CYYC.csv</t>
  </si>
  <si>
    <t>718780.0_CYQF.csv</t>
  </si>
  <si>
    <t>718810.0_CYET.csv</t>
  </si>
  <si>
    <t>718870.0_CYKA.csv</t>
  </si>
  <si>
    <t>718890.0_CYYF.csv</t>
  </si>
  <si>
    <t>718920.0_CYVR.csv</t>
  </si>
  <si>
    <t>718930.0_CYQQ.csv</t>
  </si>
  <si>
    <t>718960.0_CYXS.csv</t>
  </si>
  <si>
    <t>718980.0_CYPR.csv</t>
  </si>
  <si>
    <t>719050.0_CYMX.csv</t>
  </si>
  <si>
    <t>719060.0_CYVP.csv</t>
  </si>
  <si>
    <t>719090.0_CYFB.csv</t>
  </si>
  <si>
    <t>719120.0_CYGX.csv</t>
  </si>
  <si>
    <t>719150.0_CYZS.csv</t>
  </si>
  <si>
    <t>719170.0_CWEU.csv</t>
  </si>
  <si>
    <t>719220.0_CYVC.csv</t>
  </si>
  <si>
    <t>719240.0_CYRB.csv</t>
  </si>
  <si>
    <t>719250.0_CYCB.csv</t>
  </si>
  <si>
    <t>719260.0_CYBK.csv</t>
  </si>
  <si>
    <t>719340.0_CYSM.csv</t>
  </si>
  <si>
    <t>719350.0_CYHY.csv</t>
  </si>
  <si>
    <t>719360.0_CYZF.csv</t>
  </si>
  <si>
    <t>719380.0_CYCO.csv</t>
  </si>
  <si>
    <t>719400.0_CYQU.csv</t>
  </si>
  <si>
    <t>719430.0_CYXJ.csv</t>
  </si>
  <si>
    <t>719450.0_CYYE.csv</t>
  </si>
  <si>
    <t>719460.0_CYFS.csv</t>
  </si>
  <si>
    <t>719500.0_CYYD.csv</t>
  </si>
  <si>
    <t>719510.0_CYXT.csv</t>
  </si>
  <si>
    <t>719530.0_CYQH.csv</t>
  </si>
  <si>
    <t>719570.0_CYEV.csv</t>
  </si>
  <si>
    <t>719640.0_CYXY.csv</t>
  </si>
  <si>
    <t>719650.0_CYMA.csv</t>
  </si>
  <si>
    <t>711010.0_CYZP.csv</t>
  </si>
  <si>
    <t>CYZP</t>
  </si>
  <si>
    <t>716000.0_CWSA.csv</t>
  </si>
  <si>
    <t>718180.0_CYCA.csv</t>
  </si>
  <si>
    <t>718720.0_CYXH.csv</t>
  </si>
  <si>
    <t>718740.0_CYQL.csv</t>
  </si>
  <si>
    <t>CYWL</t>
  </si>
  <si>
    <t>CYXX</t>
  </si>
  <si>
    <t>CYZT</t>
  </si>
  <si>
    <t>CYOD</t>
  </si>
  <si>
    <t>CYED</t>
  </si>
  <si>
    <t>CYEG</t>
  </si>
  <si>
    <t>CYQV</t>
  </si>
  <si>
    <t>CYBR</t>
  </si>
  <si>
    <t>CYGP</t>
  </si>
  <si>
    <t>CYHZ</t>
  </si>
  <si>
    <t>CYZX</t>
  </si>
  <si>
    <t>CYQG</t>
  </si>
  <si>
    <t>CWSA</t>
  </si>
  <si>
    <t>CYQI</t>
  </si>
  <si>
    <t>CYSJ</t>
  </si>
  <si>
    <t>CYGK</t>
  </si>
  <si>
    <t>CYTR</t>
  </si>
  <si>
    <t>CYXU</t>
  </si>
  <si>
    <t>CYWA</t>
  </si>
  <si>
    <t>CYUL</t>
  </si>
  <si>
    <t>CYGW</t>
  </si>
  <si>
    <t>CYOW</t>
  </si>
  <si>
    <t>CYVV</t>
  </si>
  <si>
    <t>CYFC</t>
  </si>
  <si>
    <t>CYQM</t>
  </si>
  <si>
    <t>CYYG</t>
  </si>
  <si>
    <t>CYQY</t>
  </si>
  <si>
    <t>CYQB</t>
  </si>
  <si>
    <t>CWQB</t>
  </si>
  <si>
    <t>CYYY</t>
  </si>
  <si>
    <t>CYVO</t>
  </si>
  <si>
    <t>CYUY</t>
  </si>
  <si>
    <t>CYBG</t>
  </si>
  <si>
    <t>CYRJ</t>
  </si>
  <si>
    <t>CYYB</t>
  </si>
  <si>
    <t>CYTS</t>
  </si>
  <si>
    <t>CYYJ</t>
  </si>
  <si>
    <t>CYYT</t>
  </si>
  <si>
    <t>CYQX</t>
  </si>
  <si>
    <t>CYDF</t>
  </si>
  <si>
    <t>CYZV</t>
  </si>
  <si>
    <t>CYJT</t>
  </si>
  <si>
    <t>CYYR</t>
  </si>
  <si>
    <t>CYCA</t>
  </si>
  <si>
    <t>CYWK</t>
  </si>
  <si>
    <t>CYYU</t>
  </si>
  <si>
    <t>CYGQ</t>
  </si>
  <si>
    <t>CYXL</t>
  </si>
  <si>
    <t>CYWG</t>
  </si>
  <si>
    <t>CYQR</t>
  </si>
  <si>
    <t>CYQD</t>
  </si>
  <si>
    <t>CYPA</t>
  </si>
  <si>
    <t>CYLL</t>
  </si>
  <si>
    <t>CYXH</t>
  </si>
  <si>
    <t>CNBI</t>
  </si>
  <si>
    <t>CYQW</t>
  </si>
  <si>
    <t>CYYC</t>
  </si>
  <si>
    <t>CYQF</t>
  </si>
  <si>
    <t>CYET</t>
  </si>
  <si>
    <t>CYKA</t>
  </si>
  <si>
    <t>CYYF</t>
  </si>
  <si>
    <t>CYVR</t>
  </si>
  <si>
    <t>CYQQ</t>
  </si>
  <si>
    <t>CYXS</t>
  </si>
  <si>
    <t>CYPR</t>
  </si>
  <si>
    <t>CYMX</t>
  </si>
  <si>
    <t>CYVP</t>
  </si>
  <si>
    <t>CYFB</t>
  </si>
  <si>
    <t>CYGX</t>
  </si>
  <si>
    <t>CYZS</t>
  </si>
  <si>
    <t>CWEU</t>
  </si>
  <si>
    <t>CYVC</t>
  </si>
  <si>
    <t>CYRB</t>
  </si>
  <si>
    <t>CYCB</t>
  </si>
  <si>
    <t>CYBK</t>
  </si>
  <si>
    <t>CYSM</t>
  </si>
  <si>
    <t>CYHY</t>
  </si>
  <si>
    <t>CYZF</t>
  </si>
  <si>
    <t>CYCO</t>
  </si>
  <si>
    <t>CYQU</t>
  </si>
  <si>
    <t>CYXJ</t>
  </si>
  <si>
    <t>CYYE</t>
  </si>
  <si>
    <t>CYFS</t>
  </si>
  <si>
    <t>CYYD</t>
  </si>
  <si>
    <t>CYXT</t>
  </si>
  <si>
    <t>CYQH</t>
  </si>
  <si>
    <t>CYEV</t>
  </si>
  <si>
    <t>CYXY</t>
  </si>
  <si>
    <t>CYMA</t>
  </si>
  <si>
    <t>NW</t>
  </si>
  <si>
    <t>AB</t>
  </si>
  <si>
    <t>MB</t>
  </si>
  <si>
    <t>NU</t>
  </si>
  <si>
    <t>BC</t>
  </si>
  <si>
    <t>SK</t>
  </si>
  <si>
    <t>QC</t>
  </si>
  <si>
    <t>NS</t>
  </si>
  <si>
    <t>ON</t>
  </si>
  <si>
    <t>NB</t>
  </si>
  <si>
    <t>PE</t>
  </si>
  <si>
    <t>NL</t>
  </si>
  <si>
    <t>YU</t>
  </si>
  <si>
    <t>Simple Heating Load</t>
  </si>
  <si>
    <t>Simple Cooling Load</t>
  </si>
  <si>
    <t>Heating (Heat+Hum)</t>
  </si>
  <si>
    <t>Humidification (Heat+Hum)</t>
  </si>
  <si>
    <t>Humidification</t>
  </si>
  <si>
    <t>Humidification (Hum+Cool)</t>
  </si>
  <si>
    <t>Cooling (Hum+Cool)</t>
  </si>
  <si>
    <t>Dehumidification (Electric)</t>
  </si>
  <si>
    <t>Dehumidification Reheat (NG)</t>
  </si>
  <si>
    <t>Electricity from Lights</t>
  </si>
  <si>
    <t>Water for Plants</t>
  </si>
  <si>
    <t>Irrigation Pumping Load</t>
  </si>
  <si>
    <t>Water Heating Load</t>
  </si>
  <si>
    <t>CO2</t>
  </si>
  <si>
    <t>Ammonium Nitrate (N)</t>
  </si>
  <si>
    <t>Triple Superphosphate (P)</t>
  </si>
  <si>
    <t>Potassium Chloride (K)</t>
  </si>
  <si>
    <t>Soil</t>
  </si>
  <si>
    <t>Soil Amendments</t>
  </si>
  <si>
    <t xml:space="preserve">Neem Oil </t>
  </si>
  <si>
    <t>Neem Oil (water)</t>
  </si>
  <si>
    <t>Neem Oil (Soap)</t>
  </si>
  <si>
    <t>Fungicides</t>
  </si>
  <si>
    <t>Extractor Fan Electricity</t>
  </si>
  <si>
    <t>Intake Fan Electricity</t>
  </si>
  <si>
    <t>Circulation Fan Electricity</t>
  </si>
  <si>
    <t>Landfill operations</t>
  </si>
  <si>
    <t>landfill co2</t>
  </si>
  <si>
    <t>input mass to transport</t>
  </si>
  <si>
    <t xml:space="preserve">sum AC </t>
  </si>
  <si>
    <t>sum DH</t>
  </si>
  <si>
    <t>sum Heat</t>
  </si>
  <si>
    <t>trans lorry</t>
  </si>
  <si>
    <t>trans truck</t>
  </si>
  <si>
    <t>trans passenger car</t>
  </si>
  <si>
    <t>plant yield</t>
  </si>
  <si>
    <t>NG (MJ/kg-bud)</t>
  </si>
  <si>
    <t>55.2 MJ/kg NG</t>
  </si>
  <si>
    <t>3.058229634 kg CO2/kg NG</t>
  </si>
  <si>
    <t>kg CO2/kWh</t>
  </si>
  <si>
    <t>These values are HHV for NG and CO2 for other categories</t>
  </si>
  <si>
    <t>total CO2</t>
  </si>
  <si>
    <t>total kWh</t>
  </si>
  <si>
    <t>validation (% difference between matlab calcuation)</t>
  </si>
  <si>
    <t>sum of individual categories MATLAB (CO2)</t>
  </si>
  <si>
    <t>sum of individual categories MATLAB (kg)</t>
  </si>
  <si>
    <t>sum of individual categories MATLAB (co2)</t>
  </si>
  <si>
    <t>sum of individual categories MATLAB (HHV)</t>
  </si>
  <si>
    <t>sum of electricity validation</t>
  </si>
  <si>
    <t>sum of NG validation</t>
  </si>
  <si>
    <t>plant yield (CO2 sequestered)</t>
  </si>
  <si>
    <t>landfill sequestered (CO2)</t>
  </si>
  <si>
    <t>CO2 conversion</t>
  </si>
  <si>
    <t>1. paste MATLAB output here (F5:AS103)</t>
  </si>
  <si>
    <t>3. only electricity and NG is extracted from this to be input in OpenLCA model</t>
  </si>
  <si>
    <t xml:space="preserve">4. electricity values needs to be divided by the province kg CO2/kWh </t>
  </si>
  <si>
    <t>Below are the calculated conversion factor to transform individual categories into kWh and kg of NG</t>
  </si>
  <si>
    <t>NG output from Matlab indivudal categories are in CO2, needs to first be divided by 3.058229634 to have kg NG</t>
  </si>
  <si>
    <t>kWh output from individual categories is already in kWh</t>
  </si>
  <si>
    <t>726980TYA.CSV</t>
  </si>
  <si>
    <t>PORTLAND INTERNATIONAL AP</t>
  </si>
  <si>
    <t>PORTLAND INTL JETPORT</t>
  </si>
  <si>
    <t>CA</t>
  </si>
  <si>
    <t>LONG BEACH DAUGHERTY FLD</t>
  </si>
  <si>
    <t>MTL</t>
  </si>
  <si>
    <t>OR</t>
  </si>
  <si>
    <t>ME</t>
  </si>
  <si>
    <t>Example with Long Beach California</t>
  </si>
  <si>
    <t>kwh calculation validation</t>
  </si>
  <si>
    <t>CO2/kWh California</t>
  </si>
  <si>
    <t>from article (CO2)</t>
  </si>
  <si>
    <t>kwh calculation</t>
  </si>
  <si>
    <t>CO2/kWh Qc</t>
  </si>
  <si>
    <t>Total multiplied by kg CO2/kWh of California**</t>
  </si>
  <si>
    <t>kWh</t>
  </si>
  <si>
    <t>category #</t>
  </si>
  <si>
    <t>figures tab in indoor cannabis model.xlsx (summers et al 2021)</t>
  </si>
  <si>
    <t>Matlab output modifier</t>
  </si>
  <si>
    <t>Total divided by kg CO2/kWh of California**</t>
  </si>
  <si>
    <t>Matlab output</t>
  </si>
  <si>
    <t>from article</t>
  </si>
  <si>
    <t>sum of individual categories</t>
  </si>
  <si>
    <t>validation test**</t>
  </si>
  <si>
    <t>validation test</t>
  </si>
  <si>
    <t>** electricity sum initially had categories 28, 29 and 30 which were taken out</t>
  </si>
  <si>
    <t>**28 is landfill CO2</t>
  </si>
  <si>
    <t>**29 is transport to landfill</t>
  </si>
  <si>
    <t>**30 is a sum of AC demand already counted</t>
  </si>
  <si>
    <t>**validation test being &gt;1% is normal in this case</t>
  </si>
  <si>
    <t>NG calculations validation</t>
  </si>
  <si>
    <t>NG properties</t>
  </si>
  <si>
    <t>MJ/kg</t>
  </si>
  <si>
    <t>CO2/kg</t>
  </si>
  <si>
    <t>HHV to mass</t>
  </si>
  <si>
    <t>sum of individual categories Article Figures (co2)</t>
  </si>
  <si>
    <t>NG kg total</t>
  </si>
  <si>
    <t>sum of individual categories MATLAB</t>
  </si>
  <si>
    <t>MJ NG total</t>
  </si>
  <si>
    <t>Matlab output to co2 modifier (HHV_ng_mass)</t>
  </si>
  <si>
    <t>Validation test</t>
  </si>
  <si>
    <t>Landfill Operations</t>
  </si>
  <si>
    <t>Landfill Emissions</t>
  </si>
  <si>
    <t>Transportation to Landfill</t>
  </si>
  <si>
    <t>Secondary Air Conditioning</t>
  </si>
  <si>
    <t>Secondary Dehumidification</t>
  </si>
  <si>
    <t>Secondary Heating</t>
  </si>
  <si>
    <t>Transportation, Lorry, to facility</t>
  </si>
  <si>
    <t>Transportation, Truck, to facility</t>
  </si>
  <si>
    <t>Tranportation, passenger vehicle, to facility</t>
  </si>
  <si>
    <t>Carbon Sequestered in product</t>
  </si>
  <si>
    <t>landfill</t>
  </si>
  <si>
    <t>Carbon sequestered in landfill</t>
  </si>
  <si>
    <t>Here are the outputs with canadian meteorological values with less than 0.5% variation after validation</t>
  </si>
  <si>
    <t>5. NG needs to be converted to have kg by multiplying MATLAB output by NG modifier 12694.4149544527</t>
  </si>
  <si>
    <t>Individual categories electricity kWh</t>
  </si>
  <si>
    <t>Individual categories electricity NG kg</t>
  </si>
  <si>
    <t>Simple Heating Load (kg NG)</t>
  </si>
  <si>
    <t>Heating (Heat+Hum)  (kg NG)</t>
  </si>
  <si>
    <t>Humidification (kg NG)</t>
  </si>
  <si>
    <t>Humidification (Heat+Hum)  (kg NG)</t>
  </si>
  <si>
    <t>Humidification (Hum+Cool)  (kg NG)</t>
  </si>
  <si>
    <t>Dehumidification Reheat (kg NG)</t>
  </si>
  <si>
    <t>Simple Cooling Load (kWh)</t>
  </si>
  <si>
    <t>Cooling (Hum+Cool) (kWh)</t>
  </si>
  <si>
    <t>Dehumidification (Electric) (kWh)</t>
  </si>
  <si>
    <t>Electricity from Lights(kWh)</t>
  </si>
  <si>
    <t>Irrigation Pumping Load (kWh)</t>
  </si>
  <si>
    <t>Water Heating Load (kWh)</t>
  </si>
  <si>
    <t>Extractor Fan Electricity (kWh)</t>
  </si>
  <si>
    <t>Intake Fan Electricity(kWh)</t>
  </si>
  <si>
    <t>Circulation Fan Electricity (kWh)</t>
  </si>
  <si>
    <t xml:space="preserve">State co2/kwh factor </t>
  </si>
  <si>
    <t>**difference caused by change in L1657 in Indoor_Model_Facility_LCAv5_VDB.m</t>
  </si>
  <si>
    <t>2. Columns I to AS are in CO2 or HHV for NG, needs to be converted to kWh and kg of NG for individual category weight using Summers et al., conversion factor (conversion factor sheet)</t>
  </si>
  <si>
    <t>NG modifier (HHV to KG)</t>
  </si>
  <si>
    <t>max % difference between sum and individual categories</t>
  </si>
  <si>
    <t>sum AC  (kWh)</t>
  </si>
  <si>
    <t>sum DH (kWh)</t>
  </si>
  <si>
    <t>sum Heat (kWh)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</si>
</sst>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 applyAlignment="1">
      <alignment wrapText="1"/>
    </xf>
    <xf numFmtId="164" fontId="1" fillId="0" borderId="0" xfId="0" applyNumberFormat="1" applyFont="1" applyAlignment="1">
      <alignment horizontal="center" wrapText="1"/>
    </xf>
    <xf numFmtId="11" fontId="0" fillId="0" borderId="0" xfId="0" applyNumberFormat="1"/>
    <xf numFmtId="0" fontId="0" fillId="2" borderId="0" xfId="0" applyFill="1" applyAlignment="1">
      <alignment wrapText="1"/>
    </xf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2" fillId="0" borderId="0" xfId="0" applyFont="1" applyAlignment="1">
      <alignment wrapText="1"/>
    </xf>
    <xf numFmtId="0" fontId="2" fillId="3" borderId="0" xfId="0" applyFont="1" applyFill="1" applyAlignment="1">
      <alignment wrapText="1"/>
    </xf>
    <xf numFmtId="0" fontId="0" fillId="0" borderId="0" xfId="0" applyAlignment="1">
      <alignment wrapText="1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164" fontId="1" fillId="0" borderId="0" xfId="0" applyNumberFormat="1" applyFont="1" applyAlignment="1">
      <alignment horizontal="center"/>
    </xf>
    <xf numFmtId="0" fontId="0" fillId="3" borderId="1" xfId="0" applyFill="1" applyBorder="1"/>
    <xf numFmtId="0" fontId="0" fillId="0" borderId="2" xfId="0" applyBorder="1"/>
    <xf numFmtId="0" fontId="0" fillId="6" borderId="0" xfId="0" applyFill="1"/>
    <xf numFmtId="0" fontId="2" fillId="0" borderId="0" xfId="0" applyFont="1"/>
    <xf numFmtId="0" fontId="2" fillId="3" borderId="0" xfId="0" applyFont="1" applyFill="1"/>
    <xf numFmtId="2" fontId="0" fillId="0" borderId="0" xfId="0" applyNumberFormat="1"/>
    <xf numFmtId="0" fontId="0" fillId="0" borderId="3" xfId="0" applyBorder="1"/>
    <xf numFmtId="1" fontId="1" fillId="0" borderId="0" xfId="0" applyNumberFormat="1" applyFont="1"/>
    <xf numFmtId="0" fontId="0" fillId="7" borderId="0" xfId="0" applyFill="1"/>
    <xf numFmtId="2" fontId="0" fillId="7" borderId="0" xfId="0" applyNumberFormat="1" applyFill="1"/>
    <xf numFmtId="0" fontId="0" fillId="8" borderId="0" xfId="0" applyFill="1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164" fontId="1" fillId="6" borderId="0" xfId="0" applyNumberFormat="1" applyFont="1" applyFill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D7FE3-2A86-427C-A327-30BB01BE4775}">
  <dimension ref="A2:BB104"/>
  <sheetViews>
    <sheetView zoomScale="55" zoomScaleNormal="55" workbookViewId="0">
      <selection activeCell="F27" sqref="F27"/>
    </sheetView>
  </sheetViews>
  <sheetFormatPr defaultRowHeight="15" x14ac:dyDescent="0.25"/>
  <cols>
    <col min="6" max="6" width="59.7109375" customWidth="1"/>
    <col min="7" max="7" width="15.7109375" customWidth="1"/>
    <col min="8" max="8" width="12.7109375" customWidth="1"/>
  </cols>
  <sheetData>
    <row r="2" spans="1:54" ht="75" x14ac:dyDescent="0.25">
      <c r="I2" s="4" t="s">
        <v>218</v>
      </c>
      <c r="J2" s="5" t="s">
        <v>219</v>
      </c>
      <c r="K2" s="4" t="s">
        <v>220</v>
      </c>
      <c r="L2" s="6" t="s">
        <v>221</v>
      </c>
      <c r="M2" s="6" t="s">
        <v>222</v>
      </c>
      <c r="N2" s="6" t="s">
        <v>223</v>
      </c>
      <c r="O2" s="5" t="s">
        <v>224</v>
      </c>
      <c r="P2" s="5" t="s">
        <v>225</v>
      </c>
      <c r="Q2" s="6" t="s">
        <v>226</v>
      </c>
      <c r="R2" s="5" t="s">
        <v>227</v>
      </c>
      <c r="S2" s="7" t="s">
        <v>228</v>
      </c>
      <c r="T2" s="8" t="s">
        <v>229</v>
      </c>
      <c r="U2" s="8" t="s">
        <v>230</v>
      </c>
      <c r="V2" s="7" t="s">
        <v>231</v>
      </c>
      <c r="W2" s="7" t="s">
        <v>232</v>
      </c>
      <c r="X2" s="7" t="s">
        <v>233</v>
      </c>
      <c r="Y2" s="7" t="s">
        <v>234</v>
      </c>
      <c r="Z2" s="7" t="s">
        <v>235</v>
      </c>
      <c r="AA2" s="7" t="s">
        <v>236</v>
      </c>
      <c r="AB2" s="9" t="s">
        <v>237</v>
      </c>
      <c r="AC2" s="9" t="s">
        <v>238</v>
      </c>
      <c r="AD2" s="9" t="s">
        <v>239</v>
      </c>
      <c r="AE2" s="7" t="s">
        <v>240</v>
      </c>
      <c r="AF2" s="5" t="s">
        <v>241</v>
      </c>
      <c r="AG2" s="5" t="s">
        <v>242</v>
      </c>
      <c r="AH2" s="5" t="s">
        <v>243</v>
      </c>
      <c r="AI2" s="9" t="s">
        <v>244</v>
      </c>
      <c r="AJ2" s="5" t="s">
        <v>245</v>
      </c>
      <c r="AK2" s="5" t="s">
        <v>246</v>
      </c>
      <c r="AL2" s="5" t="s">
        <v>247</v>
      </c>
      <c r="AM2" s="9" t="s">
        <v>248</v>
      </c>
      <c r="AN2" s="9" t="s">
        <v>249</v>
      </c>
      <c r="AO2" s="9" t="s">
        <v>250</v>
      </c>
      <c r="AP2" s="9" t="s">
        <v>251</v>
      </c>
      <c r="AQ2" s="9" t="s">
        <v>252</v>
      </c>
      <c r="AR2" s="9" t="s">
        <v>268</v>
      </c>
      <c r="AS2" s="9" t="s">
        <v>269</v>
      </c>
      <c r="AT2" s="26" t="s">
        <v>266</v>
      </c>
      <c r="AU2" s="26"/>
      <c r="AV2" s="26"/>
      <c r="AW2" s="26"/>
      <c r="AX2" s="27" t="s">
        <v>267</v>
      </c>
      <c r="AY2" s="27"/>
      <c r="AZ2" s="27"/>
      <c r="BA2" s="27"/>
      <c r="BB2" s="27"/>
    </row>
    <row r="3" spans="1:54" x14ac:dyDescent="0.25">
      <c r="I3" s="10"/>
      <c r="J3" s="11"/>
      <c r="K3" s="10"/>
      <c r="L3" s="12"/>
      <c r="M3" s="12"/>
      <c r="N3" s="12"/>
      <c r="O3" s="11"/>
      <c r="P3" s="11"/>
      <c r="Q3" s="12"/>
      <c r="R3" s="5"/>
      <c r="S3" s="7"/>
      <c r="T3" s="8"/>
      <c r="U3" s="8"/>
      <c r="V3" s="7"/>
      <c r="W3" s="7"/>
      <c r="X3" s="7"/>
      <c r="Y3" s="7"/>
      <c r="Z3" s="7"/>
      <c r="AA3" s="7"/>
      <c r="AB3" s="9"/>
      <c r="AC3" s="9"/>
      <c r="AD3" s="9"/>
      <c r="AE3" s="7"/>
      <c r="AF3" s="5"/>
      <c r="AG3" s="5"/>
      <c r="AH3" s="5"/>
      <c r="AI3" s="9"/>
      <c r="AJ3" s="5"/>
      <c r="AK3" s="5"/>
      <c r="AL3" s="5"/>
      <c r="AM3" s="9"/>
      <c r="AN3" s="9"/>
      <c r="AO3" s="9"/>
      <c r="AP3" s="9"/>
      <c r="AQ3" s="9"/>
      <c r="AR3" s="9"/>
    </row>
    <row r="4" spans="1:54" x14ac:dyDescent="0.25">
      <c r="F4" t="s">
        <v>270</v>
      </c>
      <c r="J4" s="11"/>
      <c r="O4" s="11"/>
      <c r="P4" s="11"/>
      <c r="R4" s="11"/>
      <c r="T4" s="11"/>
      <c r="U4" s="11"/>
      <c r="AF4" s="11"/>
      <c r="AG4" s="11"/>
      <c r="AH4" s="11"/>
      <c r="AJ4" s="11"/>
      <c r="AK4" s="11"/>
      <c r="AL4" s="11"/>
      <c r="AW4" t="e">
        <f>MAX(AW6:AW104)</f>
        <v>#DIV/0!</v>
      </c>
      <c r="BB4" t="e">
        <f>MAX(BB6:BB104)</f>
        <v>#DIV/0!</v>
      </c>
    </row>
    <row r="5" spans="1:54" ht="30" x14ac:dyDescent="0.25">
      <c r="A5" s="1" t="s">
        <v>0</v>
      </c>
      <c r="B5" s="2" t="s">
        <v>1</v>
      </c>
      <c r="C5" s="2" t="s">
        <v>2</v>
      </c>
      <c r="D5" s="1" t="s">
        <v>3</v>
      </c>
      <c r="E5" s="1" t="s">
        <v>4</v>
      </c>
      <c r="F5" s="2" t="s">
        <v>5</v>
      </c>
      <c r="G5" s="2" t="s">
        <v>6</v>
      </c>
      <c r="H5" s="2" t="s">
        <v>254</v>
      </c>
      <c r="I5" s="13">
        <v>1</v>
      </c>
      <c r="J5" s="11">
        <v>2</v>
      </c>
      <c r="K5" s="13">
        <v>3</v>
      </c>
      <c r="L5" s="13">
        <v>4</v>
      </c>
      <c r="M5" s="13">
        <v>5</v>
      </c>
      <c r="N5" s="13">
        <v>6</v>
      </c>
      <c r="O5" s="11">
        <v>7</v>
      </c>
      <c r="P5" s="11">
        <v>8</v>
      </c>
      <c r="Q5" s="13">
        <v>9</v>
      </c>
      <c r="R5" s="11">
        <v>10</v>
      </c>
      <c r="S5">
        <v>11</v>
      </c>
      <c r="T5" s="11">
        <v>12</v>
      </c>
      <c r="U5" s="11">
        <v>13</v>
      </c>
      <c r="V5">
        <v>14</v>
      </c>
      <c r="W5">
        <v>15</v>
      </c>
      <c r="X5">
        <v>16</v>
      </c>
      <c r="Y5">
        <v>17</v>
      </c>
      <c r="Z5">
        <v>18</v>
      </c>
      <c r="AA5">
        <v>19</v>
      </c>
      <c r="AB5">
        <v>20</v>
      </c>
      <c r="AC5">
        <v>21</v>
      </c>
      <c r="AD5">
        <v>22</v>
      </c>
      <c r="AE5">
        <v>23</v>
      </c>
      <c r="AF5" s="11">
        <v>24</v>
      </c>
      <c r="AG5" s="11">
        <v>25</v>
      </c>
      <c r="AH5" s="11">
        <v>26</v>
      </c>
      <c r="AI5">
        <v>27</v>
      </c>
      <c r="AJ5" s="11">
        <v>28</v>
      </c>
      <c r="AK5" s="11">
        <v>29</v>
      </c>
      <c r="AL5" s="11">
        <v>30</v>
      </c>
      <c r="AM5">
        <v>31</v>
      </c>
      <c r="AN5">
        <v>32</v>
      </c>
      <c r="AO5">
        <v>33</v>
      </c>
      <c r="AP5">
        <v>34</v>
      </c>
      <c r="AQ5">
        <v>35</v>
      </c>
      <c r="AR5">
        <v>36</v>
      </c>
      <c r="AS5" s="2">
        <v>37</v>
      </c>
      <c r="AT5" t="s">
        <v>257</v>
      </c>
      <c r="AU5" t="s">
        <v>259</v>
      </c>
      <c r="AV5" t="s">
        <v>260</v>
      </c>
      <c r="AW5" t="s">
        <v>261</v>
      </c>
      <c r="AX5" t="s">
        <v>265</v>
      </c>
      <c r="AY5" t="s">
        <v>262</v>
      </c>
      <c r="AZ5" t="s">
        <v>263</v>
      </c>
      <c r="BA5" t="s">
        <v>264</v>
      </c>
      <c r="BB5" t="s">
        <v>261</v>
      </c>
    </row>
    <row r="6" spans="1:54" x14ac:dyDescent="0.25">
      <c r="A6" t="s">
        <v>7</v>
      </c>
      <c r="B6">
        <v>233.20099999999999</v>
      </c>
      <c r="C6">
        <v>65.281000000000006</v>
      </c>
      <c r="D6" t="s">
        <v>8</v>
      </c>
      <c r="E6" t="s">
        <v>205</v>
      </c>
      <c r="F6" s="28" t="s">
        <v>271</v>
      </c>
      <c r="G6" s="2"/>
      <c r="H6" s="2"/>
      <c r="AT6">
        <v>0.29713000000000001</v>
      </c>
      <c r="AU6">
        <f>J6+O6+P6+R6+T6+U6+AF6+AG6+AH6+AL6+AM6+AN6</f>
        <v>0</v>
      </c>
      <c r="AV6">
        <f>AU6/AT6</f>
        <v>0</v>
      </c>
      <c r="AW6" t="e">
        <f>(AV6-G6)/AV6*100</f>
        <v>#DIV/0!</v>
      </c>
      <c r="AX6">
        <f>I6+K6+L6+M6+N6+Q6</f>
        <v>0</v>
      </c>
      <c r="AY6">
        <f>AX6*703.305</f>
        <v>0</v>
      </c>
      <c r="AZ6">
        <f>AY6/3.058229634</f>
        <v>0</v>
      </c>
      <c r="BA6">
        <f>AZ6*55.2</f>
        <v>0</v>
      </c>
      <c r="BB6" t="e">
        <f>(BA6-H6)/BA6*100</f>
        <v>#DIV/0!</v>
      </c>
    </row>
    <row r="7" spans="1:54" x14ac:dyDescent="0.25">
      <c r="A7" t="s">
        <v>9</v>
      </c>
      <c r="B7">
        <v>242.83500000000001</v>
      </c>
      <c r="C7">
        <v>58.621000000000002</v>
      </c>
      <c r="D7" t="s">
        <v>10</v>
      </c>
      <c r="E7" t="s">
        <v>206</v>
      </c>
      <c r="F7" s="17" t="s">
        <v>351</v>
      </c>
      <c r="AT7">
        <v>0.79810000000000003</v>
      </c>
      <c r="AU7">
        <f t="shared" ref="AU7:AU70" si="0">J7+O7+P7+R7+T7+U7+AF7+AG7+AH7+AL7+AM7+AN7</f>
        <v>0</v>
      </c>
      <c r="AV7">
        <f t="shared" ref="AV7:AV70" si="1">AU7/AT7</f>
        <v>0</v>
      </c>
      <c r="AW7" t="e">
        <f t="shared" ref="AW7:AW70" si="2">(AV7-G7)/AV7*100</f>
        <v>#DIV/0!</v>
      </c>
      <c r="AX7">
        <f t="shared" ref="AX7:AX70" si="3">I7+K7+L7+M7+N7+Q7</f>
        <v>0</v>
      </c>
      <c r="AY7">
        <f t="shared" ref="AY7:AY70" si="4">AX7*703.305</f>
        <v>0</v>
      </c>
      <c r="AZ7">
        <f t="shared" ref="AZ7:AZ70" si="5">AY7/3.058229634</f>
        <v>0</v>
      </c>
      <c r="BA7">
        <f t="shared" ref="BA7:BA70" si="6">AZ7*55.2</f>
        <v>0</v>
      </c>
      <c r="BB7" t="e">
        <f t="shared" ref="BB7:BB70" si="7">(BA7-H7)/BA7*100</f>
        <v>#DIV/0!</v>
      </c>
    </row>
    <row r="8" spans="1:54" x14ac:dyDescent="0.25">
      <c r="A8" t="s">
        <v>11</v>
      </c>
      <c r="B8">
        <v>245.22300000000001</v>
      </c>
      <c r="C8">
        <v>55.292999999999999</v>
      </c>
      <c r="D8" t="s">
        <v>12</v>
      </c>
      <c r="E8" t="s">
        <v>206</v>
      </c>
      <c r="F8" s="17" t="s">
        <v>272</v>
      </c>
      <c r="AT8">
        <v>0.79810000000000003</v>
      </c>
      <c r="AU8">
        <f t="shared" si="0"/>
        <v>0</v>
      </c>
      <c r="AV8">
        <f t="shared" si="1"/>
        <v>0</v>
      </c>
      <c r="AW8" t="e">
        <f t="shared" si="2"/>
        <v>#DIV/0!</v>
      </c>
      <c r="AX8">
        <f t="shared" si="3"/>
        <v>0</v>
      </c>
      <c r="AY8">
        <f t="shared" si="4"/>
        <v>0</v>
      </c>
      <c r="AZ8">
        <f t="shared" si="5"/>
        <v>0</v>
      </c>
      <c r="BA8">
        <f t="shared" si="6"/>
        <v>0</v>
      </c>
      <c r="BB8" t="e">
        <f t="shared" si="7"/>
        <v>#DIV/0!</v>
      </c>
    </row>
    <row r="9" spans="1:54" x14ac:dyDescent="0.25">
      <c r="A9" t="s">
        <v>13</v>
      </c>
      <c r="B9">
        <v>258.92399999999998</v>
      </c>
      <c r="C9">
        <v>56.863999999999997</v>
      </c>
      <c r="D9" t="s">
        <v>14</v>
      </c>
      <c r="E9" t="s">
        <v>207</v>
      </c>
      <c r="F9" s="17" t="s">
        <v>273</v>
      </c>
      <c r="AT9">
        <v>5.1950000000000003E-2</v>
      </c>
      <c r="AU9">
        <f t="shared" si="0"/>
        <v>0</v>
      </c>
      <c r="AV9">
        <f t="shared" si="1"/>
        <v>0</v>
      </c>
      <c r="AW9" t="e">
        <f t="shared" si="2"/>
        <v>#DIV/0!</v>
      </c>
      <c r="AX9">
        <f t="shared" si="3"/>
        <v>0</v>
      </c>
      <c r="AY9">
        <f t="shared" si="4"/>
        <v>0</v>
      </c>
      <c r="AZ9">
        <f t="shared" si="5"/>
        <v>0</v>
      </c>
      <c r="BA9">
        <f t="shared" si="6"/>
        <v>0</v>
      </c>
      <c r="BB9" t="e">
        <f t="shared" si="7"/>
        <v>#DIV/0!</v>
      </c>
    </row>
    <row r="10" spans="1:54" x14ac:dyDescent="0.25">
      <c r="A10" t="s">
        <v>15</v>
      </c>
      <c r="B10">
        <v>262.13600000000002</v>
      </c>
      <c r="C10">
        <v>55.801000000000002</v>
      </c>
      <c r="D10" t="s">
        <v>16</v>
      </c>
      <c r="E10" t="s">
        <v>207</v>
      </c>
      <c r="F10" s="17" t="s">
        <v>331</v>
      </c>
      <c r="AT10">
        <v>5.1950000000000003E-2</v>
      </c>
      <c r="AU10">
        <f t="shared" si="0"/>
        <v>0</v>
      </c>
      <c r="AV10">
        <f t="shared" si="1"/>
        <v>0</v>
      </c>
      <c r="AW10" t="e">
        <f t="shared" si="2"/>
        <v>#DIV/0!</v>
      </c>
      <c r="AX10">
        <f t="shared" si="3"/>
        <v>0</v>
      </c>
      <c r="AY10">
        <f t="shared" si="4"/>
        <v>0</v>
      </c>
      <c r="AZ10">
        <f t="shared" si="5"/>
        <v>0</v>
      </c>
      <c r="BA10">
        <f t="shared" si="6"/>
        <v>0</v>
      </c>
      <c r="BB10" t="e">
        <f t="shared" si="7"/>
        <v>#DIV/0!</v>
      </c>
    </row>
    <row r="11" spans="1:54" x14ac:dyDescent="0.25">
      <c r="A11" t="s">
        <v>17</v>
      </c>
      <c r="B11">
        <v>278.75599999999997</v>
      </c>
      <c r="C11">
        <v>68.775999999999996</v>
      </c>
      <c r="D11" t="s">
        <v>18</v>
      </c>
      <c r="E11" t="s">
        <v>208</v>
      </c>
      <c r="AT11">
        <v>1.0626899999999999</v>
      </c>
      <c r="AU11">
        <f t="shared" si="0"/>
        <v>0</v>
      </c>
      <c r="AV11">
        <f t="shared" si="1"/>
        <v>0</v>
      </c>
      <c r="AW11" t="e">
        <f t="shared" si="2"/>
        <v>#DIV/0!</v>
      </c>
      <c r="AX11">
        <f t="shared" si="3"/>
        <v>0</v>
      </c>
      <c r="AY11">
        <f t="shared" si="4"/>
        <v>0</v>
      </c>
      <c r="AZ11">
        <f t="shared" si="5"/>
        <v>0</v>
      </c>
      <c r="BA11">
        <f t="shared" si="6"/>
        <v>0</v>
      </c>
      <c r="BB11" t="e">
        <f t="shared" si="7"/>
        <v>#DIV/0!</v>
      </c>
    </row>
    <row r="12" spans="1:54" x14ac:dyDescent="0.25">
      <c r="A12" t="s">
        <v>19</v>
      </c>
      <c r="B12">
        <v>267.88400000000001</v>
      </c>
      <c r="C12">
        <v>62.811</v>
      </c>
      <c r="D12" t="s">
        <v>20</v>
      </c>
      <c r="E12" t="s">
        <v>208</v>
      </c>
      <c r="AT12">
        <v>1.0626899999999999</v>
      </c>
      <c r="AU12">
        <f t="shared" si="0"/>
        <v>0</v>
      </c>
      <c r="AV12">
        <f t="shared" si="1"/>
        <v>0</v>
      </c>
      <c r="AW12" t="e">
        <f t="shared" si="2"/>
        <v>#DIV/0!</v>
      </c>
      <c r="AX12">
        <f t="shared" si="3"/>
        <v>0</v>
      </c>
      <c r="AY12">
        <f t="shared" si="4"/>
        <v>0</v>
      </c>
      <c r="AZ12">
        <f t="shared" si="5"/>
        <v>0</v>
      </c>
      <c r="BA12">
        <f t="shared" si="6"/>
        <v>0</v>
      </c>
      <c r="BB12" t="e">
        <f t="shared" si="7"/>
        <v>#DIV/0!</v>
      </c>
    </row>
    <row r="13" spans="1:54" x14ac:dyDescent="0.25">
      <c r="A13" t="s">
        <v>21</v>
      </c>
      <c r="B13">
        <v>282.03300000000002</v>
      </c>
      <c r="C13">
        <v>72.683000000000007</v>
      </c>
      <c r="D13" t="s">
        <v>22</v>
      </c>
      <c r="E13" t="s">
        <v>208</v>
      </c>
      <c r="AT13">
        <v>1.0626899999999999</v>
      </c>
      <c r="AU13">
        <f t="shared" si="0"/>
        <v>0</v>
      </c>
      <c r="AV13">
        <f t="shared" si="1"/>
        <v>0</v>
      </c>
      <c r="AW13" t="e">
        <f t="shared" si="2"/>
        <v>#DIV/0!</v>
      </c>
      <c r="AX13">
        <f t="shared" si="3"/>
        <v>0</v>
      </c>
      <c r="AY13">
        <f t="shared" si="4"/>
        <v>0</v>
      </c>
      <c r="AZ13">
        <f t="shared" si="5"/>
        <v>0</v>
      </c>
      <c r="BA13">
        <f t="shared" si="6"/>
        <v>0</v>
      </c>
      <c r="BB13" t="e">
        <f t="shared" si="7"/>
        <v>#DIV/0!</v>
      </c>
    </row>
    <row r="14" spans="1:54" x14ac:dyDescent="0.25">
      <c r="A14" t="s">
        <v>110</v>
      </c>
      <c r="B14">
        <v>228.18299999999999</v>
      </c>
      <c r="C14">
        <v>53.25</v>
      </c>
      <c r="D14" t="s">
        <v>111</v>
      </c>
      <c r="E14" t="s">
        <v>209</v>
      </c>
      <c r="AT14">
        <v>6.2359999999999999E-2</v>
      </c>
      <c r="AU14">
        <f t="shared" si="0"/>
        <v>0</v>
      </c>
      <c r="AV14">
        <f t="shared" si="1"/>
        <v>0</v>
      </c>
      <c r="AW14" t="e">
        <f t="shared" si="2"/>
        <v>#DIV/0!</v>
      </c>
      <c r="AX14">
        <f t="shared" si="3"/>
        <v>0</v>
      </c>
      <c r="AY14">
        <f t="shared" si="4"/>
        <v>0</v>
      </c>
      <c r="AZ14">
        <f t="shared" si="5"/>
        <v>0</v>
      </c>
      <c r="BA14">
        <f t="shared" si="6"/>
        <v>0</v>
      </c>
      <c r="BB14" t="e">
        <f t="shared" si="7"/>
        <v>#DIV/0!</v>
      </c>
    </row>
    <row r="15" spans="1:54" x14ac:dyDescent="0.25">
      <c r="A15" t="s">
        <v>23</v>
      </c>
      <c r="B15">
        <v>237.49</v>
      </c>
      <c r="C15">
        <v>53.026000000000003</v>
      </c>
      <c r="D15" t="s">
        <v>24</v>
      </c>
      <c r="E15" t="s">
        <v>209</v>
      </c>
      <c r="AT15">
        <v>6.2359999999999999E-2</v>
      </c>
      <c r="AU15">
        <f t="shared" si="0"/>
        <v>0</v>
      </c>
      <c r="AV15">
        <f t="shared" si="1"/>
        <v>0</v>
      </c>
      <c r="AW15" t="e">
        <f t="shared" si="2"/>
        <v>#DIV/0!</v>
      </c>
      <c r="AX15">
        <f t="shared" si="3"/>
        <v>0</v>
      </c>
      <c r="AY15">
        <f t="shared" si="4"/>
        <v>0</v>
      </c>
      <c r="AZ15">
        <f t="shared" si="5"/>
        <v>0</v>
      </c>
      <c r="BA15">
        <f t="shared" si="6"/>
        <v>0</v>
      </c>
      <c r="BB15" t="e">
        <f t="shared" si="7"/>
        <v>#DIV/0!</v>
      </c>
    </row>
    <row r="16" spans="1:54" x14ac:dyDescent="0.25">
      <c r="A16" t="s">
        <v>25</v>
      </c>
      <c r="B16">
        <v>237.946</v>
      </c>
      <c r="C16">
        <v>52.183</v>
      </c>
      <c r="D16" t="s">
        <v>116</v>
      </c>
      <c r="E16" t="s">
        <v>209</v>
      </c>
      <c r="AT16">
        <v>6.2359999999999999E-2</v>
      </c>
      <c r="AU16">
        <f t="shared" si="0"/>
        <v>0</v>
      </c>
      <c r="AV16">
        <f t="shared" si="1"/>
        <v>0</v>
      </c>
      <c r="AW16" t="e">
        <f t="shared" si="2"/>
        <v>#DIV/0!</v>
      </c>
      <c r="AX16">
        <f t="shared" si="3"/>
        <v>0</v>
      </c>
      <c r="AY16">
        <f t="shared" si="4"/>
        <v>0</v>
      </c>
      <c r="AZ16">
        <f t="shared" si="5"/>
        <v>0</v>
      </c>
      <c r="BA16">
        <f t="shared" si="6"/>
        <v>0</v>
      </c>
      <c r="BB16" t="e">
        <f t="shared" si="7"/>
        <v>#DIV/0!</v>
      </c>
    </row>
    <row r="17" spans="1:54" x14ac:dyDescent="0.25">
      <c r="A17" t="s">
        <v>26</v>
      </c>
      <c r="B17">
        <v>237.637</v>
      </c>
      <c r="C17">
        <v>49.024999999999999</v>
      </c>
      <c r="D17" t="s">
        <v>117</v>
      </c>
      <c r="E17" t="s">
        <v>209</v>
      </c>
      <c r="AT17">
        <v>6.2359999999999999E-2</v>
      </c>
      <c r="AU17">
        <f t="shared" si="0"/>
        <v>0</v>
      </c>
      <c r="AV17">
        <f t="shared" si="1"/>
        <v>0</v>
      </c>
      <c r="AW17" t="e">
        <f t="shared" si="2"/>
        <v>#DIV/0!</v>
      </c>
      <c r="AX17">
        <f t="shared" si="3"/>
        <v>0</v>
      </c>
      <c r="AY17">
        <f t="shared" si="4"/>
        <v>0</v>
      </c>
      <c r="AZ17">
        <f t="shared" si="5"/>
        <v>0</v>
      </c>
      <c r="BA17">
        <f t="shared" si="6"/>
        <v>0</v>
      </c>
      <c r="BB17" t="e">
        <f t="shared" si="7"/>
        <v>#DIV/0!</v>
      </c>
    </row>
    <row r="18" spans="1:54" x14ac:dyDescent="0.25">
      <c r="A18" t="s">
        <v>27</v>
      </c>
      <c r="B18">
        <v>232.63300000000001</v>
      </c>
      <c r="C18">
        <v>50.680999999999997</v>
      </c>
      <c r="D18" t="s">
        <v>118</v>
      </c>
      <c r="E18" t="s">
        <v>209</v>
      </c>
      <c r="AT18">
        <v>6.2359999999999999E-2</v>
      </c>
      <c r="AU18">
        <f t="shared" si="0"/>
        <v>0</v>
      </c>
      <c r="AV18">
        <f t="shared" si="1"/>
        <v>0</v>
      </c>
      <c r="AW18" t="e">
        <f t="shared" si="2"/>
        <v>#DIV/0!</v>
      </c>
      <c r="AX18">
        <f t="shared" si="3"/>
        <v>0</v>
      </c>
      <c r="AY18">
        <f t="shared" si="4"/>
        <v>0</v>
      </c>
      <c r="AZ18">
        <f t="shared" si="5"/>
        <v>0</v>
      </c>
      <c r="BA18">
        <f t="shared" si="6"/>
        <v>0</v>
      </c>
      <c r="BB18" t="e">
        <f t="shared" si="7"/>
        <v>#DIV/0!</v>
      </c>
    </row>
    <row r="19" spans="1:54" x14ac:dyDescent="0.25">
      <c r="A19" t="s">
        <v>28</v>
      </c>
      <c r="B19">
        <v>249.721</v>
      </c>
      <c r="C19">
        <v>54.405000000000001</v>
      </c>
      <c r="D19" t="s">
        <v>119</v>
      </c>
      <c r="E19" t="s">
        <v>206</v>
      </c>
      <c r="AT19">
        <v>0.79810000000000003</v>
      </c>
      <c r="AU19">
        <f t="shared" si="0"/>
        <v>0</v>
      </c>
      <c r="AV19">
        <f t="shared" si="1"/>
        <v>0</v>
      </c>
      <c r="AW19" t="e">
        <f t="shared" si="2"/>
        <v>#DIV/0!</v>
      </c>
      <c r="AX19">
        <f t="shared" si="3"/>
        <v>0</v>
      </c>
      <c r="AY19">
        <f t="shared" si="4"/>
        <v>0</v>
      </c>
      <c r="AZ19">
        <f t="shared" si="5"/>
        <v>0</v>
      </c>
      <c r="BA19">
        <f t="shared" si="6"/>
        <v>0</v>
      </c>
      <c r="BB19" t="e">
        <f t="shared" si="7"/>
        <v>#DIV/0!</v>
      </c>
    </row>
    <row r="20" spans="1:54" x14ac:dyDescent="0.25">
      <c r="A20" t="s">
        <v>29</v>
      </c>
      <c r="B20">
        <v>246.53299999999999</v>
      </c>
      <c r="C20">
        <v>53.667000000000002</v>
      </c>
      <c r="D20" t="s">
        <v>120</v>
      </c>
      <c r="E20" t="s">
        <v>206</v>
      </c>
      <c r="AT20">
        <v>0.79810000000000003</v>
      </c>
      <c r="AU20">
        <f t="shared" si="0"/>
        <v>0</v>
      </c>
      <c r="AV20">
        <f t="shared" si="1"/>
        <v>0</v>
      </c>
      <c r="AW20" t="e">
        <f t="shared" si="2"/>
        <v>#DIV/0!</v>
      </c>
      <c r="AX20">
        <f t="shared" si="3"/>
        <v>0</v>
      </c>
      <c r="AY20">
        <f t="shared" si="4"/>
        <v>0</v>
      </c>
      <c r="AZ20">
        <f t="shared" si="5"/>
        <v>0</v>
      </c>
      <c r="BA20">
        <f t="shared" si="6"/>
        <v>0</v>
      </c>
      <c r="BB20" t="e">
        <f t="shared" si="7"/>
        <v>#DIV/0!</v>
      </c>
    </row>
    <row r="21" spans="1:54" x14ac:dyDescent="0.25">
      <c r="A21" t="s">
        <v>30</v>
      </c>
      <c r="B21">
        <v>246.42</v>
      </c>
      <c r="C21">
        <v>53.31</v>
      </c>
      <c r="D21" t="s">
        <v>121</v>
      </c>
      <c r="E21" t="s">
        <v>206</v>
      </c>
      <c r="AT21">
        <v>0.79810000000000003</v>
      </c>
      <c r="AU21">
        <f t="shared" si="0"/>
        <v>0</v>
      </c>
      <c r="AV21">
        <f t="shared" si="1"/>
        <v>0</v>
      </c>
      <c r="AW21" t="e">
        <f t="shared" si="2"/>
        <v>#DIV/0!</v>
      </c>
      <c r="AX21">
        <f t="shared" si="3"/>
        <v>0</v>
      </c>
      <c r="AY21">
        <f t="shared" si="4"/>
        <v>0</v>
      </c>
      <c r="AZ21">
        <f t="shared" si="5"/>
        <v>0</v>
      </c>
      <c r="BA21">
        <f t="shared" si="6"/>
        <v>0</v>
      </c>
      <c r="BB21" t="e">
        <f t="shared" si="7"/>
        <v>#DIV/0!</v>
      </c>
    </row>
    <row r="22" spans="1:54" x14ac:dyDescent="0.25">
      <c r="A22" t="s">
        <v>31</v>
      </c>
      <c r="B22">
        <v>257.53800000000001</v>
      </c>
      <c r="C22">
        <v>51.265000000000001</v>
      </c>
      <c r="D22" t="s">
        <v>122</v>
      </c>
      <c r="E22" t="s">
        <v>210</v>
      </c>
      <c r="AT22">
        <v>0.72250000000000003</v>
      </c>
      <c r="AU22">
        <f t="shared" si="0"/>
        <v>0</v>
      </c>
      <c r="AV22">
        <f t="shared" si="1"/>
        <v>0</v>
      </c>
      <c r="AW22" t="e">
        <f t="shared" si="2"/>
        <v>#DIV/0!</v>
      </c>
      <c r="AX22">
        <f t="shared" si="3"/>
        <v>0</v>
      </c>
      <c r="AY22">
        <f t="shared" si="4"/>
        <v>0</v>
      </c>
      <c r="AZ22">
        <f t="shared" si="5"/>
        <v>0</v>
      </c>
      <c r="BA22">
        <f t="shared" si="6"/>
        <v>0</v>
      </c>
      <c r="BB22" t="e">
        <f t="shared" si="7"/>
        <v>#DIV/0!</v>
      </c>
    </row>
    <row r="23" spans="1:54" x14ac:dyDescent="0.25">
      <c r="A23" t="s">
        <v>32</v>
      </c>
      <c r="B23">
        <v>260.05</v>
      </c>
      <c r="C23">
        <v>49.917000000000002</v>
      </c>
      <c r="D23" t="s">
        <v>123</v>
      </c>
      <c r="E23" t="s">
        <v>207</v>
      </c>
      <c r="AT23">
        <v>5.1950000000000003E-2</v>
      </c>
      <c r="AU23">
        <f t="shared" si="0"/>
        <v>0</v>
      </c>
      <c r="AV23">
        <f t="shared" si="1"/>
        <v>0</v>
      </c>
      <c r="AW23" t="e">
        <f t="shared" si="2"/>
        <v>#DIV/0!</v>
      </c>
      <c r="AX23">
        <f t="shared" si="3"/>
        <v>0</v>
      </c>
      <c r="AY23">
        <f t="shared" si="4"/>
        <v>0</v>
      </c>
      <c r="AZ23">
        <f t="shared" si="5"/>
        <v>0</v>
      </c>
      <c r="BA23">
        <f t="shared" si="6"/>
        <v>0</v>
      </c>
      <c r="BB23" t="e">
        <f t="shared" si="7"/>
        <v>#DIV/0!</v>
      </c>
    </row>
    <row r="24" spans="1:54" x14ac:dyDescent="0.25">
      <c r="A24" t="s">
        <v>33</v>
      </c>
      <c r="B24">
        <v>295.52100000000002</v>
      </c>
      <c r="C24">
        <v>48.774999999999999</v>
      </c>
      <c r="D24" t="s">
        <v>124</v>
      </c>
      <c r="E24" t="s">
        <v>211</v>
      </c>
      <c r="AT24">
        <v>1.511E-2</v>
      </c>
      <c r="AU24">
        <f t="shared" si="0"/>
        <v>0</v>
      </c>
      <c r="AV24">
        <f t="shared" si="1"/>
        <v>0</v>
      </c>
      <c r="AW24" t="e">
        <f t="shared" si="2"/>
        <v>#DIV/0!</v>
      </c>
      <c r="AX24">
        <f t="shared" si="3"/>
        <v>0</v>
      </c>
      <c r="AY24">
        <f t="shared" si="4"/>
        <v>0</v>
      </c>
      <c r="AZ24">
        <f t="shared" si="5"/>
        <v>0</v>
      </c>
      <c r="BA24">
        <f t="shared" si="6"/>
        <v>0</v>
      </c>
      <c r="BB24" t="e">
        <f t="shared" si="7"/>
        <v>#DIV/0!</v>
      </c>
    </row>
    <row r="25" spans="1:54" x14ac:dyDescent="0.25">
      <c r="A25" t="s">
        <v>34</v>
      </c>
      <c r="B25">
        <v>296.49099999999999</v>
      </c>
      <c r="C25">
        <v>44.881</v>
      </c>
      <c r="D25" t="s">
        <v>125</v>
      </c>
      <c r="E25" t="s">
        <v>212</v>
      </c>
      <c r="AT25">
        <v>0.93466000000000005</v>
      </c>
      <c r="AU25">
        <f t="shared" si="0"/>
        <v>0</v>
      </c>
      <c r="AV25">
        <f t="shared" si="1"/>
        <v>0</v>
      </c>
      <c r="AW25" t="e">
        <f t="shared" si="2"/>
        <v>#DIV/0!</v>
      </c>
      <c r="AX25">
        <f t="shared" si="3"/>
        <v>0</v>
      </c>
      <c r="AY25">
        <f t="shared" si="4"/>
        <v>0</v>
      </c>
      <c r="AZ25">
        <f t="shared" si="5"/>
        <v>0</v>
      </c>
      <c r="BA25">
        <f t="shared" si="6"/>
        <v>0</v>
      </c>
      <c r="BB25" t="e">
        <f t="shared" si="7"/>
        <v>#DIV/0!</v>
      </c>
    </row>
    <row r="26" spans="1:54" x14ac:dyDescent="0.25">
      <c r="A26" t="s">
        <v>35</v>
      </c>
      <c r="B26">
        <v>295.08300000000003</v>
      </c>
      <c r="C26">
        <v>44.984000000000002</v>
      </c>
      <c r="D26" t="s">
        <v>126</v>
      </c>
      <c r="E26" t="s">
        <v>212</v>
      </c>
      <c r="AT26">
        <v>0.93466000000000005</v>
      </c>
      <c r="AU26">
        <f t="shared" si="0"/>
        <v>0</v>
      </c>
      <c r="AV26">
        <f t="shared" si="1"/>
        <v>0</v>
      </c>
      <c r="AW26" t="e">
        <f t="shared" si="2"/>
        <v>#DIV/0!</v>
      </c>
      <c r="AX26">
        <f t="shared" si="3"/>
        <v>0</v>
      </c>
      <c r="AY26">
        <f t="shared" si="4"/>
        <v>0</v>
      </c>
      <c r="AZ26">
        <f t="shared" si="5"/>
        <v>0</v>
      </c>
      <c r="BA26">
        <f t="shared" si="6"/>
        <v>0</v>
      </c>
      <c r="BB26" t="e">
        <f t="shared" si="7"/>
        <v>#DIV/0!</v>
      </c>
    </row>
    <row r="27" spans="1:54" x14ac:dyDescent="0.25">
      <c r="A27" t="s">
        <v>36</v>
      </c>
      <c r="B27">
        <v>277.04399999999998</v>
      </c>
      <c r="C27">
        <v>42.276000000000003</v>
      </c>
      <c r="D27" t="s">
        <v>127</v>
      </c>
      <c r="E27" t="s">
        <v>213</v>
      </c>
      <c r="AT27">
        <v>6.6059999999999994E-2</v>
      </c>
      <c r="AU27">
        <f t="shared" si="0"/>
        <v>0</v>
      </c>
      <c r="AV27">
        <f t="shared" si="1"/>
        <v>0</v>
      </c>
      <c r="AW27" t="e">
        <f t="shared" si="2"/>
        <v>#DIV/0!</v>
      </c>
      <c r="AX27">
        <f t="shared" si="3"/>
        <v>0</v>
      </c>
      <c r="AY27">
        <f t="shared" si="4"/>
        <v>0</v>
      </c>
      <c r="AZ27">
        <f t="shared" si="5"/>
        <v>0</v>
      </c>
      <c r="BA27">
        <f t="shared" si="6"/>
        <v>0</v>
      </c>
      <c r="BB27" t="e">
        <f t="shared" si="7"/>
        <v>#DIV/0!</v>
      </c>
    </row>
    <row r="28" spans="1:54" x14ac:dyDescent="0.25">
      <c r="A28" t="s">
        <v>112</v>
      </c>
      <c r="B28">
        <v>299.983</v>
      </c>
      <c r="C28">
        <v>43.933</v>
      </c>
      <c r="D28" t="s">
        <v>128</v>
      </c>
      <c r="E28" t="s">
        <v>212</v>
      </c>
      <c r="AT28">
        <v>0.93466000000000005</v>
      </c>
      <c r="AU28">
        <f t="shared" si="0"/>
        <v>0</v>
      </c>
      <c r="AV28">
        <f t="shared" si="1"/>
        <v>0</v>
      </c>
      <c r="AW28" t="e">
        <f t="shared" si="2"/>
        <v>#DIV/0!</v>
      </c>
      <c r="AX28">
        <f t="shared" si="3"/>
        <v>0</v>
      </c>
      <c r="AY28">
        <f t="shared" si="4"/>
        <v>0</v>
      </c>
      <c r="AZ28">
        <f t="shared" si="5"/>
        <v>0</v>
      </c>
      <c r="BA28">
        <f t="shared" si="6"/>
        <v>0</v>
      </c>
      <c r="BB28" t="e">
        <f t="shared" si="7"/>
        <v>#DIV/0!</v>
      </c>
    </row>
    <row r="29" spans="1:54" x14ac:dyDescent="0.25">
      <c r="A29" t="s">
        <v>37</v>
      </c>
      <c r="B29">
        <v>293.91199999999998</v>
      </c>
      <c r="C29">
        <v>43.826999999999998</v>
      </c>
      <c r="D29" t="s">
        <v>129</v>
      </c>
      <c r="E29" t="s">
        <v>212</v>
      </c>
      <c r="AT29">
        <v>0.93466000000000005</v>
      </c>
      <c r="AU29">
        <f t="shared" si="0"/>
        <v>0</v>
      </c>
      <c r="AV29">
        <f t="shared" si="1"/>
        <v>0</v>
      </c>
      <c r="AW29" t="e">
        <f t="shared" si="2"/>
        <v>#DIV/0!</v>
      </c>
      <c r="AX29">
        <f t="shared" si="3"/>
        <v>0</v>
      </c>
      <c r="AY29">
        <f t="shared" si="4"/>
        <v>0</v>
      </c>
      <c r="AZ29">
        <f t="shared" si="5"/>
        <v>0</v>
      </c>
      <c r="BA29">
        <f t="shared" si="6"/>
        <v>0</v>
      </c>
      <c r="BB29" t="e">
        <f t="shared" si="7"/>
        <v>#DIV/0!</v>
      </c>
    </row>
    <row r="30" spans="1:54" x14ac:dyDescent="0.25">
      <c r="A30" t="s">
        <v>38</v>
      </c>
      <c r="B30">
        <v>294.11700000000002</v>
      </c>
      <c r="C30">
        <v>45.317</v>
      </c>
      <c r="D30" t="s">
        <v>130</v>
      </c>
      <c r="E30" t="s">
        <v>214</v>
      </c>
      <c r="AT30">
        <v>0.36863000000000001</v>
      </c>
      <c r="AU30">
        <f t="shared" si="0"/>
        <v>0</v>
      </c>
      <c r="AV30">
        <f t="shared" si="1"/>
        <v>0</v>
      </c>
      <c r="AW30" t="e">
        <f t="shared" si="2"/>
        <v>#DIV/0!</v>
      </c>
      <c r="AX30">
        <f t="shared" si="3"/>
        <v>0</v>
      </c>
      <c r="AY30">
        <f t="shared" si="4"/>
        <v>0</v>
      </c>
      <c r="AZ30">
        <f t="shared" si="5"/>
        <v>0</v>
      </c>
      <c r="BA30">
        <f t="shared" si="6"/>
        <v>0</v>
      </c>
      <c r="BB30" t="e">
        <f t="shared" si="7"/>
        <v>#DIV/0!</v>
      </c>
    </row>
    <row r="31" spans="1:54" x14ac:dyDescent="0.25">
      <c r="A31" t="s">
        <v>39</v>
      </c>
      <c r="B31">
        <v>283.40300000000002</v>
      </c>
      <c r="C31">
        <v>44.225000000000001</v>
      </c>
      <c r="D31" t="s">
        <v>131</v>
      </c>
      <c r="E31" t="s">
        <v>213</v>
      </c>
      <c r="AT31">
        <v>6.6059999999999994E-2</v>
      </c>
      <c r="AU31">
        <f t="shared" si="0"/>
        <v>0</v>
      </c>
      <c r="AV31">
        <f t="shared" si="1"/>
        <v>0</v>
      </c>
      <c r="AW31" t="e">
        <f t="shared" si="2"/>
        <v>#DIV/0!</v>
      </c>
      <c r="AX31">
        <f t="shared" si="3"/>
        <v>0</v>
      </c>
      <c r="AY31">
        <f t="shared" si="4"/>
        <v>0</v>
      </c>
      <c r="AZ31">
        <f t="shared" si="5"/>
        <v>0</v>
      </c>
      <c r="BA31">
        <f t="shared" si="6"/>
        <v>0</v>
      </c>
      <c r="BB31" t="e">
        <f t="shared" si="7"/>
        <v>#DIV/0!</v>
      </c>
    </row>
    <row r="32" spans="1:54" x14ac:dyDescent="0.25">
      <c r="A32" t="s">
        <v>40</v>
      </c>
      <c r="B32">
        <v>282.46699999999998</v>
      </c>
      <c r="C32">
        <v>44.116999999999997</v>
      </c>
      <c r="D32" t="s">
        <v>132</v>
      </c>
      <c r="E32" t="s">
        <v>213</v>
      </c>
      <c r="AT32">
        <v>6.6059999999999994E-2</v>
      </c>
      <c r="AU32">
        <f t="shared" si="0"/>
        <v>0</v>
      </c>
      <c r="AV32">
        <f t="shared" si="1"/>
        <v>0</v>
      </c>
      <c r="AW32" t="e">
        <f t="shared" si="2"/>
        <v>#DIV/0!</v>
      </c>
      <c r="AX32">
        <f t="shared" si="3"/>
        <v>0</v>
      </c>
      <c r="AY32">
        <f t="shared" si="4"/>
        <v>0</v>
      </c>
      <c r="AZ32">
        <f t="shared" si="5"/>
        <v>0</v>
      </c>
      <c r="BA32">
        <f t="shared" si="6"/>
        <v>0</v>
      </c>
      <c r="BB32" t="e">
        <f t="shared" si="7"/>
        <v>#DIV/0!</v>
      </c>
    </row>
    <row r="33" spans="1:54" x14ac:dyDescent="0.25">
      <c r="A33" t="s">
        <v>41</v>
      </c>
      <c r="B33">
        <v>278.846</v>
      </c>
      <c r="C33">
        <v>43.036000000000001</v>
      </c>
      <c r="D33" t="s">
        <v>133</v>
      </c>
      <c r="E33" t="s">
        <v>213</v>
      </c>
      <c r="AT33">
        <v>6.6059999999999994E-2</v>
      </c>
      <c r="AU33">
        <f t="shared" si="0"/>
        <v>0</v>
      </c>
      <c r="AV33">
        <f t="shared" si="1"/>
        <v>0</v>
      </c>
      <c r="AW33" t="e">
        <f t="shared" si="2"/>
        <v>#DIV/0!</v>
      </c>
      <c r="AX33">
        <f t="shared" si="3"/>
        <v>0</v>
      </c>
      <c r="AY33">
        <f t="shared" si="4"/>
        <v>0</v>
      </c>
      <c r="AZ33">
        <f t="shared" si="5"/>
        <v>0</v>
      </c>
      <c r="BA33">
        <f t="shared" si="6"/>
        <v>0</v>
      </c>
      <c r="BB33" t="e">
        <f t="shared" si="7"/>
        <v>#DIV/0!</v>
      </c>
    </row>
    <row r="34" spans="1:54" x14ac:dyDescent="0.25">
      <c r="A34" t="s">
        <v>42</v>
      </c>
      <c r="B34">
        <v>282.68099999999998</v>
      </c>
      <c r="C34">
        <v>45.951999999999998</v>
      </c>
      <c r="D34" t="s">
        <v>134</v>
      </c>
      <c r="E34" t="s">
        <v>213</v>
      </c>
      <c r="AT34">
        <v>6.6059999999999994E-2</v>
      </c>
      <c r="AU34">
        <f t="shared" si="0"/>
        <v>0</v>
      </c>
      <c r="AV34">
        <f t="shared" si="1"/>
        <v>0</v>
      </c>
      <c r="AW34" t="e">
        <f t="shared" si="2"/>
        <v>#DIV/0!</v>
      </c>
      <c r="AX34">
        <f t="shared" si="3"/>
        <v>0</v>
      </c>
      <c r="AY34">
        <f t="shared" si="4"/>
        <v>0</v>
      </c>
      <c r="AZ34">
        <f t="shared" si="5"/>
        <v>0</v>
      </c>
      <c r="BA34">
        <f t="shared" si="6"/>
        <v>0</v>
      </c>
      <c r="BB34" t="e">
        <f t="shared" si="7"/>
        <v>#DIV/0!</v>
      </c>
    </row>
    <row r="35" spans="1:54" x14ac:dyDescent="0.25">
      <c r="A35" t="s">
        <v>43</v>
      </c>
      <c r="B35">
        <v>286.267</v>
      </c>
      <c r="C35">
        <v>45.466999999999999</v>
      </c>
      <c r="D35" t="s">
        <v>135</v>
      </c>
      <c r="E35" t="s">
        <v>211</v>
      </c>
      <c r="AT35">
        <v>1.511E-2</v>
      </c>
      <c r="AU35">
        <f t="shared" si="0"/>
        <v>0</v>
      </c>
      <c r="AV35">
        <f t="shared" si="1"/>
        <v>0</v>
      </c>
      <c r="AW35" t="e">
        <f t="shared" si="2"/>
        <v>#DIV/0!</v>
      </c>
      <c r="AX35">
        <f t="shared" si="3"/>
        <v>0</v>
      </c>
      <c r="AY35">
        <f t="shared" si="4"/>
        <v>0</v>
      </c>
      <c r="AZ35">
        <f t="shared" si="5"/>
        <v>0</v>
      </c>
      <c r="BA35">
        <f t="shared" si="6"/>
        <v>0</v>
      </c>
      <c r="BB35" t="e">
        <f t="shared" si="7"/>
        <v>#DIV/0!</v>
      </c>
    </row>
    <row r="36" spans="1:54" x14ac:dyDescent="0.25">
      <c r="A36" t="s">
        <v>44</v>
      </c>
      <c r="B36">
        <v>282.25</v>
      </c>
      <c r="C36">
        <v>55.283000000000001</v>
      </c>
      <c r="D36" t="s">
        <v>136</v>
      </c>
      <c r="E36" t="s">
        <v>211</v>
      </c>
      <c r="AT36">
        <v>1.511E-2</v>
      </c>
      <c r="AU36">
        <f t="shared" si="0"/>
        <v>0</v>
      </c>
      <c r="AV36">
        <f t="shared" si="1"/>
        <v>0</v>
      </c>
      <c r="AW36" t="e">
        <f t="shared" si="2"/>
        <v>#DIV/0!</v>
      </c>
      <c r="AX36">
        <f t="shared" si="3"/>
        <v>0</v>
      </c>
      <c r="AY36">
        <f t="shared" si="4"/>
        <v>0</v>
      </c>
      <c r="AZ36">
        <f t="shared" si="5"/>
        <v>0</v>
      </c>
      <c r="BA36">
        <f t="shared" si="6"/>
        <v>0</v>
      </c>
      <c r="BB36" t="e">
        <f t="shared" si="7"/>
        <v>#DIV/0!</v>
      </c>
    </row>
    <row r="37" spans="1:54" x14ac:dyDescent="0.25">
      <c r="A37" t="s">
        <v>45</v>
      </c>
      <c r="B37">
        <v>284.33100000000002</v>
      </c>
      <c r="C37">
        <v>45.323</v>
      </c>
      <c r="D37" t="s">
        <v>137</v>
      </c>
      <c r="E37" t="s">
        <v>213</v>
      </c>
      <c r="AT37">
        <v>6.6059999999999994E-2</v>
      </c>
      <c r="AU37">
        <f t="shared" si="0"/>
        <v>0</v>
      </c>
      <c r="AV37">
        <f t="shared" si="1"/>
        <v>0</v>
      </c>
      <c r="AW37" t="e">
        <f t="shared" si="2"/>
        <v>#DIV/0!</v>
      </c>
      <c r="AX37">
        <f t="shared" si="3"/>
        <v>0</v>
      </c>
      <c r="AY37">
        <f t="shared" si="4"/>
        <v>0</v>
      </c>
      <c r="AZ37">
        <f t="shared" si="5"/>
        <v>0</v>
      </c>
      <c r="BA37">
        <f t="shared" si="6"/>
        <v>0</v>
      </c>
      <c r="BB37" t="e">
        <f t="shared" si="7"/>
        <v>#DIV/0!</v>
      </c>
    </row>
    <row r="38" spans="1:54" x14ac:dyDescent="0.25">
      <c r="A38" t="s">
        <v>46</v>
      </c>
      <c r="B38">
        <v>278.89999999999998</v>
      </c>
      <c r="C38">
        <v>44.75</v>
      </c>
      <c r="D38" t="s">
        <v>138</v>
      </c>
      <c r="E38" t="s">
        <v>213</v>
      </c>
      <c r="AT38">
        <v>6.6059999999999994E-2</v>
      </c>
      <c r="AU38">
        <f t="shared" si="0"/>
        <v>0</v>
      </c>
      <c r="AV38">
        <f t="shared" si="1"/>
        <v>0</v>
      </c>
      <c r="AW38" t="e">
        <f t="shared" si="2"/>
        <v>#DIV/0!</v>
      </c>
      <c r="AX38">
        <f t="shared" si="3"/>
        <v>0</v>
      </c>
      <c r="AY38">
        <f t="shared" si="4"/>
        <v>0</v>
      </c>
      <c r="AZ38">
        <f t="shared" si="5"/>
        <v>0</v>
      </c>
      <c r="BA38">
        <f t="shared" si="6"/>
        <v>0</v>
      </c>
      <c r="BB38" t="e">
        <f t="shared" si="7"/>
        <v>#DIV/0!</v>
      </c>
    </row>
    <row r="39" spans="1:54" x14ac:dyDescent="0.25">
      <c r="A39" t="s">
        <v>47</v>
      </c>
      <c r="B39">
        <v>293.46699999999998</v>
      </c>
      <c r="C39">
        <v>45.866999999999997</v>
      </c>
      <c r="D39" t="s">
        <v>139</v>
      </c>
      <c r="E39" t="s">
        <v>214</v>
      </c>
      <c r="AT39">
        <v>0.36863000000000001</v>
      </c>
      <c r="AU39">
        <f t="shared" si="0"/>
        <v>0</v>
      </c>
      <c r="AV39">
        <f t="shared" si="1"/>
        <v>0</v>
      </c>
      <c r="AW39" t="e">
        <f t="shared" si="2"/>
        <v>#DIV/0!</v>
      </c>
      <c r="AX39">
        <f t="shared" si="3"/>
        <v>0</v>
      </c>
      <c r="AY39">
        <f t="shared" si="4"/>
        <v>0</v>
      </c>
      <c r="AZ39">
        <f t="shared" si="5"/>
        <v>0</v>
      </c>
      <c r="BA39">
        <f t="shared" si="6"/>
        <v>0</v>
      </c>
      <c r="BB39" t="e">
        <f t="shared" si="7"/>
        <v>#DIV/0!</v>
      </c>
    </row>
    <row r="40" spans="1:54" x14ac:dyDescent="0.25">
      <c r="A40" t="s">
        <v>48</v>
      </c>
      <c r="B40">
        <v>295.32100000000003</v>
      </c>
      <c r="C40">
        <v>46.112000000000002</v>
      </c>
      <c r="D40" t="s">
        <v>140</v>
      </c>
      <c r="E40" t="s">
        <v>214</v>
      </c>
      <c r="AT40">
        <v>0.36863000000000001</v>
      </c>
      <c r="AU40">
        <f t="shared" si="0"/>
        <v>0</v>
      </c>
      <c r="AV40">
        <f t="shared" si="1"/>
        <v>0</v>
      </c>
      <c r="AW40" t="e">
        <f t="shared" si="2"/>
        <v>#DIV/0!</v>
      </c>
      <c r="AX40">
        <f t="shared" si="3"/>
        <v>0</v>
      </c>
      <c r="AY40">
        <f t="shared" si="4"/>
        <v>0</v>
      </c>
      <c r="AZ40">
        <f t="shared" si="5"/>
        <v>0</v>
      </c>
      <c r="BA40">
        <f t="shared" si="6"/>
        <v>0</v>
      </c>
      <c r="BB40" t="e">
        <f t="shared" si="7"/>
        <v>#DIV/0!</v>
      </c>
    </row>
    <row r="41" spans="1:54" x14ac:dyDescent="0.25">
      <c r="A41" t="s">
        <v>49</v>
      </c>
      <c r="B41">
        <v>296.86700000000002</v>
      </c>
      <c r="C41">
        <v>46.283000000000001</v>
      </c>
      <c r="D41" t="s">
        <v>141</v>
      </c>
      <c r="E41" t="s">
        <v>215</v>
      </c>
      <c r="AT41">
        <v>1.8460000000000001E-2</v>
      </c>
      <c r="AU41">
        <f t="shared" si="0"/>
        <v>0</v>
      </c>
      <c r="AV41">
        <f t="shared" si="1"/>
        <v>0</v>
      </c>
      <c r="AW41" t="e">
        <f t="shared" si="2"/>
        <v>#DIV/0!</v>
      </c>
      <c r="AX41">
        <f t="shared" si="3"/>
        <v>0</v>
      </c>
      <c r="AY41">
        <f t="shared" si="4"/>
        <v>0</v>
      </c>
      <c r="AZ41">
        <f t="shared" si="5"/>
        <v>0</v>
      </c>
      <c r="BA41">
        <f t="shared" si="6"/>
        <v>0</v>
      </c>
      <c r="BB41" t="e">
        <f t="shared" si="7"/>
        <v>#DIV/0!</v>
      </c>
    </row>
    <row r="42" spans="1:54" x14ac:dyDescent="0.25">
      <c r="A42" t="s">
        <v>50</v>
      </c>
      <c r="B42">
        <v>299.95</v>
      </c>
      <c r="C42">
        <v>46.167000000000002</v>
      </c>
      <c r="D42" t="s">
        <v>142</v>
      </c>
      <c r="E42" t="s">
        <v>212</v>
      </c>
      <c r="AT42">
        <v>0.93466000000000005</v>
      </c>
      <c r="AU42">
        <f t="shared" si="0"/>
        <v>0</v>
      </c>
      <c r="AV42">
        <f t="shared" si="1"/>
        <v>0</v>
      </c>
      <c r="AW42" t="e">
        <f t="shared" si="2"/>
        <v>#DIV/0!</v>
      </c>
      <c r="AX42">
        <f t="shared" si="3"/>
        <v>0</v>
      </c>
      <c r="AY42">
        <f t="shared" si="4"/>
        <v>0</v>
      </c>
      <c r="AZ42">
        <f t="shared" si="5"/>
        <v>0</v>
      </c>
      <c r="BA42">
        <f t="shared" si="6"/>
        <v>0</v>
      </c>
      <c r="BB42" t="e">
        <f t="shared" si="7"/>
        <v>#DIV/0!</v>
      </c>
    </row>
    <row r="43" spans="1:54" x14ac:dyDescent="0.25">
      <c r="A43" t="s">
        <v>51</v>
      </c>
      <c r="B43">
        <v>288.60700000000003</v>
      </c>
      <c r="C43">
        <v>46.790999999999997</v>
      </c>
      <c r="D43" t="s">
        <v>143</v>
      </c>
      <c r="E43" t="s">
        <v>211</v>
      </c>
      <c r="AT43">
        <v>1.511E-2</v>
      </c>
      <c r="AU43">
        <f t="shared" si="0"/>
        <v>0</v>
      </c>
      <c r="AV43">
        <f t="shared" si="1"/>
        <v>0</v>
      </c>
      <c r="AW43" t="e">
        <f t="shared" si="2"/>
        <v>#DIV/0!</v>
      </c>
      <c r="AX43">
        <f t="shared" si="3"/>
        <v>0</v>
      </c>
      <c r="AY43">
        <f t="shared" si="4"/>
        <v>0</v>
      </c>
      <c r="AZ43">
        <f t="shared" si="5"/>
        <v>0</v>
      </c>
      <c r="BA43">
        <f t="shared" si="6"/>
        <v>0</v>
      </c>
      <c r="BB43" t="e">
        <f t="shared" si="7"/>
        <v>#DIV/0!</v>
      </c>
    </row>
    <row r="44" spans="1:54" x14ac:dyDescent="0.25">
      <c r="A44" t="s">
        <v>52</v>
      </c>
      <c r="B44">
        <v>288.61700000000002</v>
      </c>
      <c r="C44">
        <v>46.783000000000001</v>
      </c>
      <c r="D44" t="s">
        <v>144</v>
      </c>
      <c r="E44" t="s">
        <v>211</v>
      </c>
      <c r="AT44">
        <v>1.511E-2</v>
      </c>
      <c r="AU44">
        <f t="shared" si="0"/>
        <v>0</v>
      </c>
      <c r="AV44">
        <f t="shared" si="1"/>
        <v>0</v>
      </c>
      <c r="AW44" t="e">
        <f t="shared" si="2"/>
        <v>#DIV/0!</v>
      </c>
      <c r="AX44">
        <f t="shared" si="3"/>
        <v>0</v>
      </c>
      <c r="AY44">
        <f t="shared" si="4"/>
        <v>0</v>
      </c>
      <c r="AZ44">
        <f t="shared" si="5"/>
        <v>0</v>
      </c>
      <c r="BA44">
        <f t="shared" si="6"/>
        <v>0</v>
      </c>
      <c r="BB44" t="e">
        <f t="shared" si="7"/>
        <v>#DIV/0!</v>
      </c>
    </row>
    <row r="45" spans="1:54" x14ac:dyDescent="0.25">
      <c r="A45" t="s">
        <v>53</v>
      </c>
      <c r="B45">
        <v>291.78300000000002</v>
      </c>
      <c r="C45">
        <v>48.6</v>
      </c>
      <c r="D45" t="s">
        <v>145</v>
      </c>
      <c r="E45" t="s">
        <v>211</v>
      </c>
      <c r="AT45">
        <v>1.511E-2</v>
      </c>
      <c r="AU45">
        <f t="shared" si="0"/>
        <v>0</v>
      </c>
      <c r="AV45">
        <f t="shared" si="1"/>
        <v>0</v>
      </c>
      <c r="AW45" t="e">
        <f t="shared" si="2"/>
        <v>#DIV/0!</v>
      </c>
      <c r="AX45">
        <f t="shared" si="3"/>
        <v>0</v>
      </c>
      <c r="AY45">
        <f t="shared" si="4"/>
        <v>0</v>
      </c>
      <c r="AZ45">
        <f t="shared" si="5"/>
        <v>0</v>
      </c>
      <c r="BA45">
        <f t="shared" si="6"/>
        <v>0</v>
      </c>
      <c r="BB45" t="e">
        <f t="shared" si="7"/>
        <v>#DIV/0!</v>
      </c>
    </row>
    <row r="46" spans="1:54" x14ac:dyDescent="0.25">
      <c r="A46" t="s">
        <v>54</v>
      </c>
      <c r="B46">
        <v>282.21699999999998</v>
      </c>
      <c r="C46">
        <v>48.052999999999997</v>
      </c>
      <c r="D46" t="s">
        <v>146</v>
      </c>
      <c r="E46" t="s">
        <v>211</v>
      </c>
      <c r="AT46">
        <v>1.511E-2</v>
      </c>
      <c r="AU46">
        <f t="shared" si="0"/>
        <v>0</v>
      </c>
      <c r="AV46">
        <f t="shared" si="1"/>
        <v>0</v>
      </c>
      <c r="AW46" t="e">
        <f t="shared" si="2"/>
        <v>#DIV/0!</v>
      </c>
      <c r="AX46">
        <f t="shared" si="3"/>
        <v>0</v>
      </c>
      <c r="AY46">
        <f t="shared" si="4"/>
        <v>0</v>
      </c>
      <c r="AZ46">
        <f t="shared" si="5"/>
        <v>0</v>
      </c>
      <c r="BA46">
        <f t="shared" si="6"/>
        <v>0</v>
      </c>
      <c r="BB46" t="e">
        <f t="shared" si="7"/>
        <v>#DIV/0!</v>
      </c>
    </row>
    <row r="47" spans="1:54" x14ac:dyDescent="0.25">
      <c r="A47" t="s">
        <v>55</v>
      </c>
      <c r="B47">
        <v>281.16399999999999</v>
      </c>
      <c r="C47">
        <v>48.206000000000003</v>
      </c>
      <c r="D47" t="s">
        <v>147</v>
      </c>
      <c r="E47" t="s">
        <v>211</v>
      </c>
      <c r="AT47">
        <v>1.511E-2</v>
      </c>
      <c r="AU47">
        <f t="shared" si="0"/>
        <v>0</v>
      </c>
      <c r="AV47">
        <f t="shared" si="1"/>
        <v>0</v>
      </c>
      <c r="AW47" t="e">
        <f t="shared" si="2"/>
        <v>#DIV/0!</v>
      </c>
      <c r="AX47">
        <f t="shared" si="3"/>
        <v>0</v>
      </c>
      <c r="AY47">
        <f t="shared" si="4"/>
        <v>0</v>
      </c>
      <c r="AZ47">
        <f t="shared" si="5"/>
        <v>0</v>
      </c>
      <c r="BA47">
        <f t="shared" si="6"/>
        <v>0</v>
      </c>
      <c r="BB47" t="e">
        <f t="shared" si="7"/>
        <v>#DIV/0!</v>
      </c>
    </row>
    <row r="48" spans="1:54" x14ac:dyDescent="0.25">
      <c r="A48" t="s">
        <v>56</v>
      </c>
      <c r="B48">
        <v>289.00400000000002</v>
      </c>
      <c r="C48">
        <v>48.331000000000003</v>
      </c>
      <c r="D48" t="s">
        <v>148</v>
      </c>
      <c r="E48" t="s">
        <v>211</v>
      </c>
      <c r="AT48">
        <v>1.511E-2</v>
      </c>
      <c r="AU48">
        <f t="shared" si="0"/>
        <v>0</v>
      </c>
      <c r="AV48">
        <f t="shared" si="1"/>
        <v>0</v>
      </c>
      <c r="AW48" t="e">
        <f t="shared" si="2"/>
        <v>#DIV/0!</v>
      </c>
      <c r="AX48">
        <f t="shared" si="3"/>
        <v>0</v>
      </c>
      <c r="AY48">
        <f t="shared" si="4"/>
        <v>0</v>
      </c>
      <c r="AZ48">
        <f t="shared" si="5"/>
        <v>0</v>
      </c>
      <c r="BA48">
        <f t="shared" si="6"/>
        <v>0</v>
      </c>
      <c r="BB48" t="e">
        <f t="shared" si="7"/>
        <v>#DIV/0!</v>
      </c>
    </row>
    <row r="49" spans="1:54" x14ac:dyDescent="0.25">
      <c r="A49" t="s">
        <v>57</v>
      </c>
      <c r="B49">
        <v>287.733</v>
      </c>
      <c r="C49">
        <v>48.517000000000003</v>
      </c>
      <c r="D49" t="s">
        <v>149</v>
      </c>
      <c r="E49" t="s">
        <v>211</v>
      </c>
      <c r="AT49">
        <v>1.511E-2</v>
      </c>
      <c r="AU49">
        <f t="shared" si="0"/>
        <v>0</v>
      </c>
      <c r="AV49">
        <f t="shared" si="1"/>
        <v>0</v>
      </c>
      <c r="AW49" t="e">
        <f t="shared" si="2"/>
        <v>#DIV/0!</v>
      </c>
      <c r="AX49">
        <f t="shared" si="3"/>
        <v>0</v>
      </c>
      <c r="AY49">
        <f t="shared" si="4"/>
        <v>0</v>
      </c>
      <c r="AZ49">
        <f t="shared" si="5"/>
        <v>0</v>
      </c>
      <c r="BA49">
        <f t="shared" si="6"/>
        <v>0</v>
      </c>
      <c r="BB49" t="e">
        <f t="shared" si="7"/>
        <v>#DIV/0!</v>
      </c>
    </row>
    <row r="50" spans="1:54" x14ac:dyDescent="0.25">
      <c r="A50" t="s">
        <v>58</v>
      </c>
      <c r="B50">
        <v>280.577</v>
      </c>
      <c r="C50">
        <v>46.363999999999997</v>
      </c>
      <c r="D50" t="s">
        <v>150</v>
      </c>
      <c r="E50" t="s">
        <v>213</v>
      </c>
      <c r="AT50">
        <v>6.6059999999999994E-2</v>
      </c>
      <c r="AU50">
        <f t="shared" si="0"/>
        <v>0</v>
      </c>
      <c r="AV50">
        <f t="shared" si="1"/>
        <v>0</v>
      </c>
      <c r="AW50" t="e">
        <f t="shared" si="2"/>
        <v>#DIV/0!</v>
      </c>
      <c r="AX50">
        <f t="shared" si="3"/>
        <v>0</v>
      </c>
      <c r="AY50">
        <f t="shared" si="4"/>
        <v>0</v>
      </c>
      <c r="AZ50">
        <f t="shared" si="5"/>
        <v>0</v>
      </c>
      <c r="BA50">
        <f t="shared" si="6"/>
        <v>0</v>
      </c>
      <c r="BB50" t="e">
        <f t="shared" si="7"/>
        <v>#DIV/0!</v>
      </c>
    </row>
    <row r="51" spans="1:54" x14ac:dyDescent="0.25">
      <c r="A51" t="s">
        <v>59</v>
      </c>
      <c r="B51">
        <v>278.62299999999999</v>
      </c>
      <c r="C51">
        <v>48.57</v>
      </c>
      <c r="D51" t="s">
        <v>151</v>
      </c>
      <c r="E51" t="s">
        <v>213</v>
      </c>
      <c r="AT51">
        <v>6.6059999999999994E-2</v>
      </c>
      <c r="AU51">
        <f t="shared" si="0"/>
        <v>0</v>
      </c>
      <c r="AV51">
        <f t="shared" si="1"/>
        <v>0</v>
      </c>
      <c r="AW51" t="e">
        <f t="shared" si="2"/>
        <v>#DIV/0!</v>
      </c>
      <c r="AX51">
        <f t="shared" si="3"/>
        <v>0</v>
      </c>
      <c r="AY51">
        <f t="shared" si="4"/>
        <v>0</v>
      </c>
      <c r="AZ51">
        <f t="shared" si="5"/>
        <v>0</v>
      </c>
      <c r="BA51">
        <f t="shared" si="6"/>
        <v>0</v>
      </c>
      <c r="BB51" t="e">
        <f t="shared" si="7"/>
        <v>#DIV/0!</v>
      </c>
    </row>
    <row r="52" spans="1:54" x14ac:dyDescent="0.25">
      <c r="A52" t="s">
        <v>60</v>
      </c>
      <c r="B52">
        <v>236.57400000000001</v>
      </c>
      <c r="C52">
        <v>48.646999999999998</v>
      </c>
      <c r="D52" t="s">
        <v>152</v>
      </c>
      <c r="E52" t="s">
        <v>209</v>
      </c>
      <c r="AT52">
        <v>6.2359999999999999E-2</v>
      </c>
      <c r="AU52">
        <f t="shared" si="0"/>
        <v>0</v>
      </c>
      <c r="AV52">
        <f t="shared" si="1"/>
        <v>0</v>
      </c>
      <c r="AW52" t="e">
        <f t="shared" si="2"/>
        <v>#DIV/0!</v>
      </c>
      <c r="AX52">
        <f t="shared" si="3"/>
        <v>0</v>
      </c>
      <c r="AY52">
        <f t="shared" si="4"/>
        <v>0</v>
      </c>
      <c r="AZ52">
        <f t="shared" si="5"/>
        <v>0</v>
      </c>
      <c r="BA52">
        <f t="shared" si="6"/>
        <v>0</v>
      </c>
      <c r="BB52" t="e">
        <f t="shared" si="7"/>
        <v>#DIV/0!</v>
      </c>
    </row>
    <row r="53" spans="1:54" x14ac:dyDescent="0.25">
      <c r="A53" t="s">
        <v>61</v>
      </c>
      <c r="B53">
        <v>307.24799999999999</v>
      </c>
      <c r="C53">
        <v>47.619</v>
      </c>
      <c r="D53" t="s">
        <v>153</v>
      </c>
      <c r="E53" t="s">
        <v>216</v>
      </c>
      <c r="AT53">
        <v>8.2170000000000007E-2</v>
      </c>
      <c r="AU53">
        <f t="shared" si="0"/>
        <v>0</v>
      </c>
      <c r="AV53">
        <f t="shared" si="1"/>
        <v>0</v>
      </c>
      <c r="AW53" t="e">
        <f t="shared" si="2"/>
        <v>#DIV/0!</v>
      </c>
      <c r="AX53">
        <f t="shared" si="3"/>
        <v>0</v>
      </c>
      <c r="AY53">
        <f t="shared" si="4"/>
        <v>0</v>
      </c>
      <c r="AZ53">
        <f t="shared" si="5"/>
        <v>0</v>
      </c>
      <c r="BA53">
        <f t="shared" si="6"/>
        <v>0</v>
      </c>
      <c r="BB53" t="e">
        <f t="shared" si="7"/>
        <v>#DIV/0!</v>
      </c>
    </row>
    <row r="54" spans="1:54" x14ac:dyDescent="0.25">
      <c r="A54" t="s">
        <v>62</v>
      </c>
      <c r="B54">
        <v>305.43200000000002</v>
      </c>
      <c r="C54">
        <v>48.936999999999998</v>
      </c>
      <c r="D54" t="s">
        <v>154</v>
      </c>
      <c r="E54" t="s">
        <v>216</v>
      </c>
      <c r="AT54">
        <v>8.2170000000000007E-2</v>
      </c>
      <c r="AU54">
        <f t="shared" si="0"/>
        <v>0</v>
      </c>
      <c r="AV54">
        <f t="shared" si="1"/>
        <v>0</v>
      </c>
      <c r="AW54" t="e">
        <f t="shared" si="2"/>
        <v>#DIV/0!</v>
      </c>
      <c r="AX54">
        <f t="shared" si="3"/>
        <v>0</v>
      </c>
      <c r="AY54">
        <f t="shared" si="4"/>
        <v>0</v>
      </c>
      <c r="AZ54">
        <f t="shared" si="5"/>
        <v>0</v>
      </c>
      <c r="BA54">
        <f t="shared" si="6"/>
        <v>0</v>
      </c>
      <c r="BB54" t="e">
        <f t="shared" si="7"/>
        <v>#DIV/0!</v>
      </c>
    </row>
    <row r="55" spans="1:54" x14ac:dyDescent="0.25">
      <c r="A55" t="s">
        <v>63</v>
      </c>
      <c r="B55">
        <v>302.60000000000002</v>
      </c>
      <c r="C55">
        <v>49.216999999999999</v>
      </c>
      <c r="D55" t="s">
        <v>155</v>
      </c>
      <c r="E55" t="s">
        <v>216</v>
      </c>
      <c r="AT55">
        <v>8.2170000000000007E-2</v>
      </c>
      <c r="AU55">
        <f t="shared" si="0"/>
        <v>0</v>
      </c>
      <c r="AV55">
        <f t="shared" si="1"/>
        <v>0</v>
      </c>
      <c r="AW55" t="e">
        <f t="shared" si="2"/>
        <v>#DIV/0!</v>
      </c>
      <c r="AX55">
        <f t="shared" si="3"/>
        <v>0</v>
      </c>
      <c r="AY55">
        <f t="shared" si="4"/>
        <v>0</v>
      </c>
      <c r="AZ55">
        <f t="shared" si="5"/>
        <v>0</v>
      </c>
      <c r="BA55">
        <f t="shared" si="6"/>
        <v>0</v>
      </c>
      <c r="BB55" t="e">
        <f t="shared" si="7"/>
        <v>#DIV/0!</v>
      </c>
    </row>
    <row r="56" spans="1:54" x14ac:dyDescent="0.25">
      <c r="A56" t="s">
        <v>64</v>
      </c>
      <c r="B56">
        <v>293.75</v>
      </c>
      <c r="C56">
        <v>50.216999999999999</v>
      </c>
      <c r="D56" t="s">
        <v>156</v>
      </c>
      <c r="E56" t="s">
        <v>211</v>
      </c>
      <c r="AT56">
        <v>1.511E-2</v>
      </c>
      <c r="AU56">
        <f t="shared" si="0"/>
        <v>0</v>
      </c>
      <c r="AV56">
        <f t="shared" si="1"/>
        <v>0</v>
      </c>
      <c r="AW56" t="e">
        <f t="shared" si="2"/>
        <v>#DIV/0!</v>
      </c>
      <c r="AX56">
        <f t="shared" si="3"/>
        <v>0</v>
      </c>
      <c r="AY56">
        <f t="shared" si="4"/>
        <v>0</v>
      </c>
      <c r="AZ56">
        <f t="shared" si="5"/>
        <v>0</v>
      </c>
      <c r="BA56">
        <f t="shared" si="6"/>
        <v>0</v>
      </c>
      <c r="BB56" t="e">
        <f t="shared" si="7"/>
        <v>#DIV/0!</v>
      </c>
    </row>
    <row r="57" spans="1:54" x14ac:dyDescent="0.25">
      <c r="A57" t="s">
        <v>65</v>
      </c>
      <c r="B57">
        <v>301.45</v>
      </c>
      <c r="C57">
        <v>48.533000000000001</v>
      </c>
      <c r="D57" t="s">
        <v>157</v>
      </c>
      <c r="E57" t="s">
        <v>216</v>
      </c>
      <c r="AT57">
        <v>8.2170000000000007E-2</v>
      </c>
      <c r="AU57">
        <f t="shared" si="0"/>
        <v>0</v>
      </c>
      <c r="AV57">
        <f t="shared" si="1"/>
        <v>0</v>
      </c>
      <c r="AW57" t="e">
        <f t="shared" si="2"/>
        <v>#DIV/0!</v>
      </c>
      <c r="AX57">
        <f t="shared" si="3"/>
        <v>0</v>
      </c>
      <c r="AY57">
        <f t="shared" si="4"/>
        <v>0</v>
      </c>
      <c r="AZ57">
        <f t="shared" si="5"/>
        <v>0</v>
      </c>
      <c r="BA57">
        <f t="shared" si="6"/>
        <v>0</v>
      </c>
      <c r="BB57" t="e">
        <f t="shared" si="7"/>
        <v>#DIV/0!</v>
      </c>
    </row>
    <row r="58" spans="1:54" x14ac:dyDescent="0.25">
      <c r="A58" t="s">
        <v>66</v>
      </c>
      <c r="B58">
        <v>299.58300000000003</v>
      </c>
      <c r="C58">
        <v>53.317</v>
      </c>
      <c r="D58" t="s">
        <v>158</v>
      </c>
      <c r="E58" t="s">
        <v>216</v>
      </c>
      <c r="AT58">
        <v>8.2170000000000007E-2</v>
      </c>
      <c r="AU58">
        <f t="shared" si="0"/>
        <v>0</v>
      </c>
      <c r="AV58">
        <f t="shared" si="1"/>
        <v>0</v>
      </c>
      <c r="AW58" t="e">
        <f t="shared" si="2"/>
        <v>#DIV/0!</v>
      </c>
      <c r="AX58">
        <f t="shared" si="3"/>
        <v>0</v>
      </c>
      <c r="AY58">
        <f t="shared" si="4"/>
        <v>0</v>
      </c>
      <c r="AZ58">
        <f t="shared" si="5"/>
        <v>0</v>
      </c>
      <c r="BA58">
        <f t="shared" si="6"/>
        <v>0</v>
      </c>
      <c r="BB58" t="e">
        <f t="shared" si="7"/>
        <v>#DIV/0!</v>
      </c>
    </row>
    <row r="59" spans="1:54" x14ac:dyDescent="0.25">
      <c r="A59" t="s">
        <v>113</v>
      </c>
      <c r="B59">
        <v>302.96699999999998</v>
      </c>
      <c r="C59">
        <v>53.716999999999999</v>
      </c>
      <c r="D59" t="s">
        <v>159</v>
      </c>
      <c r="E59" t="s">
        <v>216</v>
      </c>
      <c r="AT59">
        <v>8.2170000000000007E-2</v>
      </c>
      <c r="AU59">
        <f t="shared" si="0"/>
        <v>0</v>
      </c>
      <c r="AV59">
        <f t="shared" si="1"/>
        <v>0</v>
      </c>
      <c r="AW59" t="e">
        <f t="shared" si="2"/>
        <v>#DIV/0!</v>
      </c>
      <c r="AX59">
        <f t="shared" si="3"/>
        <v>0</v>
      </c>
      <c r="AY59">
        <f t="shared" si="4"/>
        <v>0</v>
      </c>
      <c r="AZ59">
        <f t="shared" si="5"/>
        <v>0</v>
      </c>
      <c r="BA59">
        <f t="shared" si="6"/>
        <v>0</v>
      </c>
      <c r="BB59" t="e">
        <f t="shared" si="7"/>
        <v>#DIV/0!</v>
      </c>
    </row>
    <row r="60" spans="1:54" x14ac:dyDescent="0.25">
      <c r="A60" t="s">
        <v>67</v>
      </c>
      <c r="B60">
        <v>293.13600000000002</v>
      </c>
      <c r="C60">
        <v>52.921999999999997</v>
      </c>
      <c r="D60" t="s">
        <v>160</v>
      </c>
      <c r="E60" t="s">
        <v>216</v>
      </c>
      <c r="AT60">
        <v>8.2170000000000007E-2</v>
      </c>
      <c r="AU60">
        <f t="shared" si="0"/>
        <v>0</v>
      </c>
      <c r="AV60">
        <f t="shared" si="1"/>
        <v>0</v>
      </c>
      <c r="AW60" t="e">
        <f t="shared" si="2"/>
        <v>#DIV/0!</v>
      </c>
      <c r="AX60">
        <f t="shared" si="3"/>
        <v>0</v>
      </c>
      <c r="AY60">
        <f t="shared" si="4"/>
        <v>0</v>
      </c>
      <c r="AZ60">
        <f t="shared" si="5"/>
        <v>0</v>
      </c>
      <c r="BA60">
        <f t="shared" si="6"/>
        <v>0</v>
      </c>
      <c r="BB60" t="e">
        <f t="shared" si="7"/>
        <v>#DIV/0!</v>
      </c>
    </row>
    <row r="61" spans="1:54" x14ac:dyDescent="0.25">
      <c r="A61" t="s">
        <v>68</v>
      </c>
      <c r="B61">
        <v>277.53300000000002</v>
      </c>
      <c r="C61">
        <v>49.414000000000001</v>
      </c>
      <c r="D61" t="s">
        <v>161</v>
      </c>
      <c r="E61" t="s">
        <v>213</v>
      </c>
      <c r="AT61">
        <v>6.6059999999999994E-2</v>
      </c>
      <c r="AU61">
        <f t="shared" si="0"/>
        <v>0</v>
      </c>
      <c r="AV61">
        <f t="shared" si="1"/>
        <v>0</v>
      </c>
      <c r="AW61" t="e">
        <f t="shared" si="2"/>
        <v>#DIV/0!</v>
      </c>
      <c r="AX61">
        <f t="shared" si="3"/>
        <v>0</v>
      </c>
      <c r="AY61">
        <f t="shared" si="4"/>
        <v>0</v>
      </c>
      <c r="AZ61">
        <f t="shared" si="5"/>
        <v>0</v>
      </c>
      <c r="BA61">
        <f t="shared" si="6"/>
        <v>0</v>
      </c>
      <c r="BB61" t="e">
        <f t="shared" si="7"/>
        <v>#DIV/0!</v>
      </c>
    </row>
    <row r="62" spans="1:54" x14ac:dyDescent="0.25">
      <c r="A62" t="s">
        <v>69</v>
      </c>
      <c r="B62">
        <v>273.08300000000003</v>
      </c>
      <c r="C62">
        <v>49.767000000000003</v>
      </c>
      <c r="D62" t="s">
        <v>162</v>
      </c>
      <c r="E62" t="s">
        <v>213</v>
      </c>
      <c r="AT62">
        <v>6.6059999999999994E-2</v>
      </c>
      <c r="AU62">
        <f t="shared" si="0"/>
        <v>0</v>
      </c>
      <c r="AV62">
        <f t="shared" si="1"/>
        <v>0</v>
      </c>
      <c r="AW62" t="e">
        <f t="shared" si="2"/>
        <v>#DIV/0!</v>
      </c>
      <c r="AX62">
        <f t="shared" si="3"/>
        <v>0</v>
      </c>
      <c r="AY62">
        <f t="shared" si="4"/>
        <v>0</v>
      </c>
      <c r="AZ62">
        <f t="shared" si="5"/>
        <v>0</v>
      </c>
      <c r="BA62">
        <f t="shared" si="6"/>
        <v>0</v>
      </c>
      <c r="BB62" t="e">
        <f t="shared" si="7"/>
        <v>#DIV/0!</v>
      </c>
    </row>
    <row r="63" spans="1:54" x14ac:dyDescent="0.25">
      <c r="A63" t="s">
        <v>70</v>
      </c>
      <c r="B63">
        <v>268.10000000000002</v>
      </c>
      <c r="C63">
        <v>50.116999999999997</v>
      </c>
      <c r="D63" t="s">
        <v>163</v>
      </c>
      <c r="E63" t="s">
        <v>213</v>
      </c>
      <c r="AT63">
        <v>6.6059999999999994E-2</v>
      </c>
      <c r="AU63">
        <f t="shared" si="0"/>
        <v>0</v>
      </c>
      <c r="AV63">
        <f t="shared" si="1"/>
        <v>0</v>
      </c>
      <c r="AW63" t="e">
        <f t="shared" si="2"/>
        <v>#DIV/0!</v>
      </c>
      <c r="AX63">
        <f t="shared" si="3"/>
        <v>0</v>
      </c>
      <c r="AY63">
        <f t="shared" si="4"/>
        <v>0</v>
      </c>
      <c r="AZ63">
        <f t="shared" si="5"/>
        <v>0</v>
      </c>
      <c r="BA63">
        <f t="shared" si="6"/>
        <v>0</v>
      </c>
      <c r="BB63" t="e">
        <f t="shared" si="7"/>
        <v>#DIV/0!</v>
      </c>
    </row>
    <row r="64" spans="1:54" x14ac:dyDescent="0.25">
      <c r="A64" t="s">
        <v>71</v>
      </c>
      <c r="B64">
        <v>262.76</v>
      </c>
      <c r="C64">
        <v>49.91</v>
      </c>
      <c r="D64" t="s">
        <v>164</v>
      </c>
      <c r="E64" t="s">
        <v>207</v>
      </c>
      <c r="AT64">
        <v>5.1950000000000003E-2</v>
      </c>
      <c r="AU64">
        <f t="shared" si="0"/>
        <v>0</v>
      </c>
      <c r="AV64">
        <f t="shared" si="1"/>
        <v>0</v>
      </c>
      <c r="AW64" t="e">
        <f t="shared" si="2"/>
        <v>#DIV/0!</v>
      </c>
      <c r="AX64">
        <f t="shared" si="3"/>
        <v>0</v>
      </c>
      <c r="AY64">
        <f t="shared" si="4"/>
        <v>0</v>
      </c>
      <c r="AZ64">
        <f t="shared" si="5"/>
        <v>0</v>
      </c>
      <c r="BA64">
        <f t="shared" si="6"/>
        <v>0</v>
      </c>
      <c r="BB64" t="e">
        <f t="shared" si="7"/>
        <v>#DIV/0!</v>
      </c>
    </row>
    <row r="65" spans="1:54" x14ac:dyDescent="0.25">
      <c r="A65" t="s">
        <v>72</v>
      </c>
      <c r="B65">
        <v>255.333</v>
      </c>
      <c r="C65">
        <v>50.433</v>
      </c>
      <c r="D65" t="s">
        <v>165</v>
      </c>
      <c r="E65" t="s">
        <v>210</v>
      </c>
      <c r="AT65">
        <v>0.72250000000000003</v>
      </c>
      <c r="AU65">
        <f t="shared" si="0"/>
        <v>0</v>
      </c>
      <c r="AV65">
        <f t="shared" si="1"/>
        <v>0</v>
      </c>
      <c r="AW65" t="e">
        <f t="shared" si="2"/>
        <v>#DIV/0!</v>
      </c>
      <c r="AX65">
        <f t="shared" si="3"/>
        <v>0</v>
      </c>
      <c r="AY65">
        <f t="shared" si="4"/>
        <v>0</v>
      </c>
      <c r="AZ65">
        <f t="shared" si="5"/>
        <v>0</v>
      </c>
      <c r="BA65">
        <f t="shared" si="6"/>
        <v>0</v>
      </c>
      <c r="BB65" t="e">
        <f t="shared" si="7"/>
        <v>#DIV/0!</v>
      </c>
    </row>
    <row r="66" spans="1:54" x14ac:dyDescent="0.25">
      <c r="A66" t="s">
        <v>73</v>
      </c>
      <c r="B66">
        <v>258.89999999999998</v>
      </c>
      <c r="C66">
        <v>53.966999999999999</v>
      </c>
      <c r="D66" t="s">
        <v>166</v>
      </c>
      <c r="E66" t="s">
        <v>207</v>
      </c>
      <c r="AT66">
        <v>5.1950000000000003E-2</v>
      </c>
      <c r="AU66">
        <f t="shared" si="0"/>
        <v>0</v>
      </c>
      <c r="AV66">
        <f t="shared" si="1"/>
        <v>0</v>
      </c>
      <c r="AW66" t="e">
        <f t="shared" si="2"/>
        <v>#DIV/0!</v>
      </c>
      <c r="AX66">
        <f t="shared" si="3"/>
        <v>0</v>
      </c>
      <c r="AY66">
        <f t="shared" si="4"/>
        <v>0</v>
      </c>
      <c r="AZ66">
        <f t="shared" si="5"/>
        <v>0</v>
      </c>
      <c r="BA66">
        <f t="shared" si="6"/>
        <v>0</v>
      </c>
      <c r="BB66" t="e">
        <f t="shared" si="7"/>
        <v>#DIV/0!</v>
      </c>
    </row>
    <row r="67" spans="1:54" x14ac:dyDescent="0.25">
      <c r="A67" t="s">
        <v>74</v>
      </c>
      <c r="B67">
        <v>254.327</v>
      </c>
      <c r="C67">
        <v>53.213999999999999</v>
      </c>
      <c r="D67" t="s">
        <v>167</v>
      </c>
      <c r="E67" t="s">
        <v>210</v>
      </c>
      <c r="AT67">
        <v>0.72250000000000003</v>
      </c>
      <c r="AU67">
        <f t="shared" si="0"/>
        <v>0</v>
      </c>
      <c r="AV67">
        <f t="shared" si="1"/>
        <v>0</v>
      </c>
      <c r="AW67" t="e">
        <f t="shared" si="2"/>
        <v>#DIV/0!</v>
      </c>
      <c r="AX67">
        <f t="shared" si="3"/>
        <v>0</v>
      </c>
      <c r="AY67">
        <f t="shared" si="4"/>
        <v>0</v>
      </c>
      <c r="AZ67">
        <f t="shared" si="5"/>
        <v>0</v>
      </c>
      <c r="BA67">
        <f t="shared" si="6"/>
        <v>0</v>
      </c>
      <c r="BB67" t="e">
        <f t="shared" si="7"/>
        <v>#DIV/0!</v>
      </c>
    </row>
    <row r="68" spans="1:54" x14ac:dyDescent="0.25">
      <c r="A68" t="s">
        <v>75</v>
      </c>
      <c r="B68">
        <v>249.928</v>
      </c>
      <c r="C68">
        <v>53.308999999999997</v>
      </c>
      <c r="D68" t="s">
        <v>168</v>
      </c>
      <c r="E68" t="s">
        <v>206</v>
      </c>
      <c r="AT68">
        <v>0.79810000000000003</v>
      </c>
      <c r="AU68">
        <f t="shared" si="0"/>
        <v>0</v>
      </c>
      <c r="AV68">
        <f t="shared" si="1"/>
        <v>0</v>
      </c>
      <c r="AW68" t="e">
        <f t="shared" si="2"/>
        <v>#DIV/0!</v>
      </c>
      <c r="AX68">
        <f t="shared" si="3"/>
        <v>0</v>
      </c>
      <c r="AY68">
        <f t="shared" si="4"/>
        <v>0</v>
      </c>
      <c r="AZ68">
        <f t="shared" si="5"/>
        <v>0</v>
      </c>
      <c r="BA68">
        <f t="shared" si="6"/>
        <v>0</v>
      </c>
      <c r="BB68" t="e">
        <f t="shared" si="7"/>
        <v>#DIV/0!</v>
      </c>
    </row>
    <row r="69" spans="1:54" x14ac:dyDescent="0.25">
      <c r="A69" t="s">
        <v>114</v>
      </c>
      <c r="B69">
        <v>268.18299999999999</v>
      </c>
      <c r="C69">
        <v>81.167000000000002</v>
      </c>
      <c r="D69" t="s">
        <v>169</v>
      </c>
      <c r="E69" t="s">
        <v>206</v>
      </c>
      <c r="AT69">
        <v>0.79810000000000003</v>
      </c>
      <c r="AU69">
        <f t="shared" si="0"/>
        <v>0</v>
      </c>
      <c r="AV69">
        <f t="shared" si="1"/>
        <v>0</v>
      </c>
      <c r="AW69" t="e">
        <f t="shared" si="2"/>
        <v>#DIV/0!</v>
      </c>
      <c r="AX69">
        <f t="shared" si="3"/>
        <v>0</v>
      </c>
      <c r="AY69">
        <f t="shared" si="4"/>
        <v>0</v>
      </c>
      <c r="AZ69">
        <f t="shared" si="5"/>
        <v>0</v>
      </c>
      <c r="BA69">
        <f t="shared" si="6"/>
        <v>0</v>
      </c>
      <c r="BB69" t="e">
        <f t="shared" si="7"/>
        <v>#DIV/0!</v>
      </c>
    </row>
    <row r="70" spans="1:54" x14ac:dyDescent="0.25">
      <c r="A70" t="s">
        <v>115</v>
      </c>
      <c r="B70">
        <v>251.983</v>
      </c>
      <c r="C70">
        <v>66.832999999999998</v>
      </c>
      <c r="D70" t="s">
        <v>170</v>
      </c>
      <c r="E70" t="s">
        <v>206</v>
      </c>
      <c r="AT70">
        <v>0.79810000000000003</v>
      </c>
      <c r="AU70">
        <f t="shared" si="0"/>
        <v>0</v>
      </c>
      <c r="AV70">
        <f t="shared" si="1"/>
        <v>0</v>
      </c>
      <c r="AW70" t="e">
        <f t="shared" si="2"/>
        <v>#DIV/0!</v>
      </c>
      <c r="AX70">
        <f t="shared" si="3"/>
        <v>0</v>
      </c>
      <c r="AY70">
        <f t="shared" si="4"/>
        <v>0</v>
      </c>
      <c r="AZ70">
        <f t="shared" si="5"/>
        <v>0</v>
      </c>
      <c r="BA70">
        <f t="shared" si="6"/>
        <v>0</v>
      </c>
      <c r="BB70" t="e">
        <f t="shared" si="7"/>
        <v>#DIV/0!</v>
      </c>
    </row>
    <row r="71" spans="1:54" x14ac:dyDescent="0.25">
      <c r="A71" t="s">
        <v>76</v>
      </c>
      <c r="B71">
        <v>251.756</v>
      </c>
      <c r="C71">
        <v>52.768999999999998</v>
      </c>
      <c r="D71" t="s">
        <v>171</v>
      </c>
      <c r="E71" t="s">
        <v>210</v>
      </c>
      <c r="AT71">
        <v>0.72250000000000003</v>
      </c>
      <c r="AU71">
        <f t="shared" ref="AU71:AU104" si="8">J71+O71+P71+R71+T71+U71+AF71+AG71+AH71+AL71+AM71+AN71</f>
        <v>0</v>
      </c>
      <c r="AV71">
        <f t="shared" ref="AV71:AV104" si="9">AU71/AT71</f>
        <v>0</v>
      </c>
      <c r="AW71" t="e">
        <f t="shared" ref="AW71:AW104" si="10">(AV71-G71)/AV71*100</f>
        <v>#DIV/0!</v>
      </c>
      <c r="AX71">
        <f t="shared" ref="AX71:AX104" si="11">I71+K71+L71+M71+N71+Q71</f>
        <v>0</v>
      </c>
      <c r="AY71">
        <f t="shared" ref="AY71:AY104" si="12">AX71*703.305</f>
        <v>0</v>
      </c>
      <c r="AZ71">
        <f t="shared" ref="AZ71:AZ104" si="13">AY71/3.058229634</f>
        <v>0</v>
      </c>
      <c r="BA71">
        <f t="shared" ref="BA71:BA104" si="14">AZ71*55.2</f>
        <v>0</v>
      </c>
      <c r="BB71" t="e">
        <f t="shared" ref="BB71:BB104" si="15">(BA71-H71)/BA71*100</f>
        <v>#DIV/0!</v>
      </c>
    </row>
    <row r="72" spans="1:54" x14ac:dyDescent="0.25">
      <c r="A72" t="s">
        <v>77</v>
      </c>
      <c r="B72">
        <v>245.98</v>
      </c>
      <c r="C72">
        <v>51.113999999999997</v>
      </c>
      <c r="D72" t="s">
        <v>172</v>
      </c>
      <c r="E72" t="s">
        <v>206</v>
      </c>
      <c r="AT72">
        <v>0.79810000000000003</v>
      </c>
      <c r="AU72">
        <f t="shared" si="8"/>
        <v>0</v>
      </c>
      <c r="AV72">
        <f t="shared" si="9"/>
        <v>0</v>
      </c>
      <c r="AW72" t="e">
        <f t="shared" si="10"/>
        <v>#DIV/0!</v>
      </c>
      <c r="AX72">
        <f t="shared" si="11"/>
        <v>0</v>
      </c>
      <c r="AY72">
        <f t="shared" si="12"/>
        <v>0</v>
      </c>
      <c r="AZ72">
        <f t="shared" si="13"/>
        <v>0</v>
      </c>
      <c r="BA72">
        <f t="shared" si="14"/>
        <v>0</v>
      </c>
      <c r="BB72" t="e">
        <f t="shared" si="15"/>
        <v>#DIV/0!</v>
      </c>
    </row>
    <row r="73" spans="1:54" x14ac:dyDescent="0.25">
      <c r="A73" t="s">
        <v>78</v>
      </c>
      <c r="B73">
        <v>246.1</v>
      </c>
      <c r="C73">
        <v>52.183</v>
      </c>
      <c r="D73" t="s">
        <v>173</v>
      </c>
      <c r="E73" t="s">
        <v>206</v>
      </c>
      <c r="AT73">
        <v>0.79810000000000003</v>
      </c>
      <c r="AU73">
        <f t="shared" si="8"/>
        <v>0</v>
      </c>
      <c r="AV73">
        <f t="shared" si="9"/>
        <v>0</v>
      </c>
      <c r="AW73" t="e">
        <f t="shared" si="10"/>
        <v>#DIV/0!</v>
      </c>
      <c r="AX73">
        <f t="shared" si="11"/>
        <v>0</v>
      </c>
      <c r="AY73">
        <f t="shared" si="12"/>
        <v>0</v>
      </c>
      <c r="AZ73">
        <f t="shared" si="13"/>
        <v>0</v>
      </c>
      <c r="BA73">
        <f t="shared" si="14"/>
        <v>0</v>
      </c>
      <c r="BB73" t="e">
        <f t="shared" si="15"/>
        <v>#DIV/0!</v>
      </c>
    </row>
    <row r="74" spans="1:54" x14ac:dyDescent="0.25">
      <c r="A74" t="s">
        <v>79</v>
      </c>
      <c r="B74">
        <v>243.535</v>
      </c>
      <c r="C74">
        <v>53.579000000000001</v>
      </c>
      <c r="D74" t="s">
        <v>174</v>
      </c>
      <c r="E74" t="s">
        <v>206</v>
      </c>
      <c r="AT74">
        <v>0.79810000000000003</v>
      </c>
      <c r="AU74">
        <f t="shared" si="8"/>
        <v>0</v>
      </c>
      <c r="AV74">
        <f t="shared" si="9"/>
        <v>0</v>
      </c>
      <c r="AW74" t="e">
        <f t="shared" si="10"/>
        <v>#DIV/0!</v>
      </c>
      <c r="AX74">
        <f t="shared" si="11"/>
        <v>0</v>
      </c>
      <c r="AY74">
        <f t="shared" si="12"/>
        <v>0</v>
      </c>
      <c r="AZ74">
        <f t="shared" si="13"/>
        <v>0</v>
      </c>
      <c r="BA74">
        <f t="shared" si="14"/>
        <v>0</v>
      </c>
      <c r="BB74" t="e">
        <f t="shared" si="15"/>
        <v>#DIV/0!</v>
      </c>
    </row>
    <row r="75" spans="1:54" x14ac:dyDescent="0.25">
      <c r="A75" t="s">
        <v>80</v>
      </c>
      <c r="B75">
        <v>239.55600000000001</v>
      </c>
      <c r="C75">
        <v>50.701999999999998</v>
      </c>
      <c r="D75" t="s">
        <v>175</v>
      </c>
      <c r="E75" t="s">
        <v>209</v>
      </c>
      <c r="AT75">
        <v>6.2359999999999999E-2</v>
      </c>
      <c r="AU75">
        <f t="shared" si="8"/>
        <v>0</v>
      </c>
      <c r="AV75">
        <f t="shared" si="9"/>
        <v>0</v>
      </c>
      <c r="AW75" t="e">
        <f t="shared" si="10"/>
        <v>#DIV/0!</v>
      </c>
      <c r="AX75">
        <f t="shared" si="11"/>
        <v>0</v>
      </c>
      <c r="AY75">
        <f t="shared" si="12"/>
        <v>0</v>
      </c>
      <c r="AZ75">
        <f t="shared" si="13"/>
        <v>0</v>
      </c>
      <c r="BA75">
        <f t="shared" si="14"/>
        <v>0</v>
      </c>
      <c r="BB75" t="e">
        <f t="shared" si="15"/>
        <v>#DIV/0!</v>
      </c>
    </row>
    <row r="76" spans="1:54" x14ac:dyDescent="0.25">
      <c r="A76" t="s">
        <v>81</v>
      </c>
      <c r="B76">
        <v>240.398</v>
      </c>
      <c r="C76">
        <v>49.463000000000001</v>
      </c>
      <c r="D76" t="s">
        <v>176</v>
      </c>
      <c r="E76" t="s">
        <v>209</v>
      </c>
      <c r="AT76">
        <v>6.2359999999999999E-2</v>
      </c>
      <c r="AU76">
        <f t="shared" si="8"/>
        <v>0</v>
      </c>
      <c r="AV76">
        <f t="shared" si="9"/>
        <v>0</v>
      </c>
      <c r="AW76" t="e">
        <f t="shared" si="10"/>
        <v>#DIV/0!</v>
      </c>
      <c r="AX76">
        <f t="shared" si="11"/>
        <v>0</v>
      </c>
      <c r="AY76">
        <f t="shared" si="12"/>
        <v>0</v>
      </c>
      <c r="AZ76">
        <f t="shared" si="13"/>
        <v>0</v>
      </c>
      <c r="BA76">
        <f t="shared" si="14"/>
        <v>0</v>
      </c>
      <c r="BB76" t="e">
        <f t="shared" si="15"/>
        <v>#DIV/0!</v>
      </c>
    </row>
    <row r="77" spans="1:54" x14ac:dyDescent="0.25">
      <c r="A77" t="s">
        <v>82</v>
      </c>
      <c r="B77">
        <v>236.816</v>
      </c>
      <c r="C77">
        <v>49.194000000000003</v>
      </c>
      <c r="D77" t="s">
        <v>177</v>
      </c>
      <c r="E77" t="s">
        <v>209</v>
      </c>
      <c r="AT77">
        <v>6.2359999999999999E-2</v>
      </c>
      <c r="AU77">
        <f t="shared" si="8"/>
        <v>0</v>
      </c>
      <c r="AV77">
        <f t="shared" si="9"/>
        <v>0</v>
      </c>
      <c r="AW77" t="e">
        <f t="shared" si="10"/>
        <v>#DIV/0!</v>
      </c>
      <c r="AX77">
        <f t="shared" si="11"/>
        <v>0</v>
      </c>
      <c r="AY77">
        <f t="shared" si="12"/>
        <v>0</v>
      </c>
      <c r="AZ77">
        <f t="shared" si="13"/>
        <v>0</v>
      </c>
      <c r="BA77">
        <f t="shared" si="14"/>
        <v>0</v>
      </c>
      <c r="BB77" t="e">
        <f t="shared" si="15"/>
        <v>#DIV/0!</v>
      </c>
    </row>
    <row r="78" spans="1:54" x14ac:dyDescent="0.25">
      <c r="A78" t="s">
        <v>83</v>
      </c>
      <c r="B78">
        <v>235.113</v>
      </c>
      <c r="C78">
        <v>49.710999999999999</v>
      </c>
      <c r="D78" t="s">
        <v>178</v>
      </c>
      <c r="E78" t="s">
        <v>209</v>
      </c>
      <c r="AT78">
        <v>6.2359999999999999E-2</v>
      </c>
      <c r="AU78">
        <f t="shared" si="8"/>
        <v>0</v>
      </c>
      <c r="AV78">
        <f t="shared" si="9"/>
        <v>0</v>
      </c>
      <c r="AW78" t="e">
        <f t="shared" si="10"/>
        <v>#DIV/0!</v>
      </c>
      <c r="AX78">
        <f t="shared" si="11"/>
        <v>0</v>
      </c>
      <c r="AY78">
        <f t="shared" si="12"/>
        <v>0</v>
      </c>
      <c r="AZ78">
        <f t="shared" si="13"/>
        <v>0</v>
      </c>
      <c r="BA78">
        <f t="shared" si="14"/>
        <v>0</v>
      </c>
      <c r="BB78" t="e">
        <f t="shared" si="15"/>
        <v>#DIV/0!</v>
      </c>
    </row>
    <row r="79" spans="1:54" x14ac:dyDescent="0.25">
      <c r="A79" t="s">
        <v>84</v>
      </c>
      <c r="B79">
        <v>237.321</v>
      </c>
      <c r="C79">
        <v>53.889000000000003</v>
      </c>
      <c r="D79" t="s">
        <v>179</v>
      </c>
      <c r="E79" t="s">
        <v>209</v>
      </c>
      <c r="AT79">
        <v>6.2359999999999999E-2</v>
      </c>
      <c r="AU79">
        <f t="shared" si="8"/>
        <v>0</v>
      </c>
      <c r="AV79">
        <f t="shared" si="9"/>
        <v>0</v>
      </c>
      <c r="AW79" t="e">
        <f t="shared" si="10"/>
        <v>#DIV/0!</v>
      </c>
      <c r="AX79">
        <f t="shared" si="11"/>
        <v>0</v>
      </c>
      <c r="AY79">
        <f t="shared" si="12"/>
        <v>0</v>
      </c>
      <c r="AZ79">
        <f t="shared" si="13"/>
        <v>0</v>
      </c>
      <c r="BA79">
        <f t="shared" si="14"/>
        <v>0</v>
      </c>
      <c r="BB79" t="e">
        <f t="shared" si="15"/>
        <v>#DIV/0!</v>
      </c>
    </row>
    <row r="80" spans="1:54" x14ac:dyDescent="0.25">
      <c r="A80" t="s">
        <v>85</v>
      </c>
      <c r="B80">
        <v>229.55</v>
      </c>
      <c r="C80">
        <v>54.283000000000001</v>
      </c>
      <c r="D80" t="s">
        <v>180</v>
      </c>
      <c r="E80" t="s">
        <v>209</v>
      </c>
      <c r="AT80">
        <v>6.2359999999999999E-2</v>
      </c>
      <c r="AU80">
        <f t="shared" si="8"/>
        <v>0</v>
      </c>
      <c r="AV80">
        <f t="shared" si="9"/>
        <v>0</v>
      </c>
      <c r="AW80" t="e">
        <f t="shared" si="10"/>
        <v>#DIV/0!</v>
      </c>
      <c r="AX80">
        <f t="shared" si="11"/>
        <v>0</v>
      </c>
      <c r="AY80">
        <f t="shared" si="12"/>
        <v>0</v>
      </c>
      <c r="AZ80">
        <f t="shared" si="13"/>
        <v>0</v>
      </c>
      <c r="BA80">
        <f t="shared" si="14"/>
        <v>0</v>
      </c>
      <c r="BB80" t="e">
        <f t="shared" si="15"/>
        <v>#DIV/0!</v>
      </c>
    </row>
    <row r="81" spans="1:54" x14ac:dyDescent="0.25">
      <c r="A81" t="s">
        <v>86</v>
      </c>
      <c r="B81">
        <v>285.96699999999998</v>
      </c>
      <c r="C81">
        <v>45.683</v>
      </c>
      <c r="D81" t="s">
        <v>181</v>
      </c>
      <c r="E81" t="s">
        <v>211</v>
      </c>
      <c r="AT81">
        <v>1.511E-2</v>
      </c>
      <c r="AU81">
        <f t="shared" si="8"/>
        <v>0</v>
      </c>
      <c r="AV81">
        <f t="shared" si="9"/>
        <v>0</v>
      </c>
      <c r="AW81" t="e">
        <f t="shared" si="10"/>
        <v>#DIV/0!</v>
      </c>
      <c r="AX81">
        <f t="shared" si="11"/>
        <v>0</v>
      </c>
      <c r="AY81">
        <f t="shared" si="12"/>
        <v>0</v>
      </c>
      <c r="AZ81">
        <f t="shared" si="13"/>
        <v>0</v>
      </c>
      <c r="BA81">
        <f t="shared" si="14"/>
        <v>0</v>
      </c>
      <c r="BB81" t="e">
        <f t="shared" si="15"/>
        <v>#DIV/0!</v>
      </c>
    </row>
    <row r="82" spans="1:54" x14ac:dyDescent="0.25">
      <c r="A82" t="s">
        <v>87</v>
      </c>
      <c r="B82">
        <v>291.58300000000003</v>
      </c>
      <c r="C82">
        <v>58.1</v>
      </c>
      <c r="D82" t="s">
        <v>182</v>
      </c>
      <c r="E82" t="s">
        <v>211</v>
      </c>
      <c r="AT82">
        <v>1.511E-2</v>
      </c>
      <c r="AU82">
        <f t="shared" si="8"/>
        <v>0</v>
      </c>
      <c r="AV82">
        <f t="shared" si="9"/>
        <v>0</v>
      </c>
      <c r="AW82" t="e">
        <f t="shared" si="10"/>
        <v>#DIV/0!</v>
      </c>
      <c r="AX82">
        <f t="shared" si="11"/>
        <v>0</v>
      </c>
      <c r="AY82">
        <f t="shared" si="12"/>
        <v>0</v>
      </c>
      <c r="AZ82">
        <f t="shared" si="13"/>
        <v>0</v>
      </c>
      <c r="BA82">
        <f t="shared" si="14"/>
        <v>0</v>
      </c>
      <c r="BB82" t="e">
        <f t="shared" si="15"/>
        <v>#DIV/0!</v>
      </c>
    </row>
    <row r="83" spans="1:54" x14ac:dyDescent="0.25">
      <c r="A83" t="s">
        <v>88</v>
      </c>
      <c r="B83">
        <v>291.44400000000002</v>
      </c>
      <c r="C83">
        <v>63.756</v>
      </c>
      <c r="D83" t="s">
        <v>183</v>
      </c>
      <c r="E83" t="s">
        <v>208</v>
      </c>
      <c r="AT83">
        <v>1.0626899999999999</v>
      </c>
      <c r="AU83">
        <f t="shared" si="8"/>
        <v>0</v>
      </c>
      <c r="AV83">
        <f t="shared" si="9"/>
        <v>0</v>
      </c>
      <c r="AW83" t="e">
        <f t="shared" si="10"/>
        <v>#DIV/0!</v>
      </c>
      <c r="AX83">
        <f t="shared" si="11"/>
        <v>0</v>
      </c>
      <c r="AY83">
        <f t="shared" si="12"/>
        <v>0</v>
      </c>
      <c r="AZ83">
        <f t="shared" si="13"/>
        <v>0</v>
      </c>
      <c r="BA83">
        <f t="shared" si="14"/>
        <v>0</v>
      </c>
      <c r="BB83" t="e">
        <f t="shared" si="15"/>
        <v>#DIV/0!</v>
      </c>
    </row>
    <row r="84" spans="1:54" x14ac:dyDescent="0.25">
      <c r="A84" t="s">
        <v>89</v>
      </c>
      <c r="B84">
        <v>265.28300000000002</v>
      </c>
      <c r="C84">
        <v>56.35</v>
      </c>
      <c r="D84" t="s">
        <v>184</v>
      </c>
      <c r="E84" t="s">
        <v>207</v>
      </c>
      <c r="AT84">
        <v>5.1950000000000003E-2</v>
      </c>
      <c r="AU84">
        <f t="shared" si="8"/>
        <v>0</v>
      </c>
      <c r="AV84">
        <f t="shared" si="9"/>
        <v>0</v>
      </c>
      <c r="AW84" t="e">
        <f t="shared" si="10"/>
        <v>#DIV/0!</v>
      </c>
      <c r="AX84">
        <f t="shared" si="11"/>
        <v>0</v>
      </c>
      <c r="AY84">
        <f t="shared" si="12"/>
        <v>0</v>
      </c>
      <c r="AZ84">
        <f t="shared" si="13"/>
        <v>0</v>
      </c>
      <c r="BA84">
        <f t="shared" si="14"/>
        <v>0</v>
      </c>
      <c r="BB84" t="e">
        <f t="shared" si="15"/>
        <v>#DIV/0!</v>
      </c>
    </row>
    <row r="85" spans="1:54" x14ac:dyDescent="0.25">
      <c r="A85" t="s">
        <v>90</v>
      </c>
      <c r="B85">
        <v>276.64100000000002</v>
      </c>
      <c r="C85">
        <v>64.192999999999998</v>
      </c>
      <c r="D85" t="s">
        <v>185</v>
      </c>
      <c r="E85" t="s">
        <v>208</v>
      </c>
      <c r="AT85">
        <v>1.0626899999999999</v>
      </c>
      <c r="AU85">
        <f t="shared" si="8"/>
        <v>0</v>
      </c>
      <c r="AV85">
        <f t="shared" si="9"/>
        <v>0</v>
      </c>
      <c r="AW85" t="e">
        <f t="shared" si="10"/>
        <v>#DIV/0!</v>
      </c>
      <c r="AX85">
        <f t="shared" si="11"/>
        <v>0</v>
      </c>
      <c r="AY85">
        <f t="shared" si="12"/>
        <v>0</v>
      </c>
      <c r="AZ85">
        <f t="shared" si="13"/>
        <v>0</v>
      </c>
      <c r="BA85">
        <f t="shared" si="14"/>
        <v>0</v>
      </c>
      <c r="BB85" t="e">
        <f t="shared" si="15"/>
        <v>#DIV/0!</v>
      </c>
    </row>
    <row r="86" spans="1:54" x14ac:dyDescent="0.25">
      <c r="A86" t="s">
        <v>91</v>
      </c>
      <c r="B86">
        <v>274.06700000000001</v>
      </c>
      <c r="C86">
        <v>79.983000000000004</v>
      </c>
      <c r="D86" t="s">
        <v>186</v>
      </c>
      <c r="E86" t="s">
        <v>208</v>
      </c>
      <c r="AT86">
        <v>1.0626899999999999</v>
      </c>
      <c r="AU86">
        <f t="shared" si="8"/>
        <v>0</v>
      </c>
      <c r="AV86">
        <f t="shared" si="9"/>
        <v>0</v>
      </c>
      <c r="AW86" t="e">
        <f t="shared" si="10"/>
        <v>#DIV/0!</v>
      </c>
      <c r="AX86">
        <f t="shared" si="11"/>
        <v>0</v>
      </c>
      <c r="AY86">
        <f t="shared" si="12"/>
        <v>0</v>
      </c>
      <c r="AZ86">
        <f t="shared" si="13"/>
        <v>0</v>
      </c>
      <c r="BA86">
        <f t="shared" si="14"/>
        <v>0</v>
      </c>
      <c r="BB86" t="e">
        <f t="shared" si="15"/>
        <v>#DIV/0!</v>
      </c>
    </row>
    <row r="87" spans="1:54" x14ac:dyDescent="0.25">
      <c r="A87" t="s">
        <v>92</v>
      </c>
      <c r="B87">
        <v>254.738</v>
      </c>
      <c r="C87">
        <v>55.151000000000003</v>
      </c>
      <c r="D87" t="s">
        <v>187</v>
      </c>
      <c r="E87" t="s">
        <v>210</v>
      </c>
      <c r="AT87">
        <v>0.72250000000000003</v>
      </c>
      <c r="AU87">
        <f t="shared" si="8"/>
        <v>0</v>
      </c>
      <c r="AV87">
        <f t="shared" si="9"/>
        <v>0</v>
      </c>
      <c r="AW87" t="e">
        <f t="shared" si="10"/>
        <v>#DIV/0!</v>
      </c>
      <c r="AX87">
        <f t="shared" si="11"/>
        <v>0</v>
      </c>
      <c r="AY87">
        <f t="shared" si="12"/>
        <v>0</v>
      </c>
      <c r="AZ87">
        <f t="shared" si="13"/>
        <v>0</v>
      </c>
      <c r="BA87">
        <f t="shared" si="14"/>
        <v>0</v>
      </c>
      <c r="BB87" t="e">
        <f t="shared" si="15"/>
        <v>#DIV/0!</v>
      </c>
    </row>
    <row r="88" spans="1:54" x14ac:dyDescent="0.25">
      <c r="A88" t="s">
        <v>93</v>
      </c>
      <c r="B88">
        <v>265.03100000000001</v>
      </c>
      <c r="C88">
        <v>74.716999999999999</v>
      </c>
      <c r="D88" t="s">
        <v>188</v>
      </c>
      <c r="E88" t="s">
        <v>208</v>
      </c>
      <c r="AT88">
        <v>1.0626899999999999</v>
      </c>
      <c r="AU88">
        <f t="shared" si="8"/>
        <v>0</v>
      </c>
      <c r="AV88">
        <f t="shared" si="9"/>
        <v>0</v>
      </c>
      <c r="AW88" t="e">
        <f t="shared" si="10"/>
        <v>#DIV/0!</v>
      </c>
      <c r="AX88">
        <f t="shared" si="11"/>
        <v>0</v>
      </c>
      <c r="AY88">
        <f t="shared" si="12"/>
        <v>0</v>
      </c>
      <c r="AZ88">
        <f t="shared" si="13"/>
        <v>0</v>
      </c>
      <c r="BA88">
        <f t="shared" si="14"/>
        <v>0</v>
      </c>
      <c r="BB88" t="e">
        <f t="shared" si="15"/>
        <v>#DIV/0!</v>
      </c>
    </row>
    <row r="89" spans="1:54" x14ac:dyDescent="0.25">
      <c r="A89" t="s">
        <v>94</v>
      </c>
      <c r="B89">
        <v>254.95</v>
      </c>
      <c r="C89">
        <v>69.132999999999996</v>
      </c>
      <c r="D89" t="s">
        <v>189</v>
      </c>
      <c r="E89" t="s">
        <v>208</v>
      </c>
      <c r="AT89">
        <v>1.0626899999999999</v>
      </c>
      <c r="AU89">
        <f t="shared" si="8"/>
        <v>0</v>
      </c>
      <c r="AV89">
        <f t="shared" si="9"/>
        <v>0</v>
      </c>
      <c r="AW89" t="e">
        <f t="shared" si="10"/>
        <v>#DIV/0!</v>
      </c>
      <c r="AX89">
        <f t="shared" si="11"/>
        <v>0</v>
      </c>
      <c r="AY89">
        <f t="shared" si="12"/>
        <v>0</v>
      </c>
      <c r="AZ89">
        <f t="shared" si="13"/>
        <v>0</v>
      </c>
      <c r="BA89">
        <f t="shared" si="14"/>
        <v>0</v>
      </c>
      <c r="BB89" t="e">
        <f t="shared" si="15"/>
        <v>#DIV/0!</v>
      </c>
    </row>
    <row r="90" spans="1:54" x14ac:dyDescent="0.25">
      <c r="A90" t="s">
        <v>95</v>
      </c>
      <c r="B90">
        <v>264</v>
      </c>
      <c r="C90">
        <v>64.316999999999993</v>
      </c>
      <c r="D90" t="s">
        <v>190</v>
      </c>
      <c r="E90" t="s">
        <v>208</v>
      </c>
      <c r="AT90">
        <v>1.0626899999999999</v>
      </c>
      <c r="AU90">
        <f t="shared" si="8"/>
        <v>0</v>
      </c>
      <c r="AV90">
        <f t="shared" si="9"/>
        <v>0</v>
      </c>
      <c r="AW90" t="e">
        <f t="shared" si="10"/>
        <v>#DIV/0!</v>
      </c>
      <c r="AX90">
        <f t="shared" si="11"/>
        <v>0</v>
      </c>
      <c r="AY90">
        <f t="shared" si="12"/>
        <v>0</v>
      </c>
      <c r="AZ90">
        <f t="shared" si="13"/>
        <v>0</v>
      </c>
      <c r="BA90">
        <f t="shared" si="14"/>
        <v>0</v>
      </c>
      <c r="BB90" t="e">
        <f t="shared" si="15"/>
        <v>#DIV/0!</v>
      </c>
    </row>
    <row r="91" spans="1:54" x14ac:dyDescent="0.25">
      <c r="A91" t="s">
        <v>96</v>
      </c>
      <c r="B91">
        <v>248.083</v>
      </c>
      <c r="C91">
        <v>60.017000000000003</v>
      </c>
      <c r="D91" t="s">
        <v>191</v>
      </c>
      <c r="E91" t="s">
        <v>205</v>
      </c>
      <c r="AT91">
        <v>0.29713000000000001</v>
      </c>
      <c r="AU91">
        <f t="shared" si="8"/>
        <v>0</v>
      </c>
      <c r="AV91">
        <f t="shared" si="9"/>
        <v>0</v>
      </c>
      <c r="AW91" t="e">
        <f t="shared" si="10"/>
        <v>#DIV/0!</v>
      </c>
      <c r="AX91">
        <f t="shared" si="11"/>
        <v>0</v>
      </c>
      <c r="AY91">
        <f t="shared" si="12"/>
        <v>0</v>
      </c>
      <c r="AZ91">
        <f t="shared" si="13"/>
        <v>0</v>
      </c>
      <c r="BA91">
        <f t="shared" si="14"/>
        <v>0</v>
      </c>
      <c r="BB91" t="e">
        <f t="shared" si="15"/>
        <v>#DIV/0!</v>
      </c>
    </row>
    <row r="92" spans="1:54" x14ac:dyDescent="0.25">
      <c r="A92" t="s">
        <v>97</v>
      </c>
      <c r="B92">
        <v>244.21700000000001</v>
      </c>
      <c r="C92">
        <v>60.832999999999998</v>
      </c>
      <c r="D92" t="s">
        <v>192</v>
      </c>
      <c r="E92" t="s">
        <v>205</v>
      </c>
      <c r="AT92">
        <v>0.29713000000000001</v>
      </c>
      <c r="AU92">
        <f t="shared" si="8"/>
        <v>0</v>
      </c>
      <c r="AV92">
        <f t="shared" si="9"/>
        <v>0</v>
      </c>
      <c r="AW92" t="e">
        <f t="shared" si="10"/>
        <v>#DIV/0!</v>
      </c>
      <c r="AX92">
        <f t="shared" si="11"/>
        <v>0</v>
      </c>
      <c r="AY92">
        <f t="shared" si="12"/>
        <v>0</v>
      </c>
      <c r="AZ92">
        <f t="shared" si="13"/>
        <v>0</v>
      </c>
      <c r="BA92">
        <f t="shared" si="14"/>
        <v>0</v>
      </c>
      <c r="BB92" t="e">
        <f t="shared" si="15"/>
        <v>#DIV/0!</v>
      </c>
    </row>
    <row r="93" spans="1:54" x14ac:dyDescent="0.25">
      <c r="A93" t="s">
        <v>98</v>
      </c>
      <c r="B93">
        <v>245.56</v>
      </c>
      <c r="C93">
        <v>62.463000000000001</v>
      </c>
      <c r="D93" t="s">
        <v>193</v>
      </c>
      <c r="E93" t="s">
        <v>205</v>
      </c>
      <c r="AT93">
        <v>0.29713000000000001</v>
      </c>
      <c r="AU93">
        <f t="shared" si="8"/>
        <v>0</v>
      </c>
      <c r="AV93">
        <f t="shared" si="9"/>
        <v>0</v>
      </c>
      <c r="AW93" t="e">
        <f t="shared" si="10"/>
        <v>#DIV/0!</v>
      </c>
      <c r="AX93">
        <f t="shared" si="11"/>
        <v>0</v>
      </c>
      <c r="AY93">
        <f t="shared" si="12"/>
        <v>0</v>
      </c>
      <c r="AZ93">
        <f t="shared" si="13"/>
        <v>0</v>
      </c>
      <c r="BA93">
        <f t="shared" si="14"/>
        <v>0</v>
      </c>
      <c r="BB93" t="e">
        <f t="shared" si="15"/>
        <v>#DIV/0!</v>
      </c>
    </row>
    <row r="94" spans="1:54" x14ac:dyDescent="0.25">
      <c r="A94" t="s">
        <v>99</v>
      </c>
      <c r="B94">
        <v>244.85599999999999</v>
      </c>
      <c r="C94">
        <v>67.816999999999993</v>
      </c>
      <c r="D94" t="s">
        <v>194</v>
      </c>
      <c r="E94" t="s">
        <v>208</v>
      </c>
      <c r="AT94">
        <v>1.0626899999999999</v>
      </c>
      <c r="AU94">
        <f t="shared" si="8"/>
        <v>0</v>
      </c>
      <c r="AV94">
        <f t="shared" si="9"/>
        <v>0</v>
      </c>
      <c r="AW94" t="e">
        <f t="shared" si="10"/>
        <v>#DIV/0!</v>
      </c>
      <c r="AX94">
        <f t="shared" si="11"/>
        <v>0</v>
      </c>
      <c r="AY94">
        <f t="shared" si="12"/>
        <v>0</v>
      </c>
      <c r="AZ94">
        <f t="shared" si="13"/>
        <v>0</v>
      </c>
      <c r="BA94">
        <f t="shared" si="14"/>
        <v>0</v>
      </c>
      <c r="BB94" t="e">
        <f t="shared" si="15"/>
        <v>#DIV/0!</v>
      </c>
    </row>
    <row r="95" spans="1:54" x14ac:dyDescent="0.25">
      <c r="A95" t="s">
        <v>100</v>
      </c>
      <c r="B95">
        <v>241.11500000000001</v>
      </c>
      <c r="C95">
        <v>55.18</v>
      </c>
      <c r="D95" t="s">
        <v>195</v>
      </c>
      <c r="E95" t="s">
        <v>206</v>
      </c>
      <c r="AT95">
        <v>0.79810000000000003</v>
      </c>
      <c r="AU95">
        <f t="shared" si="8"/>
        <v>0</v>
      </c>
      <c r="AV95">
        <f t="shared" si="9"/>
        <v>0</v>
      </c>
      <c r="AW95" t="e">
        <f t="shared" si="10"/>
        <v>#DIV/0!</v>
      </c>
      <c r="AX95">
        <f t="shared" si="11"/>
        <v>0</v>
      </c>
      <c r="AY95">
        <f t="shared" si="12"/>
        <v>0</v>
      </c>
      <c r="AZ95">
        <f t="shared" si="13"/>
        <v>0</v>
      </c>
      <c r="BA95">
        <f t="shared" si="14"/>
        <v>0</v>
      </c>
      <c r="BB95" t="e">
        <f t="shared" si="15"/>
        <v>#DIV/0!</v>
      </c>
    </row>
    <row r="96" spans="1:54" x14ac:dyDescent="0.25">
      <c r="A96" t="s">
        <v>101</v>
      </c>
      <c r="B96">
        <v>239.26</v>
      </c>
      <c r="C96">
        <v>56.238</v>
      </c>
      <c r="D96" t="s">
        <v>196</v>
      </c>
      <c r="E96" t="s">
        <v>209</v>
      </c>
      <c r="AT96">
        <v>6.2359999999999999E-2</v>
      </c>
      <c r="AU96">
        <f t="shared" si="8"/>
        <v>0</v>
      </c>
      <c r="AV96">
        <f t="shared" si="9"/>
        <v>0</v>
      </c>
      <c r="AW96" t="e">
        <f t="shared" si="10"/>
        <v>#DIV/0!</v>
      </c>
      <c r="AX96">
        <f t="shared" si="11"/>
        <v>0</v>
      </c>
      <c r="AY96">
        <f t="shared" si="12"/>
        <v>0</v>
      </c>
      <c r="AZ96">
        <f t="shared" si="13"/>
        <v>0</v>
      </c>
      <c r="BA96">
        <f t="shared" si="14"/>
        <v>0</v>
      </c>
      <c r="BB96" t="e">
        <f t="shared" si="15"/>
        <v>#DIV/0!</v>
      </c>
    </row>
    <row r="97" spans="1:54" x14ac:dyDescent="0.25">
      <c r="A97" t="s">
        <v>102</v>
      </c>
      <c r="B97">
        <v>237.4</v>
      </c>
      <c r="C97">
        <v>58.832999999999998</v>
      </c>
      <c r="D97" t="s">
        <v>197</v>
      </c>
      <c r="E97" t="s">
        <v>209</v>
      </c>
      <c r="AT97">
        <v>6.2359999999999999E-2</v>
      </c>
      <c r="AU97">
        <f t="shared" si="8"/>
        <v>0</v>
      </c>
      <c r="AV97">
        <f t="shared" si="9"/>
        <v>0</v>
      </c>
      <c r="AW97" t="e">
        <f t="shared" si="10"/>
        <v>#DIV/0!</v>
      </c>
      <c r="AX97">
        <f t="shared" si="11"/>
        <v>0</v>
      </c>
      <c r="AY97">
        <f t="shared" si="12"/>
        <v>0</v>
      </c>
      <c r="AZ97">
        <f t="shared" si="13"/>
        <v>0</v>
      </c>
      <c r="BA97">
        <f t="shared" si="14"/>
        <v>0</v>
      </c>
      <c r="BB97" t="e">
        <f t="shared" si="15"/>
        <v>#DIV/0!</v>
      </c>
    </row>
    <row r="98" spans="1:54" x14ac:dyDescent="0.25">
      <c r="A98" t="s">
        <v>103</v>
      </c>
      <c r="B98">
        <v>238.76300000000001</v>
      </c>
      <c r="C98">
        <v>61.76</v>
      </c>
      <c r="D98" t="s">
        <v>198</v>
      </c>
      <c r="E98" t="s">
        <v>205</v>
      </c>
      <c r="AT98">
        <v>0.29713000000000001</v>
      </c>
      <c r="AU98">
        <f t="shared" si="8"/>
        <v>0</v>
      </c>
      <c r="AV98">
        <f t="shared" si="9"/>
        <v>0</v>
      </c>
      <c r="AW98" t="e">
        <f t="shared" si="10"/>
        <v>#DIV/0!</v>
      </c>
      <c r="AX98">
        <f t="shared" si="11"/>
        <v>0</v>
      </c>
      <c r="AY98">
        <f t="shared" si="12"/>
        <v>0</v>
      </c>
      <c r="AZ98">
        <f t="shared" si="13"/>
        <v>0</v>
      </c>
      <c r="BA98">
        <f t="shared" si="14"/>
        <v>0</v>
      </c>
      <c r="BB98" t="e">
        <f t="shared" si="15"/>
        <v>#DIV/0!</v>
      </c>
    </row>
    <row r="99" spans="1:54" x14ac:dyDescent="0.25">
      <c r="A99" t="s">
        <v>104</v>
      </c>
      <c r="B99">
        <v>232.81700000000001</v>
      </c>
      <c r="C99">
        <v>54.825000000000003</v>
      </c>
      <c r="D99" t="s">
        <v>199</v>
      </c>
      <c r="E99" t="s">
        <v>209</v>
      </c>
      <c r="AT99">
        <v>6.2359999999999999E-2</v>
      </c>
      <c r="AU99">
        <f t="shared" si="8"/>
        <v>0</v>
      </c>
      <c r="AV99">
        <f t="shared" si="9"/>
        <v>0</v>
      </c>
      <c r="AW99" t="e">
        <f t="shared" si="10"/>
        <v>#DIV/0!</v>
      </c>
      <c r="AX99">
        <f t="shared" si="11"/>
        <v>0</v>
      </c>
      <c r="AY99">
        <f t="shared" si="12"/>
        <v>0</v>
      </c>
      <c r="AZ99">
        <f t="shared" si="13"/>
        <v>0</v>
      </c>
      <c r="BA99">
        <f t="shared" si="14"/>
        <v>0</v>
      </c>
      <c r="BB99" t="e">
        <f t="shared" si="15"/>
        <v>#DIV/0!</v>
      </c>
    </row>
    <row r="100" spans="1:54" x14ac:dyDescent="0.25">
      <c r="A100" t="s">
        <v>105</v>
      </c>
      <c r="B100">
        <v>231.42400000000001</v>
      </c>
      <c r="C100">
        <v>54.469000000000001</v>
      </c>
      <c r="D100" t="s">
        <v>200</v>
      </c>
      <c r="E100" t="s">
        <v>209</v>
      </c>
      <c r="AT100">
        <v>6.2359999999999999E-2</v>
      </c>
      <c r="AU100">
        <f t="shared" si="8"/>
        <v>0</v>
      </c>
      <c r="AV100">
        <f t="shared" si="9"/>
        <v>0</v>
      </c>
      <c r="AW100" t="e">
        <f t="shared" si="10"/>
        <v>#DIV/0!</v>
      </c>
      <c r="AX100">
        <f t="shared" si="11"/>
        <v>0</v>
      </c>
      <c r="AY100">
        <f t="shared" si="12"/>
        <v>0</v>
      </c>
      <c r="AZ100">
        <f t="shared" si="13"/>
        <v>0</v>
      </c>
      <c r="BA100">
        <f t="shared" si="14"/>
        <v>0</v>
      </c>
      <c r="BB100" t="e">
        <f t="shared" si="15"/>
        <v>#DIV/0!</v>
      </c>
    </row>
    <row r="101" spans="1:54" x14ac:dyDescent="0.25">
      <c r="A101" t="s">
        <v>106</v>
      </c>
      <c r="B101">
        <v>231.178</v>
      </c>
      <c r="C101">
        <v>60.116</v>
      </c>
      <c r="D101" t="s">
        <v>201</v>
      </c>
      <c r="E101" t="s">
        <v>217</v>
      </c>
      <c r="AT101">
        <v>0.14724999999999999</v>
      </c>
      <c r="AU101">
        <f t="shared" si="8"/>
        <v>0</v>
      </c>
      <c r="AV101">
        <f t="shared" si="9"/>
        <v>0</v>
      </c>
      <c r="AW101" t="e">
        <f t="shared" si="10"/>
        <v>#DIV/0!</v>
      </c>
      <c r="AX101">
        <f t="shared" si="11"/>
        <v>0</v>
      </c>
      <c r="AY101">
        <f t="shared" si="12"/>
        <v>0</v>
      </c>
      <c r="AZ101">
        <f t="shared" si="13"/>
        <v>0</v>
      </c>
      <c r="BA101">
        <f t="shared" si="14"/>
        <v>0</v>
      </c>
      <c r="BB101" t="e">
        <f t="shared" si="15"/>
        <v>#DIV/0!</v>
      </c>
    </row>
    <row r="102" spans="1:54" x14ac:dyDescent="0.25">
      <c r="A102" t="s">
        <v>107</v>
      </c>
      <c r="B102">
        <v>226.517</v>
      </c>
      <c r="C102">
        <v>68.304000000000002</v>
      </c>
      <c r="D102" t="s">
        <v>202</v>
      </c>
      <c r="E102" t="s">
        <v>205</v>
      </c>
      <c r="AT102">
        <v>0.29713000000000001</v>
      </c>
      <c r="AU102">
        <f t="shared" si="8"/>
        <v>0</v>
      </c>
      <c r="AV102">
        <f t="shared" si="9"/>
        <v>0</v>
      </c>
      <c r="AW102" t="e">
        <f t="shared" si="10"/>
        <v>#DIV/0!</v>
      </c>
      <c r="AX102">
        <f t="shared" si="11"/>
        <v>0</v>
      </c>
      <c r="AY102">
        <f t="shared" si="12"/>
        <v>0</v>
      </c>
      <c r="AZ102">
        <f t="shared" si="13"/>
        <v>0</v>
      </c>
      <c r="BA102">
        <f t="shared" si="14"/>
        <v>0</v>
      </c>
      <c r="BB102" t="e">
        <f t="shared" si="15"/>
        <v>#DIV/0!</v>
      </c>
    </row>
    <row r="103" spans="1:54" x14ac:dyDescent="0.25">
      <c r="A103" t="s">
        <v>108</v>
      </c>
      <c r="B103">
        <v>224.93299999999999</v>
      </c>
      <c r="C103">
        <v>60.71</v>
      </c>
      <c r="D103" t="s">
        <v>203</v>
      </c>
      <c r="E103" t="s">
        <v>217</v>
      </c>
      <c r="AT103">
        <v>0.14724999999999999</v>
      </c>
      <c r="AU103">
        <f t="shared" si="8"/>
        <v>0</v>
      </c>
      <c r="AV103">
        <f t="shared" si="9"/>
        <v>0</v>
      </c>
      <c r="AW103" t="e">
        <f t="shared" si="10"/>
        <v>#DIV/0!</v>
      </c>
      <c r="AX103">
        <f t="shared" si="11"/>
        <v>0</v>
      </c>
      <c r="AY103">
        <f t="shared" si="12"/>
        <v>0</v>
      </c>
      <c r="AZ103">
        <f t="shared" si="13"/>
        <v>0</v>
      </c>
      <c r="BA103">
        <f t="shared" si="14"/>
        <v>0</v>
      </c>
      <c r="BB103" t="e">
        <f t="shared" si="15"/>
        <v>#DIV/0!</v>
      </c>
    </row>
    <row r="104" spans="1:54" x14ac:dyDescent="0.25">
      <c r="A104" t="s">
        <v>109</v>
      </c>
      <c r="B104">
        <v>224.13200000000001</v>
      </c>
      <c r="C104">
        <v>63.616</v>
      </c>
      <c r="D104" t="s">
        <v>204</v>
      </c>
      <c r="E104" t="s">
        <v>217</v>
      </c>
      <c r="AT104">
        <v>0.14724999999999999</v>
      </c>
      <c r="AU104">
        <f t="shared" si="8"/>
        <v>0</v>
      </c>
      <c r="AV104">
        <f t="shared" si="9"/>
        <v>0</v>
      </c>
      <c r="AW104" t="e">
        <f t="shared" si="10"/>
        <v>#DIV/0!</v>
      </c>
      <c r="AX104">
        <f t="shared" si="11"/>
        <v>0</v>
      </c>
      <c r="AY104">
        <f t="shared" si="12"/>
        <v>0</v>
      </c>
      <c r="AZ104">
        <f t="shared" si="13"/>
        <v>0</v>
      </c>
      <c r="BA104">
        <f t="shared" si="14"/>
        <v>0</v>
      </c>
      <c r="BB104" t="e">
        <f t="shared" si="15"/>
        <v>#DIV/0!</v>
      </c>
    </row>
  </sheetData>
  <mergeCells count="2">
    <mergeCell ref="AT2:AW2"/>
    <mergeCell ref="AX2:BB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1011"/>
  <sheetViews>
    <sheetView tabSelected="1" topLeftCell="A36" zoomScale="40" zoomScaleNormal="40" workbookViewId="0">
      <selection activeCell="BH37" sqref="BH37"/>
    </sheetView>
  </sheetViews>
  <sheetFormatPr defaultRowHeight="15" x14ac:dyDescent="0.25"/>
  <cols>
    <col min="1" max="1" width="26.85546875" customWidth="1"/>
    <col min="3" max="3" width="18.7109375" customWidth="1"/>
    <col min="6" max="6" width="14.85546875" customWidth="1"/>
    <col min="7" max="7" width="15.7109375" customWidth="1"/>
    <col min="8" max="8" width="12.7109375" customWidth="1"/>
    <col min="18" max="44" width="9.140625" customWidth="1"/>
  </cols>
  <sheetData>
    <row r="1" spans="1:54" ht="60" customHeight="1" x14ac:dyDescent="0.25">
      <c r="A1" t="s">
        <v>330</v>
      </c>
      <c r="I1" s="4" t="s">
        <v>218</v>
      </c>
      <c r="J1" s="5" t="s">
        <v>219</v>
      </c>
      <c r="K1" s="4" t="s">
        <v>220</v>
      </c>
      <c r="L1" s="6" t="s">
        <v>221</v>
      </c>
      <c r="M1" s="6" t="s">
        <v>222</v>
      </c>
      <c r="N1" s="6" t="s">
        <v>223</v>
      </c>
      <c r="O1" s="5" t="s">
        <v>224</v>
      </c>
      <c r="P1" s="5" t="s">
        <v>225</v>
      </c>
      <c r="Q1" s="6" t="s">
        <v>226</v>
      </c>
      <c r="R1" s="5" t="s">
        <v>227</v>
      </c>
      <c r="S1" s="7" t="s">
        <v>228</v>
      </c>
      <c r="T1" s="8" t="s">
        <v>229</v>
      </c>
      <c r="U1" s="8" t="s">
        <v>230</v>
      </c>
      <c r="V1" s="7" t="s">
        <v>231</v>
      </c>
      <c r="W1" s="7" t="s">
        <v>232</v>
      </c>
      <c r="X1" s="7" t="s">
        <v>233</v>
      </c>
      <c r="Y1" s="7" t="s">
        <v>234</v>
      </c>
      <c r="Z1" s="7" t="s">
        <v>235</v>
      </c>
      <c r="AA1" s="7" t="s">
        <v>236</v>
      </c>
      <c r="AB1" s="9" t="s">
        <v>237</v>
      </c>
      <c r="AC1" s="9" t="s">
        <v>238</v>
      </c>
      <c r="AD1" s="9" t="s">
        <v>239</v>
      </c>
      <c r="AE1" s="7" t="s">
        <v>240</v>
      </c>
      <c r="AF1" s="5" t="s">
        <v>241</v>
      </c>
      <c r="AG1" s="5" t="s">
        <v>242</v>
      </c>
      <c r="AH1" s="5" t="s">
        <v>243</v>
      </c>
      <c r="AI1" s="9" t="s">
        <v>244</v>
      </c>
      <c r="AJ1" s="9" t="s">
        <v>245</v>
      </c>
      <c r="AK1" s="9" t="s">
        <v>246</v>
      </c>
      <c r="AL1" s="5" t="s">
        <v>247</v>
      </c>
      <c r="AM1" s="5" t="s">
        <v>248</v>
      </c>
      <c r="AN1" s="5" t="s">
        <v>249</v>
      </c>
      <c r="AO1" s="9" t="s">
        <v>250</v>
      </c>
      <c r="AP1" s="9" t="s">
        <v>251</v>
      </c>
      <c r="AQ1" s="9" t="s">
        <v>252</v>
      </c>
      <c r="AR1" s="9" t="s">
        <v>253</v>
      </c>
      <c r="AT1" s="26" t="s">
        <v>266</v>
      </c>
      <c r="AU1" s="26"/>
      <c r="AV1" s="26"/>
      <c r="AW1" s="26"/>
      <c r="AX1" s="27" t="s">
        <v>267</v>
      </c>
      <c r="AY1" s="27"/>
      <c r="AZ1" s="27"/>
      <c r="BA1" s="27"/>
      <c r="BB1" s="27"/>
    </row>
    <row r="2" spans="1:54" x14ac:dyDescent="0.25">
      <c r="H2" t="s">
        <v>256</v>
      </c>
      <c r="I2" s="10"/>
      <c r="J2" s="11"/>
      <c r="K2" s="10"/>
      <c r="L2" s="12"/>
      <c r="M2" s="12"/>
      <c r="N2" s="12"/>
      <c r="O2" s="11"/>
      <c r="P2" s="11"/>
      <c r="Q2" s="12"/>
      <c r="R2" s="5"/>
      <c r="S2" s="7"/>
      <c r="T2" s="8"/>
      <c r="U2" s="8"/>
      <c r="V2" s="7"/>
      <c r="W2" s="7"/>
      <c r="X2" s="7"/>
      <c r="Y2" s="7"/>
      <c r="Z2" s="7"/>
      <c r="AA2" s="7"/>
      <c r="AB2" s="9"/>
      <c r="AC2" s="9"/>
      <c r="AD2" s="9"/>
      <c r="AE2" s="7"/>
      <c r="AF2" s="5"/>
      <c r="AG2" s="5"/>
      <c r="AH2" s="5"/>
      <c r="AI2" s="9"/>
      <c r="AJ2" s="9"/>
      <c r="AK2" s="9"/>
      <c r="AL2" s="5"/>
      <c r="AM2" s="9"/>
      <c r="AN2" s="9"/>
      <c r="AO2" s="9"/>
      <c r="AP2" s="9"/>
      <c r="AQ2" s="9"/>
      <c r="AR2" s="9"/>
    </row>
    <row r="3" spans="1:54" x14ac:dyDescent="0.25">
      <c r="H3" t="s">
        <v>255</v>
      </c>
      <c r="I3" s="27" t="s">
        <v>258</v>
      </c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7"/>
      <c r="AL3" s="27"/>
      <c r="AM3" s="27"/>
      <c r="AN3" s="27"/>
      <c r="AO3" s="27"/>
      <c r="AP3" s="27"/>
      <c r="AQ3" s="27"/>
      <c r="AR3" s="27"/>
      <c r="AS3" s="27"/>
      <c r="AT3" t="s">
        <v>353</v>
      </c>
      <c r="AW3" s="25">
        <f>MAX(AW5:AW103)</f>
        <v>1.60886737413845E-4</v>
      </c>
      <c r="AX3" t="s">
        <v>353</v>
      </c>
      <c r="BB3" s="25">
        <f>MAX(BB5:BB103)</f>
        <v>2.9678067590571933E-3</v>
      </c>
    </row>
    <row r="4" spans="1:54" ht="30" x14ac:dyDescent="0.25">
      <c r="A4" s="1" t="s">
        <v>0</v>
      </c>
      <c r="B4" s="2" t="s">
        <v>1</v>
      </c>
      <c r="C4" s="2" t="s">
        <v>2</v>
      </c>
      <c r="D4" s="1" t="s">
        <v>3</v>
      </c>
      <c r="E4" s="1" t="s">
        <v>4</v>
      </c>
      <c r="F4" s="2" t="s">
        <v>5</v>
      </c>
      <c r="G4" s="2" t="s">
        <v>6</v>
      </c>
      <c r="H4" s="2" t="s">
        <v>254</v>
      </c>
      <c r="I4" s="13">
        <v>1</v>
      </c>
      <c r="J4" s="11">
        <v>2</v>
      </c>
      <c r="K4" s="13">
        <v>3</v>
      </c>
      <c r="L4" s="13">
        <v>4</v>
      </c>
      <c r="M4" s="13">
        <v>5</v>
      </c>
      <c r="N4" s="13">
        <v>6</v>
      </c>
      <c r="O4" s="11">
        <v>7</v>
      </c>
      <c r="P4" s="11">
        <v>8</v>
      </c>
      <c r="Q4" s="13">
        <v>9</v>
      </c>
      <c r="R4" s="11">
        <v>10</v>
      </c>
      <c r="S4">
        <v>11</v>
      </c>
      <c r="T4" s="11">
        <v>12</v>
      </c>
      <c r="U4" s="11">
        <v>13</v>
      </c>
      <c r="V4">
        <v>14</v>
      </c>
      <c r="W4">
        <v>15</v>
      </c>
      <c r="X4">
        <v>16</v>
      </c>
      <c r="Y4">
        <v>17</v>
      </c>
      <c r="Z4">
        <v>18</v>
      </c>
      <c r="AA4">
        <v>19</v>
      </c>
      <c r="AB4">
        <v>20</v>
      </c>
      <c r="AC4">
        <v>21</v>
      </c>
      <c r="AD4">
        <v>22</v>
      </c>
      <c r="AE4">
        <v>23</v>
      </c>
      <c r="AF4" s="11">
        <v>24</v>
      </c>
      <c r="AG4" s="11">
        <v>25</v>
      </c>
      <c r="AH4" s="11">
        <v>26</v>
      </c>
      <c r="AI4">
        <v>27</v>
      </c>
      <c r="AJ4">
        <v>28</v>
      </c>
      <c r="AK4">
        <v>29</v>
      </c>
      <c r="AL4" s="11">
        <v>30</v>
      </c>
      <c r="AM4" s="11">
        <v>31</v>
      </c>
      <c r="AN4" s="11">
        <v>32</v>
      </c>
      <c r="AO4">
        <v>33</v>
      </c>
      <c r="AP4">
        <v>34</v>
      </c>
      <c r="AQ4">
        <v>35</v>
      </c>
      <c r="AR4">
        <v>36</v>
      </c>
      <c r="AS4" s="2">
        <v>37</v>
      </c>
      <c r="AT4" t="s">
        <v>257</v>
      </c>
      <c r="AU4" t="s">
        <v>259</v>
      </c>
      <c r="AV4" t="s">
        <v>260</v>
      </c>
      <c r="AW4" t="s">
        <v>261</v>
      </c>
      <c r="AX4" t="s">
        <v>265</v>
      </c>
      <c r="AY4" t="s">
        <v>262</v>
      </c>
      <c r="AZ4" t="s">
        <v>263</v>
      </c>
      <c r="BA4" t="s">
        <v>264</v>
      </c>
      <c r="BB4" t="s">
        <v>261</v>
      </c>
    </row>
    <row r="5" spans="1:54" x14ac:dyDescent="0.25">
      <c r="A5" t="s">
        <v>7</v>
      </c>
      <c r="B5">
        <v>233.20099999999999</v>
      </c>
      <c r="C5">
        <v>65.281000000000006</v>
      </c>
      <c r="D5" t="s">
        <v>8</v>
      </c>
      <c r="E5" t="s">
        <v>205</v>
      </c>
      <c r="F5">
        <v>4698.4129000000003</v>
      </c>
      <c r="G5">
        <v>1840.5773999999999</v>
      </c>
      <c r="H5">
        <v>52575.453999999998</v>
      </c>
      <c r="I5">
        <v>0.18396999999999999</v>
      </c>
      <c r="J5">
        <v>0.27160000000000001</v>
      </c>
      <c r="K5">
        <v>2.9781</v>
      </c>
      <c r="L5">
        <v>0.96726000000000001</v>
      </c>
      <c r="M5" s="3">
        <v>1.7708000000000001E-5</v>
      </c>
      <c r="N5" s="3">
        <v>2.2475999999999999E-6</v>
      </c>
      <c r="O5">
        <v>1.3372E-2</v>
      </c>
      <c r="P5">
        <v>6.0918000000000001</v>
      </c>
      <c r="Q5">
        <v>1.2338999999999999E-2</v>
      </c>
      <c r="R5">
        <v>409.14370000000002</v>
      </c>
      <c r="S5">
        <v>8.4110999999999995E-3</v>
      </c>
      <c r="T5">
        <v>0.74026000000000003</v>
      </c>
      <c r="U5">
        <v>0.98077999999999999</v>
      </c>
      <c r="V5">
        <v>1.831</v>
      </c>
      <c r="W5">
        <v>8.7106000000000006E-3</v>
      </c>
      <c r="X5">
        <v>1.1105E-2</v>
      </c>
      <c r="Y5">
        <v>7.3550000000000004E-4</v>
      </c>
      <c r="Z5">
        <v>1.9855999999999999E-2</v>
      </c>
      <c r="AA5">
        <v>0.82047999999999999</v>
      </c>
      <c r="AB5">
        <v>1.244E-2</v>
      </c>
      <c r="AC5">
        <v>2.2545E-4</v>
      </c>
      <c r="AD5">
        <v>3.4245999999999999E-3</v>
      </c>
      <c r="AE5">
        <v>3.4816E-2</v>
      </c>
      <c r="AF5">
        <v>33.3673</v>
      </c>
      <c r="AG5">
        <v>33.3673</v>
      </c>
      <c r="AH5">
        <v>41.577199999999998</v>
      </c>
      <c r="AI5">
        <v>1.1006999999999999E-2</v>
      </c>
      <c r="AJ5">
        <v>441.68079999999998</v>
      </c>
      <c r="AK5">
        <v>8.8555999999999996E-2</v>
      </c>
      <c r="AL5">
        <v>13.5669</v>
      </c>
      <c r="AM5">
        <v>0</v>
      </c>
      <c r="AN5">
        <v>7.7705000000000002</v>
      </c>
      <c r="AO5">
        <v>0.40286</v>
      </c>
      <c r="AP5">
        <v>0.62368999999999997</v>
      </c>
      <c r="AQ5">
        <v>2.0830000000000001E-2</v>
      </c>
      <c r="AR5">
        <v>-1.8332999999999999</v>
      </c>
      <c r="AS5">
        <v>-203.27070000000001</v>
      </c>
      <c r="AT5">
        <v>0.29713000000000001</v>
      </c>
      <c r="AU5">
        <f>J5+O5+P5+R5+T5+U5+AF5+AG5+AH5+AL5+AM5+AN5</f>
        <v>546.89071200000001</v>
      </c>
      <c r="AV5">
        <f>AU5/AT5</f>
        <v>1840.5772288224009</v>
      </c>
      <c r="AW5">
        <f>(AV5-G5)/AV5*100</f>
        <v>-9.3002127976789402E-6</v>
      </c>
      <c r="AX5">
        <f>I5+K5+L5+M5+N5+Q5</f>
        <v>4.1416889555999994</v>
      </c>
      <c r="AY5">
        <f>AX5*703.305</f>
        <v>2912.8705509182573</v>
      </c>
      <c r="AZ5">
        <f>AY5/3.058229634</f>
        <v>952.46953287427903</v>
      </c>
      <c r="BA5">
        <f>AZ5*55.2</f>
        <v>52576.318214660205</v>
      </c>
      <c r="BB5">
        <f>(BA5-H5)/BA5*100</f>
        <v>1.643733699036292E-3</v>
      </c>
    </row>
    <row r="6" spans="1:54" x14ac:dyDescent="0.25">
      <c r="A6" t="s">
        <v>9</v>
      </c>
      <c r="B6">
        <v>242.83500000000001</v>
      </c>
      <c r="C6">
        <v>58.621000000000002</v>
      </c>
      <c r="D6" t="s">
        <v>10</v>
      </c>
      <c r="E6" t="s">
        <v>206</v>
      </c>
      <c r="F6">
        <v>5229.7829000000002</v>
      </c>
      <c r="G6">
        <v>1854.6293000000001</v>
      </c>
      <c r="H6">
        <v>45320.954400000002</v>
      </c>
      <c r="I6">
        <v>0.20147999999999999</v>
      </c>
      <c r="J6">
        <v>1.3344</v>
      </c>
      <c r="K6">
        <v>2.4765999999999999</v>
      </c>
      <c r="L6">
        <v>0.87261</v>
      </c>
      <c r="M6">
        <v>3.2309999999999999E-4</v>
      </c>
      <c r="N6" s="3">
        <v>8.0795000000000001E-5</v>
      </c>
      <c r="O6">
        <v>0.36137000000000002</v>
      </c>
      <c r="P6">
        <v>24.612500000000001</v>
      </c>
      <c r="Q6">
        <v>1.9123999999999999E-2</v>
      </c>
      <c r="R6">
        <v>1098.972</v>
      </c>
      <c r="S6">
        <v>8.4110999999999995E-3</v>
      </c>
      <c r="T6">
        <v>1.9883999999999999</v>
      </c>
      <c r="U6">
        <v>2.6343999999999999</v>
      </c>
      <c r="V6">
        <v>1.831</v>
      </c>
      <c r="W6">
        <v>8.7106000000000006E-3</v>
      </c>
      <c r="X6">
        <v>1.1105E-2</v>
      </c>
      <c r="Y6">
        <v>7.3550000000000004E-4</v>
      </c>
      <c r="Z6">
        <v>1.9855999999999999E-2</v>
      </c>
      <c r="AA6">
        <v>0.82047999999999999</v>
      </c>
      <c r="AB6">
        <v>1.244E-2</v>
      </c>
      <c r="AC6">
        <v>2.2545E-4</v>
      </c>
      <c r="AD6">
        <v>3.4245999999999999E-3</v>
      </c>
      <c r="AE6">
        <v>3.4816E-2</v>
      </c>
      <c r="AF6">
        <v>89.625699999999995</v>
      </c>
      <c r="AG6">
        <v>89.625699999999995</v>
      </c>
      <c r="AH6">
        <v>111.6776</v>
      </c>
      <c r="AI6">
        <v>1.1006999999999999E-2</v>
      </c>
      <c r="AJ6">
        <v>441.68079999999998</v>
      </c>
      <c r="AK6">
        <v>8.8555999999999996E-2</v>
      </c>
      <c r="AL6">
        <v>42.913499999999999</v>
      </c>
      <c r="AM6">
        <v>0</v>
      </c>
      <c r="AN6">
        <v>16.434200000000001</v>
      </c>
      <c r="AO6">
        <v>0.40286</v>
      </c>
      <c r="AP6">
        <v>0.62368999999999997</v>
      </c>
      <c r="AQ6">
        <v>2.0830000000000001E-2</v>
      </c>
      <c r="AR6">
        <v>-1.8332999999999999</v>
      </c>
      <c r="AS6">
        <v>-203.27070000000001</v>
      </c>
      <c r="AT6">
        <v>0.79810000000000003</v>
      </c>
      <c r="AU6">
        <f t="shared" ref="AU6:AU69" si="0">J6+O6+P6+R6+T6+U6+AF6+AG6+AH6+AL6+AM6+AN6</f>
        <v>1480.17977</v>
      </c>
      <c r="AV6">
        <f t="shared" ref="AV6:AV69" si="1">AU6/AT6</f>
        <v>1854.6294574614708</v>
      </c>
      <c r="AW6">
        <f t="shared" ref="AW6:AW69" si="2">(AV6-G6)/AV6*100</f>
        <v>8.4901849316395939E-6</v>
      </c>
      <c r="AX6">
        <f t="shared" ref="AX6:AX69" si="3">I6+K6+L6+M6+N6+Q6</f>
        <v>3.5702178950000003</v>
      </c>
      <c r="AY6">
        <f t="shared" ref="AY6:AY69" si="4">AX6*703.305</f>
        <v>2510.952096642975</v>
      </c>
      <c r="AZ6">
        <f t="shared" ref="AZ6:AZ69" si="5">AY6/3.058229634</f>
        <v>821.04759849533752</v>
      </c>
      <c r="BA6">
        <f t="shared" ref="BA6:BA69" si="6">AZ6*55.2</f>
        <v>45321.827436942636</v>
      </c>
      <c r="BB6">
        <f t="shared" ref="BB6:BB69" si="7">(BA6-H6)/BA6*100</f>
        <v>1.9263056942013077E-3</v>
      </c>
    </row>
    <row r="7" spans="1:54" x14ac:dyDescent="0.25">
      <c r="A7" t="s">
        <v>11</v>
      </c>
      <c r="B7">
        <v>245.22300000000001</v>
      </c>
      <c r="C7">
        <v>55.292999999999999</v>
      </c>
      <c r="D7" t="s">
        <v>12</v>
      </c>
      <c r="E7" t="s">
        <v>206</v>
      </c>
      <c r="F7">
        <v>4985.5210999999999</v>
      </c>
      <c r="G7">
        <v>1881.7183</v>
      </c>
      <c r="H7">
        <v>40521.884299999998</v>
      </c>
      <c r="I7">
        <v>0.29976999999999998</v>
      </c>
      <c r="J7">
        <v>9.1050000000000006E-2</v>
      </c>
      <c r="K7">
        <v>2.0838000000000001</v>
      </c>
      <c r="L7">
        <v>0.77237</v>
      </c>
      <c r="M7" s="3">
        <v>3.9332999999999998E-5</v>
      </c>
      <c r="N7" s="3">
        <v>9.0688999999999999E-7</v>
      </c>
      <c r="O7">
        <v>9.0221999999999993E-3</v>
      </c>
      <c r="P7">
        <v>40.623899999999999</v>
      </c>
      <c r="Q7">
        <v>3.6107E-2</v>
      </c>
      <c r="R7">
        <v>1098.972</v>
      </c>
      <c r="S7">
        <v>8.4110999999999995E-3</v>
      </c>
      <c r="T7">
        <v>1.9883999999999999</v>
      </c>
      <c r="U7">
        <v>2.6343999999999999</v>
      </c>
      <c r="V7">
        <v>1.831</v>
      </c>
      <c r="W7">
        <v>8.7106000000000006E-3</v>
      </c>
      <c r="X7">
        <v>1.1105E-2</v>
      </c>
      <c r="Y7">
        <v>7.3550000000000004E-4</v>
      </c>
      <c r="Z7">
        <v>1.9855999999999999E-2</v>
      </c>
      <c r="AA7">
        <v>0.82047999999999999</v>
      </c>
      <c r="AB7">
        <v>1.244E-2</v>
      </c>
      <c r="AC7">
        <v>2.2545E-4</v>
      </c>
      <c r="AD7">
        <v>3.4245999999999999E-3</v>
      </c>
      <c r="AE7">
        <v>3.4816E-2</v>
      </c>
      <c r="AF7">
        <v>89.625699999999995</v>
      </c>
      <c r="AG7">
        <v>89.625699999999995</v>
      </c>
      <c r="AH7">
        <v>111.6776</v>
      </c>
      <c r="AI7">
        <v>1.1006999999999999E-2</v>
      </c>
      <c r="AJ7">
        <v>441.68079999999998</v>
      </c>
      <c r="AK7">
        <v>8.8555999999999996E-2</v>
      </c>
      <c r="AL7">
        <v>52.619100000000003</v>
      </c>
      <c r="AM7">
        <v>0</v>
      </c>
      <c r="AN7">
        <v>13.932600000000001</v>
      </c>
      <c r="AO7">
        <v>0.40286</v>
      </c>
      <c r="AP7">
        <v>0.62368999999999997</v>
      </c>
      <c r="AQ7">
        <v>2.0830000000000001E-2</v>
      </c>
      <c r="AR7">
        <v>-1.8332999999999999</v>
      </c>
      <c r="AS7">
        <v>-203.27070000000001</v>
      </c>
      <c r="AT7">
        <v>0.79810000000000003</v>
      </c>
      <c r="AU7">
        <f t="shared" si="0"/>
        <v>1501.7994721999999</v>
      </c>
      <c r="AV7">
        <f t="shared" si="1"/>
        <v>1881.7184215010648</v>
      </c>
      <c r="AW7">
        <f t="shared" si="2"/>
        <v>6.456920620007463E-6</v>
      </c>
      <c r="AX7">
        <f t="shared" si="3"/>
        <v>3.1920872398900002</v>
      </c>
      <c r="AY7">
        <f t="shared" si="4"/>
        <v>2245.0109162508365</v>
      </c>
      <c r="AZ7">
        <f t="shared" si="5"/>
        <v>734.08840568799371</v>
      </c>
      <c r="BA7">
        <f t="shared" si="6"/>
        <v>40521.679993977254</v>
      </c>
      <c r="BB7">
        <f t="shared" si="7"/>
        <v>-5.0418941854000782E-4</v>
      </c>
    </row>
    <row r="8" spans="1:54" x14ac:dyDescent="0.25">
      <c r="A8" t="s">
        <v>13</v>
      </c>
      <c r="B8">
        <v>258.92399999999998</v>
      </c>
      <c r="C8">
        <v>56.863999999999997</v>
      </c>
      <c r="D8" t="s">
        <v>14</v>
      </c>
      <c r="E8" t="s">
        <v>207</v>
      </c>
      <c r="F8">
        <v>4058.8796000000002</v>
      </c>
      <c r="G8">
        <v>1843.0436999999999</v>
      </c>
      <c r="H8">
        <v>49175.101499999997</v>
      </c>
      <c r="I8">
        <v>0.19225999999999999</v>
      </c>
      <c r="J8">
        <v>5.2754000000000002E-2</v>
      </c>
      <c r="K8">
        <v>2.7532999999999999</v>
      </c>
      <c r="L8">
        <v>0.91444999999999999</v>
      </c>
      <c r="M8">
        <v>1.7359E-4</v>
      </c>
      <c r="N8" s="3">
        <v>2.7066999999999997E-7</v>
      </c>
      <c r="O8">
        <v>5.5491000000000004E-4</v>
      </c>
      <c r="P8">
        <v>1.0826</v>
      </c>
      <c r="Q8">
        <v>1.3598000000000001E-2</v>
      </c>
      <c r="R8">
        <v>71.534400000000005</v>
      </c>
      <c r="S8">
        <v>8.4110999999999995E-3</v>
      </c>
      <c r="T8">
        <v>0.12942999999999999</v>
      </c>
      <c r="U8">
        <v>0.17147999999999999</v>
      </c>
      <c r="V8">
        <v>1.831</v>
      </c>
      <c r="W8">
        <v>8.7106000000000006E-3</v>
      </c>
      <c r="X8">
        <v>1.1105E-2</v>
      </c>
      <c r="Y8">
        <v>7.3550000000000004E-4</v>
      </c>
      <c r="Z8">
        <v>1.9855999999999999E-2</v>
      </c>
      <c r="AA8">
        <v>0.82047999999999999</v>
      </c>
      <c r="AB8">
        <v>1.244E-2</v>
      </c>
      <c r="AC8">
        <v>2.2545E-4</v>
      </c>
      <c r="AD8">
        <v>3.4245999999999999E-3</v>
      </c>
      <c r="AE8">
        <v>3.4816E-2</v>
      </c>
      <c r="AF8">
        <v>5.8338999999999999</v>
      </c>
      <c r="AG8">
        <v>5.8338999999999999</v>
      </c>
      <c r="AH8">
        <v>7.2693000000000003</v>
      </c>
      <c r="AI8">
        <v>1.1006999999999999E-2</v>
      </c>
      <c r="AJ8">
        <v>441.68079999999998</v>
      </c>
      <c r="AK8">
        <v>8.8555999999999996E-2</v>
      </c>
      <c r="AL8">
        <v>2.5796000000000001</v>
      </c>
      <c r="AM8">
        <v>0</v>
      </c>
      <c r="AN8">
        <v>1.2581</v>
      </c>
      <c r="AO8">
        <v>0.40286</v>
      </c>
      <c r="AP8">
        <v>0.62368999999999997</v>
      </c>
      <c r="AQ8">
        <v>2.0830000000000001E-2</v>
      </c>
      <c r="AR8">
        <v>-1.8332999999999999</v>
      </c>
      <c r="AS8">
        <v>-203.27070000000001</v>
      </c>
      <c r="AT8">
        <v>5.1950000000000003E-2</v>
      </c>
      <c r="AU8">
        <f t="shared" si="0"/>
        <v>95.746018910000004</v>
      </c>
      <c r="AV8">
        <f t="shared" si="1"/>
        <v>1843.0417499518767</v>
      </c>
      <c r="AW8">
        <f t="shared" si="2"/>
        <v>-1.0580596577985939E-4</v>
      </c>
      <c r="AX8">
        <f t="shared" si="3"/>
        <v>3.8737818606700003</v>
      </c>
      <c r="AY8">
        <f t="shared" si="4"/>
        <v>2724.4501515185143</v>
      </c>
      <c r="AZ8">
        <f t="shared" si="5"/>
        <v>890.85859388363849</v>
      </c>
      <c r="BA8">
        <f t="shared" si="6"/>
        <v>49175.39438237685</v>
      </c>
      <c r="BB8">
        <f t="shared" si="7"/>
        <v>5.9558724547304235E-4</v>
      </c>
    </row>
    <row r="9" spans="1:54" x14ac:dyDescent="0.25">
      <c r="A9" t="s">
        <v>15</v>
      </c>
      <c r="B9">
        <v>262.13600000000002</v>
      </c>
      <c r="C9">
        <v>55.801000000000002</v>
      </c>
      <c r="D9" t="s">
        <v>16</v>
      </c>
      <c r="E9" t="s">
        <v>207</v>
      </c>
      <c r="F9">
        <v>4045.8442</v>
      </c>
      <c r="G9">
        <v>1853.3520000000001</v>
      </c>
      <c r="H9">
        <v>48930.152000000002</v>
      </c>
      <c r="I9">
        <v>0.19363</v>
      </c>
      <c r="J9">
        <v>4.7534E-2</v>
      </c>
      <c r="K9">
        <v>2.7315999999999998</v>
      </c>
      <c r="L9">
        <v>0.90891</v>
      </c>
      <c r="M9" s="3">
        <v>7.8950999999999997E-5</v>
      </c>
      <c r="N9">
        <v>0</v>
      </c>
      <c r="O9">
        <v>0</v>
      </c>
      <c r="P9">
        <v>1.6404000000000001</v>
      </c>
      <c r="Q9">
        <v>2.0272999999999999E-2</v>
      </c>
      <c r="R9">
        <v>71.534400000000005</v>
      </c>
      <c r="S9">
        <v>8.4110999999999995E-3</v>
      </c>
      <c r="T9">
        <v>0.12942999999999999</v>
      </c>
      <c r="U9">
        <v>0.17147999999999999</v>
      </c>
      <c r="V9">
        <v>1.831</v>
      </c>
      <c r="W9">
        <v>8.7106000000000006E-3</v>
      </c>
      <c r="X9">
        <v>1.1105E-2</v>
      </c>
      <c r="Y9">
        <v>7.3550000000000004E-4</v>
      </c>
      <c r="Z9">
        <v>1.9855999999999999E-2</v>
      </c>
      <c r="AA9">
        <v>0.82047999999999999</v>
      </c>
      <c r="AB9">
        <v>1.244E-2</v>
      </c>
      <c r="AC9">
        <v>2.2545E-4</v>
      </c>
      <c r="AD9">
        <v>3.4245999999999999E-3</v>
      </c>
      <c r="AE9">
        <v>3.4816E-2</v>
      </c>
      <c r="AF9">
        <v>5.8338999999999999</v>
      </c>
      <c r="AG9">
        <v>5.8338999999999999</v>
      </c>
      <c r="AH9">
        <v>7.2693000000000003</v>
      </c>
      <c r="AI9">
        <v>1.1006999999999999E-2</v>
      </c>
      <c r="AJ9">
        <v>441.68079999999998</v>
      </c>
      <c r="AK9">
        <v>8.8555999999999996E-2</v>
      </c>
      <c r="AL9">
        <v>2.6044999999999998</v>
      </c>
      <c r="AM9">
        <v>0</v>
      </c>
      <c r="AN9">
        <v>1.2166999999999999</v>
      </c>
      <c r="AO9">
        <v>0.40286</v>
      </c>
      <c r="AP9">
        <v>0.62368999999999997</v>
      </c>
      <c r="AQ9">
        <v>2.0830000000000001E-2</v>
      </c>
      <c r="AR9">
        <v>-1.8332999999999999</v>
      </c>
      <c r="AS9">
        <v>-203.27070000000001</v>
      </c>
      <c r="AT9">
        <v>5.1950000000000003E-2</v>
      </c>
      <c r="AU9">
        <f t="shared" si="0"/>
        <v>96.281544000000011</v>
      </c>
      <c r="AV9">
        <f t="shared" si="1"/>
        <v>1853.3502213666989</v>
      </c>
      <c r="AW9">
        <f t="shared" si="2"/>
        <v>-9.5968548238906611E-5</v>
      </c>
      <c r="AX9">
        <f t="shared" si="3"/>
        <v>3.854491951</v>
      </c>
      <c r="AY9">
        <f t="shared" si="4"/>
        <v>2710.883461598055</v>
      </c>
      <c r="AZ9">
        <f t="shared" si="5"/>
        <v>886.42246856144845</v>
      </c>
      <c r="BA9">
        <f t="shared" si="6"/>
        <v>48930.520264591956</v>
      </c>
      <c r="BB9">
        <f t="shared" si="7"/>
        <v>7.5262758287254132E-4</v>
      </c>
    </row>
    <row r="10" spans="1:54" x14ac:dyDescent="0.25">
      <c r="A10" t="s">
        <v>17</v>
      </c>
      <c r="B10">
        <v>278.75599999999997</v>
      </c>
      <c r="C10">
        <v>68.775999999999996</v>
      </c>
      <c r="D10" t="s">
        <v>18</v>
      </c>
      <c r="E10" t="s">
        <v>208</v>
      </c>
      <c r="F10">
        <v>6901.2784000000001</v>
      </c>
      <c r="G10">
        <v>1817.021</v>
      </c>
      <c r="H10">
        <v>67354.986999999994</v>
      </c>
      <c r="I10">
        <v>0.17266999999999999</v>
      </c>
      <c r="J10">
        <v>0</v>
      </c>
      <c r="K10">
        <v>3.9561999999999999</v>
      </c>
      <c r="L10">
        <v>1.1771</v>
      </c>
      <c r="M10">
        <v>0</v>
      </c>
      <c r="N10">
        <v>0</v>
      </c>
      <c r="O10">
        <v>0</v>
      </c>
      <c r="P10">
        <v>0</v>
      </c>
      <c r="Q10">
        <v>0</v>
      </c>
      <c r="R10">
        <v>1463.3086000000001</v>
      </c>
      <c r="S10">
        <v>8.4110999999999995E-3</v>
      </c>
      <c r="T10">
        <v>2.6476000000000002</v>
      </c>
      <c r="U10">
        <v>3.5078</v>
      </c>
      <c r="V10">
        <v>1.831</v>
      </c>
      <c r="W10">
        <v>8.7106000000000006E-3</v>
      </c>
      <c r="X10">
        <v>1.1105E-2</v>
      </c>
      <c r="Y10">
        <v>7.3550000000000004E-4</v>
      </c>
      <c r="Z10">
        <v>1.9855999999999999E-2</v>
      </c>
      <c r="AA10">
        <v>0.82047999999999999</v>
      </c>
      <c r="AB10">
        <v>1.244E-2</v>
      </c>
      <c r="AC10">
        <v>2.2545E-4</v>
      </c>
      <c r="AD10">
        <v>3.4245999999999999E-3</v>
      </c>
      <c r="AE10">
        <v>3.4816E-2</v>
      </c>
      <c r="AF10">
        <v>119.33880000000001</v>
      </c>
      <c r="AG10">
        <v>119.33880000000001</v>
      </c>
      <c r="AH10">
        <v>148.70150000000001</v>
      </c>
      <c r="AI10">
        <v>1.1006999999999999E-2</v>
      </c>
      <c r="AJ10">
        <v>441.68079999999998</v>
      </c>
      <c r="AK10">
        <v>8.8555999999999996E-2</v>
      </c>
      <c r="AL10">
        <v>36.551099999999998</v>
      </c>
      <c r="AM10">
        <v>0</v>
      </c>
      <c r="AN10">
        <v>37.535899999999998</v>
      </c>
      <c r="AO10">
        <v>0.40286</v>
      </c>
      <c r="AP10">
        <v>0.62368999999999997</v>
      </c>
      <c r="AQ10">
        <v>2.0830000000000001E-2</v>
      </c>
      <c r="AR10">
        <v>-1.8332999999999999</v>
      </c>
      <c r="AS10">
        <v>-203.27070000000001</v>
      </c>
      <c r="AT10">
        <v>1.0626899999999999</v>
      </c>
      <c r="AU10">
        <f t="shared" si="0"/>
        <v>1930.9301</v>
      </c>
      <c r="AV10">
        <f t="shared" si="1"/>
        <v>1817.0210503533488</v>
      </c>
      <c r="AW10">
        <f t="shared" si="2"/>
        <v>2.7712033818994174E-6</v>
      </c>
      <c r="AX10">
        <f t="shared" si="3"/>
        <v>5.3059700000000003</v>
      </c>
      <c r="AY10">
        <f t="shared" si="4"/>
        <v>3731.7152308499999</v>
      </c>
      <c r="AZ10">
        <f t="shared" si="5"/>
        <v>1220.2207412296627</v>
      </c>
      <c r="BA10">
        <f t="shared" si="6"/>
        <v>67356.184915877384</v>
      </c>
      <c r="BB10">
        <f t="shared" si="7"/>
        <v>1.7784794059911358E-3</v>
      </c>
    </row>
    <row r="11" spans="1:54" x14ac:dyDescent="0.25">
      <c r="A11" t="s">
        <v>19</v>
      </c>
      <c r="B11">
        <v>267.88400000000001</v>
      </c>
      <c r="C11">
        <v>62.811</v>
      </c>
      <c r="D11" t="s">
        <v>20</v>
      </c>
      <c r="E11" t="s">
        <v>208</v>
      </c>
      <c r="F11">
        <v>6641.9772000000003</v>
      </c>
      <c r="G11">
        <v>1820.2629999999999</v>
      </c>
      <c r="H11">
        <v>62612.502699999997</v>
      </c>
      <c r="I11">
        <v>0.19359000000000001</v>
      </c>
      <c r="J11">
        <v>0</v>
      </c>
      <c r="K11">
        <v>3.6375999999999999</v>
      </c>
      <c r="L11">
        <v>1.0989</v>
      </c>
      <c r="M11">
        <v>0</v>
      </c>
      <c r="N11">
        <v>0</v>
      </c>
      <c r="O11">
        <v>0</v>
      </c>
      <c r="P11">
        <v>2.3925999999999998</v>
      </c>
      <c r="Q11">
        <v>2.2005000000000002E-3</v>
      </c>
      <c r="R11">
        <v>1463.3086000000001</v>
      </c>
      <c r="S11">
        <v>8.4110999999999995E-3</v>
      </c>
      <c r="T11">
        <v>2.6476000000000002</v>
      </c>
      <c r="U11">
        <v>3.5078</v>
      </c>
      <c r="V11">
        <v>1.831</v>
      </c>
      <c r="W11">
        <v>8.7106000000000006E-3</v>
      </c>
      <c r="X11">
        <v>1.1105E-2</v>
      </c>
      <c r="Y11">
        <v>7.3550000000000004E-4</v>
      </c>
      <c r="Z11">
        <v>1.9855999999999999E-2</v>
      </c>
      <c r="AA11">
        <v>0.82047999999999999</v>
      </c>
      <c r="AB11">
        <v>1.244E-2</v>
      </c>
      <c r="AC11">
        <v>2.2545E-4</v>
      </c>
      <c r="AD11">
        <v>3.4245999999999999E-3</v>
      </c>
      <c r="AE11">
        <v>3.4816E-2</v>
      </c>
      <c r="AF11">
        <v>119.33880000000001</v>
      </c>
      <c r="AG11">
        <v>119.33880000000001</v>
      </c>
      <c r="AH11">
        <v>148.70150000000001</v>
      </c>
      <c r="AI11">
        <v>1.1006999999999999E-2</v>
      </c>
      <c r="AJ11">
        <v>441.68079999999998</v>
      </c>
      <c r="AK11">
        <v>8.8555999999999996E-2</v>
      </c>
      <c r="AL11">
        <v>40.258800000000001</v>
      </c>
      <c r="AM11">
        <v>0</v>
      </c>
      <c r="AN11">
        <v>34.880899999999997</v>
      </c>
      <c r="AO11">
        <v>0.40286</v>
      </c>
      <c r="AP11">
        <v>0.62368999999999997</v>
      </c>
      <c r="AQ11">
        <v>2.0830000000000001E-2</v>
      </c>
      <c r="AR11">
        <v>-1.8332999999999999</v>
      </c>
      <c r="AS11">
        <v>-203.27070000000001</v>
      </c>
      <c r="AT11">
        <v>1.0626899999999999</v>
      </c>
      <c r="AU11">
        <f t="shared" si="0"/>
        <v>1934.3754000000004</v>
      </c>
      <c r="AV11">
        <f t="shared" si="1"/>
        <v>1820.2631058916529</v>
      </c>
      <c r="AW11">
        <f t="shared" si="2"/>
        <v>5.8173817098229162E-6</v>
      </c>
      <c r="AX11">
        <f t="shared" si="3"/>
        <v>4.9322904999999997</v>
      </c>
      <c r="AY11">
        <f t="shared" si="4"/>
        <v>3468.9045701024997</v>
      </c>
      <c r="AZ11">
        <f t="shared" si="5"/>
        <v>1134.2851862845102</v>
      </c>
      <c r="BA11">
        <f t="shared" si="6"/>
        <v>62612.542282904971</v>
      </c>
      <c r="BB11">
        <f t="shared" si="7"/>
        <v>6.3218811328713187E-5</v>
      </c>
    </row>
    <row r="12" spans="1:54" x14ac:dyDescent="0.25">
      <c r="A12" t="s">
        <v>21</v>
      </c>
      <c r="B12">
        <v>282.03300000000002</v>
      </c>
      <c r="C12">
        <v>72.683000000000007</v>
      </c>
      <c r="D12" t="s">
        <v>22</v>
      </c>
      <c r="E12" t="s">
        <v>208</v>
      </c>
      <c r="F12">
        <v>6984.7671</v>
      </c>
      <c r="G12">
        <v>1820.1217999999999</v>
      </c>
      <c r="H12">
        <v>68802.452699999994</v>
      </c>
      <c r="I12">
        <v>0.15609999999999999</v>
      </c>
      <c r="J12">
        <v>0</v>
      </c>
      <c r="K12">
        <v>4.0457000000000001</v>
      </c>
      <c r="L12">
        <v>1.2181999999999999</v>
      </c>
      <c r="M12">
        <v>0</v>
      </c>
      <c r="N12">
        <v>0</v>
      </c>
      <c r="O12">
        <v>0</v>
      </c>
      <c r="P12">
        <v>0</v>
      </c>
      <c r="Q12">
        <v>0</v>
      </c>
      <c r="R12">
        <v>1463.3086000000001</v>
      </c>
      <c r="S12">
        <v>8.4110999999999995E-3</v>
      </c>
      <c r="T12">
        <v>2.6476000000000002</v>
      </c>
      <c r="U12">
        <v>3.5078</v>
      </c>
      <c r="V12">
        <v>1.831</v>
      </c>
      <c r="W12">
        <v>8.7106000000000006E-3</v>
      </c>
      <c r="X12">
        <v>1.1105E-2</v>
      </c>
      <c r="Y12">
        <v>7.3550000000000004E-4</v>
      </c>
      <c r="Z12">
        <v>1.9855999999999999E-2</v>
      </c>
      <c r="AA12">
        <v>0.82047999999999999</v>
      </c>
      <c r="AB12">
        <v>1.244E-2</v>
      </c>
      <c r="AC12">
        <v>2.2545E-4</v>
      </c>
      <c r="AD12">
        <v>3.4245999999999999E-3</v>
      </c>
      <c r="AE12">
        <v>3.4816E-2</v>
      </c>
      <c r="AF12">
        <v>119.33880000000001</v>
      </c>
      <c r="AG12">
        <v>119.33880000000001</v>
      </c>
      <c r="AH12">
        <v>148.70150000000001</v>
      </c>
      <c r="AI12">
        <v>1.1006999999999999E-2</v>
      </c>
      <c r="AJ12">
        <v>441.68079999999998</v>
      </c>
      <c r="AK12">
        <v>8.8555999999999996E-2</v>
      </c>
      <c r="AL12">
        <v>36.577399999999997</v>
      </c>
      <c r="AM12">
        <v>0</v>
      </c>
      <c r="AN12">
        <v>40.8048</v>
      </c>
      <c r="AO12">
        <v>0.40286</v>
      </c>
      <c r="AP12">
        <v>0.62368999999999997</v>
      </c>
      <c r="AQ12">
        <v>2.0830000000000001E-2</v>
      </c>
      <c r="AR12">
        <v>-1.8332999999999999</v>
      </c>
      <c r="AS12">
        <v>-203.27070000000001</v>
      </c>
      <c r="AT12">
        <v>1.0626899999999999</v>
      </c>
      <c r="AU12">
        <f t="shared" si="0"/>
        <v>1934.2253000000001</v>
      </c>
      <c r="AV12">
        <f t="shared" si="1"/>
        <v>1820.1218605614058</v>
      </c>
      <c r="AW12">
        <f t="shared" si="2"/>
        <v>3.3273269899705997E-6</v>
      </c>
      <c r="AX12">
        <f t="shared" si="3"/>
        <v>5.42</v>
      </c>
      <c r="AY12">
        <f t="shared" si="4"/>
        <v>3811.9130999999998</v>
      </c>
      <c r="AZ12">
        <f t="shared" si="5"/>
        <v>1246.4443669045945</v>
      </c>
      <c r="BA12">
        <f t="shared" si="6"/>
        <v>68803.729053133618</v>
      </c>
      <c r="BB12">
        <f t="shared" si="7"/>
        <v>1.8550638914329887E-3</v>
      </c>
    </row>
    <row r="13" spans="1:54" x14ac:dyDescent="0.25">
      <c r="A13" t="s">
        <v>110</v>
      </c>
      <c r="B13">
        <v>228.18299999999999</v>
      </c>
      <c r="C13">
        <v>53.25</v>
      </c>
      <c r="D13" t="s">
        <v>111</v>
      </c>
      <c r="E13" t="s">
        <v>209</v>
      </c>
      <c r="F13">
        <v>2756.3002000000001</v>
      </c>
      <c r="G13">
        <v>1895.8635999999999</v>
      </c>
      <c r="H13">
        <v>25258.2333</v>
      </c>
      <c r="I13">
        <v>0.44641999999999998</v>
      </c>
      <c r="J13">
        <v>0</v>
      </c>
      <c r="K13">
        <v>1.1589</v>
      </c>
      <c r="L13">
        <v>0.33166000000000001</v>
      </c>
      <c r="M13">
        <v>0</v>
      </c>
      <c r="N13">
        <v>0</v>
      </c>
      <c r="O13">
        <v>0</v>
      </c>
      <c r="P13">
        <v>3.8</v>
      </c>
      <c r="Q13">
        <v>5.2722999999999999E-2</v>
      </c>
      <c r="R13">
        <v>85.868799999999993</v>
      </c>
      <c r="S13">
        <v>8.4110999999999995E-3</v>
      </c>
      <c r="T13">
        <v>0.15536</v>
      </c>
      <c r="U13">
        <v>0.20584</v>
      </c>
      <c r="V13">
        <v>1.831</v>
      </c>
      <c r="W13">
        <v>8.7106000000000006E-3</v>
      </c>
      <c r="X13">
        <v>1.1105E-2</v>
      </c>
      <c r="Y13">
        <v>7.3550000000000004E-4</v>
      </c>
      <c r="Z13">
        <v>1.9855999999999999E-2</v>
      </c>
      <c r="AA13">
        <v>0.82047999999999999</v>
      </c>
      <c r="AB13">
        <v>1.244E-2</v>
      </c>
      <c r="AC13">
        <v>2.2545E-4</v>
      </c>
      <c r="AD13">
        <v>3.4245999999999999E-3</v>
      </c>
      <c r="AE13">
        <v>3.4816E-2</v>
      </c>
      <c r="AF13">
        <v>7.0030000000000001</v>
      </c>
      <c r="AG13">
        <v>7.0030000000000001</v>
      </c>
      <c r="AH13">
        <v>8.7260000000000009</v>
      </c>
      <c r="AI13">
        <v>1.1006999999999999E-2</v>
      </c>
      <c r="AJ13">
        <v>441.68079999999998</v>
      </c>
      <c r="AK13">
        <v>8.8555999999999996E-2</v>
      </c>
      <c r="AL13">
        <v>4.9791999999999996</v>
      </c>
      <c r="AM13">
        <v>0</v>
      </c>
      <c r="AN13">
        <v>0.48487999999999998</v>
      </c>
      <c r="AO13">
        <v>0.40286</v>
      </c>
      <c r="AP13">
        <v>0.62368999999999997</v>
      </c>
      <c r="AQ13">
        <v>2.0830000000000001E-2</v>
      </c>
      <c r="AR13">
        <v>-1.8332999999999999</v>
      </c>
      <c r="AS13">
        <v>-203.27070000000001</v>
      </c>
      <c r="AT13">
        <v>6.2359999999999999E-2</v>
      </c>
      <c r="AU13">
        <f t="shared" si="0"/>
        <v>118.22608</v>
      </c>
      <c r="AV13">
        <f t="shared" si="1"/>
        <v>1895.8640153944837</v>
      </c>
      <c r="AW13">
        <f t="shared" si="2"/>
        <v>2.1910563224977574E-5</v>
      </c>
      <c r="AX13">
        <f t="shared" si="3"/>
        <v>1.9897030000000002</v>
      </c>
      <c r="AY13">
        <f t="shared" si="4"/>
        <v>1399.3680684150002</v>
      </c>
      <c r="AZ13">
        <f t="shared" si="5"/>
        <v>457.57455648767029</v>
      </c>
      <c r="BA13">
        <f t="shared" si="6"/>
        <v>25258.115518119401</v>
      </c>
      <c r="BB13">
        <f t="shared" si="7"/>
        <v>-4.6631301735307654E-4</v>
      </c>
    </row>
    <row r="14" spans="1:54" x14ac:dyDescent="0.25">
      <c r="A14" t="s">
        <v>23</v>
      </c>
      <c r="B14">
        <v>237.49</v>
      </c>
      <c r="C14">
        <v>53.026000000000003</v>
      </c>
      <c r="D14" t="s">
        <v>24</v>
      </c>
      <c r="E14" t="s">
        <v>209</v>
      </c>
      <c r="F14">
        <v>3284.2793999999999</v>
      </c>
      <c r="G14">
        <v>1857.6088</v>
      </c>
      <c r="H14">
        <v>34831.137499999997</v>
      </c>
      <c r="I14">
        <v>0.33700999999999998</v>
      </c>
      <c r="J14">
        <v>0.19786000000000001</v>
      </c>
      <c r="K14">
        <v>1.7257</v>
      </c>
      <c r="L14">
        <v>0.66847999999999996</v>
      </c>
      <c r="M14">
        <v>4.2939999999999997E-4</v>
      </c>
      <c r="N14" s="3">
        <v>4.9320999999999998E-5</v>
      </c>
      <c r="O14">
        <v>1.9474999999999999E-2</v>
      </c>
      <c r="P14">
        <v>1.2375</v>
      </c>
      <c r="Q14">
        <v>1.2141000000000001E-2</v>
      </c>
      <c r="R14">
        <v>85.868799999999993</v>
      </c>
      <c r="S14">
        <v>8.4110999999999995E-3</v>
      </c>
      <c r="T14">
        <v>0.15536</v>
      </c>
      <c r="U14">
        <v>0.20584</v>
      </c>
      <c r="V14">
        <v>1.831</v>
      </c>
      <c r="W14">
        <v>8.7106000000000006E-3</v>
      </c>
      <c r="X14">
        <v>1.1105E-2</v>
      </c>
      <c r="Y14">
        <v>7.3550000000000004E-4</v>
      </c>
      <c r="Z14">
        <v>1.9855999999999999E-2</v>
      </c>
      <c r="AA14">
        <v>0.82047999999999999</v>
      </c>
      <c r="AB14">
        <v>1.244E-2</v>
      </c>
      <c r="AC14">
        <v>2.2545E-4</v>
      </c>
      <c r="AD14">
        <v>3.4245999999999999E-3</v>
      </c>
      <c r="AE14">
        <v>3.4816E-2</v>
      </c>
      <c r="AF14">
        <v>7.0030000000000001</v>
      </c>
      <c r="AG14">
        <v>7.0030000000000001</v>
      </c>
      <c r="AH14">
        <v>8.7260000000000009</v>
      </c>
      <c r="AI14">
        <v>1.1006999999999999E-2</v>
      </c>
      <c r="AJ14">
        <v>441.68079999999998</v>
      </c>
      <c r="AK14">
        <v>8.8555999999999996E-2</v>
      </c>
      <c r="AL14">
        <v>4.625</v>
      </c>
      <c r="AM14">
        <v>0</v>
      </c>
      <c r="AN14">
        <v>0.79876999999999998</v>
      </c>
      <c r="AO14">
        <v>0.40286</v>
      </c>
      <c r="AP14">
        <v>0.62368999999999997</v>
      </c>
      <c r="AQ14">
        <v>2.0830000000000001E-2</v>
      </c>
      <c r="AR14">
        <v>-1.8332999999999999</v>
      </c>
      <c r="AS14">
        <v>-203.27070000000001</v>
      </c>
      <c r="AT14">
        <v>6.2359999999999999E-2</v>
      </c>
      <c r="AU14">
        <f t="shared" si="0"/>
        <v>115.840605</v>
      </c>
      <c r="AV14">
        <f t="shared" si="1"/>
        <v>1857.610728030789</v>
      </c>
      <c r="AW14">
        <f t="shared" si="2"/>
        <v>1.0379089439664875E-4</v>
      </c>
      <c r="AX14">
        <f t="shared" si="3"/>
        <v>2.7438097209999999</v>
      </c>
      <c r="AY14">
        <f t="shared" si="4"/>
        <v>1929.7350958279048</v>
      </c>
      <c r="AZ14">
        <f t="shared" si="5"/>
        <v>630.99744844991085</v>
      </c>
      <c r="BA14">
        <f t="shared" si="6"/>
        <v>34831.059154435083</v>
      </c>
      <c r="BB14">
        <f t="shared" si="7"/>
        <v>-2.2493018247585379E-4</v>
      </c>
    </row>
    <row r="15" spans="1:54" x14ac:dyDescent="0.25">
      <c r="A15" t="s">
        <v>25</v>
      </c>
      <c r="B15">
        <v>237.946</v>
      </c>
      <c r="C15">
        <v>52.183</v>
      </c>
      <c r="D15" t="s">
        <v>116</v>
      </c>
      <c r="E15" t="s">
        <v>209</v>
      </c>
      <c r="F15">
        <v>3385.63</v>
      </c>
      <c r="G15">
        <v>1843.0432000000001</v>
      </c>
      <c r="H15">
        <v>36676.876100000001</v>
      </c>
      <c r="I15">
        <v>0.29300999999999999</v>
      </c>
      <c r="J15">
        <v>0.17343</v>
      </c>
      <c r="K15">
        <v>1.8231999999999999</v>
      </c>
      <c r="L15">
        <v>0.76939000000000002</v>
      </c>
      <c r="M15">
        <v>8.2333999999999999E-4</v>
      </c>
      <c r="N15" s="3">
        <v>6.5920000000000006E-5</v>
      </c>
      <c r="O15">
        <v>3.8046999999999997E-2</v>
      </c>
      <c r="P15">
        <v>0.26834999999999998</v>
      </c>
      <c r="Q15">
        <v>2.7396E-3</v>
      </c>
      <c r="R15">
        <v>85.868799999999993</v>
      </c>
      <c r="S15">
        <v>8.4110999999999995E-3</v>
      </c>
      <c r="T15">
        <v>0.15536</v>
      </c>
      <c r="U15">
        <v>0.20584</v>
      </c>
      <c r="V15">
        <v>1.831</v>
      </c>
      <c r="W15">
        <v>8.7106000000000006E-3</v>
      </c>
      <c r="X15">
        <v>1.1105E-2</v>
      </c>
      <c r="Y15">
        <v>7.3550000000000004E-4</v>
      </c>
      <c r="Z15">
        <v>1.9855999999999999E-2</v>
      </c>
      <c r="AA15">
        <v>0.82047999999999999</v>
      </c>
      <c r="AB15">
        <v>1.244E-2</v>
      </c>
      <c r="AC15">
        <v>2.2545E-4</v>
      </c>
      <c r="AD15">
        <v>3.4245999999999999E-3</v>
      </c>
      <c r="AE15">
        <v>3.4816E-2</v>
      </c>
      <c r="AF15">
        <v>7.0030000000000001</v>
      </c>
      <c r="AG15">
        <v>7.0030000000000001</v>
      </c>
      <c r="AH15">
        <v>8.7260000000000009</v>
      </c>
      <c r="AI15">
        <v>1.1006999999999999E-2</v>
      </c>
      <c r="AJ15">
        <v>441.68079999999998</v>
      </c>
      <c r="AK15">
        <v>8.8555999999999996E-2</v>
      </c>
      <c r="AL15">
        <v>4.6035000000000004</v>
      </c>
      <c r="AM15">
        <v>0</v>
      </c>
      <c r="AN15">
        <v>0.88697000000000004</v>
      </c>
      <c r="AO15">
        <v>0.40286</v>
      </c>
      <c r="AP15">
        <v>0.62368999999999997</v>
      </c>
      <c r="AQ15">
        <v>2.0830000000000001E-2</v>
      </c>
      <c r="AR15">
        <v>-1.8332999999999999</v>
      </c>
      <c r="AS15">
        <v>-203.27070000000001</v>
      </c>
      <c r="AT15">
        <v>6.2359999999999999E-2</v>
      </c>
      <c r="AU15">
        <f t="shared" si="0"/>
        <v>114.93229699999999</v>
      </c>
      <c r="AV15">
        <f t="shared" si="1"/>
        <v>1843.0451731879409</v>
      </c>
      <c r="AW15">
        <f t="shared" si="2"/>
        <v>1.0706129017093864E-4</v>
      </c>
      <c r="AX15">
        <f t="shared" si="3"/>
        <v>2.8892288599999998</v>
      </c>
      <c r="AY15">
        <f t="shared" si="4"/>
        <v>2032.0091033822996</v>
      </c>
      <c r="AZ15">
        <f t="shared" si="5"/>
        <v>664.43967476848388</v>
      </c>
      <c r="BA15">
        <f t="shared" si="6"/>
        <v>36677.07004722031</v>
      </c>
      <c r="BB15">
        <f t="shared" si="7"/>
        <v>5.2879692968596937E-4</v>
      </c>
    </row>
    <row r="16" spans="1:54" x14ac:dyDescent="0.25">
      <c r="A16" t="s">
        <v>26</v>
      </c>
      <c r="B16">
        <v>237.637</v>
      </c>
      <c r="C16">
        <v>49.024999999999999</v>
      </c>
      <c r="D16" t="s">
        <v>117</v>
      </c>
      <c r="E16" t="s">
        <v>209</v>
      </c>
      <c r="F16">
        <v>2678.6631000000002</v>
      </c>
      <c r="G16">
        <v>1967.0365999999999</v>
      </c>
      <c r="H16">
        <v>23776.800899999998</v>
      </c>
      <c r="I16">
        <v>0.36462</v>
      </c>
      <c r="J16">
        <v>0.12745999999999999</v>
      </c>
      <c r="K16">
        <v>1.0736000000000001</v>
      </c>
      <c r="L16">
        <v>0.34405999999999998</v>
      </c>
      <c r="M16">
        <v>0</v>
      </c>
      <c r="N16">
        <v>0</v>
      </c>
      <c r="O16">
        <v>0</v>
      </c>
      <c r="P16">
        <v>8.1008999999999993</v>
      </c>
      <c r="Q16">
        <v>9.0740000000000001E-2</v>
      </c>
      <c r="R16">
        <v>85.868799999999993</v>
      </c>
      <c r="S16">
        <v>8.4110999999999995E-3</v>
      </c>
      <c r="T16">
        <v>0.15536</v>
      </c>
      <c r="U16">
        <v>0.20584</v>
      </c>
      <c r="V16">
        <v>1.831</v>
      </c>
      <c r="W16">
        <v>8.7106000000000006E-3</v>
      </c>
      <c r="X16">
        <v>1.1105E-2</v>
      </c>
      <c r="Y16">
        <v>7.3550000000000004E-4</v>
      </c>
      <c r="Z16">
        <v>1.9855999999999999E-2</v>
      </c>
      <c r="AA16">
        <v>0.82047999999999999</v>
      </c>
      <c r="AB16">
        <v>1.244E-2</v>
      </c>
      <c r="AC16">
        <v>2.2545E-4</v>
      </c>
      <c r="AD16">
        <v>3.4245999999999999E-3</v>
      </c>
      <c r="AE16">
        <v>3.4816E-2</v>
      </c>
      <c r="AF16">
        <v>7.0030000000000001</v>
      </c>
      <c r="AG16">
        <v>7.0030000000000001</v>
      </c>
      <c r="AH16">
        <v>8.7260000000000009</v>
      </c>
      <c r="AI16">
        <v>1.1006999999999999E-2</v>
      </c>
      <c r="AJ16">
        <v>441.68079999999998</v>
      </c>
      <c r="AK16">
        <v>8.8555999999999996E-2</v>
      </c>
      <c r="AL16">
        <v>5.0471000000000004</v>
      </c>
      <c r="AM16">
        <v>0</v>
      </c>
      <c r="AN16">
        <v>0.42703999999999998</v>
      </c>
      <c r="AO16">
        <v>0.40286</v>
      </c>
      <c r="AP16">
        <v>0.62368999999999997</v>
      </c>
      <c r="AQ16">
        <v>2.0830000000000001E-2</v>
      </c>
      <c r="AR16">
        <v>-1.8332999999999999</v>
      </c>
      <c r="AS16">
        <v>-203.27070000000001</v>
      </c>
      <c r="AT16">
        <v>6.2359999999999999E-2</v>
      </c>
      <c r="AU16">
        <f t="shared" si="0"/>
        <v>122.66449999999999</v>
      </c>
      <c r="AV16">
        <f t="shared" si="1"/>
        <v>1967.0381654906989</v>
      </c>
      <c r="AW16">
        <f t="shared" si="2"/>
        <v>7.9586188335679402E-5</v>
      </c>
      <c r="AX16">
        <f t="shared" si="3"/>
        <v>1.8730200000000001</v>
      </c>
      <c r="AY16">
        <f t="shared" si="4"/>
        <v>1317.3043310999999</v>
      </c>
      <c r="AZ16">
        <f t="shared" si="5"/>
        <v>430.74081699255419</v>
      </c>
      <c r="BA16">
        <f t="shared" si="6"/>
        <v>23776.893097988992</v>
      </c>
      <c r="BB16">
        <f t="shared" si="7"/>
        <v>3.8776297901332412E-4</v>
      </c>
    </row>
    <row r="17" spans="1:54" x14ac:dyDescent="0.25">
      <c r="A17" t="s">
        <v>27</v>
      </c>
      <c r="B17">
        <v>232.63300000000001</v>
      </c>
      <c r="C17">
        <v>50.680999999999997</v>
      </c>
      <c r="D17" t="s">
        <v>118</v>
      </c>
      <c r="E17" t="s">
        <v>209</v>
      </c>
      <c r="F17">
        <v>2796.1280000000002</v>
      </c>
      <c r="G17">
        <v>1878.8851</v>
      </c>
      <c r="H17">
        <v>25996.222399999999</v>
      </c>
      <c r="I17">
        <v>0.44861000000000001</v>
      </c>
      <c r="J17">
        <v>0</v>
      </c>
      <c r="K17">
        <v>1.2175</v>
      </c>
      <c r="L17">
        <v>0.34589999999999999</v>
      </c>
      <c r="M17">
        <v>0</v>
      </c>
      <c r="N17">
        <v>0</v>
      </c>
      <c r="O17">
        <v>0</v>
      </c>
      <c r="P17">
        <v>2.7334999999999998</v>
      </c>
      <c r="Q17">
        <v>3.5897999999999999E-2</v>
      </c>
      <c r="R17">
        <v>85.868799999999993</v>
      </c>
      <c r="S17">
        <v>8.4110999999999995E-3</v>
      </c>
      <c r="T17">
        <v>0.15536</v>
      </c>
      <c r="U17">
        <v>0.20584</v>
      </c>
      <c r="V17">
        <v>1.831</v>
      </c>
      <c r="W17">
        <v>8.7106000000000006E-3</v>
      </c>
      <c r="X17">
        <v>1.1105E-2</v>
      </c>
      <c r="Y17">
        <v>7.3550000000000004E-4</v>
      </c>
      <c r="Z17">
        <v>1.9855999999999999E-2</v>
      </c>
      <c r="AA17">
        <v>0.82047999999999999</v>
      </c>
      <c r="AB17">
        <v>1.244E-2</v>
      </c>
      <c r="AC17">
        <v>2.2545E-4</v>
      </c>
      <c r="AD17">
        <v>3.4245999999999999E-3</v>
      </c>
      <c r="AE17">
        <v>3.4816E-2</v>
      </c>
      <c r="AF17">
        <v>7.0030000000000001</v>
      </c>
      <c r="AG17">
        <v>7.0030000000000001</v>
      </c>
      <c r="AH17">
        <v>8.7260000000000009</v>
      </c>
      <c r="AI17">
        <v>1.1006999999999999E-2</v>
      </c>
      <c r="AJ17">
        <v>441.68079999999998</v>
      </c>
      <c r="AK17">
        <v>8.8555999999999996E-2</v>
      </c>
      <c r="AL17">
        <v>4.9386000000000001</v>
      </c>
      <c r="AM17">
        <v>0</v>
      </c>
      <c r="AN17">
        <v>0.5333</v>
      </c>
      <c r="AO17">
        <v>0.40286</v>
      </c>
      <c r="AP17">
        <v>0.62368999999999997</v>
      </c>
      <c r="AQ17">
        <v>2.0830000000000001E-2</v>
      </c>
      <c r="AR17">
        <v>-1.8332999999999999</v>
      </c>
      <c r="AS17">
        <v>-203.27070000000001</v>
      </c>
      <c r="AT17">
        <v>6.2359999999999999E-2</v>
      </c>
      <c r="AU17">
        <f t="shared" si="0"/>
        <v>117.16739999999999</v>
      </c>
      <c r="AV17">
        <f t="shared" si="1"/>
        <v>1878.8871071199485</v>
      </c>
      <c r="AW17">
        <f t="shared" si="2"/>
        <v>1.0682493593809916E-4</v>
      </c>
      <c r="AX17">
        <f t="shared" si="3"/>
        <v>2.0479080000000001</v>
      </c>
      <c r="AY17">
        <f t="shared" si="4"/>
        <v>1440.30393594</v>
      </c>
      <c r="AZ17">
        <f t="shared" si="5"/>
        <v>470.9600351547702</v>
      </c>
      <c r="BA17">
        <f t="shared" si="6"/>
        <v>25996.993940543318</v>
      </c>
      <c r="BB17">
        <f t="shared" si="7"/>
        <v>2.9678067590571933E-3</v>
      </c>
    </row>
    <row r="18" spans="1:54" x14ac:dyDescent="0.25">
      <c r="A18" t="s">
        <v>28</v>
      </c>
      <c r="B18">
        <v>249.721</v>
      </c>
      <c r="C18">
        <v>54.405000000000001</v>
      </c>
      <c r="D18" t="s">
        <v>119</v>
      </c>
      <c r="E18" t="s">
        <v>206</v>
      </c>
      <c r="F18">
        <v>5001.4701999999997</v>
      </c>
      <c r="G18">
        <v>1887.3415</v>
      </c>
      <c r="H18">
        <v>40728.754500000003</v>
      </c>
      <c r="I18">
        <v>0.24525</v>
      </c>
      <c r="J18">
        <v>0.69567000000000001</v>
      </c>
      <c r="K18">
        <v>2.1286</v>
      </c>
      <c r="L18">
        <v>0.79264000000000001</v>
      </c>
      <c r="M18">
        <v>2.0065999999999999E-4</v>
      </c>
      <c r="N18" s="3">
        <v>3.3262000000000001E-5</v>
      </c>
      <c r="O18">
        <v>0.11341</v>
      </c>
      <c r="P18">
        <v>45.937100000000001</v>
      </c>
      <c r="Q18">
        <v>4.1653999999999997E-2</v>
      </c>
      <c r="R18">
        <v>1098.972</v>
      </c>
      <c r="S18">
        <v>8.4110999999999995E-3</v>
      </c>
      <c r="T18">
        <v>1.9883999999999999</v>
      </c>
      <c r="U18">
        <v>2.6343999999999999</v>
      </c>
      <c r="V18">
        <v>1.831</v>
      </c>
      <c r="W18">
        <v>8.7106000000000006E-3</v>
      </c>
      <c r="X18">
        <v>1.1105E-2</v>
      </c>
      <c r="Y18">
        <v>7.3550000000000004E-4</v>
      </c>
      <c r="Z18">
        <v>1.9855999999999999E-2</v>
      </c>
      <c r="AA18">
        <v>0.82047999999999999</v>
      </c>
      <c r="AB18">
        <v>1.244E-2</v>
      </c>
      <c r="AC18">
        <v>2.2545E-4</v>
      </c>
      <c r="AD18">
        <v>3.4245999999999999E-3</v>
      </c>
      <c r="AE18">
        <v>3.4816E-2</v>
      </c>
      <c r="AF18">
        <v>89.625699999999995</v>
      </c>
      <c r="AG18">
        <v>89.625699999999995</v>
      </c>
      <c r="AH18">
        <v>111.6776</v>
      </c>
      <c r="AI18">
        <v>1.1006999999999999E-2</v>
      </c>
      <c r="AJ18">
        <v>441.68079999999998</v>
      </c>
      <c r="AK18">
        <v>8.8555999999999996E-2</v>
      </c>
      <c r="AL18">
        <v>50.713900000000002</v>
      </c>
      <c r="AM18">
        <v>0</v>
      </c>
      <c r="AN18">
        <v>14.3035</v>
      </c>
      <c r="AO18">
        <v>0.40286</v>
      </c>
      <c r="AP18">
        <v>0.62368999999999997</v>
      </c>
      <c r="AQ18">
        <v>2.0830000000000001E-2</v>
      </c>
      <c r="AR18">
        <v>-1.8332999999999999</v>
      </c>
      <c r="AS18">
        <v>-203.27070000000001</v>
      </c>
      <c r="AT18">
        <v>0.79810000000000003</v>
      </c>
      <c r="AU18">
        <f t="shared" si="0"/>
        <v>1506.28738</v>
      </c>
      <c r="AV18">
        <f t="shared" si="1"/>
        <v>1887.3416614459341</v>
      </c>
      <c r="AW18">
        <f t="shared" si="2"/>
        <v>8.5541445596416244E-6</v>
      </c>
      <c r="AX18">
        <f t="shared" si="3"/>
        <v>3.2083779219999999</v>
      </c>
      <c r="AY18">
        <f t="shared" si="4"/>
        <v>2256.46823443221</v>
      </c>
      <c r="AZ18">
        <f t="shared" si="5"/>
        <v>737.83479479298319</v>
      </c>
      <c r="BA18">
        <f t="shared" si="6"/>
        <v>40728.480672572674</v>
      </c>
      <c r="BB18">
        <f t="shared" si="7"/>
        <v>-6.7232418888926932E-4</v>
      </c>
    </row>
    <row r="19" spans="1:54" x14ac:dyDescent="0.25">
      <c r="A19" t="s">
        <v>29</v>
      </c>
      <c r="B19">
        <v>246.53299999999999</v>
      </c>
      <c r="C19">
        <v>53.667000000000002</v>
      </c>
      <c r="D19" t="s">
        <v>120</v>
      </c>
      <c r="E19" t="s">
        <v>206</v>
      </c>
      <c r="F19">
        <v>4929.5608000000002</v>
      </c>
      <c r="G19">
        <v>1874.2610999999999</v>
      </c>
      <c r="H19">
        <v>39619.243900000001</v>
      </c>
      <c r="I19">
        <v>0.25492999999999999</v>
      </c>
      <c r="J19">
        <v>0.45077</v>
      </c>
      <c r="K19">
        <v>2.0377000000000001</v>
      </c>
      <c r="L19">
        <v>0.80083000000000004</v>
      </c>
      <c r="M19">
        <v>1.7017000000000001E-4</v>
      </c>
      <c r="N19" s="3">
        <v>7.4985000000000001E-5</v>
      </c>
      <c r="O19">
        <v>0.24928</v>
      </c>
      <c r="P19">
        <v>33.129800000000003</v>
      </c>
      <c r="Q19">
        <v>2.7365E-2</v>
      </c>
      <c r="R19">
        <v>1098.972</v>
      </c>
      <c r="S19">
        <v>8.4110999999999995E-3</v>
      </c>
      <c r="T19">
        <v>1.9883999999999999</v>
      </c>
      <c r="U19">
        <v>2.6343999999999999</v>
      </c>
      <c r="V19">
        <v>1.831</v>
      </c>
      <c r="W19">
        <v>8.7106000000000006E-3</v>
      </c>
      <c r="X19">
        <v>1.1105E-2</v>
      </c>
      <c r="Y19">
        <v>7.3550000000000004E-4</v>
      </c>
      <c r="Z19">
        <v>1.9855999999999999E-2</v>
      </c>
      <c r="AA19">
        <v>0.82047999999999999</v>
      </c>
      <c r="AB19">
        <v>1.244E-2</v>
      </c>
      <c r="AC19">
        <v>2.2545E-4</v>
      </c>
      <c r="AD19">
        <v>3.4245999999999999E-3</v>
      </c>
      <c r="AE19">
        <v>3.4816E-2</v>
      </c>
      <c r="AF19">
        <v>89.625699999999995</v>
      </c>
      <c r="AG19">
        <v>89.625699999999995</v>
      </c>
      <c r="AH19">
        <v>111.6776</v>
      </c>
      <c r="AI19">
        <v>1.1006999999999999E-2</v>
      </c>
      <c r="AJ19">
        <v>441.68079999999998</v>
      </c>
      <c r="AK19">
        <v>8.8555999999999996E-2</v>
      </c>
      <c r="AL19">
        <v>54.3947</v>
      </c>
      <c r="AM19">
        <v>0</v>
      </c>
      <c r="AN19">
        <v>13.099500000000001</v>
      </c>
      <c r="AO19">
        <v>0.40286</v>
      </c>
      <c r="AP19">
        <v>0.62368999999999997</v>
      </c>
      <c r="AQ19">
        <v>2.0830000000000001E-2</v>
      </c>
      <c r="AR19">
        <v>-1.8332999999999999</v>
      </c>
      <c r="AS19">
        <v>-203.27070000000001</v>
      </c>
      <c r="AT19">
        <v>0.79810000000000003</v>
      </c>
      <c r="AU19">
        <f t="shared" si="0"/>
        <v>1495.8478500000001</v>
      </c>
      <c r="AV19">
        <f t="shared" si="1"/>
        <v>1874.2611828091719</v>
      </c>
      <c r="AW19">
        <f t="shared" si="2"/>
        <v>4.4182301143017352E-6</v>
      </c>
      <c r="AX19">
        <f t="shared" si="3"/>
        <v>3.121070155</v>
      </c>
      <c r="AY19">
        <f t="shared" si="4"/>
        <v>2195.064245362275</v>
      </c>
      <c r="AZ19">
        <f t="shared" si="5"/>
        <v>717.75651539</v>
      </c>
      <c r="BA19">
        <f t="shared" si="6"/>
        <v>39620.159649528003</v>
      </c>
      <c r="BB19">
        <f t="shared" si="7"/>
        <v>2.3113221554431052E-3</v>
      </c>
    </row>
    <row r="20" spans="1:54" x14ac:dyDescent="0.25">
      <c r="A20" t="s">
        <v>30</v>
      </c>
      <c r="B20">
        <v>246.42</v>
      </c>
      <c r="C20">
        <v>53.31</v>
      </c>
      <c r="D20" t="s">
        <v>121</v>
      </c>
      <c r="E20" t="s">
        <v>206</v>
      </c>
      <c r="F20">
        <v>5002.8249999999998</v>
      </c>
      <c r="G20">
        <v>1896.3107</v>
      </c>
      <c r="H20">
        <v>40624.002999999997</v>
      </c>
      <c r="I20">
        <v>0.27717000000000003</v>
      </c>
      <c r="J20">
        <v>0.50099000000000005</v>
      </c>
      <c r="K20">
        <v>2.0863999999999998</v>
      </c>
      <c r="L20">
        <v>0.78964000000000001</v>
      </c>
      <c r="M20">
        <v>1.7597000000000001E-4</v>
      </c>
      <c r="N20" s="3">
        <v>9.0941999999999998E-5</v>
      </c>
      <c r="O20">
        <v>0.29236000000000001</v>
      </c>
      <c r="P20">
        <v>51.802300000000002</v>
      </c>
      <c r="Q20">
        <v>4.6691999999999997E-2</v>
      </c>
      <c r="R20">
        <v>1098.972</v>
      </c>
      <c r="S20">
        <v>8.4110999999999995E-3</v>
      </c>
      <c r="T20">
        <v>1.9883999999999999</v>
      </c>
      <c r="U20">
        <v>2.6343999999999999</v>
      </c>
      <c r="V20">
        <v>1.831</v>
      </c>
      <c r="W20">
        <v>8.7106000000000006E-3</v>
      </c>
      <c r="X20">
        <v>1.1105E-2</v>
      </c>
      <c r="Y20">
        <v>7.3550000000000004E-4</v>
      </c>
      <c r="Z20">
        <v>1.9855999999999999E-2</v>
      </c>
      <c r="AA20">
        <v>0.82047999999999999</v>
      </c>
      <c r="AB20">
        <v>1.244E-2</v>
      </c>
      <c r="AC20">
        <v>2.2545E-4</v>
      </c>
      <c r="AD20">
        <v>3.4245999999999999E-3</v>
      </c>
      <c r="AE20">
        <v>3.4816E-2</v>
      </c>
      <c r="AF20">
        <v>89.625699999999995</v>
      </c>
      <c r="AG20">
        <v>89.625699999999995</v>
      </c>
      <c r="AH20">
        <v>111.6776</v>
      </c>
      <c r="AI20">
        <v>1.1006999999999999E-2</v>
      </c>
      <c r="AJ20">
        <v>441.68079999999998</v>
      </c>
      <c r="AK20">
        <v>8.8555999999999996E-2</v>
      </c>
      <c r="AL20">
        <v>52.722099999999998</v>
      </c>
      <c r="AM20">
        <v>0</v>
      </c>
      <c r="AN20">
        <v>13.604100000000001</v>
      </c>
      <c r="AO20">
        <v>0.40286</v>
      </c>
      <c r="AP20">
        <v>0.62368999999999997</v>
      </c>
      <c r="AQ20">
        <v>2.0830000000000001E-2</v>
      </c>
      <c r="AR20">
        <v>-1.8332999999999999</v>
      </c>
      <c r="AS20">
        <v>-203.27070000000001</v>
      </c>
      <c r="AT20">
        <v>0.79810000000000003</v>
      </c>
      <c r="AU20">
        <f t="shared" si="0"/>
        <v>1513.4456499999999</v>
      </c>
      <c r="AV20">
        <f t="shared" si="1"/>
        <v>1896.3108006515472</v>
      </c>
      <c r="AW20">
        <f t="shared" si="2"/>
        <v>5.3077558365103777E-6</v>
      </c>
      <c r="AX20">
        <f t="shared" si="3"/>
        <v>3.2001689119999996</v>
      </c>
      <c r="AY20">
        <f t="shared" si="4"/>
        <v>2250.6947966541597</v>
      </c>
      <c r="AZ20">
        <f t="shared" si="5"/>
        <v>735.94695821136622</v>
      </c>
      <c r="BA20">
        <f t="shared" si="6"/>
        <v>40624.27209326742</v>
      </c>
      <c r="BB20">
        <f t="shared" si="7"/>
        <v>6.623952961061308E-4</v>
      </c>
    </row>
    <row r="21" spans="1:54" x14ac:dyDescent="0.25">
      <c r="A21" t="s">
        <v>31</v>
      </c>
      <c r="B21">
        <v>257.53800000000001</v>
      </c>
      <c r="C21">
        <v>51.265000000000001</v>
      </c>
      <c r="D21" t="s">
        <v>122</v>
      </c>
      <c r="E21" t="s">
        <v>210</v>
      </c>
      <c r="F21">
        <v>4925.8338000000003</v>
      </c>
      <c r="G21">
        <v>1950.1756</v>
      </c>
      <c r="H21">
        <v>41119.511100000003</v>
      </c>
      <c r="I21">
        <v>0.26347999999999999</v>
      </c>
      <c r="J21">
        <v>1.4207000000000001</v>
      </c>
      <c r="K21">
        <v>2.1282000000000001</v>
      </c>
      <c r="L21">
        <v>0.76029999999999998</v>
      </c>
      <c r="M21">
        <v>2.7185000000000002E-4</v>
      </c>
      <c r="N21" s="3">
        <v>5.1341000000000002E-5</v>
      </c>
      <c r="O21">
        <v>0.29902000000000001</v>
      </c>
      <c r="P21">
        <v>87.172600000000003</v>
      </c>
      <c r="Q21">
        <v>8.6898000000000003E-2</v>
      </c>
      <c r="R21">
        <v>994.87189999999998</v>
      </c>
      <c r="S21">
        <v>8.4110999999999995E-3</v>
      </c>
      <c r="T21">
        <v>1.8</v>
      </c>
      <c r="U21">
        <v>2.3849</v>
      </c>
      <c r="V21">
        <v>1.831</v>
      </c>
      <c r="W21">
        <v>8.7106000000000006E-3</v>
      </c>
      <c r="X21">
        <v>1.1105E-2</v>
      </c>
      <c r="Y21">
        <v>7.3550000000000004E-4</v>
      </c>
      <c r="Z21">
        <v>1.9855999999999999E-2</v>
      </c>
      <c r="AA21">
        <v>0.82047999999999999</v>
      </c>
      <c r="AB21">
        <v>1.244E-2</v>
      </c>
      <c r="AC21">
        <v>2.2545E-4</v>
      </c>
      <c r="AD21">
        <v>3.4245999999999999E-3</v>
      </c>
      <c r="AE21">
        <v>3.4816E-2</v>
      </c>
      <c r="AF21">
        <v>81.135900000000007</v>
      </c>
      <c r="AG21">
        <v>81.135900000000007</v>
      </c>
      <c r="AH21">
        <v>101.0989</v>
      </c>
      <c r="AI21">
        <v>1.1006999999999999E-2</v>
      </c>
      <c r="AJ21">
        <v>441.68079999999998</v>
      </c>
      <c r="AK21">
        <v>8.8555999999999996E-2</v>
      </c>
      <c r="AL21">
        <v>44.4557</v>
      </c>
      <c r="AM21">
        <v>0</v>
      </c>
      <c r="AN21">
        <v>13.2265</v>
      </c>
      <c r="AO21">
        <v>0.40286</v>
      </c>
      <c r="AP21">
        <v>0.62368999999999997</v>
      </c>
      <c r="AQ21">
        <v>2.0830000000000001E-2</v>
      </c>
      <c r="AR21">
        <v>-1.8332999999999999</v>
      </c>
      <c r="AS21">
        <v>-203.27070000000001</v>
      </c>
      <c r="AT21">
        <v>0.72250000000000003</v>
      </c>
      <c r="AU21">
        <f t="shared" si="0"/>
        <v>1409.0020199999999</v>
      </c>
      <c r="AV21">
        <f t="shared" si="1"/>
        <v>1950.1758062283734</v>
      </c>
      <c r="AW21">
        <f t="shared" si="2"/>
        <v>1.0574860620950157E-5</v>
      </c>
      <c r="AX21">
        <f t="shared" si="3"/>
        <v>3.2392011909999998</v>
      </c>
      <c r="AY21">
        <f t="shared" si="4"/>
        <v>2278.1463936362547</v>
      </c>
      <c r="AZ21">
        <f t="shared" si="5"/>
        <v>744.92326158535116</v>
      </c>
      <c r="BA21">
        <f t="shared" si="6"/>
        <v>41119.764039511385</v>
      </c>
      <c r="BB21">
        <f t="shared" si="7"/>
        <v>6.1512880068696275E-4</v>
      </c>
    </row>
    <row r="22" spans="1:54" x14ac:dyDescent="0.25">
      <c r="A22" t="s">
        <v>32</v>
      </c>
      <c r="B22">
        <v>260.05</v>
      </c>
      <c r="C22">
        <v>49.917000000000002</v>
      </c>
      <c r="D22" t="s">
        <v>123</v>
      </c>
      <c r="E22" t="s">
        <v>207</v>
      </c>
      <c r="F22">
        <v>3624.0848999999998</v>
      </c>
      <c r="G22">
        <v>1991.8433</v>
      </c>
      <c r="H22">
        <v>41187.68</v>
      </c>
      <c r="I22">
        <v>0.25569999999999998</v>
      </c>
      <c r="J22">
        <v>0.16453999999999999</v>
      </c>
      <c r="K22">
        <v>2.1291000000000002</v>
      </c>
      <c r="L22">
        <v>0.75175000000000003</v>
      </c>
      <c r="M22" s="3">
        <v>8.9166000000000007E-5</v>
      </c>
      <c r="N22" s="3">
        <v>1.2925999999999999E-6</v>
      </c>
      <c r="O22">
        <v>2.8912E-3</v>
      </c>
      <c r="P22">
        <v>8.4499999999999993</v>
      </c>
      <c r="Q22">
        <v>0.10789</v>
      </c>
      <c r="R22">
        <v>71.534400000000005</v>
      </c>
      <c r="S22">
        <v>8.4110999999999995E-3</v>
      </c>
      <c r="T22">
        <v>0.12942999999999999</v>
      </c>
      <c r="U22">
        <v>0.17147999999999999</v>
      </c>
      <c r="V22">
        <v>1.831</v>
      </c>
      <c r="W22">
        <v>8.7106000000000006E-3</v>
      </c>
      <c r="X22">
        <v>1.1105E-2</v>
      </c>
      <c r="Y22">
        <v>7.3550000000000004E-4</v>
      </c>
      <c r="Z22">
        <v>1.9855999999999999E-2</v>
      </c>
      <c r="AA22">
        <v>0.82047999999999999</v>
      </c>
      <c r="AB22">
        <v>1.244E-2</v>
      </c>
      <c r="AC22">
        <v>2.2545E-4</v>
      </c>
      <c r="AD22">
        <v>3.4245999999999999E-3</v>
      </c>
      <c r="AE22">
        <v>3.4816E-2</v>
      </c>
      <c r="AF22">
        <v>5.8338999999999999</v>
      </c>
      <c r="AG22">
        <v>5.8338999999999999</v>
      </c>
      <c r="AH22">
        <v>7.2693000000000003</v>
      </c>
      <c r="AI22">
        <v>1.1006999999999999E-2</v>
      </c>
      <c r="AJ22">
        <v>441.68079999999998</v>
      </c>
      <c r="AK22">
        <v>8.8555999999999996E-2</v>
      </c>
      <c r="AL22">
        <v>3.1404999999999998</v>
      </c>
      <c r="AM22">
        <v>0</v>
      </c>
      <c r="AN22">
        <v>0.94591999999999998</v>
      </c>
      <c r="AO22">
        <v>0.40286</v>
      </c>
      <c r="AP22">
        <v>0.62368999999999997</v>
      </c>
      <c r="AQ22">
        <v>2.0830000000000001E-2</v>
      </c>
      <c r="AR22">
        <v>-1.8332999999999999</v>
      </c>
      <c r="AS22">
        <v>-203.27070000000001</v>
      </c>
      <c r="AT22">
        <v>5.1950000000000003E-2</v>
      </c>
      <c r="AU22">
        <f t="shared" si="0"/>
        <v>103.47626120000001</v>
      </c>
      <c r="AV22">
        <f t="shared" si="1"/>
        <v>1991.8433339749761</v>
      </c>
      <c r="AW22">
        <f t="shared" si="2"/>
        <v>1.7057052378277308E-6</v>
      </c>
      <c r="AX22">
        <f t="shared" si="3"/>
        <v>3.2445304585999999</v>
      </c>
      <c r="AY22">
        <f t="shared" si="4"/>
        <v>2281.8944941856726</v>
      </c>
      <c r="AZ22">
        <f t="shared" si="5"/>
        <v>746.14884010559967</v>
      </c>
      <c r="BA22">
        <f t="shared" si="6"/>
        <v>41187.415973829105</v>
      </c>
      <c r="BB22">
        <f t="shared" si="7"/>
        <v>-6.4103601707511703E-4</v>
      </c>
    </row>
    <row r="23" spans="1:54" x14ac:dyDescent="0.25">
      <c r="A23" t="s">
        <v>33</v>
      </c>
      <c r="B23">
        <v>295.52100000000002</v>
      </c>
      <c r="C23">
        <v>48.774999999999999</v>
      </c>
      <c r="D23" t="s">
        <v>124</v>
      </c>
      <c r="E23" t="s">
        <v>211</v>
      </c>
      <c r="F23">
        <v>3383.1361999999999</v>
      </c>
      <c r="G23">
        <v>1968.0505000000001</v>
      </c>
      <c r="H23">
        <v>38169.602800000001</v>
      </c>
      <c r="I23">
        <v>0.31861</v>
      </c>
      <c r="J23">
        <v>8.3634999999999994E-3</v>
      </c>
      <c r="K23">
        <v>1.8821000000000001</v>
      </c>
      <c r="L23">
        <v>0.70872999999999997</v>
      </c>
      <c r="M23">
        <v>0</v>
      </c>
      <c r="N23">
        <v>0</v>
      </c>
      <c r="O23">
        <v>0</v>
      </c>
      <c r="P23">
        <v>2.0427</v>
      </c>
      <c r="Q23">
        <v>9.7335000000000005E-2</v>
      </c>
      <c r="R23">
        <v>20.8062</v>
      </c>
      <c r="S23">
        <v>8.4110999999999995E-3</v>
      </c>
      <c r="T23">
        <v>3.7644999999999998E-2</v>
      </c>
      <c r="U23">
        <v>4.9875999999999997E-2</v>
      </c>
      <c r="V23">
        <v>1.831</v>
      </c>
      <c r="W23">
        <v>8.7106000000000006E-3</v>
      </c>
      <c r="X23">
        <v>1.1105E-2</v>
      </c>
      <c r="Y23">
        <v>7.3550000000000004E-4</v>
      </c>
      <c r="Z23">
        <v>1.9855999999999999E-2</v>
      </c>
      <c r="AA23">
        <v>0.82047999999999999</v>
      </c>
      <c r="AB23">
        <v>1.244E-2</v>
      </c>
      <c r="AC23">
        <v>2.2545E-4</v>
      </c>
      <c r="AD23">
        <v>3.4245999999999999E-3</v>
      </c>
      <c r="AE23">
        <v>3.4816E-2</v>
      </c>
      <c r="AF23">
        <v>1.6968000000000001</v>
      </c>
      <c r="AG23">
        <v>1.6968000000000001</v>
      </c>
      <c r="AH23">
        <v>2.1143000000000001</v>
      </c>
      <c r="AI23">
        <v>1.1006999999999999E-2</v>
      </c>
      <c r="AJ23">
        <v>441.68079999999998</v>
      </c>
      <c r="AK23">
        <v>8.8555999999999996E-2</v>
      </c>
      <c r="AL23">
        <v>1.0607</v>
      </c>
      <c r="AM23">
        <v>0</v>
      </c>
      <c r="AN23">
        <v>0.22378999999999999</v>
      </c>
      <c r="AO23">
        <v>0.40286</v>
      </c>
      <c r="AP23">
        <v>0.62368999999999997</v>
      </c>
      <c r="AQ23">
        <v>2.0830000000000001E-2</v>
      </c>
      <c r="AR23">
        <v>-1.8332999999999999</v>
      </c>
      <c r="AS23">
        <v>-203.27070000000001</v>
      </c>
      <c r="AT23">
        <v>1.511E-2</v>
      </c>
      <c r="AU23">
        <f t="shared" si="0"/>
        <v>29.737174500000005</v>
      </c>
      <c r="AV23">
        <f t="shared" si="1"/>
        <v>1968.0459629384518</v>
      </c>
      <c r="AW23">
        <f t="shared" si="2"/>
        <v>-2.3053636112686617E-4</v>
      </c>
      <c r="AX23">
        <f t="shared" si="3"/>
        <v>3.0067750000000002</v>
      </c>
      <c r="AY23">
        <f t="shared" si="4"/>
        <v>2114.6798913749999</v>
      </c>
      <c r="AZ23">
        <f t="shared" si="5"/>
        <v>691.47191167888604</v>
      </c>
      <c r="BA23">
        <f t="shared" si="6"/>
        <v>38169.249524674509</v>
      </c>
      <c r="BB23">
        <f t="shared" si="7"/>
        <v>-9.2554957168569131E-4</v>
      </c>
    </row>
    <row r="24" spans="1:54" x14ac:dyDescent="0.25">
      <c r="A24" t="s">
        <v>34</v>
      </c>
      <c r="B24">
        <v>296.49099999999999</v>
      </c>
      <c r="C24">
        <v>44.881</v>
      </c>
      <c r="D24" t="s">
        <v>125</v>
      </c>
      <c r="E24" t="s">
        <v>212</v>
      </c>
      <c r="F24">
        <v>4955.1957000000002</v>
      </c>
      <c r="G24">
        <v>2081.0672</v>
      </c>
      <c r="H24">
        <v>31973.2709</v>
      </c>
      <c r="I24">
        <v>0.39199000000000001</v>
      </c>
      <c r="J24">
        <v>1.2750999999999999</v>
      </c>
      <c r="K24">
        <v>1.4379999999999999</v>
      </c>
      <c r="L24">
        <v>0.52580000000000005</v>
      </c>
      <c r="M24">
        <v>0</v>
      </c>
      <c r="N24">
        <v>0</v>
      </c>
      <c r="O24">
        <v>0</v>
      </c>
      <c r="P24">
        <v>229.38499999999999</v>
      </c>
      <c r="Q24">
        <v>0.16288</v>
      </c>
      <c r="R24">
        <v>1287.0130999999999</v>
      </c>
      <c r="S24">
        <v>8.4110999999999995E-3</v>
      </c>
      <c r="T24">
        <v>2.3285999999999998</v>
      </c>
      <c r="U24">
        <v>3.0851999999999999</v>
      </c>
      <c r="V24">
        <v>1.831</v>
      </c>
      <c r="W24">
        <v>8.7106000000000006E-3</v>
      </c>
      <c r="X24">
        <v>1.1105E-2</v>
      </c>
      <c r="Y24">
        <v>7.3550000000000004E-4</v>
      </c>
      <c r="Z24">
        <v>1.9855999999999999E-2</v>
      </c>
      <c r="AA24">
        <v>0.82047999999999999</v>
      </c>
      <c r="AB24">
        <v>1.244E-2</v>
      </c>
      <c r="AC24">
        <v>2.2545E-4</v>
      </c>
      <c r="AD24">
        <v>3.4245999999999999E-3</v>
      </c>
      <c r="AE24">
        <v>3.4816E-2</v>
      </c>
      <c r="AF24">
        <v>104.96120000000001</v>
      </c>
      <c r="AG24">
        <v>104.96120000000001</v>
      </c>
      <c r="AH24">
        <v>130.78630000000001</v>
      </c>
      <c r="AI24">
        <v>1.1006999999999999E-2</v>
      </c>
      <c r="AJ24">
        <v>441.68079999999998</v>
      </c>
      <c r="AK24">
        <v>8.8555999999999996E-2</v>
      </c>
      <c r="AL24">
        <v>71.386799999999994</v>
      </c>
      <c r="AM24">
        <v>0</v>
      </c>
      <c r="AN24">
        <v>9.9077999999999999</v>
      </c>
      <c r="AO24">
        <v>0.40286</v>
      </c>
      <c r="AP24">
        <v>0.62368999999999997</v>
      </c>
      <c r="AQ24">
        <v>2.0830000000000001E-2</v>
      </c>
      <c r="AR24">
        <v>-1.8332999999999999</v>
      </c>
      <c r="AS24">
        <v>-203.27070000000001</v>
      </c>
      <c r="AT24">
        <v>0.93466000000000005</v>
      </c>
      <c r="AU24">
        <f t="shared" si="0"/>
        <v>1945.0902999999998</v>
      </c>
      <c r="AV24">
        <f t="shared" si="1"/>
        <v>2081.0672330045149</v>
      </c>
      <c r="AW24">
        <f t="shared" si="2"/>
        <v>1.5859417930382416E-6</v>
      </c>
      <c r="AX24">
        <f t="shared" si="3"/>
        <v>2.5186699999999997</v>
      </c>
      <c r="AY24">
        <f t="shared" si="4"/>
        <v>1771.3932043499997</v>
      </c>
      <c r="AZ24">
        <f t="shared" si="5"/>
        <v>579.22177741542339</v>
      </c>
      <c r="BA24">
        <f t="shared" si="6"/>
        <v>31973.042113331372</v>
      </c>
      <c r="BB24">
        <f t="shared" si="7"/>
        <v>-7.1556115247488903E-4</v>
      </c>
    </row>
    <row r="25" spans="1:54" x14ac:dyDescent="0.25">
      <c r="A25" t="s">
        <v>35</v>
      </c>
      <c r="B25">
        <v>295.08300000000003</v>
      </c>
      <c r="C25">
        <v>44.984000000000002</v>
      </c>
      <c r="D25" t="s">
        <v>126</v>
      </c>
      <c r="E25" t="s">
        <v>212</v>
      </c>
      <c r="F25">
        <v>4916.2295000000004</v>
      </c>
      <c r="G25">
        <v>2115.0879</v>
      </c>
      <c r="H25">
        <v>30696.006300000001</v>
      </c>
      <c r="I25">
        <v>0.36742000000000002</v>
      </c>
      <c r="J25">
        <v>2.8895</v>
      </c>
      <c r="K25">
        <v>1.3758999999999999</v>
      </c>
      <c r="L25">
        <v>0.50478000000000001</v>
      </c>
      <c r="M25">
        <v>0</v>
      </c>
      <c r="N25">
        <v>0</v>
      </c>
      <c r="O25">
        <v>0</v>
      </c>
      <c r="P25">
        <v>259.3211</v>
      </c>
      <c r="Q25">
        <v>0.16994999999999999</v>
      </c>
      <c r="R25">
        <v>1287.0130999999999</v>
      </c>
      <c r="S25">
        <v>8.4110999999999995E-3</v>
      </c>
      <c r="T25">
        <v>2.3285999999999998</v>
      </c>
      <c r="U25">
        <v>3.0851999999999999</v>
      </c>
      <c r="V25">
        <v>1.831</v>
      </c>
      <c r="W25">
        <v>8.7106000000000006E-3</v>
      </c>
      <c r="X25">
        <v>1.1105E-2</v>
      </c>
      <c r="Y25">
        <v>7.3550000000000004E-4</v>
      </c>
      <c r="Z25">
        <v>1.9855999999999999E-2</v>
      </c>
      <c r="AA25">
        <v>0.82047999999999999</v>
      </c>
      <c r="AB25">
        <v>1.244E-2</v>
      </c>
      <c r="AC25">
        <v>2.2545E-4</v>
      </c>
      <c r="AD25">
        <v>3.4245999999999999E-3</v>
      </c>
      <c r="AE25">
        <v>3.4816E-2</v>
      </c>
      <c r="AF25">
        <v>104.96120000000001</v>
      </c>
      <c r="AG25">
        <v>104.96120000000001</v>
      </c>
      <c r="AH25">
        <v>130.78630000000001</v>
      </c>
      <c r="AI25">
        <v>1.1006999999999999E-2</v>
      </c>
      <c r="AJ25">
        <v>441.68079999999998</v>
      </c>
      <c r="AK25">
        <v>8.8555999999999996E-2</v>
      </c>
      <c r="AL25">
        <v>72.2453</v>
      </c>
      <c r="AM25">
        <v>0</v>
      </c>
      <c r="AN25">
        <v>9.2965</v>
      </c>
      <c r="AO25">
        <v>0.40286</v>
      </c>
      <c r="AP25">
        <v>0.62368999999999997</v>
      </c>
      <c r="AQ25">
        <v>2.0830000000000001E-2</v>
      </c>
      <c r="AR25">
        <v>-1.8332999999999999</v>
      </c>
      <c r="AS25">
        <v>-203.27070000000001</v>
      </c>
      <c r="AT25">
        <v>0.93466000000000005</v>
      </c>
      <c r="AU25">
        <f t="shared" si="0"/>
        <v>1976.8879999999999</v>
      </c>
      <c r="AV25">
        <f t="shared" si="1"/>
        <v>2115.0878394282413</v>
      </c>
      <c r="AW25">
        <f t="shared" si="2"/>
        <v>-2.8637940025875695E-6</v>
      </c>
      <c r="AX25">
        <f t="shared" si="3"/>
        <v>2.41805</v>
      </c>
      <c r="AY25">
        <f t="shared" si="4"/>
        <v>1700.6266552499999</v>
      </c>
      <c r="AZ25">
        <f t="shared" si="5"/>
        <v>556.08206667779609</v>
      </c>
      <c r="BA25">
        <f t="shared" si="6"/>
        <v>30695.730080614347</v>
      </c>
      <c r="BB25">
        <f t="shared" si="7"/>
        <v>-8.9986257022993019E-4</v>
      </c>
    </row>
    <row r="26" spans="1:54" x14ac:dyDescent="0.25">
      <c r="A26" t="s">
        <v>36</v>
      </c>
      <c r="B26">
        <v>277.04399999999998</v>
      </c>
      <c r="C26">
        <v>42.276000000000003</v>
      </c>
      <c r="D26" t="s">
        <v>127</v>
      </c>
      <c r="E26" t="s">
        <v>213</v>
      </c>
      <c r="F26">
        <v>2980.9960999999998</v>
      </c>
      <c r="G26">
        <v>2288.8926999999999</v>
      </c>
      <c r="H26">
        <v>28718.673900000002</v>
      </c>
      <c r="I26">
        <v>0.30840000000000001</v>
      </c>
      <c r="J26">
        <v>0.51117000000000001</v>
      </c>
      <c r="K26">
        <v>1.2289000000000001</v>
      </c>
      <c r="L26">
        <v>0.48113</v>
      </c>
      <c r="M26">
        <v>0</v>
      </c>
      <c r="N26">
        <v>0</v>
      </c>
      <c r="O26">
        <v>0</v>
      </c>
      <c r="P26">
        <v>29.454699999999999</v>
      </c>
      <c r="Q26">
        <v>0.24389</v>
      </c>
      <c r="R26">
        <v>90.963700000000003</v>
      </c>
      <c r="S26">
        <v>8.4110999999999995E-3</v>
      </c>
      <c r="T26">
        <v>0.16458</v>
      </c>
      <c r="U26">
        <v>0.21804999999999999</v>
      </c>
      <c r="V26">
        <v>1.831</v>
      </c>
      <c r="W26">
        <v>8.7106000000000006E-3</v>
      </c>
      <c r="X26">
        <v>1.1105E-2</v>
      </c>
      <c r="Y26">
        <v>7.3550000000000004E-4</v>
      </c>
      <c r="Z26">
        <v>1.9855999999999999E-2</v>
      </c>
      <c r="AA26">
        <v>0.82047999999999999</v>
      </c>
      <c r="AB26">
        <v>1.244E-2</v>
      </c>
      <c r="AC26">
        <v>2.2545E-4</v>
      </c>
      <c r="AD26">
        <v>3.4245999999999999E-3</v>
      </c>
      <c r="AE26">
        <v>3.4816E-2</v>
      </c>
      <c r="AF26">
        <v>7.4184999999999999</v>
      </c>
      <c r="AG26">
        <v>7.4184999999999999</v>
      </c>
      <c r="AH26">
        <v>9.2437000000000005</v>
      </c>
      <c r="AI26">
        <v>1.1006999999999999E-2</v>
      </c>
      <c r="AJ26">
        <v>441.68079999999998</v>
      </c>
      <c r="AK26">
        <v>8.8555999999999996E-2</v>
      </c>
      <c r="AL26">
        <v>5.2351000000000001</v>
      </c>
      <c r="AM26">
        <v>0</v>
      </c>
      <c r="AN26">
        <v>0.57633000000000001</v>
      </c>
      <c r="AO26">
        <v>0.40286</v>
      </c>
      <c r="AP26">
        <v>0.62368999999999997</v>
      </c>
      <c r="AQ26">
        <v>2.0830000000000001E-2</v>
      </c>
      <c r="AR26">
        <v>-1.8332999999999999</v>
      </c>
      <c r="AS26">
        <v>-203.27070000000001</v>
      </c>
      <c r="AT26">
        <v>6.6059999999999994E-2</v>
      </c>
      <c r="AU26">
        <f t="shared" si="0"/>
        <v>151.20433</v>
      </c>
      <c r="AV26">
        <f t="shared" si="1"/>
        <v>2288.893884347563</v>
      </c>
      <c r="AW26">
        <f t="shared" si="2"/>
        <v>5.1743227208501453E-5</v>
      </c>
      <c r="AX26">
        <f t="shared" si="3"/>
        <v>2.2623199999999999</v>
      </c>
      <c r="AY26">
        <f t="shared" si="4"/>
        <v>1591.1009675999999</v>
      </c>
      <c r="AZ26">
        <f t="shared" si="5"/>
        <v>520.26863840140265</v>
      </c>
      <c r="BA26">
        <f t="shared" si="6"/>
        <v>28718.828839757429</v>
      </c>
      <c r="BB26">
        <f t="shared" si="7"/>
        <v>5.3950583532399142E-4</v>
      </c>
    </row>
    <row r="27" spans="1:54" x14ac:dyDescent="0.25">
      <c r="A27" t="s">
        <v>112</v>
      </c>
      <c r="B27">
        <v>299.983</v>
      </c>
      <c r="C27">
        <v>43.933</v>
      </c>
      <c r="D27" t="s">
        <v>128</v>
      </c>
      <c r="E27" t="s">
        <v>212</v>
      </c>
      <c r="F27">
        <v>4741.1382000000003</v>
      </c>
      <c r="G27">
        <v>2110.8508999999999</v>
      </c>
      <c r="H27">
        <v>27607.147700000001</v>
      </c>
      <c r="I27">
        <v>0.40508</v>
      </c>
      <c r="J27">
        <v>7.5339000000000003E-2</v>
      </c>
      <c r="K27">
        <v>1.1761999999999999</v>
      </c>
      <c r="L27">
        <v>0.4022</v>
      </c>
      <c r="M27">
        <v>0</v>
      </c>
      <c r="N27">
        <v>0</v>
      </c>
      <c r="O27">
        <v>0</v>
      </c>
      <c r="P27">
        <v>257.24709999999999</v>
      </c>
      <c r="Q27">
        <v>0.19128999999999999</v>
      </c>
      <c r="R27">
        <v>1287.0130999999999</v>
      </c>
      <c r="S27">
        <v>8.4110999999999995E-3</v>
      </c>
      <c r="T27">
        <v>2.3285999999999998</v>
      </c>
      <c r="U27">
        <v>3.0851999999999999</v>
      </c>
      <c r="V27">
        <v>1.831</v>
      </c>
      <c r="W27">
        <v>8.7106000000000006E-3</v>
      </c>
      <c r="X27">
        <v>1.1105E-2</v>
      </c>
      <c r="Y27">
        <v>7.3550000000000004E-4</v>
      </c>
      <c r="Z27">
        <v>1.9855999999999999E-2</v>
      </c>
      <c r="AA27">
        <v>0.82047999999999999</v>
      </c>
      <c r="AB27">
        <v>1.244E-2</v>
      </c>
      <c r="AC27">
        <v>2.2545E-4</v>
      </c>
      <c r="AD27">
        <v>3.4245999999999999E-3</v>
      </c>
      <c r="AE27">
        <v>3.4816E-2</v>
      </c>
      <c r="AF27">
        <v>104.96120000000001</v>
      </c>
      <c r="AG27">
        <v>104.96120000000001</v>
      </c>
      <c r="AH27">
        <v>130.78630000000001</v>
      </c>
      <c r="AI27">
        <v>1.1006999999999999E-2</v>
      </c>
      <c r="AJ27">
        <v>441.68079999999998</v>
      </c>
      <c r="AK27">
        <v>8.8555999999999996E-2</v>
      </c>
      <c r="AL27">
        <v>74.479600000000005</v>
      </c>
      <c r="AM27">
        <v>0</v>
      </c>
      <c r="AN27">
        <v>7.9903000000000004</v>
      </c>
      <c r="AO27">
        <v>0.40286</v>
      </c>
      <c r="AP27">
        <v>0.62368999999999997</v>
      </c>
      <c r="AQ27">
        <v>2.0830000000000001E-2</v>
      </c>
      <c r="AR27">
        <v>-1.8332999999999999</v>
      </c>
      <c r="AS27">
        <v>-203.27070000000001</v>
      </c>
      <c r="AT27">
        <v>0.93466000000000005</v>
      </c>
      <c r="AU27">
        <f t="shared" si="0"/>
        <v>1972.9279389999997</v>
      </c>
      <c r="AV27">
        <f t="shared" si="1"/>
        <v>2110.850939379025</v>
      </c>
      <c r="AW27">
        <f t="shared" si="2"/>
        <v>1.8655521513309471E-6</v>
      </c>
      <c r="AX27">
        <f t="shared" si="3"/>
        <v>2.1747700000000001</v>
      </c>
      <c r="AY27">
        <f t="shared" si="4"/>
        <v>1529.52661485</v>
      </c>
      <c r="AZ27">
        <f t="shared" si="5"/>
        <v>500.13465236404153</v>
      </c>
      <c r="BA27">
        <f t="shared" si="6"/>
        <v>27607.432810495095</v>
      </c>
      <c r="BB27">
        <f t="shared" si="7"/>
        <v>1.032730920873104E-3</v>
      </c>
    </row>
    <row r="28" spans="1:54" x14ac:dyDescent="0.25">
      <c r="A28" t="s">
        <v>37</v>
      </c>
      <c r="B28">
        <v>293.91199999999998</v>
      </c>
      <c r="C28">
        <v>43.826999999999998</v>
      </c>
      <c r="D28" t="s">
        <v>129</v>
      </c>
      <c r="E28" t="s">
        <v>212</v>
      </c>
      <c r="F28">
        <v>4846.0254000000004</v>
      </c>
      <c r="G28">
        <v>2093.3107</v>
      </c>
      <c r="H28">
        <v>29796.233899999999</v>
      </c>
      <c r="I28">
        <v>0.41427999999999998</v>
      </c>
      <c r="J28">
        <v>8.4485000000000005E-2</v>
      </c>
      <c r="K28">
        <v>1.2896000000000001</v>
      </c>
      <c r="L28">
        <v>0.45779999999999998</v>
      </c>
      <c r="M28">
        <v>0</v>
      </c>
      <c r="N28">
        <v>0</v>
      </c>
      <c r="O28">
        <v>0</v>
      </c>
      <c r="P28">
        <v>241.79490000000001</v>
      </c>
      <c r="Q28">
        <v>0.18554999999999999</v>
      </c>
      <c r="R28">
        <v>1287.0130999999999</v>
      </c>
      <c r="S28">
        <v>8.4110999999999995E-3</v>
      </c>
      <c r="T28">
        <v>2.3285999999999998</v>
      </c>
      <c r="U28">
        <v>3.0851999999999999</v>
      </c>
      <c r="V28">
        <v>1.831</v>
      </c>
      <c r="W28">
        <v>8.7106000000000006E-3</v>
      </c>
      <c r="X28">
        <v>1.1105E-2</v>
      </c>
      <c r="Y28">
        <v>7.3550000000000004E-4</v>
      </c>
      <c r="Z28">
        <v>1.9855999999999999E-2</v>
      </c>
      <c r="AA28">
        <v>0.82047999999999999</v>
      </c>
      <c r="AB28">
        <v>1.244E-2</v>
      </c>
      <c r="AC28">
        <v>2.2545E-4</v>
      </c>
      <c r="AD28">
        <v>3.4245999999999999E-3</v>
      </c>
      <c r="AE28">
        <v>3.4816E-2</v>
      </c>
      <c r="AF28">
        <v>104.96120000000001</v>
      </c>
      <c r="AG28">
        <v>104.96120000000001</v>
      </c>
      <c r="AH28">
        <v>130.78630000000001</v>
      </c>
      <c r="AI28">
        <v>1.1006999999999999E-2</v>
      </c>
      <c r="AJ28">
        <v>441.68079999999998</v>
      </c>
      <c r="AK28">
        <v>8.8555999999999996E-2</v>
      </c>
      <c r="AL28">
        <v>72.753</v>
      </c>
      <c r="AM28">
        <v>0</v>
      </c>
      <c r="AN28">
        <v>8.7657000000000007</v>
      </c>
      <c r="AO28">
        <v>0.40286</v>
      </c>
      <c r="AP28">
        <v>0.62368999999999997</v>
      </c>
      <c r="AQ28">
        <v>2.0830000000000001E-2</v>
      </c>
      <c r="AR28">
        <v>-1.8332999999999999</v>
      </c>
      <c r="AS28">
        <v>-203.27070000000001</v>
      </c>
      <c r="AT28">
        <v>0.93466000000000005</v>
      </c>
      <c r="AU28">
        <f t="shared" si="0"/>
        <v>1956.5336849999997</v>
      </c>
      <c r="AV28">
        <f t="shared" si="1"/>
        <v>2093.3105995763162</v>
      </c>
      <c r="AW28">
        <f t="shared" si="2"/>
        <v>-4.7973618335446574E-6</v>
      </c>
      <c r="AX28">
        <f t="shared" si="3"/>
        <v>2.3472300000000001</v>
      </c>
      <c r="AY28">
        <f t="shared" si="4"/>
        <v>1650.81859515</v>
      </c>
      <c r="AZ28">
        <f t="shared" si="5"/>
        <v>539.79550024528999</v>
      </c>
      <c r="BA28">
        <f t="shared" si="6"/>
        <v>29796.71161354001</v>
      </c>
      <c r="BB28">
        <f t="shared" si="7"/>
        <v>1.6032424859721858E-3</v>
      </c>
    </row>
    <row r="29" spans="1:54" x14ac:dyDescent="0.25">
      <c r="A29" t="s">
        <v>38</v>
      </c>
      <c r="B29">
        <v>294.11700000000002</v>
      </c>
      <c r="C29">
        <v>45.317</v>
      </c>
      <c r="D29" t="s">
        <v>130</v>
      </c>
      <c r="E29" t="s">
        <v>214</v>
      </c>
      <c r="F29">
        <v>3887.0383999999999</v>
      </c>
      <c r="G29">
        <v>2031.1932999999999</v>
      </c>
      <c r="H29">
        <v>34286.7713</v>
      </c>
      <c r="I29">
        <v>0.38834000000000002</v>
      </c>
      <c r="J29">
        <v>0.21401000000000001</v>
      </c>
      <c r="K29">
        <v>1.5760000000000001</v>
      </c>
      <c r="L29">
        <v>0.59533000000000003</v>
      </c>
      <c r="M29">
        <v>0</v>
      </c>
      <c r="N29">
        <v>0</v>
      </c>
      <c r="O29">
        <v>0</v>
      </c>
      <c r="P29">
        <v>72.620400000000004</v>
      </c>
      <c r="Q29">
        <v>0.14124999999999999</v>
      </c>
      <c r="R29">
        <v>507.59809999999999</v>
      </c>
      <c r="S29">
        <v>8.4110999999999995E-3</v>
      </c>
      <c r="T29">
        <v>0.91839999999999999</v>
      </c>
      <c r="U29">
        <v>1.2168000000000001</v>
      </c>
      <c r="V29">
        <v>1.831</v>
      </c>
      <c r="W29">
        <v>8.7106000000000006E-3</v>
      </c>
      <c r="X29">
        <v>1.1105E-2</v>
      </c>
      <c r="Y29">
        <v>7.3550000000000004E-4</v>
      </c>
      <c r="Z29">
        <v>1.9855999999999999E-2</v>
      </c>
      <c r="AA29">
        <v>0.82047999999999999</v>
      </c>
      <c r="AB29">
        <v>1.244E-2</v>
      </c>
      <c r="AC29">
        <v>2.2545E-4</v>
      </c>
      <c r="AD29">
        <v>3.4245999999999999E-3</v>
      </c>
      <c r="AE29">
        <v>3.4816E-2</v>
      </c>
      <c r="AF29">
        <v>41.396700000000003</v>
      </c>
      <c r="AG29">
        <v>41.396700000000003</v>
      </c>
      <c r="AH29">
        <v>51.582099999999997</v>
      </c>
      <c r="AI29">
        <v>1.1006999999999999E-2</v>
      </c>
      <c r="AJ29">
        <v>441.68079999999998</v>
      </c>
      <c r="AK29">
        <v>8.8555999999999996E-2</v>
      </c>
      <c r="AL29">
        <v>27.4617</v>
      </c>
      <c r="AM29">
        <v>0</v>
      </c>
      <c r="AN29">
        <v>4.3537999999999997</v>
      </c>
      <c r="AO29">
        <v>0.40286</v>
      </c>
      <c r="AP29">
        <v>0.62368999999999997</v>
      </c>
      <c r="AQ29">
        <v>2.0830000000000001E-2</v>
      </c>
      <c r="AR29">
        <v>-1.8332999999999999</v>
      </c>
      <c r="AS29">
        <v>-203.27070000000001</v>
      </c>
      <c r="AT29">
        <v>0.36863000000000001</v>
      </c>
      <c r="AU29">
        <f t="shared" si="0"/>
        <v>748.75870999999995</v>
      </c>
      <c r="AV29">
        <f t="shared" si="1"/>
        <v>2031.1930933456308</v>
      </c>
      <c r="AW29">
        <f t="shared" si="2"/>
        <v>-1.017403858704584E-5</v>
      </c>
      <c r="AX29">
        <f t="shared" si="3"/>
        <v>2.70092</v>
      </c>
      <c r="AY29">
        <f t="shared" si="4"/>
        <v>1899.5705406</v>
      </c>
      <c r="AZ29">
        <f t="shared" si="5"/>
        <v>621.13404418080404</v>
      </c>
      <c r="BA29">
        <f t="shared" si="6"/>
        <v>34286.599238780385</v>
      </c>
      <c r="BB29">
        <f t="shared" si="7"/>
        <v>-5.0183227101851548E-4</v>
      </c>
    </row>
    <row r="30" spans="1:54" x14ac:dyDescent="0.25">
      <c r="A30" t="s">
        <v>39</v>
      </c>
      <c r="B30">
        <v>283.40300000000002</v>
      </c>
      <c r="C30">
        <v>44.225000000000001</v>
      </c>
      <c r="D30" t="s">
        <v>131</v>
      </c>
      <c r="E30" t="s">
        <v>213</v>
      </c>
      <c r="F30">
        <v>3128.6104999999998</v>
      </c>
      <c r="G30">
        <v>2199.8879999999999</v>
      </c>
      <c r="H30">
        <v>31489.187900000001</v>
      </c>
      <c r="I30">
        <v>0.34842000000000001</v>
      </c>
      <c r="J30">
        <v>0.17377999999999999</v>
      </c>
      <c r="K30">
        <v>1.3794999999999999</v>
      </c>
      <c r="L30">
        <v>0.54225999999999996</v>
      </c>
      <c r="M30">
        <v>0</v>
      </c>
      <c r="N30">
        <v>0</v>
      </c>
      <c r="O30">
        <v>0</v>
      </c>
      <c r="P30">
        <v>23.905999999999999</v>
      </c>
      <c r="Q30">
        <v>0.21043000000000001</v>
      </c>
      <c r="R30">
        <v>90.963700000000003</v>
      </c>
      <c r="S30">
        <v>8.4110999999999995E-3</v>
      </c>
      <c r="T30">
        <v>0.16458</v>
      </c>
      <c r="U30">
        <v>0.21804999999999999</v>
      </c>
      <c r="V30">
        <v>1.831</v>
      </c>
      <c r="W30">
        <v>8.7106000000000006E-3</v>
      </c>
      <c r="X30">
        <v>1.1105E-2</v>
      </c>
      <c r="Y30">
        <v>7.3550000000000004E-4</v>
      </c>
      <c r="Z30">
        <v>1.9855999999999999E-2</v>
      </c>
      <c r="AA30">
        <v>0.82047999999999999</v>
      </c>
      <c r="AB30">
        <v>1.244E-2</v>
      </c>
      <c r="AC30">
        <v>2.2545E-4</v>
      </c>
      <c r="AD30">
        <v>3.4245999999999999E-3</v>
      </c>
      <c r="AE30">
        <v>3.4816E-2</v>
      </c>
      <c r="AF30">
        <v>7.4184999999999999</v>
      </c>
      <c r="AG30">
        <v>7.4184999999999999</v>
      </c>
      <c r="AH30">
        <v>9.2437000000000005</v>
      </c>
      <c r="AI30">
        <v>1.1006999999999999E-2</v>
      </c>
      <c r="AJ30">
        <v>441.68079999999998</v>
      </c>
      <c r="AK30">
        <v>8.8555999999999996E-2</v>
      </c>
      <c r="AL30">
        <v>5.0963000000000003</v>
      </c>
      <c r="AM30">
        <v>0</v>
      </c>
      <c r="AN30">
        <v>0.72160000000000002</v>
      </c>
      <c r="AO30">
        <v>0.40286</v>
      </c>
      <c r="AP30">
        <v>0.62368999999999997</v>
      </c>
      <c r="AQ30">
        <v>2.0830000000000001E-2</v>
      </c>
      <c r="AR30">
        <v>-1.8332999999999999</v>
      </c>
      <c r="AS30">
        <v>-203.27070000000001</v>
      </c>
      <c r="AT30">
        <v>6.6059999999999994E-2</v>
      </c>
      <c r="AU30">
        <f t="shared" si="0"/>
        <v>145.32471000000001</v>
      </c>
      <c r="AV30">
        <f t="shared" si="1"/>
        <v>2199.8896457765672</v>
      </c>
      <c r="AW30">
        <f t="shared" si="2"/>
        <v>7.4811778422116492E-5</v>
      </c>
      <c r="AX30">
        <f t="shared" si="3"/>
        <v>2.48061</v>
      </c>
      <c r="AY30">
        <f t="shared" si="4"/>
        <v>1744.6254160499998</v>
      </c>
      <c r="AZ30">
        <f t="shared" si="5"/>
        <v>570.4690702928425</v>
      </c>
      <c r="BA30">
        <f t="shared" si="6"/>
        <v>31489.892680164907</v>
      </c>
      <c r="BB30">
        <f t="shared" si="7"/>
        <v>2.2381154869730679E-3</v>
      </c>
    </row>
    <row r="31" spans="1:54" x14ac:dyDescent="0.25">
      <c r="A31" t="s">
        <v>40</v>
      </c>
      <c r="B31">
        <v>282.46699999999998</v>
      </c>
      <c r="C31">
        <v>44.116999999999997</v>
      </c>
      <c r="D31" t="s">
        <v>132</v>
      </c>
      <c r="E31" t="s">
        <v>213</v>
      </c>
      <c r="F31">
        <v>3121.3444</v>
      </c>
      <c r="G31">
        <v>2184.9007999999999</v>
      </c>
      <c r="H31">
        <v>31375.9084</v>
      </c>
      <c r="I31">
        <v>0.34650999999999998</v>
      </c>
      <c r="J31">
        <v>0.27166000000000001</v>
      </c>
      <c r="K31">
        <v>1.3833</v>
      </c>
      <c r="L31">
        <v>0.54125999999999996</v>
      </c>
      <c r="M31">
        <v>0</v>
      </c>
      <c r="N31">
        <v>0</v>
      </c>
      <c r="O31">
        <v>0</v>
      </c>
      <c r="P31">
        <v>22.852599999999999</v>
      </c>
      <c r="Q31">
        <v>0.20055999999999999</v>
      </c>
      <c r="R31">
        <v>90.963700000000003</v>
      </c>
      <c r="S31">
        <v>8.4110999999999995E-3</v>
      </c>
      <c r="T31">
        <v>0.16458</v>
      </c>
      <c r="U31">
        <v>0.21804999999999999</v>
      </c>
      <c r="V31">
        <v>1.831</v>
      </c>
      <c r="W31">
        <v>8.7106000000000006E-3</v>
      </c>
      <c r="X31">
        <v>1.1105E-2</v>
      </c>
      <c r="Y31">
        <v>7.3550000000000004E-4</v>
      </c>
      <c r="Z31">
        <v>1.9855999999999999E-2</v>
      </c>
      <c r="AA31">
        <v>0.82047999999999999</v>
      </c>
      <c r="AB31">
        <v>1.244E-2</v>
      </c>
      <c r="AC31">
        <v>2.2545E-4</v>
      </c>
      <c r="AD31">
        <v>3.4245999999999999E-3</v>
      </c>
      <c r="AE31">
        <v>3.4816E-2</v>
      </c>
      <c r="AF31">
        <v>7.4184999999999999</v>
      </c>
      <c r="AG31">
        <v>7.4184999999999999</v>
      </c>
      <c r="AH31">
        <v>9.2437000000000005</v>
      </c>
      <c r="AI31">
        <v>1.1006999999999999E-2</v>
      </c>
      <c r="AJ31">
        <v>441.68079999999998</v>
      </c>
      <c r="AK31">
        <v>8.8555999999999996E-2</v>
      </c>
      <c r="AL31">
        <v>5.09</v>
      </c>
      <c r="AM31">
        <v>0</v>
      </c>
      <c r="AN31">
        <v>0.69338999999999995</v>
      </c>
      <c r="AO31">
        <v>0.40286</v>
      </c>
      <c r="AP31">
        <v>0.62368999999999997</v>
      </c>
      <c r="AQ31">
        <v>2.0830000000000001E-2</v>
      </c>
      <c r="AR31">
        <v>-1.8332999999999999</v>
      </c>
      <c r="AS31">
        <v>-203.27070000000001</v>
      </c>
      <c r="AT31">
        <v>6.6059999999999994E-2</v>
      </c>
      <c r="AU31">
        <f t="shared" si="0"/>
        <v>144.33467999999999</v>
      </c>
      <c r="AV31">
        <f t="shared" si="1"/>
        <v>2184.9028156221616</v>
      </c>
      <c r="AW31">
        <f t="shared" si="2"/>
        <v>9.2252257047560453E-5</v>
      </c>
      <c r="AX31">
        <f t="shared" si="3"/>
        <v>2.4716299999999998</v>
      </c>
      <c r="AY31">
        <f t="shared" si="4"/>
        <v>1738.3097371499998</v>
      </c>
      <c r="AZ31">
        <f t="shared" si="5"/>
        <v>568.40392814988979</v>
      </c>
      <c r="BA31">
        <f t="shared" si="6"/>
        <v>31375.896833873918</v>
      </c>
      <c r="BB31">
        <f t="shared" si="7"/>
        <v>-3.6863093168970073E-5</v>
      </c>
    </row>
    <row r="32" spans="1:54" x14ac:dyDescent="0.25">
      <c r="A32" t="s">
        <v>41</v>
      </c>
      <c r="B32">
        <v>278.846</v>
      </c>
      <c r="C32">
        <v>43.036000000000001</v>
      </c>
      <c r="D32" t="s">
        <v>133</v>
      </c>
      <c r="E32" t="s">
        <v>213</v>
      </c>
      <c r="F32">
        <v>3103.2552000000001</v>
      </c>
      <c r="G32">
        <v>2195.4758000000002</v>
      </c>
      <c r="H32">
        <v>31036.795300000002</v>
      </c>
      <c r="I32">
        <v>0.35882999999999998</v>
      </c>
      <c r="J32">
        <v>0.28127000000000002</v>
      </c>
      <c r="K32">
        <v>1.3632</v>
      </c>
      <c r="L32">
        <v>0.51595999999999997</v>
      </c>
      <c r="M32">
        <v>0</v>
      </c>
      <c r="N32">
        <v>0</v>
      </c>
      <c r="O32">
        <v>0</v>
      </c>
      <c r="P32">
        <v>23.544699999999999</v>
      </c>
      <c r="Q32">
        <v>0.20691999999999999</v>
      </c>
      <c r="R32">
        <v>90.963700000000003</v>
      </c>
      <c r="S32">
        <v>8.4110999999999995E-3</v>
      </c>
      <c r="T32">
        <v>0.16458</v>
      </c>
      <c r="U32">
        <v>0.21804999999999999</v>
      </c>
      <c r="V32">
        <v>1.831</v>
      </c>
      <c r="W32">
        <v>8.7106000000000006E-3</v>
      </c>
      <c r="X32">
        <v>1.1105E-2</v>
      </c>
      <c r="Y32">
        <v>7.3550000000000004E-4</v>
      </c>
      <c r="Z32">
        <v>1.9855999999999999E-2</v>
      </c>
      <c r="AA32">
        <v>0.82047999999999999</v>
      </c>
      <c r="AB32">
        <v>1.244E-2</v>
      </c>
      <c r="AC32">
        <v>2.2545E-4</v>
      </c>
      <c r="AD32">
        <v>3.4245999999999999E-3</v>
      </c>
      <c r="AE32">
        <v>3.4816E-2</v>
      </c>
      <c r="AF32">
        <v>7.4184999999999999</v>
      </c>
      <c r="AG32">
        <v>7.4184999999999999</v>
      </c>
      <c r="AH32">
        <v>9.2437000000000005</v>
      </c>
      <c r="AI32">
        <v>1.1006999999999999E-2</v>
      </c>
      <c r="AJ32">
        <v>441.68079999999998</v>
      </c>
      <c r="AK32">
        <v>8.8555999999999996E-2</v>
      </c>
      <c r="AL32">
        <v>5.0989000000000004</v>
      </c>
      <c r="AM32">
        <v>0</v>
      </c>
      <c r="AN32">
        <v>0.68128</v>
      </c>
      <c r="AO32">
        <v>0.40286</v>
      </c>
      <c r="AP32">
        <v>0.62368999999999997</v>
      </c>
      <c r="AQ32">
        <v>2.0830000000000001E-2</v>
      </c>
      <c r="AR32">
        <v>-1.8332999999999999</v>
      </c>
      <c r="AS32">
        <v>-203.27070000000001</v>
      </c>
      <c r="AT32">
        <v>6.6059999999999994E-2</v>
      </c>
      <c r="AU32">
        <f t="shared" si="0"/>
        <v>145.03317999999999</v>
      </c>
      <c r="AV32">
        <f t="shared" si="1"/>
        <v>2195.4765364819859</v>
      </c>
      <c r="AW32">
        <f t="shared" si="2"/>
        <v>3.3545427315229281E-5</v>
      </c>
      <c r="AX32">
        <f t="shared" si="3"/>
        <v>2.4449100000000001</v>
      </c>
      <c r="AY32">
        <f t="shared" si="4"/>
        <v>1719.5174275499999</v>
      </c>
      <c r="AZ32">
        <f t="shared" si="5"/>
        <v>562.25909540382145</v>
      </c>
      <c r="BA32">
        <f t="shared" si="6"/>
        <v>31036.702066290945</v>
      </c>
      <c r="BB32">
        <f t="shared" si="7"/>
        <v>-3.0039824739459939E-4</v>
      </c>
    </row>
    <row r="33" spans="1:54" x14ac:dyDescent="0.25">
      <c r="A33" t="s">
        <v>42</v>
      </c>
      <c r="B33">
        <v>282.68099999999998</v>
      </c>
      <c r="C33">
        <v>45.951999999999998</v>
      </c>
      <c r="D33" t="s">
        <v>134</v>
      </c>
      <c r="E33" t="s">
        <v>213</v>
      </c>
      <c r="F33">
        <v>3355.8573000000001</v>
      </c>
      <c r="G33">
        <v>2087.261</v>
      </c>
      <c r="H33">
        <v>35725.207600000002</v>
      </c>
      <c r="I33">
        <v>0.32244</v>
      </c>
      <c r="J33">
        <v>0.23230999999999999</v>
      </c>
      <c r="K33">
        <v>1.6898</v>
      </c>
      <c r="L33">
        <v>0.64154</v>
      </c>
      <c r="M33" s="3">
        <v>1.7336000000000001E-5</v>
      </c>
      <c r="N33">
        <v>0</v>
      </c>
      <c r="O33">
        <v>0</v>
      </c>
      <c r="P33">
        <v>16.594100000000001</v>
      </c>
      <c r="Q33">
        <v>0.16042000000000001</v>
      </c>
      <c r="R33">
        <v>90.963700000000003</v>
      </c>
      <c r="S33">
        <v>8.4110999999999995E-3</v>
      </c>
      <c r="T33">
        <v>0.16458</v>
      </c>
      <c r="U33">
        <v>0.21804999999999999</v>
      </c>
      <c r="V33">
        <v>1.831</v>
      </c>
      <c r="W33">
        <v>8.7106000000000006E-3</v>
      </c>
      <c r="X33">
        <v>1.1105E-2</v>
      </c>
      <c r="Y33">
        <v>7.3550000000000004E-4</v>
      </c>
      <c r="Z33">
        <v>1.9855999999999999E-2</v>
      </c>
      <c r="AA33">
        <v>0.82047999999999999</v>
      </c>
      <c r="AB33">
        <v>1.244E-2</v>
      </c>
      <c r="AC33">
        <v>2.2545E-4</v>
      </c>
      <c r="AD33">
        <v>3.4245999999999999E-3</v>
      </c>
      <c r="AE33">
        <v>3.4816E-2</v>
      </c>
      <c r="AF33">
        <v>7.4184999999999999</v>
      </c>
      <c r="AG33">
        <v>7.4184999999999999</v>
      </c>
      <c r="AH33">
        <v>9.2437000000000005</v>
      </c>
      <c r="AI33">
        <v>1.1006999999999999E-2</v>
      </c>
      <c r="AJ33">
        <v>441.68079999999998</v>
      </c>
      <c r="AK33">
        <v>8.8555999999999996E-2</v>
      </c>
      <c r="AL33">
        <v>4.6978999999999997</v>
      </c>
      <c r="AM33">
        <v>0</v>
      </c>
      <c r="AN33">
        <v>0.93318999999999996</v>
      </c>
      <c r="AO33">
        <v>0.40286</v>
      </c>
      <c r="AP33">
        <v>0.62368999999999997</v>
      </c>
      <c r="AQ33">
        <v>2.0830000000000001E-2</v>
      </c>
      <c r="AR33">
        <v>-1.8332999999999999</v>
      </c>
      <c r="AS33">
        <v>-203.27070000000001</v>
      </c>
      <c r="AT33">
        <v>6.6059999999999994E-2</v>
      </c>
      <c r="AU33">
        <f t="shared" si="0"/>
        <v>137.88452999999998</v>
      </c>
      <c r="AV33">
        <f t="shared" si="1"/>
        <v>2087.2620345140781</v>
      </c>
      <c r="AW33">
        <f t="shared" si="2"/>
        <v>4.9563210609017117E-5</v>
      </c>
      <c r="AX33">
        <f t="shared" si="3"/>
        <v>2.8142173359999996</v>
      </c>
      <c r="AY33">
        <f t="shared" si="4"/>
        <v>1979.2531234954795</v>
      </c>
      <c r="AZ33">
        <f t="shared" si="5"/>
        <v>647.18917817388444</v>
      </c>
      <c r="BA33">
        <f t="shared" si="6"/>
        <v>35724.842635198424</v>
      </c>
      <c r="BB33">
        <f t="shared" si="7"/>
        <v>-1.0215994659650057E-3</v>
      </c>
    </row>
    <row r="34" spans="1:54" x14ac:dyDescent="0.25">
      <c r="A34" t="s">
        <v>43</v>
      </c>
      <c r="B34">
        <v>286.267</v>
      </c>
      <c r="C34">
        <v>45.466999999999999</v>
      </c>
      <c r="D34" t="s">
        <v>135</v>
      </c>
      <c r="E34" t="s">
        <v>211</v>
      </c>
      <c r="F34">
        <v>3086.7084</v>
      </c>
      <c r="G34">
        <v>2129.4414000000002</v>
      </c>
      <c r="H34">
        <v>32775.166100000002</v>
      </c>
      <c r="I34">
        <v>0.30625999999999998</v>
      </c>
      <c r="J34">
        <v>7.0750999999999994E-2</v>
      </c>
      <c r="K34">
        <v>1.5012000000000001</v>
      </c>
      <c r="L34">
        <v>0.60380999999999996</v>
      </c>
      <c r="M34" s="3">
        <v>6.3949999999999996E-5</v>
      </c>
      <c r="N34" s="3">
        <v>2.6492999999999998E-7</v>
      </c>
      <c r="O34">
        <v>1.6948000000000001E-4</v>
      </c>
      <c r="P34">
        <v>4.3815999999999997</v>
      </c>
      <c r="Q34">
        <v>0.17054</v>
      </c>
      <c r="R34">
        <v>20.8062</v>
      </c>
      <c r="S34">
        <v>8.4110999999999995E-3</v>
      </c>
      <c r="T34">
        <v>3.7644999999999998E-2</v>
      </c>
      <c r="U34">
        <v>4.9875999999999997E-2</v>
      </c>
      <c r="V34">
        <v>1.831</v>
      </c>
      <c r="W34">
        <v>8.7106000000000006E-3</v>
      </c>
      <c r="X34">
        <v>1.1105E-2</v>
      </c>
      <c r="Y34">
        <v>7.3550000000000004E-4</v>
      </c>
      <c r="Z34">
        <v>1.9855999999999999E-2</v>
      </c>
      <c r="AA34">
        <v>0.82047999999999999</v>
      </c>
      <c r="AB34">
        <v>1.244E-2</v>
      </c>
      <c r="AC34">
        <v>2.2545E-4</v>
      </c>
      <c r="AD34">
        <v>3.4245999999999999E-3</v>
      </c>
      <c r="AE34">
        <v>3.4816E-2</v>
      </c>
      <c r="AF34">
        <v>1.6968000000000001</v>
      </c>
      <c r="AG34">
        <v>1.6968000000000001</v>
      </c>
      <c r="AH34">
        <v>2.1143000000000001</v>
      </c>
      <c r="AI34">
        <v>1.1006999999999999E-2</v>
      </c>
      <c r="AJ34">
        <v>441.68079999999998</v>
      </c>
      <c r="AK34">
        <v>8.8555999999999996E-2</v>
      </c>
      <c r="AL34">
        <v>1.1466000000000001</v>
      </c>
      <c r="AM34">
        <v>0</v>
      </c>
      <c r="AN34">
        <v>0.17501</v>
      </c>
      <c r="AO34">
        <v>0.40286</v>
      </c>
      <c r="AP34">
        <v>0.62368999999999997</v>
      </c>
      <c r="AQ34">
        <v>2.0830000000000001E-2</v>
      </c>
      <c r="AR34">
        <v>-1.8332999999999999</v>
      </c>
      <c r="AS34">
        <v>-203.27070000000001</v>
      </c>
      <c r="AT34">
        <v>1.511E-2</v>
      </c>
      <c r="AU34">
        <f t="shared" si="0"/>
        <v>32.175751480000002</v>
      </c>
      <c r="AV34">
        <f t="shared" si="1"/>
        <v>2129.4342475182002</v>
      </c>
      <c r="AW34">
        <f t="shared" si="2"/>
        <v>-3.3588648291370835E-4</v>
      </c>
      <c r="AX34">
        <f t="shared" si="3"/>
        <v>2.58187421493</v>
      </c>
      <c r="AY34">
        <f t="shared" si="4"/>
        <v>1815.8450447313435</v>
      </c>
      <c r="AZ34">
        <f t="shared" si="5"/>
        <v>593.75693196600014</v>
      </c>
      <c r="BA34">
        <f t="shared" si="6"/>
        <v>32775.382644523212</v>
      </c>
      <c r="BB34">
        <f t="shared" si="7"/>
        <v>6.6069258613410745E-4</v>
      </c>
    </row>
    <row r="35" spans="1:54" x14ac:dyDescent="0.25">
      <c r="A35" t="s">
        <v>44</v>
      </c>
      <c r="B35">
        <v>282.25</v>
      </c>
      <c r="C35">
        <v>55.283000000000001</v>
      </c>
      <c r="D35" t="s">
        <v>136</v>
      </c>
      <c r="E35" t="s">
        <v>211</v>
      </c>
      <c r="F35">
        <v>4019.1660999999999</v>
      </c>
      <c r="G35">
        <v>1833.6466</v>
      </c>
      <c r="H35">
        <v>49686.381399999998</v>
      </c>
      <c r="I35">
        <v>0.27483000000000002</v>
      </c>
      <c r="J35">
        <v>0</v>
      </c>
      <c r="K35">
        <v>2.7214999999999998</v>
      </c>
      <c r="L35">
        <v>0.90805000000000002</v>
      </c>
      <c r="M35">
        <v>0</v>
      </c>
      <c r="N35">
        <v>0</v>
      </c>
      <c r="O35">
        <v>0</v>
      </c>
      <c r="P35">
        <v>0.16613</v>
      </c>
      <c r="Q35">
        <v>9.6740999999999997E-3</v>
      </c>
      <c r="R35">
        <v>20.8062</v>
      </c>
      <c r="S35">
        <v>8.4110999999999995E-3</v>
      </c>
      <c r="T35">
        <v>3.7644999999999998E-2</v>
      </c>
      <c r="U35">
        <v>4.9875999999999997E-2</v>
      </c>
      <c r="V35">
        <v>1.831</v>
      </c>
      <c r="W35">
        <v>8.7106000000000006E-3</v>
      </c>
      <c r="X35">
        <v>1.1105E-2</v>
      </c>
      <c r="Y35">
        <v>7.3550000000000004E-4</v>
      </c>
      <c r="Z35">
        <v>1.9855999999999999E-2</v>
      </c>
      <c r="AA35">
        <v>0.82047999999999999</v>
      </c>
      <c r="AB35">
        <v>1.244E-2</v>
      </c>
      <c r="AC35">
        <v>2.2545E-4</v>
      </c>
      <c r="AD35">
        <v>3.4245999999999999E-3</v>
      </c>
      <c r="AE35">
        <v>3.4816E-2</v>
      </c>
      <c r="AF35">
        <v>1.6968000000000001</v>
      </c>
      <c r="AG35">
        <v>1.6968000000000001</v>
      </c>
      <c r="AH35">
        <v>2.1143000000000001</v>
      </c>
      <c r="AI35">
        <v>1.1006999999999999E-2</v>
      </c>
      <c r="AJ35">
        <v>441.68079999999998</v>
      </c>
      <c r="AK35">
        <v>8.8555999999999996E-2</v>
      </c>
      <c r="AL35">
        <v>0.79469000000000001</v>
      </c>
      <c r="AM35">
        <v>0</v>
      </c>
      <c r="AN35">
        <v>0.34381</v>
      </c>
      <c r="AO35">
        <v>0.40286</v>
      </c>
      <c r="AP35">
        <v>0.62368999999999997</v>
      </c>
      <c r="AQ35">
        <v>2.0830000000000001E-2</v>
      </c>
      <c r="AR35">
        <v>-1.8332999999999999</v>
      </c>
      <c r="AS35">
        <v>-203.27070000000001</v>
      </c>
      <c r="AT35">
        <v>1.511E-2</v>
      </c>
      <c r="AU35">
        <f t="shared" si="0"/>
        <v>27.706251000000002</v>
      </c>
      <c r="AV35">
        <f t="shared" si="1"/>
        <v>1833.636730641959</v>
      </c>
      <c r="AW35">
        <f t="shared" si="2"/>
        <v>-5.3823954745561462E-4</v>
      </c>
      <c r="AX35">
        <f t="shared" si="3"/>
        <v>3.9140540999999995</v>
      </c>
      <c r="AY35">
        <f t="shared" si="4"/>
        <v>2752.7738188004996</v>
      </c>
      <c r="AZ35">
        <f t="shared" si="5"/>
        <v>900.12005252856682</v>
      </c>
      <c r="BA35">
        <f t="shared" si="6"/>
        <v>49686.626899576891</v>
      </c>
      <c r="BB35">
        <f t="shared" si="7"/>
        <v>4.9409588094848826E-4</v>
      </c>
    </row>
    <row r="36" spans="1:54" x14ac:dyDescent="0.25">
      <c r="A36" t="s">
        <v>45</v>
      </c>
      <c r="B36">
        <v>284.33100000000002</v>
      </c>
      <c r="C36">
        <v>45.323</v>
      </c>
      <c r="D36" t="s">
        <v>137</v>
      </c>
      <c r="E36" t="s">
        <v>213</v>
      </c>
      <c r="F36">
        <v>3266.8631999999998</v>
      </c>
      <c r="G36">
        <v>2129.6017999999999</v>
      </c>
      <c r="H36">
        <v>34068.409399999997</v>
      </c>
      <c r="I36">
        <v>0.32834999999999998</v>
      </c>
      <c r="J36">
        <v>0.29474</v>
      </c>
      <c r="K36">
        <v>1.57</v>
      </c>
      <c r="L36">
        <v>0.60899000000000003</v>
      </c>
      <c r="M36" s="3">
        <v>1.2261E-5</v>
      </c>
      <c r="N36">
        <v>0</v>
      </c>
      <c r="O36">
        <v>0</v>
      </c>
      <c r="P36">
        <v>19.258400000000002</v>
      </c>
      <c r="Q36">
        <v>0.17638999999999999</v>
      </c>
      <c r="R36">
        <v>90.963700000000003</v>
      </c>
      <c r="S36">
        <v>8.4110999999999995E-3</v>
      </c>
      <c r="T36">
        <v>0.16458</v>
      </c>
      <c r="U36">
        <v>0.21804999999999999</v>
      </c>
      <c r="V36">
        <v>1.831</v>
      </c>
      <c r="W36">
        <v>8.7106000000000006E-3</v>
      </c>
      <c r="X36">
        <v>1.1105E-2</v>
      </c>
      <c r="Y36">
        <v>7.3550000000000004E-4</v>
      </c>
      <c r="Z36">
        <v>1.9855999999999999E-2</v>
      </c>
      <c r="AA36">
        <v>0.82047999999999999</v>
      </c>
      <c r="AB36">
        <v>1.244E-2</v>
      </c>
      <c r="AC36">
        <v>2.2545E-4</v>
      </c>
      <c r="AD36">
        <v>3.4245999999999999E-3</v>
      </c>
      <c r="AE36">
        <v>3.4816E-2</v>
      </c>
      <c r="AF36">
        <v>7.4184999999999999</v>
      </c>
      <c r="AG36">
        <v>7.4184999999999999</v>
      </c>
      <c r="AH36">
        <v>9.2437000000000005</v>
      </c>
      <c r="AI36">
        <v>1.1006999999999999E-2</v>
      </c>
      <c r="AJ36">
        <v>441.68079999999998</v>
      </c>
      <c r="AK36">
        <v>8.8555999999999996E-2</v>
      </c>
      <c r="AL36">
        <v>4.9005000000000001</v>
      </c>
      <c r="AM36">
        <v>0</v>
      </c>
      <c r="AN36">
        <v>0.80093999999999999</v>
      </c>
      <c r="AO36">
        <v>0.40286</v>
      </c>
      <c r="AP36">
        <v>0.62368999999999997</v>
      </c>
      <c r="AQ36">
        <v>2.0830000000000001E-2</v>
      </c>
      <c r="AR36">
        <v>-1.8332999999999999</v>
      </c>
      <c r="AS36">
        <v>-203.27070000000001</v>
      </c>
      <c r="AT36">
        <v>6.6059999999999994E-2</v>
      </c>
      <c r="AU36">
        <f t="shared" si="0"/>
        <v>140.68160999999998</v>
      </c>
      <c r="AV36">
        <f t="shared" si="1"/>
        <v>2129.6035422343325</v>
      </c>
      <c r="AW36">
        <f t="shared" si="2"/>
        <v>8.1810266467166614E-5</v>
      </c>
      <c r="AX36">
        <f t="shared" si="3"/>
        <v>2.6837422610000004</v>
      </c>
      <c r="AY36">
        <f t="shared" si="4"/>
        <v>1887.4893508726052</v>
      </c>
      <c r="AZ36">
        <f t="shared" si="5"/>
        <v>617.18365746259235</v>
      </c>
      <c r="BA36">
        <f t="shared" si="6"/>
        <v>34068.537891935099</v>
      </c>
      <c r="BB36">
        <f t="shared" si="7"/>
        <v>3.7715717507306697E-4</v>
      </c>
    </row>
    <row r="37" spans="1:54" x14ac:dyDescent="0.25">
      <c r="A37" t="s">
        <v>46</v>
      </c>
      <c r="B37">
        <v>278.89999999999998</v>
      </c>
      <c r="C37">
        <v>44.75</v>
      </c>
      <c r="D37" t="s">
        <v>138</v>
      </c>
      <c r="E37" t="s">
        <v>213</v>
      </c>
      <c r="F37">
        <v>3180.5981999999999</v>
      </c>
      <c r="G37">
        <v>2107.8193999999999</v>
      </c>
      <c r="H37">
        <v>32537.327499999999</v>
      </c>
      <c r="I37">
        <v>0.37540000000000001</v>
      </c>
      <c r="J37">
        <v>9.4894999999999993E-2</v>
      </c>
      <c r="K37">
        <v>1.4610000000000001</v>
      </c>
      <c r="L37">
        <v>0.55259999999999998</v>
      </c>
      <c r="M37">
        <v>0</v>
      </c>
      <c r="N37">
        <v>0</v>
      </c>
      <c r="O37">
        <v>0</v>
      </c>
      <c r="P37">
        <v>17.946300000000001</v>
      </c>
      <c r="Q37">
        <v>0.17415</v>
      </c>
      <c r="R37">
        <v>90.963700000000003</v>
      </c>
      <c r="S37">
        <v>8.4110999999999995E-3</v>
      </c>
      <c r="T37">
        <v>0.16458</v>
      </c>
      <c r="U37">
        <v>0.21804999999999999</v>
      </c>
      <c r="V37">
        <v>1.831</v>
      </c>
      <c r="W37">
        <v>8.7106000000000006E-3</v>
      </c>
      <c r="X37">
        <v>1.1105E-2</v>
      </c>
      <c r="Y37">
        <v>7.3550000000000004E-4</v>
      </c>
      <c r="Z37">
        <v>1.9855999999999999E-2</v>
      </c>
      <c r="AA37">
        <v>0.82047999999999999</v>
      </c>
      <c r="AB37">
        <v>1.244E-2</v>
      </c>
      <c r="AC37">
        <v>2.2545E-4</v>
      </c>
      <c r="AD37">
        <v>3.4245999999999999E-3</v>
      </c>
      <c r="AE37">
        <v>3.4816E-2</v>
      </c>
      <c r="AF37">
        <v>7.4184999999999999</v>
      </c>
      <c r="AG37">
        <v>7.4184999999999999</v>
      </c>
      <c r="AH37">
        <v>9.2437000000000005</v>
      </c>
      <c r="AI37">
        <v>1.1006999999999999E-2</v>
      </c>
      <c r="AJ37">
        <v>441.68079999999998</v>
      </c>
      <c r="AK37">
        <v>8.8555999999999996E-2</v>
      </c>
      <c r="AL37">
        <v>5.0260999999999996</v>
      </c>
      <c r="AM37">
        <v>0</v>
      </c>
      <c r="AN37">
        <v>0.74833000000000005</v>
      </c>
      <c r="AO37">
        <v>0.40286</v>
      </c>
      <c r="AP37">
        <v>0.62368999999999997</v>
      </c>
      <c r="AQ37">
        <v>2.0830000000000001E-2</v>
      </c>
      <c r="AR37">
        <v>-1.8332999999999999</v>
      </c>
      <c r="AS37">
        <v>-203.27070000000001</v>
      </c>
      <c r="AT37">
        <v>6.6059999999999994E-2</v>
      </c>
      <c r="AU37">
        <f t="shared" si="0"/>
        <v>139.24265500000001</v>
      </c>
      <c r="AV37">
        <f t="shared" si="1"/>
        <v>2107.8209960641843</v>
      </c>
      <c r="AW37">
        <f t="shared" si="2"/>
        <v>7.572104972143273E-5</v>
      </c>
      <c r="AX37">
        <f t="shared" si="3"/>
        <v>2.5631500000000003</v>
      </c>
      <c r="AY37">
        <f t="shared" si="4"/>
        <v>1802.6762107500001</v>
      </c>
      <c r="AZ37">
        <f t="shared" si="5"/>
        <v>589.45090019031579</v>
      </c>
      <c r="BA37">
        <f t="shared" si="6"/>
        <v>32537.689690505435</v>
      </c>
      <c r="BB37">
        <f t="shared" si="7"/>
        <v>1.1131414334583972E-3</v>
      </c>
    </row>
    <row r="38" spans="1:54" x14ac:dyDescent="0.25">
      <c r="A38" t="s">
        <v>47</v>
      </c>
      <c r="B38">
        <v>293.46699999999998</v>
      </c>
      <c r="C38">
        <v>45.866999999999997</v>
      </c>
      <c r="D38" t="s">
        <v>139</v>
      </c>
      <c r="E38" t="s">
        <v>214</v>
      </c>
      <c r="F38">
        <v>3909.1878999999999</v>
      </c>
      <c r="G38">
        <v>2067.4517000000001</v>
      </c>
      <c r="H38">
        <v>34445.311399999999</v>
      </c>
      <c r="I38">
        <v>0.34922999999999998</v>
      </c>
      <c r="J38">
        <v>1.1420999999999999</v>
      </c>
      <c r="K38">
        <v>1.6022000000000001</v>
      </c>
      <c r="L38">
        <v>0.61482000000000003</v>
      </c>
      <c r="M38" s="3">
        <v>6.8591000000000001E-6</v>
      </c>
      <c r="N38">
        <v>0</v>
      </c>
      <c r="O38">
        <v>0</v>
      </c>
      <c r="P38">
        <v>85.385599999999997</v>
      </c>
      <c r="Q38">
        <v>0.14717</v>
      </c>
      <c r="R38">
        <v>507.59809999999999</v>
      </c>
      <c r="S38">
        <v>8.4110999999999995E-3</v>
      </c>
      <c r="T38">
        <v>0.91839999999999999</v>
      </c>
      <c r="U38">
        <v>1.2168000000000001</v>
      </c>
      <c r="V38">
        <v>1.831</v>
      </c>
      <c r="W38">
        <v>8.7106000000000006E-3</v>
      </c>
      <c r="X38">
        <v>1.1105E-2</v>
      </c>
      <c r="Y38">
        <v>7.3550000000000004E-4</v>
      </c>
      <c r="Z38">
        <v>1.9855999999999999E-2</v>
      </c>
      <c r="AA38">
        <v>0.82047999999999999</v>
      </c>
      <c r="AB38">
        <v>1.244E-2</v>
      </c>
      <c r="AC38">
        <v>2.2545E-4</v>
      </c>
      <c r="AD38">
        <v>3.4245999999999999E-3</v>
      </c>
      <c r="AE38">
        <v>3.4816E-2</v>
      </c>
      <c r="AF38">
        <v>41.396700000000003</v>
      </c>
      <c r="AG38">
        <v>41.396700000000003</v>
      </c>
      <c r="AH38">
        <v>51.582099999999997</v>
      </c>
      <c r="AI38">
        <v>1.1006999999999999E-2</v>
      </c>
      <c r="AJ38">
        <v>441.68079999999998</v>
      </c>
      <c r="AK38">
        <v>8.8555999999999996E-2</v>
      </c>
      <c r="AL38">
        <v>27.183800000000002</v>
      </c>
      <c r="AM38">
        <v>0</v>
      </c>
      <c r="AN38">
        <v>4.3042999999999996</v>
      </c>
      <c r="AO38">
        <v>0.40286</v>
      </c>
      <c r="AP38">
        <v>0.62368999999999997</v>
      </c>
      <c r="AQ38">
        <v>2.0830000000000001E-2</v>
      </c>
      <c r="AR38">
        <v>-1.8332999999999999</v>
      </c>
      <c r="AS38">
        <v>-203.27070000000001</v>
      </c>
      <c r="AT38">
        <v>0.36863000000000001</v>
      </c>
      <c r="AU38">
        <f t="shared" si="0"/>
        <v>762.1246000000001</v>
      </c>
      <c r="AV38">
        <f t="shared" si="1"/>
        <v>2067.4513740064567</v>
      </c>
      <c r="AW38">
        <f t="shared" si="2"/>
        <v>-1.5767894106473152E-5</v>
      </c>
      <c r="AX38">
        <f t="shared" si="3"/>
        <v>2.7134268591000001</v>
      </c>
      <c r="AY38">
        <f t="shared" si="4"/>
        <v>1908.3666771393255</v>
      </c>
      <c r="AZ38">
        <f t="shared" si="5"/>
        <v>624.01026264443215</v>
      </c>
      <c r="BA38">
        <f t="shared" si="6"/>
        <v>34445.366497972653</v>
      </c>
      <c r="BB38">
        <f t="shared" si="7"/>
        <v>1.5995757414072494E-4</v>
      </c>
    </row>
    <row r="39" spans="1:54" x14ac:dyDescent="0.25">
      <c r="A39" t="s">
        <v>48</v>
      </c>
      <c r="B39">
        <v>295.32100000000003</v>
      </c>
      <c r="C39">
        <v>46.112000000000002</v>
      </c>
      <c r="D39" t="s">
        <v>140</v>
      </c>
      <c r="E39" t="s">
        <v>214</v>
      </c>
      <c r="F39">
        <v>3902.3982999999998</v>
      </c>
      <c r="G39">
        <v>2073.1821</v>
      </c>
      <c r="H39">
        <v>34284.634599999998</v>
      </c>
      <c r="I39">
        <v>0.36920999999999998</v>
      </c>
      <c r="J39">
        <v>0.79990000000000006</v>
      </c>
      <c r="K39">
        <v>1.5811999999999999</v>
      </c>
      <c r="L39">
        <v>0.59965999999999997</v>
      </c>
      <c r="M39">
        <v>0</v>
      </c>
      <c r="N39">
        <v>0</v>
      </c>
      <c r="O39">
        <v>0</v>
      </c>
      <c r="P39">
        <v>87.491900000000001</v>
      </c>
      <c r="Q39">
        <v>0.15073</v>
      </c>
      <c r="R39">
        <v>507.59809999999999</v>
      </c>
      <c r="S39">
        <v>8.4110999999999995E-3</v>
      </c>
      <c r="T39">
        <v>0.91839999999999999</v>
      </c>
      <c r="U39">
        <v>1.2168000000000001</v>
      </c>
      <c r="V39">
        <v>1.831</v>
      </c>
      <c r="W39">
        <v>8.7106000000000006E-3</v>
      </c>
      <c r="X39">
        <v>1.1105E-2</v>
      </c>
      <c r="Y39">
        <v>7.3550000000000004E-4</v>
      </c>
      <c r="Z39">
        <v>1.9855999999999999E-2</v>
      </c>
      <c r="AA39">
        <v>0.82047999999999999</v>
      </c>
      <c r="AB39">
        <v>1.244E-2</v>
      </c>
      <c r="AC39">
        <v>2.2545E-4</v>
      </c>
      <c r="AD39">
        <v>3.4245999999999999E-3</v>
      </c>
      <c r="AE39">
        <v>3.4816E-2</v>
      </c>
      <c r="AF39">
        <v>41.396700000000003</v>
      </c>
      <c r="AG39">
        <v>41.396700000000003</v>
      </c>
      <c r="AH39">
        <v>51.582099999999997</v>
      </c>
      <c r="AI39">
        <v>1.1006999999999999E-2</v>
      </c>
      <c r="AJ39">
        <v>441.68079999999998</v>
      </c>
      <c r="AK39">
        <v>8.8555999999999996E-2</v>
      </c>
      <c r="AL39">
        <v>27.529499999999999</v>
      </c>
      <c r="AM39">
        <v>0</v>
      </c>
      <c r="AN39">
        <v>4.3070000000000004</v>
      </c>
      <c r="AO39">
        <v>0.40286</v>
      </c>
      <c r="AP39">
        <v>0.62368999999999997</v>
      </c>
      <c r="AQ39">
        <v>2.0830000000000001E-2</v>
      </c>
      <c r="AR39">
        <v>-1.8332999999999999</v>
      </c>
      <c r="AS39">
        <v>-203.27070000000001</v>
      </c>
      <c r="AT39">
        <v>0.36863000000000001</v>
      </c>
      <c r="AU39">
        <f t="shared" si="0"/>
        <v>764.23710000000005</v>
      </c>
      <c r="AV39">
        <f t="shared" si="1"/>
        <v>2073.1820524645309</v>
      </c>
      <c r="AW39">
        <f t="shared" si="2"/>
        <v>-2.292874812267915E-6</v>
      </c>
      <c r="AX39">
        <f t="shared" si="3"/>
        <v>2.7007999999999996</v>
      </c>
      <c r="AY39">
        <f t="shared" si="4"/>
        <v>1899.4861439999995</v>
      </c>
      <c r="AZ39">
        <f t="shared" si="5"/>
        <v>621.106447626555</v>
      </c>
      <c r="BA39">
        <f t="shared" si="6"/>
        <v>34285.07590898584</v>
      </c>
      <c r="BB39">
        <f t="shared" si="7"/>
        <v>1.2871751750357396E-3</v>
      </c>
    </row>
    <row r="40" spans="1:54" x14ac:dyDescent="0.25">
      <c r="A40" t="s">
        <v>49</v>
      </c>
      <c r="B40">
        <v>296.86700000000002</v>
      </c>
      <c r="C40">
        <v>46.283000000000001</v>
      </c>
      <c r="D40" t="s">
        <v>141</v>
      </c>
      <c r="E40" t="s">
        <v>215</v>
      </c>
      <c r="F40">
        <v>3132.5043000000001</v>
      </c>
      <c r="G40">
        <v>2070.9222</v>
      </c>
      <c r="H40">
        <v>33492.505499999999</v>
      </c>
      <c r="I40">
        <v>0.38815</v>
      </c>
      <c r="J40">
        <v>2.0302000000000001E-2</v>
      </c>
      <c r="K40">
        <v>1.5245</v>
      </c>
      <c r="L40">
        <v>0.57094999999999996</v>
      </c>
      <c r="M40">
        <v>0</v>
      </c>
      <c r="N40">
        <v>0</v>
      </c>
      <c r="O40">
        <v>0</v>
      </c>
      <c r="P40">
        <v>4.3432000000000004</v>
      </c>
      <c r="Q40">
        <v>0.15478</v>
      </c>
      <c r="R40">
        <v>25.4191</v>
      </c>
      <c r="S40">
        <v>8.4110999999999995E-3</v>
      </c>
      <c r="T40">
        <v>4.5990999999999997E-2</v>
      </c>
      <c r="U40">
        <v>6.0934000000000002E-2</v>
      </c>
      <c r="V40">
        <v>1.831</v>
      </c>
      <c r="W40">
        <v>8.7106000000000006E-3</v>
      </c>
      <c r="X40">
        <v>1.1105E-2</v>
      </c>
      <c r="Y40">
        <v>7.3550000000000004E-4</v>
      </c>
      <c r="Z40">
        <v>1.9855999999999999E-2</v>
      </c>
      <c r="AA40">
        <v>0.82047999999999999</v>
      </c>
      <c r="AB40">
        <v>1.244E-2</v>
      </c>
      <c r="AC40">
        <v>2.2545E-4</v>
      </c>
      <c r="AD40">
        <v>3.4245999999999999E-3</v>
      </c>
      <c r="AE40">
        <v>3.4816E-2</v>
      </c>
      <c r="AF40">
        <v>2.073</v>
      </c>
      <c r="AG40">
        <v>2.073</v>
      </c>
      <c r="AH40">
        <v>2.5831</v>
      </c>
      <c r="AI40">
        <v>1.1006999999999999E-2</v>
      </c>
      <c r="AJ40">
        <v>441.68079999999998</v>
      </c>
      <c r="AK40">
        <v>8.8555999999999996E-2</v>
      </c>
      <c r="AL40">
        <v>1.3952</v>
      </c>
      <c r="AM40">
        <v>0</v>
      </c>
      <c r="AN40">
        <v>0.21529999999999999</v>
      </c>
      <c r="AO40">
        <v>0.40286</v>
      </c>
      <c r="AP40">
        <v>0.62368999999999997</v>
      </c>
      <c r="AQ40">
        <v>2.0830000000000001E-2</v>
      </c>
      <c r="AR40">
        <v>-1.8332999999999999</v>
      </c>
      <c r="AS40">
        <v>-203.27070000000001</v>
      </c>
      <c r="AT40">
        <v>1.8460000000000001E-2</v>
      </c>
      <c r="AU40">
        <f t="shared" si="0"/>
        <v>38.229127000000005</v>
      </c>
      <c r="AV40">
        <f t="shared" si="1"/>
        <v>2070.916955579632</v>
      </c>
      <c r="AW40">
        <f t="shared" si="2"/>
        <v>-2.5324146165370449E-4</v>
      </c>
      <c r="AX40">
        <f t="shared" si="3"/>
        <v>2.6383800000000002</v>
      </c>
      <c r="AY40">
        <f t="shared" si="4"/>
        <v>1855.5858459000001</v>
      </c>
      <c r="AZ40">
        <f t="shared" si="5"/>
        <v>606.75163999146582</v>
      </c>
      <c r="BA40">
        <f t="shared" si="6"/>
        <v>33492.690527528917</v>
      </c>
      <c r="BB40">
        <f t="shared" si="7"/>
        <v>5.5244152083248682E-4</v>
      </c>
    </row>
    <row r="41" spans="1:54" x14ac:dyDescent="0.25">
      <c r="A41" t="s">
        <v>50</v>
      </c>
      <c r="B41">
        <v>299.95</v>
      </c>
      <c r="C41">
        <v>46.167000000000002</v>
      </c>
      <c r="D41" t="s">
        <v>142</v>
      </c>
      <c r="E41" t="s">
        <v>212</v>
      </c>
      <c r="F41">
        <v>4985.2776999999996</v>
      </c>
      <c r="G41">
        <v>2048.6035999999999</v>
      </c>
      <c r="H41">
        <v>33063.912400000001</v>
      </c>
      <c r="I41">
        <v>0.38492999999999999</v>
      </c>
      <c r="J41">
        <v>0.77971999999999997</v>
      </c>
      <c r="K41">
        <v>1.5135000000000001</v>
      </c>
      <c r="L41">
        <v>0.55647999999999997</v>
      </c>
      <c r="M41">
        <v>0</v>
      </c>
      <c r="N41">
        <v>0</v>
      </c>
      <c r="O41">
        <v>0</v>
      </c>
      <c r="P41">
        <v>199.40799999999999</v>
      </c>
      <c r="Q41">
        <v>0.14974000000000001</v>
      </c>
      <c r="R41">
        <v>1287.0130999999999</v>
      </c>
      <c r="S41">
        <v>8.4110999999999995E-3</v>
      </c>
      <c r="T41">
        <v>2.3285999999999998</v>
      </c>
      <c r="U41">
        <v>3.0851999999999999</v>
      </c>
      <c r="V41">
        <v>1.831</v>
      </c>
      <c r="W41">
        <v>8.7106000000000006E-3</v>
      </c>
      <c r="X41">
        <v>1.1105E-2</v>
      </c>
      <c r="Y41">
        <v>7.3550000000000004E-4</v>
      </c>
      <c r="Z41">
        <v>1.9855999999999999E-2</v>
      </c>
      <c r="AA41">
        <v>0.82047999999999999</v>
      </c>
      <c r="AB41">
        <v>1.244E-2</v>
      </c>
      <c r="AC41">
        <v>2.2545E-4</v>
      </c>
      <c r="AD41">
        <v>3.4245999999999999E-3</v>
      </c>
      <c r="AE41">
        <v>3.4816E-2</v>
      </c>
      <c r="AF41">
        <v>104.96120000000001</v>
      </c>
      <c r="AG41">
        <v>104.96120000000001</v>
      </c>
      <c r="AH41">
        <v>130.78630000000001</v>
      </c>
      <c r="AI41">
        <v>1.1006999999999999E-2</v>
      </c>
      <c r="AJ41">
        <v>441.68079999999998</v>
      </c>
      <c r="AK41">
        <v>8.8555999999999996E-2</v>
      </c>
      <c r="AL41">
        <v>70.897300000000001</v>
      </c>
      <c r="AM41">
        <v>0</v>
      </c>
      <c r="AN41">
        <v>10.5273</v>
      </c>
      <c r="AO41">
        <v>0.40286</v>
      </c>
      <c r="AP41">
        <v>0.62368999999999997</v>
      </c>
      <c r="AQ41">
        <v>2.0830000000000001E-2</v>
      </c>
      <c r="AR41">
        <v>-1.8332999999999999</v>
      </c>
      <c r="AS41">
        <v>-203.27070000000001</v>
      </c>
      <c r="AT41">
        <v>0.93466000000000005</v>
      </c>
      <c r="AU41">
        <f t="shared" si="0"/>
        <v>1914.7479199999998</v>
      </c>
      <c r="AV41">
        <f t="shared" si="1"/>
        <v>2048.6036847623732</v>
      </c>
      <c r="AW41">
        <f t="shared" si="2"/>
        <v>4.1375681344790927E-6</v>
      </c>
      <c r="AX41">
        <f t="shared" si="3"/>
        <v>2.6046499999999999</v>
      </c>
      <c r="AY41">
        <f t="shared" si="4"/>
        <v>1831.8633682499999</v>
      </c>
      <c r="AZ41">
        <f t="shared" si="5"/>
        <v>598.99470853469597</v>
      </c>
      <c r="BA41">
        <f t="shared" si="6"/>
        <v>33064.507911115223</v>
      </c>
      <c r="BB41">
        <f t="shared" si="7"/>
        <v>1.8010584546501178E-3</v>
      </c>
    </row>
    <row r="42" spans="1:54" x14ac:dyDescent="0.25">
      <c r="A42" t="s">
        <v>51</v>
      </c>
      <c r="B42">
        <v>288.60700000000003</v>
      </c>
      <c r="C42">
        <v>46.790999999999997</v>
      </c>
      <c r="D42" t="s">
        <v>143</v>
      </c>
      <c r="E42" t="s">
        <v>211</v>
      </c>
      <c r="F42">
        <v>3286.1878999999999</v>
      </c>
      <c r="G42">
        <v>2069.8773999999999</v>
      </c>
      <c r="H42">
        <v>36391.947200000002</v>
      </c>
      <c r="I42">
        <v>0.33437</v>
      </c>
      <c r="J42">
        <v>2.8275999999999999E-2</v>
      </c>
      <c r="K42">
        <v>1.7269000000000001</v>
      </c>
      <c r="L42">
        <v>0.65376000000000001</v>
      </c>
      <c r="M42" s="3">
        <v>1.5725E-6</v>
      </c>
      <c r="N42">
        <v>0</v>
      </c>
      <c r="O42">
        <v>0</v>
      </c>
      <c r="P42">
        <v>3.5607000000000002</v>
      </c>
      <c r="Q42">
        <v>0.15176000000000001</v>
      </c>
      <c r="R42">
        <v>20.8062</v>
      </c>
      <c r="S42">
        <v>8.4110999999999995E-3</v>
      </c>
      <c r="T42">
        <v>3.7644999999999998E-2</v>
      </c>
      <c r="U42">
        <v>4.9875999999999997E-2</v>
      </c>
      <c r="V42">
        <v>1.831</v>
      </c>
      <c r="W42">
        <v>8.7106000000000006E-3</v>
      </c>
      <c r="X42">
        <v>1.1105E-2</v>
      </c>
      <c r="Y42">
        <v>7.3550000000000004E-4</v>
      </c>
      <c r="Z42">
        <v>1.9855999999999999E-2</v>
      </c>
      <c r="AA42">
        <v>0.82047999999999999</v>
      </c>
      <c r="AB42">
        <v>1.244E-2</v>
      </c>
      <c r="AC42">
        <v>2.2545E-4</v>
      </c>
      <c r="AD42">
        <v>3.4245999999999999E-3</v>
      </c>
      <c r="AE42">
        <v>3.4816E-2</v>
      </c>
      <c r="AF42">
        <v>1.6968000000000001</v>
      </c>
      <c r="AG42">
        <v>1.6968000000000001</v>
      </c>
      <c r="AH42">
        <v>2.1143000000000001</v>
      </c>
      <c r="AI42">
        <v>1.1006999999999999E-2</v>
      </c>
      <c r="AJ42">
        <v>441.68079999999998</v>
      </c>
      <c r="AK42">
        <v>8.8555999999999996E-2</v>
      </c>
      <c r="AL42">
        <v>1.0773999999999999</v>
      </c>
      <c r="AM42">
        <v>0</v>
      </c>
      <c r="AN42">
        <v>0.20766999999999999</v>
      </c>
      <c r="AO42">
        <v>0.40286</v>
      </c>
      <c r="AP42">
        <v>0.62368999999999997</v>
      </c>
      <c r="AQ42">
        <v>2.0830000000000001E-2</v>
      </c>
      <c r="AR42">
        <v>-1.8332999999999999</v>
      </c>
      <c r="AS42">
        <v>-203.27070000000001</v>
      </c>
      <c r="AT42">
        <v>1.511E-2</v>
      </c>
      <c r="AU42">
        <f t="shared" si="0"/>
        <v>31.275667000000002</v>
      </c>
      <c r="AV42">
        <f t="shared" si="1"/>
        <v>2069.8654533421577</v>
      </c>
      <c r="AW42">
        <f t="shared" si="2"/>
        <v>-5.7717074425563553E-4</v>
      </c>
      <c r="AX42">
        <f t="shared" si="3"/>
        <v>2.8667915724999999</v>
      </c>
      <c r="AY42">
        <f t="shared" si="4"/>
        <v>2016.2288468971124</v>
      </c>
      <c r="AZ42">
        <f t="shared" si="5"/>
        <v>659.27974292106819</v>
      </c>
      <c r="BA42">
        <f t="shared" si="6"/>
        <v>36392.241809242965</v>
      </c>
      <c r="BB42">
        <f t="shared" si="7"/>
        <v>8.0953859481138304E-4</v>
      </c>
    </row>
    <row r="43" spans="1:54" x14ac:dyDescent="0.25">
      <c r="A43" t="s">
        <v>52</v>
      </c>
      <c r="B43">
        <v>288.61700000000002</v>
      </c>
      <c r="C43">
        <v>46.783000000000001</v>
      </c>
      <c r="D43" t="s">
        <v>144</v>
      </c>
      <c r="E43" t="s">
        <v>211</v>
      </c>
      <c r="F43">
        <v>3294.0322999999999</v>
      </c>
      <c r="G43">
        <v>2055.8757999999998</v>
      </c>
      <c r="H43">
        <v>36537.355499999998</v>
      </c>
      <c r="I43">
        <v>0.33744000000000002</v>
      </c>
      <c r="J43">
        <v>2.5772E-2</v>
      </c>
      <c r="K43">
        <v>1.7393000000000001</v>
      </c>
      <c r="L43">
        <v>0.65347</v>
      </c>
      <c r="M43" s="3">
        <v>9.8256999999999998E-6</v>
      </c>
      <c r="N43">
        <v>0</v>
      </c>
      <c r="O43">
        <v>0</v>
      </c>
      <c r="P43">
        <v>3.3472</v>
      </c>
      <c r="Q43">
        <v>0.14802999999999999</v>
      </c>
      <c r="R43">
        <v>20.8062</v>
      </c>
      <c r="S43">
        <v>8.4110999999999995E-3</v>
      </c>
      <c r="T43">
        <v>3.7644999999999998E-2</v>
      </c>
      <c r="U43">
        <v>4.9875999999999997E-2</v>
      </c>
      <c r="V43">
        <v>1.831</v>
      </c>
      <c r="W43">
        <v>8.7106000000000006E-3</v>
      </c>
      <c r="X43">
        <v>1.1105E-2</v>
      </c>
      <c r="Y43">
        <v>7.3550000000000004E-4</v>
      </c>
      <c r="Z43">
        <v>1.9855999999999999E-2</v>
      </c>
      <c r="AA43">
        <v>0.82047999999999999</v>
      </c>
      <c r="AB43">
        <v>1.244E-2</v>
      </c>
      <c r="AC43">
        <v>2.2545E-4</v>
      </c>
      <c r="AD43">
        <v>3.4245999999999999E-3</v>
      </c>
      <c r="AE43">
        <v>3.4816E-2</v>
      </c>
      <c r="AF43">
        <v>1.6968000000000001</v>
      </c>
      <c r="AG43">
        <v>1.6968000000000001</v>
      </c>
      <c r="AH43">
        <v>2.1143000000000001</v>
      </c>
      <c r="AI43">
        <v>1.1006999999999999E-2</v>
      </c>
      <c r="AJ43">
        <v>441.68079999999998</v>
      </c>
      <c r="AK43">
        <v>8.8555999999999996E-2</v>
      </c>
      <c r="AL43">
        <v>1.0692999999999999</v>
      </c>
      <c r="AM43">
        <v>0</v>
      </c>
      <c r="AN43">
        <v>0.22020000000000001</v>
      </c>
      <c r="AO43">
        <v>0.40286</v>
      </c>
      <c r="AP43">
        <v>0.62368999999999997</v>
      </c>
      <c r="AQ43">
        <v>2.0830000000000001E-2</v>
      </c>
      <c r="AR43">
        <v>-1.8332999999999999</v>
      </c>
      <c r="AS43">
        <v>-203.27070000000001</v>
      </c>
      <c r="AT43">
        <v>1.511E-2</v>
      </c>
      <c r="AU43">
        <f t="shared" si="0"/>
        <v>31.064093</v>
      </c>
      <c r="AV43">
        <f t="shared" si="1"/>
        <v>2055.8632031767042</v>
      </c>
      <c r="AW43">
        <f t="shared" si="2"/>
        <v>-6.1272672598489911E-4</v>
      </c>
      <c r="AX43">
        <f t="shared" si="3"/>
        <v>2.8782498256999998</v>
      </c>
      <c r="AY43">
        <f t="shared" si="4"/>
        <v>2024.2874936639382</v>
      </c>
      <c r="AZ43">
        <f t="shared" si="5"/>
        <v>661.91481213798818</v>
      </c>
      <c r="BA43">
        <f t="shared" si="6"/>
        <v>36537.697630016948</v>
      </c>
      <c r="BB43">
        <f t="shared" si="7"/>
        <v>9.3637541263459037E-4</v>
      </c>
    </row>
    <row r="44" spans="1:54" x14ac:dyDescent="0.25">
      <c r="A44" t="s">
        <v>53</v>
      </c>
      <c r="B44">
        <v>291.78300000000002</v>
      </c>
      <c r="C44">
        <v>48.6</v>
      </c>
      <c r="D44" t="s">
        <v>145</v>
      </c>
      <c r="E44" t="s">
        <v>211</v>
      </c>
      <c r="F44">
        <v>3336.1763000000001</v>
      </c>
      <c r="G44">
        <v>1958.9059999999999</v>
      </c>
      <c r="H44">
        <v>37324.486700000001</v>
      </c>
      <c r="I44">
        <v>0.34217999999999998</v>
      </c>
      <c r="J44">
        <v>3.0747000000000001E-3</v>
      </c>
      <c r="K44">
        <v>1.8171999999999999</v>
      </c>
      <c r="L44">
        <v>0.68520000000000003</v>
      </c>
      <c r="M44">
        <v>0</v>
      </c>
      <c r="N44">
        <v>0</v>
      </c>
      <c r="O44">
        <v>0</v>
      </c>
      <c r="P44">
        <v>1.8908</v>
      </c>
      <c r="Q44">
        <v>9.5643000000000006E-2</v>
      </c>
      <c r="R44">
        <v>20.8062</v>
      </c>
      <c r="S44">
        <v>8.4110999999999995E-3</v>
      </c>
      <c r="T44">
        <v>3.7644999999999998E-2</v>
      </c>
      <c r="U44">
        <v>4.9875999999999997E-2</v>
      </c>
      <c r="V44">
        <v>1.831</v>
      </c>
      <c r="W44">
        <v>8.7106000000000006E-3</v>
      </c>
      <c r="X44">
        <v>1.1105E-2</v>
      </c>
      <c r="Y44">
        <v>7.3550000000000004E-4</v>
      </c>
      <c r="Z44">
        <v>1.9855999999999999E-2</v>
      </c>
      <c r="AA44">
        <v>0.82047999999999999</v>
      </c>
      <c r="AB44">
        <v>1.244E-2</v>
      </c>
      <c r="AC44">
        <v>2.2545E-4</v>
      </c>
      <c r="AD44">
        <v>3.4245999999999999E-3</v>
      </c>
      <c r="AE44">
        <v>3.4816E-2</v>
      </c>
      <c r="AF44">
        <v>1.6968000000000001</v>
      </c>
      <c r="AG44">
        <v>1.6968000000000001</v>
      </c>
      <c r="AH44">
        <v>2.1143000000000001</v>
      </c>
      <c r="AI44">
        <v>1.1006999999999999E-2</v>
      </c>
      <c r="AJ44">
        <v>441.68079999999998</v>
      </c>
      <c r="AK44">
        <v>8.8555999999999996E-2</v>
      </c>
      <c r="AL44">
        <v>1.0809</v>
      </c>
      <c r="AM44">
        <v>0</v>
      </c>
      <c r="AN44">
        <v>0.22258</v>
      </c>
      <c r="AO44">
        <v>0.40286</v>
      </c>
      <c r="AP44">
        <v>0.62368999999999997</v>
      </c>
      <c r="AQ44">
        <v>2.0830000000000001E-2</v>
      </c>
      <c r="AR44">
        <v>-1.8332999999999999</v>
      </c>
      <c r="AS44">
        <v>-203.27070000000001</v>
      </c>
      <c r="AT44">
        <v>1.511E-2</v>
      </c>
      <c r="AU44">
        <f t="shared" si="0"/>
        <v>29.598975700000004</v>
      </c>
      <c r="AV44">
        <f t="shared" si="1"/>
        <v>1958.8997816015885</v>
      </c>
      <c r="AW44">
        <f t="shared" si="2"/>
        <v>-3.1744341746445931E-4</v>
      </c>
      <c r="AX44">
        <f t="shared" si="3"/>
        <v>2.940223</v>
      </c>
      <c r="AY44">
        <f t="shared" si="4"/>
        <v>2067.8735370149998</v>
      </c>
      <c r="AZ44">
        <f t="shared" si="5"/>
        <v>676.1668626924959</v>
      </c>
      <c r="BA44">
        <f t="shared" si="6"/>
        <v>37324.410820625773</v>
      </c>
      <c r="BB44">
        <f t="shared" si="7"/>
        <v>-2.0329691094821153E-4</v>
      </c>
    </row>
    <row r="45" spans="1:54" x14ac:dyDescent="0.25">
      <c r="A45" t="s">
        <v>54</v>
      </c>
      <c r="B45">
        <v>282.21699999999998</v>
      </c>
      <c r="C45">
        <v>48.052999999999997</v>
      </c>
      <c r="D45" t="s">
        <v>146</v>
      </c>
      <c r="E45" t="s">
        <v>211</v>
      </c>
      <c r="F45">
        <v>3486.7689999999998</v>
      </c>
      <c r="G45">
        <v>1922.5065</v>
      </c>
      <c r="H45">
        <v>40052.560100000002</v>
      </c>
      <c r="I45">
        <v>0.30802000000000002</v>
      </c>
      <c r="J45">
        <v>2.0378E-2</v>
      </c>
      <c r="K45">
        <v>2.0539999999999998</v>
      </c>
      <c r="L45">
        <v>0.72299000000000002</v>
      </c>
      <c r="M45">
        <v>1.091E-4</v>
      </c>
      <c r="N45" s="3">
        <v>3.3206E-6</v>
      </c>
      <c r="O45">
        <v>2.374E-4</v>
      </c>
      <c r="P45">
        <v>1.4049</v>
      </c>
      <c r="Q45">
        <v>7.0005999999999999E-2</v>
      </c>
      <c r="R45">
        <v>20.8062</v>
      </c>
      <c r="S45">
        <v>8.4110999999999995E-3</v>
      </c>
      <c r="T45">
        <v>3.7644999999999998E-2</v>
      </c>
      <c r="U45">
        <v>4.9875999999999997E-2</v>
      </c>
      <c r="V45">
        <v>1.831</v>
      </c>
      <c r="W45">
        <v>8.7106000000000006E-3</v>
      </c>
      <c r="X45">
        <v>1.1105E-2</v>
      </c>
      <c r="Y45">
        <v>7.3550000000000004E-4</v>
      </c>
      <c r="Z45">
        <v>1.9855999999999999E-2</v>
      </c>
      <c r="AA45">
        <v>0.82047999999999999</v>
      </c>
      <c r="AB45">
        <v>1.244E-2</v>
      </c>
      <c r="AC45">
        <v>2.2545E-4</v>
      </c>
      <c r="AD45">
        <v>3.4245999999999999E-3</v>
      </c>
      <c r="AE45">
        <v>3.4816E-2</v>
      </c>
      <c r="AF45">
        <v>1.6968000000000001</v>
      </c>
      <c r="AG45">
        <v>1.6968000000000001</v>
      </c>
      <c r="AH45">
        <v>2.1143000000000001</v>
      </c>
      <c r="AI45">
        <v>1.1006999999999999E-2</v>
      </c>
      <c r="AJ45">
        <v>441.68079999999998</v>
      </c>
      <c r="AK45">
        <v>8.8555999999999996E-2</v>
      </c>
      <c r="AL45">
        <v>0.95752000000000004</v>
      </c>
      <c r="AM45">
        <v>0</v>
      </c>
      <c r="AN45">
        <v>0.26423000000000002</v>
      </c>
      <c r="AO45">
        <v>0.40286</v>
      </c>
      <c r="AP45">
        <v>0.62368999999999997</v>
      </c>
      <c r="AQ45">
        <v>2.0830000000000001E-2</v>
      </c>
      <c r="AR45">
        <v>-1.8332999999999999</v>
      </c>
      <c r="AS45">
        <v>-203.27070000000001</v>
      </c>
      <c r="AT45">
        <v>1.511E-2</v>
      </c>
      <c r="AU45">
        <f t="shared" si="0"/>
        <v>29.048886400000001</v>
      </c>
      <c r="AV45">
        <f t="shared" si="1"/>
        <v>1922.494136333554</v>
      </c>
      <c r="AW45">
        <f t="shared" si="2"/>
        <v>-6.4310554775030772E-4</v>
      </c>
      <c r="AX45">
        <f t="shared" si="3"/>
        <v>3.1551284205999992</v>
      </c>
      <c r="AY45">
        <f t="shared" si="4"/>
        <v>2219.0175938500824</v>
      </c>
      <c r="AZ45">
        <f t="shared" si="5"/>
        <v>725.58893850875643</v>
      </c>
      <c r="BA45">
        <f t="shared" si="6"/>
        <v>40052.509405683355</v>
      </c>
      <c r="BB45">
        <f t="shared" si="7"/>
        <v>-1.2656963920525181E-4</v>
      </c>
    </row>
    <row r="46" spans="1:54" x14ac:dyDescent="0.25">
      <c r="A46" t="s">
        <v>55</v>
      </c>
      <c r="B46">
        <v>281.16399999999999</v>
      </c>
      <c r="C46">
        <v>48.206000000000003</v>
      </c>
      <c r="D46" t="s">
        <v>147</v>
      </c>
      <c r="E46" t="s">
        <v>211</v>
      </c>
      <c r="F46">
        <v>3525.7363</v>
      </c>
      <c r="G46">
        <v>1929.8364999999999</v>
      </c>
      <c r="H46">
        <v>40753.907599999999</v>
      </c>
      <c r="I46">
        <v>0.27733999999999998</v>
      </c>
      <c r="J46">
        <v>1.6848999999999999E-2</v>
      </c>
      <c r="K46">
        <v>2.1103999999999998</v>
      </c>
      <c r="L46">
        <v>0.74924999999999997</v>
      </c>
      <c r="M46" s="3">
        <v>3.9644999999999997E-5</v>
      </c>
      <c r="N46" s="3">
        <v>2.7052E-6</v>
      </c>
      <c r="O46">
        <v>5.4266000000000004E-4</v>
      </c>
      <c r="P46">
        <v>1.5338000000000001</v>
      </c>
      <c r="Q46">
        <v>7.3376999999999998E-2</v>
      </c>
      <c r="R46">
        <v>20.8062</v>
      </c>
      <c r="S46">
        <v>8.4110999999999995E-3</v>
      </c>
      <c r="T46">
        <v>3.7644999999999998E-2</v>
      </c>
      <c r="U46">
        <v>4.9875999999999997E-2</v>
      </c>
      <c r="V46">
        <v>1.831</v>
      </c>
      <c r="W46">
        <v>8.7106000000000006E-3</v>
      </c>
      <c r="X46">
        <v>1.1105E-2</v>
      </c>
      <c r="Y46">
        <v>7.3550000000000004E-4</v>
      </c>
      <c r="Z46">
        <v>1.9855999999999999E-2</v>
      </c>
      <c r="AA46">
        <v>0.82047999999999999</v>
      </c>
      <c r="AB46">
        <v>1.244E-2</v>
      </c>
      <c r="AC46">
        <v>2.2545E-4</v>
      </c>
      <c r="AD46">
        <v>3.4245999999999999E-3</v>
      </c>
      <c r="AE46">
        <v>3.4816E-2</v>
      </c>
      <c r="AF46">
        <v>1.6968000000000001</v>
      </c>
      <c r="AG46">
        <v>1.6968000000000001</v>
      </c>
      <c r="AH46">
        <v>2.1143000000000001</v>
      </c>
      <c r="AI46">
        <v>1.1006999999999999E-2</v>
      </c>
      <c r="AJ46">
        <v>441.68079999999998</v>
      </c>
      <c r="AK46">
        <v>8.8555999999999996E-2</v>
      </c>
      <c r="AL46">
        <v>0.94684999999999997</v>
      </c>
      <c r="AM46">
        <v>0</v>
      </c>
      <c r="AN46">
        <v>0.25999</v>
      </c>
      <c r="AO46">
        <v>0.40286</v>
      </c>
      <c r="AP46">
        <v>0.62368999999999997</v>
      </c>
      <c r="AQ46">
        <v>2.0830000000000001E-2</v>
      </c>
      <c r="AR46">
        <v>-1.8332999999999999</v>
      </c>
      <c r="AS46">
        <v>-203.27070000000001</v>
      </c>
      <c r="AT46">
        <v>1.511E-2</v>
      </c>
      <c r="AU46">
        <f t="shared" si="0"/>
        <v>29.159652660000003</v>
      </c>
      <c r="AV46">
        <f t="shared" si="1"/>
        <v>1929.8247954996693</v>
      </c>
      <c r="AW46">
        <f t="shared" si="2"/>
        <v>-6.0650585264770181E-4</v>
      </c>
      <c r="AX46">
        <f t="shared" si="3"/>
        <v>3.2104093502</v>
      </c>
      <c r="AY46">
        <f t="shared" si="4"/>
        <v>2257.8969480424107</v>
      </c>
      <c r="AZ46">
        <f t="shared" si="5"/>
        <v>738.30196494734867</v>
      </c>
      <c r="BA46">
        <f t="shared" si="6"/>
        <v>40754.26846509365</v>
      </c>
      <c r="BB46">
        <f t="shared" si="7"/>
        <v>8.8546576160558848E-4</v>
      </c>
    </row>
    <row r="47" spans="1:54" x14ac:dyDescent="0.25">
      <c r="A47" t="s">
        <v>56</v>
      </c>
      <c r="B47">
        <v>289.00400000000002</v>
      </c>
      <c r="C47">
        <v>48.331000000000003</v>
      </c>
      <c r="D47" t="s">
        <v>148</v>
      </c>
      <c r="E47" t="s">
        <v>211</v>
      </c>
      <c r="F47">
        <v>3415.1444000000001</v>
      </c>
      <c r="G47">
        <v>1959.0897</v>
      </c>
      <c r="H47">
        <v>38749.782899999998</v>
      </c>
      <c r="I47">
        <v>0.30074000000000001</v>
      </c>
      <c r="J47">
        <v>2.2627000000000001E-2</v>
      </c>
      <c r="K47">
        <v>1.9489000000000001</v>
      </c>
      <c r="L47">
        <v>0.71018000000000003</v>
      </c>
      <c r="M47" s="3">
        <v>9.4975000000000005E-5</v>
      </c>
      <c r="N47">
        <v>0</v>
      </c>
      <c r="O47">
        <v>0</v>
      </c>
      <c r="P47">
        <v>1.9437</v>
      </c>
      <c r="Q47">
        <v>9.2565999999999996E-2</v>
      </c>
      <c r="R47">
        <v>20.8062</v>
      </c>
      <c r="S47">
        <v>8.4110999999999995E-3</v>
      </c>
      <c r="T47">
        <v>3.7644999999999998E-2</v>
      </c>
      <c r="U47">
        <v>4.9875999999999997E-2</v>
      </c>
      <c r="V47">
        <v>1.831</v>
      </c>
      <c r="W47">
        <v>8.7106000000000006E-3</v>
      </c>
      <c r="X47">
        <v>1.1105E-2</v>
      </c>
      <c r="Y47">
        <v>7.3550000000000004E-4</v>
      </c>
      <c r="Z47">
        <v>1.9855999999999999E-2</v>
      </c>
      <c r="AA47">
        <v>0.82047999999999999</v>
      </c>
      <c r="AB47">
        <v>1.244E-2</v>
      </c>
      <c r="AC47">
        <v>2.2545E-4</v>
      </c>
      <c r="AD47">
        <v>3.4245999999999999E-3</v>
      </c>
      <c r="AE47">
        <v>3.4816E-2</v>
      </c>
      <c r="AF47">
        <v>1.6968000000000001</v>
      </c>
      <c r="AG47">
        <v>1.6968000000000001</v>
      </c>
      <c r="AH47">
        <v>2.1143000000000001</v>
      </c>
      <c r="AI47">
        <v>1.1006999999999999E-2</v>
      </c>
      <c r="AJ47">
        <v>441.68079999999998</v>
      </c>
      <c r="AK47">
        <v>8.8555999999999996E-2</v>
      </c>
      <c r="AL47">
        <v>0.99690999999999996</v>
      </c>
      <c r="AM47">
        <v>0</v>
      </c>
      <c r="AN47">
        <v>0.23685999999999999</v>
      </c>
      <c r="AO47">
        <v>0.40286</v>
      </c>
      <c r="AP47">
        <v>0.62368999999999997</v>
      </c>
      <c r="AQ47">
        <v>2.0830000000000001E-2</v>
      </c>
      <c r="AR47">
        <v>-1.8332999999999999</v>
      </c>
      <c r="AS47">
        <v>-203.27070000000001</v>
      </c>
      <c r="AT47">
        <v>1.511E-2</v>
      </c>
      <c r="AU47">
        <f t="shared" si="0"/>
        <v>29.601718000000002</v>
      </c>
      <c r="AV47">
        <f t="shared" si="1"/>
        <v>1959.0812706816678</v>
      </c>
      <c r="AW47">
        <f t="shared" si="2"/>
        <v>-4.3026894587613624E-4</v>
      </c>
      <c r="AX47">
        <f t="shared" si="3"/>
        <v>3.0524809750000008</v>
      </c>
      <c r="AY47">
        <f t="shared" si="4"/>
        <v>2146.8251321223756</v>
      </c>
      <c r="AZ47">
        <f t="shared" si="5"/>
        <v>701.98297350040514</v>
      </c>
      <c r="BA47">
        <f t="shared" si="6"/>
        <v>38749.460137222362</v>
      </c>
      <c r="BB47">
        <f t="shared" si="7"/>
        <v>-8.3294780493187105E-4</v>
      </c>
    </row>
    <row r="48" spans="1:54" x14ac:dyDescent="0.25">
      <c r="A48" t="s">
        <v>57</v>
      </c>
      <c r="B48">
        <v>287.733</v>
      </c>
      <c r="C48">
        <v>48.517000000000003</v>
      </c>
      <c r="D48" t="s">
        <v>149</v>
      </c>
      <c r="E48" t="s">
        <v>211</v>
      </c>
      <c r="F48">
        <v>3470.1916000000001</v>
      </c>
      <c r="G48">
        <v>1979.3239000000001</v>
      </c>
      <c r="H48">
        <v>39737.848899999997</v>
      </c>
      <c r="I48">
        <v>0.2656</v>
      </c>
      <c r="J48">
        <v>1.073E-2</v>
      </c>
      <c r="K48">
        <v>2.0225</v>
      </c>
      <c r="L48">
        <v>0.73633000000000004</v>
      </c>
      <c r="M48" s="3">
        <v>1.9198000000000002E-5</v>
      </c>
      <c r="N48">
        <v>0</v>
      </c>
      <c r="O48">
        <v>0</v>
      </c>
      <c r="P48">
        <v>2.258</v>
      </c>
      <c r="Q48">
        <v>0.10592</v>
      </c>
      <c r="R48">
        <v>20.8062</v>
      </c>
      <c r="S48">
        <v>8.4110999999999995E-3</v>
      </c>
      <c r="T48">
        <v>3.7644999999999998E-2</v>
      </c>
      <c r="U48">
        <v>4.9875999999999997E-2</v>
      </c>
      <c r="V48">
        <v>1.831</v>
      </c>
      <c r="W48">
        <v>8.7106000000000006E-3</v>
      </c>
      <c r="X48">
        <v>1.1105E-2</v>
      </c>
      <c r="Y48">
        <v>7.3550000000000004E-4</v>
      </c>
      <c r="Z48">
        <v>1.9855999999999999E-2</v>
      </c>
      <c r="AA48">
        <v>0.82047999999999999</v>
      </c>
      <c r="AB48">
        <v>1.244E-2</v>
      </c>
      <c r="AC48">
        <v>2.2545E-4</v>
      </c>
      <c r="AD48">
        <v>3.4245999999999999E-3</v>
      </c>
      <c r="AE48">
        <v>3.4816E-2</v>
      </c>
      <c r="AF48">
        <v>1.6968000000000001</v>
      </c>
      <c r="AG48">
        <v>1.6968000000000001</v>
      </c>
      <c r="AH48">
        <v>2.1143000000000001</v>
      </c>
      <c r="AI48">
        <v>1.1006999999999999E-2</v>
      </c>
      <c r="AJ48">
        <v>441.68079999999998</v>
      </c>
      <c r="AK48">
        <v>8.8555999999999996E-2</v>
      </c>
      <c r="AL48">
        <v>0.98704000000000003</v>
      </c>
      <c r="AM48">
        <v>0</v>
      </c>
      <c r="AN48">
        <v>0.25008000000000002</v>
      </c>
      <c r="AO48">
        <v>0.40286</v>
      </c>
      <c r="AP48">
        <v>0.62368999999999997</v>
      </c>
      <c r="AQ48">
        <v>2.0830000000000001E-2</v>
      </c>
      <c r="AR48">
        <v>-1.8332999999999999</v>
      </c>
      <c r="AS48">
        <v>-203.27070000000001</v>
      </c>
      <c r="AT48">
        <v>1.511E-2</v>
      </c>
      <c r="AU48">
        <f t="shared" si="0"/>
        <v>29.907471000000005</v>
      </c>
      <c r="AV48">
        <f t="shared" si="1"/>
        <v>1979.3164129715424</v>
      </c>
      <c r="AW48">
        <f t="shared" si="2"/>
        <v>-3.7826334428647817E-4</v>
      </c>
      <c r="AX48">
        <f t="shared" si="3"/>
        <v>3.1303691979999999</v>
      </c>
      <c r="AY48">
        <f t="shared" si="4"/>
        <v>2201.6043087993899</v>
      </c>
      <c r="AZ48">
        <f t="shared" si="5"/>
        <v>719.8950282617626</v>
      </c>
      <c r="BA48">
        <f t="shared" si="6"/>
        <v>39738.205560049297</v>
      </c>
      <c r="BB48">
        <f t="shared" si="7"/>
        <v>8.9752429500264636E-4</v>
      </c>
    </row>
    <row r="49" spans="1:54" x14ac:dyDescent="0.25">
      <c r="A49" t="s">
        <v>58</v>
      </c>
      <c r="B49">
        <v>280.577</v>
      </c>
      <c r="C49">
        <v>46.363999999999997</v>
      </c>
      <c r="D49" t="s">
        <v>150</v>
      </c>
      <c r="E49" t="s">
        <v>213</v>
      </c>
      <c r="F49">
        <v>3435.4396999999999</v>
      </c>
      <c r="G49">
        <v>2014.8876</v>
      </c>
      <c r="H49">
        <v>37247.937100000003</v>
      </c>
      <c r="I49">
        <v>0.34266999999999997</v>
      </c>
      <c r="J49">
        <v>6.8775000000000003E-2</v>
      </c>
      <c r="K49">
        <v>1.7949999999999999</v>
      </c>
      <c r="L49">
        <v>0.66276999999999997</v>
      </c>
      <c r="M49" s="3">
        <v>2.9600999999999998E-6</v>
      </c>
      <c r="N49">
        <v>0</v>
      </c>
      <c r="O49">
        <v>0</v>
      </c>
      <c r="P49">
        <v>12.0962</v>
      </c>
      <c r="Q49">
        <v>0.13374</v>
      </c>
      <c r="R49">
        <v>90.963700000000003</v>
      </c>
      <c r="S49">
        <v>8.4110999999999995E-3</v>
      </c>
      <c r="T49">
        <v>0.16458</v>
      </c>
      <c r="U49">
        <v>0.21804999999999999</v>
      </c>
      <c r="V49">
        <v>1.831</v>
      </c>
      <c r="W49">
        <v>8.7106000000000006E-3</v>
      </c>
      <c r="X49">
        <v>1.1105E-2</v>
      </c>
      <c r="Y49">
        <v>7.3550000000000004E-4</v>
      </c>
      <c r="Z49">
        <v>1.9855999999999999E-2</v>
      </c>
      <c r="AA49">
        <v>0.82047999999999999</v>
      </c>
      <c r="AB49">
        <v>1.244E-2</v>
      </c>
      <c r="AC49">
        <v>2.2545E-4</v>
      </c>
      <c r="AD49">
        <v>3.4245999999999999E-3</v>
      </c>
      <c r="AE49">
        <v>3.4816E-2</v>
      </c>
      <c r="AF49">
        <v>7.4184999999999999</v>
      </c>
      <c r="AG49">
        <v>7.4184999999999999</v>
      </c>
      <c r="AH49">
        <v>9.2437000000000005</v>
      </c>
      <c r="AI49">
        <v>1.1006999999999999E-2</v>
      </c>
      <c r="AJ49">
        <v>441.68079999999998</v>
      </c>
      <c r="AK49">
        <v>8.8555999999999996E-2</v>
      </c>
      <c r="AL49">
        <v>4.5495999999999999</v>
      </c>
      <c r="AM49">
        <v>0</v>
      </c>
      <c r="AN49">
        <v>0.96194999999999997</v>
      </c>
      <c r="AO49">
        <v>0.40286</v>
      </c>
      <c r="AP49">
        <v>0.62368999999999997</v>
      </c>
      <c r="AQ49">
        <v>2.0830000000000001E-2</v>
      </c>
      <c r="AR49">
        <v>-1.8332999999999999</v>
      </c>
      <c r="AS49">
        <v>-203.27070000000001</v>
      </c>
      <c r="AT49">
        <v>6.6059999999999994E-2</v>
      </c>
      <c r="AU49">
        <f t="shared" si="0"/>
        <v>133.103555</v>
      </c>
      <c r="AV49">
        <f t="shared" si="1"/>
        <v>2014.8888132001214</v>
      </c>
      <c r="AW49">
        <f t="shared" si="2"/>
        <v>6.0211765205494892E-5</v>
      </c>
      <c r="AX49">
        <f t="shared" si="3"/>
        <v>2.9341829600999998</v>
      </c>
      <c r="AY49">
        <f t="shared" si="4"/>
        <v>2063.62554675313</v>
      </c>
      <c r="AZ49">
        <f t="shared" si="5"/>
        <v>674.77782695278472</v>
      </c>
      <c r="BA49">
        <f t="shared" si="6"/>
        <v>37247.736047793718</v>
      </c>
      <c r="BB49">
        <f t="shared" si="7"/>
        <v>-5.3977027228361283E-4</v>
      </c>
    </row>
    <row r="50" spans="1:54" x14ac:dyDescent="0.25">
      <c r="A50" t="s">
        <v>59</v>
      </c>
      <c r="B50">
        <v>278.62299999999999</v>
      </c>
      <c r="C50">
        <v>48.57</v>
      </c>
      <c r="D50" t="s">
        <v>151</v>
      </c>
      <c r="E50" t="s">
        <v>213</v>
      </c>
      <c r="F50">
        <v>3637.6205</v>
      </c>
      <c r="G50">
        <v>1917.3123000000001</v>
      </c>
      <c r="H50">
        <v>41013.5772</v>
      </c>
      <c r="I50">
        <v>0.26841999999999999</v>
      </c>
      <c r="J50">
        <v>0.1067</v>
      </c>
      <c r="K50">
        <v>2.1425000000000001</v>
      </c>
      <c r="L50">
        <v>0.75702000000000003</v>
      </c>
      <c r="M50" s="3">
        <v>3.6622999999999998E-5</v>
      </c>
      <c r="N50">
        <v>0</v>
      </c>
      <c r="O50">
        <v>0</v>
      </c>
      <c r="P50">
        <v>5.8750999999999998</v>
      </c>
      <c r="Q50">
        <v>6.2898999999999997E-2</v>
      </c>
      <c r="R50">
        <v>90.963700000000003</v>
      </c>
      <c r="S50">
        <v>8.4110999999999995E-3</v>
      </c>
      <c r="T50">
        <v>0.16458</v>
      </c>
      <c r="U50">
        <v>0.21804999999999999</v>
      </c>
      <c r="V50">
        <v>1.831</v>
      </c>
      <c r="W50">
        <v>8.7106000000000006E-3</v>
      </c>
      <c r="X50">
        <v>1.1105E-2</v>
      </c>
      <c r="Y50">
        <v>7.3550000000000004E-4</v>
      </c>
      <c r="Z50">
        <v>1.9855999999999999E-2</v>
      </c>
      <c r="AA50">
        <v>0.82047999999999999</v>
      </c>
      <c r="AB50">
        <v>1.244E-2</v>
      </c>
      <c r="AC50">
        <v>2.2545E-4</v>
      </c>
      <c r="AD50">
        <v>3.4245999999999999E-3</v>
      </c>
      <c r="AE50">
        <v>3.4816E-2</v>
      </c>
      <c r="AF50">
        <v>7.4184999999999999</v>
      </c>
      <c r="AG50">
        <v>7.4184999999999999</v>
      </c>
      <c r="AH50">
        <v>9.2437000000000005</v>
      </c>
      <c r="AI50">
        <v>1.1006999999999999E-2</v>
      </c>
      <c r="AJ50">
        <v>441.68079999999998</v>
      </c>
      <c r="AK50">
        <v>8.8555999999999996E-2</v>
      </c>
      <c r="AL50">
        <v>4.0754999999999999</v>
      </c>
      <c r="AM50">
        <v>0</v>
      </c>
      <c r="AN50">
        <v>1.1734</v>
      </c>
      <c r="AO50">
        <v>0.40286</v>
      </c>
      <c r="AP50">
        <v>0.62368999999999997</v>
      </c>
      <c r="AQ50">
        <v>2.0830000000000001E-2</v>
      </c>
      <c r="AR50">
        <v>-1.8332999999999999</v>
      </c>
      <c r="AS50">
        <v>-203.27070000000001</v>
      </c>
      <c r="AT50">
        <v>6.6059999999999994E-2</v>
      </c>
      <c r="AU50">
        <f t="shared" si="0"/>
        <v>126.65773000000002</v>
      </c>
      <c r="AV50">
        <f t="shared" si="1"/>
        <v>1917.3135028761735</v>
      </c>
      <c r="AW50">
        <f t="shared" si="2"/>
        <v>6.2737584211504361E-5</v>
      </c>
      <c r="AX50">
        <f t="shared" si="3"/>
        <v>3.2308756229999998</v>
      </c>
      <c r="AY50">
        <f t="shared" si="4"/>
        <v>2272.2909800340149</v>
      </c>
      <c r="AZ50">
        <f t="shared" si="5"/>
        <v>743.00862001064991</v>
      </c>
      <c r="BA50">
        <f t="shared" si="6"/>
        <v>41014.075824587875</v>
      </c>
      <c r="BB50">
        <f t="shared" si="7"/>
        <v>1.2157401522539216E-3</v>
      </c>
    </row>
    <row r="51" spans="1:54" x14ac:dyDescent="0.25">
      <c r="A51" t="s">
        <v>60</v>
      </c>
      <c r="B51">
        <v>236.57400000000001</v>
      </c>
      <c r="C51">
        <v>48.646999999999998</v>
      </c>
      <c r="D51" t="s">
        <v>152</v>
      </c>
      <c r="E51" t="s">
        <v>209</v>
      </c>
      <c r="F51">
        <v>2640.4580999999998</v>
      </c>
      <c r="G51">
        <v>1894.7947999999999</v>
      </c>
      <c r="H51">
        <v>23168.527600000001</v>
      </c>
      <c r="I51">
        <v>0.36408000000000001</v>
      </c>
      <c r="J51">
        <v>1.3731999999999999E-2</v>
      </c>
      <c r="K51">
        <v>1.1012999999999999</v>
      </c>
      <c r="L51">
        <v>0.31957999999999998</v>
      </c>
      <c r="M51">
        <v>0</v>
      </c>
      <c r="N51">
        <v>0</v>
      </c>
      <c r="O51">
        <v>0</v>
      </c>
      <c r="P51">
        <v>3.7401</v>
      </c>
      <c r="Q51">
        <v>4.0143999999999999E-2</v>
      </c>
      <c r="R51">
        <v>85.868799999999993</v>
      </c>
      <c r="S51">
        <v>8.4110999999999995E-3</v>
      </c>
      <c r="T51">
        <v>0.15536</v>
      </c>
      <c r="U51">
        <v>0.20584</v>
      </c>
      <c r="V51">
        <v>1.831</v>
      </c>
      <c r="W51">
        <v>8.7106000000000006E-3</v>
      </c>
      <c r="X51">
        <v>1.1105E-2</v>
      </c>
      <c r="Y51">
        <v>7.3550000000000004E-4</v>
      </c>
      <c r="Z51">
        <v>1.9855999999999999E-2</v>
      </c>
      <c r="AA51">
        <v>0.82047999999999999</v>
      </c>
      <c r="AB51">
        <v>1.244E-2</v>
      </c>
      <c r="AC51">
        <v>2.2545E-4</v>
      </c>
      <c r="AD51">
        <v>3.4245999999999999E-3</v>
      </c>
      <c r="AE51">
        <v>3.4816E-2</v>
      </c>
      <c r="AF51">
        <v>7.0030000000000001</v>
      </c>
      <c r="AG51">
        <v>7.0030000000000001</v>
      </c>
      <c r="AH51">
        <v>8.7260000000000009</v>
      </c>
      <c r="AI51">
        <v>1.1006999999999999E-2</v>
      </c>
      <c r="AJ51">
        <v>441.68079999999998</v>
      </c>
      <c r="AK51">
        <v>8.8555999999999996E-2</v>
      </c>
      <c r="AL51">
        <v>5.0343</v>
      </c>
      <c r="AM51">
        <v>0</v>
      </c>
      <c r="AN51">
        <v>0.40943000000000002</v>
      </c>
      <c r="AO51">
        <v>0.40286</v>
      </c>
      <c r="AP51">
        <v>0.62368999999999997</v>
      </c>
      <c r="AQ51">
        <v>2.0830000000000001E-2</v>
      </c>
      <c r="AR51">
        <v>-1.8332999999999999</v>
      </c>
      <c r="AS51">
        <v>-203.27070000000001</v>
      </c>
      <c r="AT51">
        <v>6.2359999999999999E-2</v>
      </c>
      <c r="AU51">
        <f t="shared" si="0"/>
        <v>118.15956199999999</v>
      </c>
      <c r="AV51">
        <f t="shared" si="1"/>
        <v>1894.7973380372032</v>
      </c>
      <c r="AW51">
        <f t="shared" si="2"/>
        <v>1.3394768677072732E-4</v>
      </c>
      <c r="AX51">
        <f t="shared" si="3"/>
        <v>1.8251039999999998</v>
      </c>
      <c r="AY51">
        <f t="shared" si="4"/>
        <v>1283.6047687199998</v>
      </c>
      <c r="AZ51">
        <f t="shared" si="5"/>
        <v>419.72151288100423</v>
      </c>
      <c r="BA51">
        <f t="shared" si="6"/>
        <v>23168.627511031435</v>
      </c>
      <c r="BB51">
        <f t="shared" si="7"/>
        <v>4.3123413929341525E-4</v>
      </c>
    </row>
    <row r="52" spans="1:54" x14ac:dyDescent="0.25">
      <c r="A52" t="s">
        <v>61</v>
      </c>
      <c r="B52">
        <v>307.24799999999999</v>
      </c>
      <c r="C52">
        <v>47.619</v>
      </c>
      <c r="D52" t="s">
        <v>153</v>
      </c>
      <c r="E52" t="s">
        <v>216</v>
      </c>
      <c r="F52">
        <v>3295.6397999999999</v>
      </c>
      <c r="G52">
        <v>1951.47</v>
      </c>
      <c r="H52">
        <v>34232.765299999999</v>
      </c>
      <c r="I52">
        <v>0.39451000000000003</v>
      </c>
      <c r="J52">
        <v>7.4909E-4</v>
      </c>
      <c r="K52">
        <v>1.6303000000000001</v>
      </c>
      <c r="L52">
        <v>0.57401999999999997</v>
      </c>
      <c r="M52">
        <v>0</v>
      </c>
      <c r="N52">
        <v>0</v>
      </c>
      <c r="O52">
        <v>0</v>
      </c>
      <c r="P52">
        <v>9.6423000000000005</v>
      </c>
      <c r="Q52">
        <v>9.7897999999999999E-2</v>
      </c>
      <c r="R52">
        <v>113.1469</v>
      </c>
      <c r="S52">
        <v>8.4110999999999995E-3</v>
      </c>
      <c r="T52">
        <v>0.20472000000000001</v>
      </c>
      <c r="U52">
        <v>0.27123000000000003</v>
      </c>
      <c r="V52">
        <v>1.831</v>
      </c>
      <c r="W52">
        <v>8.7106000000000006E-3</v>
      </c>
      <c r="X52">
        <v>1.1105E-2</v>
      </c>
      <c r="Y52">
        <v>7.3550000000000004E-4</v>
      </c>
      <c r="Z52">
        <v>1.9855999999999999E-2</v>
      </c>
      <c r="AA52">
        <v>0.82047999999999999</v>
      </c>
      <c r="AB52">
        <v>1.244E-2</v>
      </c>
      <c r="AC52">
        <v>2.2545E-4</v>
      </c>
      <c r="AD52">
        <v>3.4245999999999999E-3</v>
      </c>
      <c r="AE52">
        <v>3.4816E-2</v>
      </c>
      <c r="AF52">
        <v>9.2276000000000007</v>
      </c>
      <c r="AG52">
        <v>9.2276000000000007</v>
      </c>
      <c r="AH52">
        <v>11.497999999999999</v>
      </c>
      <c r="AI52">
        <v>1.1006999999999999E-2</v>
      </c>
      <c r="AJ52">
        <v>441.68079999999998</v>
      </c>
      <c r="AK52">
        <v>8.8555999999999996E-2</v>
      </c>
      <c r="AL52">
        <v>6.1379999999999999</v>
      </c>
      <c r="AM52">
        <v>0</v>
      </c>
      <c r="AN52">
        <v>0.99526999999999999</v>
      </c>
      <c r="AO52">
        <v>0.40286</v>
      </c>
      <c r="AP52">
        <v>0.62368999999999997</v>
      </c>
      <c r="AQ52">
        <v>2.0830000000000001E-2</v>
      </c>
      <c r="AR52">
        <v>-1.8332999999999999</v>
      </c>
      <c r="AS52">
        <v>-203.27070000000001</v>
      </c>
      <c r="AT52">
        <v>8.2170000000000007E-2</v>
      </c>
      <c r="AU52">
        <f t="shared" si="0"/>
        <v>160.35236909</v>
      </c>
      <c r="AV52">
        <f t="shared" si="1"/>
        <v>1951.4709637337226</v>
      </c>
      <c r="AW52">
        <f t="shared" si="2"/>
        <v>4.9384989089699833E-5</v>
      </c>
      <c r="AX52">
        <f t="shared" si="3"/>
        <v>2.6967279999999998</v>
      </c>
      <c r="AY52">
        <f t="shared" si="4"/>
        <v>1896.6222860399996</v>
      </c>
      <c r="AZ52">
        <f t="shared" si="5"/>
        <v>620.17000455237871</v>
      </c>
      <c r="BA52">
        <f t="shared" si="6"/>
        <v>34233.384251291303</v>
      </c>
      <c r="BB52">
        <f t="shared" si="7"/>
        <v>1.8080341889683579E-3</v>
      </c>
    </row>
    <row r="53" spans="1:54" x14ac:dyDescent="0.25">
      <c r="A53" t="s">
        <v>62</v>
      </c>
      <c r="B53">
        <v>305.43200000000002</v>
      </c>
      <c r="C53">
        <v>48.936999999999998</v>
      </c>
      <c r="D53" t="s">
        <v>154</v>
      </c>
      <c r="E53" t="s">
        <v>216</v>
      </c>
      <c r="F53">
        <v>3394.1437999999998</v>
      </c>
      <c r="G53">
        <v>1932.2098000000001</v>
      </c>
      <c r="H53">
        <v>36039.293799999999</v>
      </c>
      <c r="I53">
        <v>0.37234</v>
      </c>
      <c r="J53">
        <v>1.6591999999999999E-2</v>
      </c>
      <c r="K53">
        <v>1.7513000000000001</v>
      </c>
      <c r="L53">
        <v>0.64000999999999997</v>
      </c>
      <c r="M53">
        <v>0</v>
      </c>
      <c r="N53">
        <v>0</v>
      </c>
      <c r="O53">
        <v>0</v>
      </c>
      <c r="P53">
        <v>8.0728000000000009</v>
      </c>
      <c r="Q53">
        <v>7.5380000000000003E-2</v>
      </c>
      <c r="R53">
        <v>113.1469</v>
      </c>
      <c r="S53">
        <v>8.4110999999999995E-3</v>
      </c>
      <c r="T53">
        <v>0.20472000000000001</v>
      </c>
      <c r="U53">
        <v>0.27123000000000003</v>
      </c>
      <c r="V53">
        <v>1.831</v>
      </c>
      <c r="W53">
        <v>8.7106000000000006E-3</v>
      </c>
      <c r="X53">
        <v>1.1105E-2</v>
      </c>
      <c r="Y53">
        <v>7.3550000000000004E-4</v>
      </c>
      <c r="Z53">
        <v>1.9855999999999999E-2</v>
      </c>
      <c r="AA53">
        <v>0.82047999999999999</v>
      </c>
      <c r="AB53">
        <v>1.244E-2</v>
      </c>
      <c r="AC53">
        <v>2.2545E-4</v>
      </c>
      <c r="AD53">
        <v>3.4245999999999999E-3</v>
      </c>
      <c r="AE53">
        <v>3.4816E-2</v>
      </c>
      <c r="AF53">
        <v>9.2276000000000007</v>
      </c>
      <c r="AG53">
        <v>9.2276000000000007</v>
      </c>
      <c r="AH53">
        <v>11.497999999999999</v>
      </c>
      <c r="AI53">
        <v>1.1006999999999999E-2</v>
      </c>
      <c r="AJ53">
        <v>441.68079999999998</v>
      </c>
      <c r="AK53">
        <v>8.8555999999999996E-2</v>
      </c>
      <c r="AL53">
        <v>6.04</v>
      </c>
      <c r="AM53">
        <v>0</v>
      </c>
      <c r="AN53">
        <v>1.0643</v>
      </c>
      <c r="AO53">
        <v>0.40286</v>
      </c>
      <c r="AP53">
        <v>0.62368999999999997</v>
      </c>
      <c r="AQ53">
        <v>2.0830000000000001E-2</v>
      </c>
      <c r="AR53">
        <v>-1.8332999999999999</v>
      </c>
      <c r="AS53">
        <v>-203.27070000000001</v>
      </c>
      <c r="AT53">
        <v>8.2170000000000007E-2</v>
      </c>
      <c r="AU53">
        <f t="shared" si="0"/>
        <v>158.76974199999998</v>
      </c>
      <c r="AV53">
        <f t="shared" si="1"/>
        <v>1932.2105634659847</v>
      </c>
      <c r="AW53">
        <f t="shared" si="2"/>
        <v>3.9512566541891848E-5</v>
      </c>
      <c r="AX53">
        <f t="shared" si="3"/>
        <v>2.8390300000000002</v>
      </c>
      <c r="AY53">
        <f t="shared" si="4"/>
        <v>1996.70399415</v>
      </c>
      <c r="AZ53">
        <f t="shared" si="5"/>
        <v>652.89537840833043</v>
      </c>
      <c r="BA53">
        <f t="shared" si="6"/>
        <v>36039.824888139839</v>
      </c>
      <c r="BB53">
        <f t="shared" si="7"/>
        <v>1.4736146512597716E-3</v>
      </c>
    </row>
    <row r="54" spans="1:54" x14ac:dyDescent="0.25">
      <c r="A54" t="s">
        <v>63</v>
      </c>
      <c r="B54">
        <v>302.60000000000002</v>
      </c>
      <c r="C54">
        <v>49.216999999999999</v>
      </c>
      <c r="D54" t="s">
        <v>155</v>
      </c>
      <c r="E54" t="s">
        <v>216</v>
      </c>
      <c r="F54">
        <v>3418.7458999999999</v>
      </c>
      <c r="G54">
        <v>1948.4873</v>
      </c>
      <c r="H54">
        <v>36459.211900000002</v>
      </c>
      <c r="I54">
        <v>0.36033999999999999</v>
      </c>
      <c r="J54">
        <v>5.0945999999999998E-2</v>
      </c>
      <c r="K54">
        <v>1.7718</v>
      </c>
      <c r="L54">
        <v>0.65686</v>
      </c>
      <c r="M54">
        <v>0</v>
      </c>
      <c r="N54">
        <v>0</v>
      </c>
      <c r="O54">
        <v>0</v>
      </c>
      <c r="P54">
        <v>9.3962000000000003</v>
      </c>
      <c r="Q54">
        <v>8.3107E-2</v>
      </c>
      <c r="R54">
        <v>113.1469</v>
      </c>
      <c r="S54">
        <v>8.4110999999999995E-3</v>
      </c>
      <c r="T54">
        <v>0.20472000000000001</v>
      </c>
      <c r="U54">
        <v>0.27123000000000003</v>
      </c>
      <c r="V54">
        <v>1.831</v>
      </c>
      <c r="W54">
        <v>8.7106000000000006E-3</v>
      </c>
      <c r="X54">
        <v>1.1105E-2</v>
      </c>
      <c r="Y54">
        <v>7.3550000000000004E-4</v>
      </c>
      <c r="Z54">
        <v>1.9855999999999999E-2</v>
      </c>
      <c r="AA54">
        <v>0.82047999999999999</v>
      </c>
      <c r="AB54">
        <v>1.244E-2</v>
      </c>
      <c r="AC54">
        <v>2.2545E-4</v>
      </c>
      <c r="AD54">
        <v>3.4245999999999999E-3</v>
      </c>
      <c r="AE54">
        <v>3.4816E-2</v>
      </c>
      <c r="AF54">
        <v>9.2276000000000007</v>
      </c>
      <c r="AG54">
        <v>9.2276000000000007</v>
      </c>
      <c r="AH54">
        <v>11.497999999999999</v>
      </c>
      <c r="AI54">
        <v>1.1006999999999999E-2</v>
      </c>
      <c r="AJ54">
        <v>441.68079999999998</v>
      </c>
      <c r="AK54">
        <v>8.8555999999999996E-2</v>
      </c>
      <c r="AL54">
        <v>6.0053000000000001</v>
      </c>
      <c r="AM54">
        <v>0</v>
      </c>
      <c r="AN54">
        <v>1.0787</v>
      </c>
      <c r="AO54">
        <v>0.40286</v>
      </c>
      <c r="AP54">
        <v>0.62368999999999997</v>
      </c>
      <c r="AQ54">
        <v>2.0830000000000001E-2</v>
      </c>
      <c r="AR54">
        <v>-1.8332999999999999</v>
      </c>
      <c r="AS54">
        <v>-203.27070000000001</v>
      </c>
      <c r="AT54">
        <v>8.2170000000000007E-2</v>
      </c>
      <c r="AU54">
        <f t="shared" si="0"/>
        <v>160.10719599999999</v>
      </c>
      <c r="AV54">
        <f t="shared" si="1"/>
        <v>1948.4872337836191</v>
      </c>
      <c r="AW54">
        <f t="shared" si="2"/>
        <v>-3.3983482033144104E-6</v>
      </c>
      <c r="AX54">
        <f t="shared" si="3"/>
        <v>2.8721070000000002</v>
      </c>
      <c r="AY54">
        <f t="shared" si="4"/>
        <v>2019.967213635</v>
      </c>
      <c r="AZ54">
        <f t="shared" si="5"/>
        <v>660.50213861572956</v>
      </c>
      <c r="BA54">
        <f t="shared" si="6"/>
        <v>36459.718051588272</v>
      </c>
      <c r="BB54">
        <f t="shared" si="7"/>
        <v>1.388248772395017E-3</v>
      </c>
    </row>
    <row r="55" spans="1:54" x14ac:dyDescent="0.25">
      <c r="A55" t="s">
        <v>64</v>
      </c>
      <c r="B55">
        <v>293.75</v>
      </c>
      <c r="C55">
        <v>50.216999999999999</v>
      </c>
      <c r="D55" t="s">
        <v>156</v>
      </c>
      <c r="E55" t="s">
        <v>211</v>
      </c>
      <c r="F55">
        <v>3564.8561</v>
      </c>
      <c r="G55">
        <v>1893.6599000000001</v>
      </c>
      <c r="H55">
        <v>41469.873599999999</v>
      </c>
      <c r="I55">
        <v>0.26752999999999999</v>
      </c>
      <c r="J55" s="3">
        <v>8.5074000000000006E-5</v>
      </c>
      <c r="K55">
        <v>2.1623999999999999</v>
      </c>
      <c r="L55">
        <v>0.78464</v>
      </c>
      <c r="M55">
        <v>0</v>
      </c>
      <c r="N55">
        <v>0</v>
      </c>
      <c r="O55">
        <v>0</v>
      </c>
      <c r="P55">
        <v>0.97484000000000004</v>
      </c>
      <c r="Q55">
        <v>5.2229999999999999E-2</v>
      </c>
      <c r="R55">
        <v>20.8062</v>
      </c>
      <c r="S55">
        <v>8.4110999999999995E-3</v>
      </c>
      <c r="T55">
        <v>3.7644999999999998E-2</v>
      </c>
      <c r="U55">
        <v>4.9875999999999997E-2</v>
      </c>
      <c r="V55">
        <v>1.831</v>
      </c>
      <c r="W55">
        <v>8.7106000000000006E-3</v>
      </c>
      <c r="X55">
        <v>1.1105E-2</v>
      </c>
      <c r="Y55">
        <v>7.3550000000000004E-4</v>
      </c>
      <c r="Z55">
        <v>1.9855999999999999E-2</v>
      </c>
      <c r="AA55">
        <v>0.82047999999999999</v>
      </c>
      <c r="AB55">
        <v>1.244E-2</v>
      </c>
      <c r="AC55">
        <v>2.2545E-4</v>
      </c>
      <c r="AD55">
        <v>3.4245999999999999E-3</v>
      </c>
      <c r="AE55">
        <v>3.4816E-2</v>
      </c>
      <c r="AF55">
        <v>1.6968000000000001</v>
      </c>
      <c r="AG55">
        <v>1.6968000000000001</v>
      </c>
      <c r="AH55">
        <v>2.1143000000000001</v>
      </c>
      <c r="AI55">
        <v>1.1006999999999999E-2</v>
      </c>
      <c r="AJ55">
        <v>441.68079999999998</v>
      </c>
      <c r="AK55">
        <v>8.8555999999999996E-2</v>
      </c>
      <c r="AL55">
        <v>0.98107999999999995</v>
      </c>
      <c r="AM55">
        <v>0</v>
      </c>
      <c r="AN55">
        <v>0.25542999999999999</v>
      </c>
      <c r="AO55">
        <v>0.40286</v>
      </c>
      <c r="AP55">
        <v>0.62368999999999997</v>
      </c>
      <c r="AQ55">
        <v>2.0830000000000001E-2</v>
      </c>
      <c r="AR55">
        <v>-1.8332999999999999</v>
      </c>
      <c r="AS55">
        <v>-203.27070000000001</v>
      </c>
      <c r="AT55">
        <v>1.511E-2</v>
      </c>
      <c r="AU55">
        <f t="shared" si="0"/>
        <v>28.613056074000003</v>
      </c>
      <c r="AV55">
        <f t="shared" si="1"/>
        <v>1893.6503027134349</v>
      </c>
      <c r="AW55">
        <f t="shared" si="2"/>
        <v>-5.0681409082845865E-4</v>
      </c>
      <c r="AX55">
        <f t="shared" si="3"/>
        <v>3.2667999999999999</v>
      </c>
      <c r="AY55">
        <f t="shared" si="4"/>
        <v>2297.5567739999997</v>
      </c>
      <c r="AZ55">
        <f t="shared" si="5"/>
        <v>751.2701951667766</v>
      </c>
      <c r="BA55">
        <f t="shared" si="6"/>
        <v>41470.114773206071</v>
      </c>
      <c r="BB55">
        <f t="shared" si="7"/>
        <v>5.815590513572862E-4</v>
      </c>
    </row>
    <row r="56" spans="1:54" x14ac:dyDescent="0.25">
      <c r="A56" t="s">
        <v>65</v>
      </c>
      <c r="B56">
        <v>301.45</v>
      </c>
      <c r="C56">
        <v>48.533000000000001</v>
      </c>
      <c r="D56" t="s">
        <v>157</v>
      </c>
      <c r="E56" t="s">
        <v>216</v>
      </c>
      <c r="F56">
        <v>3309.8854000000001</v>
      </c>
      <c r="G56">
        <v>1990.3824999999999</v>
      </c>
      <c r="H56">
        <v>34432.181700000001</v>
      </c>
      <c r="I56">
        <v>0.38618999999999998</v>
      </c>
      <c r="J56">
        <v>3.5899999999999999E-3</v>
      </c>
      <c r="K56">
        <v>1.6125</v>
      </c>
      <c r="L56">
        <v>0.59226999999999996</v>
      </c>
      <c r="M56">
        <v>0</v>
      </c>
      <c r="N56">
        <v>0</v>
      </c>
      <c r="O56">
        <v>0</v>
      </c>
      <c r="P56">
        <v>12.8507</v>
      </c>
      <c r="Q56">
        <v>0.12139999999999999</v>
      </c>
      <c r="R56">
        <v>113.1469</v>
      </c>
      <c r="S56">
        <v>8.4110999999999995E-3</v>
      </c>
      <c r="T56">
        <v>0.20472000000000001</v>
      </c>
      <c r="U56">
        <v>0.27123000000000003</v>
      </c>
      <c r="V56">
        <v>1.831</v>
      </c>
      <c r="W56">
        <v>8.7106000000000006E-3</v>
      </c>
      <c r="X56">
        <v>1.1105E-2</v>
      </c>
      <c r="Y56">
        <v>7.3550000000000004E-4</v>
      </c>
      <c r="Z56">
        <v>1.9855999999999999E-2</v>
      </c>
      <c r="AA56">
        <v>0.82047999999999999</v>
      </c>
      <c r="AB56">
        <v>1.244E-2</v>
      </c>
      <c r="AC56">
        <v>2.2545E-4</v>
      </c>
      <c r="AD56">
        <v>3.4245999999999999E-3</v>
      </c>
      <c r="AE56">
        <v>3.4816E-2</v>
      </c>
      <c r="AF56">
        <v>9.2276000000000007</v>
      </c>
      <c r="AG56">
        <v>9.2276000000000007</v>
      </c>
      <c r="AH56">
        <v>11.497999999999999</v>
      </c>
      <c r="AI56">
        <v>1.1006999999999999E-2</v>
      </c>
      <c r="AJ56">
        <v>441.68079999999998</v>
      </c>
      <c r="AK56">
        <v>8.8555999999999996E-2</v>
      </c>
      <c r="AL56">
        <v>6.1506999999999996</v>
      </c>
      <c r="AM56">
        <v>0</v>
      </c>
      <c r="AN56">
        <v>0.96875</v>
      </c>
      <c r="AO56">
        <v>0.40286</v>
      </c>
      <c r="AP56">
        <v>0.62368999999999997</v>
      </c>
      <c r="AQ56">
        <v>2.0830000000000001E-2</v>
      </c>
      <c r="AR56">
        <v>-1.8332999999999999</v>
      </c>
      <c r="AS56">
        <v>-203.27070000000001</v>
      </c>
      <c r="AT56">
        <v>8.2170000000000007E-2</v>
      </c>
      <c r="AU56">
        <f t="shared" si="0"/>
        <v>163.54979</v>
      </c>
      <c r="AV56">
        <f t="shared" si="1"/>
        <v>1990.3832298892539</v>
      </c>
      <c r="AW56">
        <f t="shared" si="2"/>
        <v>3.6670789977964425E-5</v>
      </c>
      <c r="AX56">
        <f t="shared" si="3"/>
        <v>2.7123599999999999</v>
      </c>
      <c r="AY56">
        <f t="shared" si="4"/>
        <v>1907.6163497999999</v>
      </c>
      <c r="AZ56">
        <f t="shared" si="5"/>
        <v>623.7649156858572</v>
      </c>
      <c r="BA56">
        <f t="shared" si="6"/>
        <v>34431.823345859317</v>
      </c>
      <c r="BB56">
        <f t="shared" si="7"/>
        <v>-1.0407643449045988E-3</v>
      </c>
    </row>
    <row r="57" spans="1:54" x14ac:dyDescent="0.25">
      <c r="A57" t="s">
        <v>66</v>
      </c>
      <c r="B57">
        <v>299.58300000000003</v>
      </c>
      <c r="C57">
        <v>53.317</v>
      </c>
      <c r="D57" t="s">
        <v>158</v>
      </c>
      <c r="E57" t="s">
        <v>216</v>
      </c>
      <c r="F57">
        <v>3833.4169000000002</v>
      </c>
      <c r="G57">
        <v>1850.9054000000001</v>
      </c>
      <c r="H57">
        <v>44088.610200000003</v>
      </c>
      <c r="I57">
        <v>0.20544000000000001</v>
      </c>
      <c r="J57">
        <v>7.2684999999999998E-3</v>
      </c>
      <c r="K57">
        <v>2.3809999999999998</v>
      </c>
      <c r="L57">
        <v>0.87021000000000004</v>
      </c>
      <c r="M57">
        <v>0</v>
      </c>
      <c r="N57">
        <v>0</v>
      </c>
      <c r="O57">
        <v>0</v>
      </c>
      <c r="P57">
        <v>2.0836999999999999</v>
      </c>
      <c r="Q57">
        <v>1.6466999999999999E-2</v>
      </c>
      <c r="R57">
        <v>113.1469</v>
      </c>
      <c r="S57">
        <v>8.4110999999999995E-3</v>
      </c>
      <c r="T57">
        <v>0.20472000000000001</v>
      </c>
      <c r="U57">
        <v>0.27123000000000003</v>
      </c>
      <c r="V57">
        <v>1.831</v>
      </c>
      <c r="W57">
        <v>8.7106000000000006E-3</v>
      </c>
      <c r="X57">
        <v>1.1105E-2</v>
      </c>
      <c r="Y57">
        <v>7.3550000000000004E-4</v>
      </c>
      <c r="Z57">
        <v>1.9855999999999999E-2</v>
      </c>
      <c r="AA57">
        <v>0.82047999999999999</v>
      </c>
      <c r="AB57">
        <v>1.244E-2</v>
      </c>
      <c r="AC57">
        <v>2.2545E-4</v>
      </c>
      <c r="AD57">
        <v>3.4245999999999999E-3</v>
      </c>
      <c r="AE57">
        <v>3.4816E-2</v>
      </c>
      <c r="AF57">
        <v>9.2276000000000007</v>
      </c>
      <c r="AG57">
        <v>9.2276000000000007</v>
      </c>
      <c r="AH57">
        <v>11.497999999999999</v>
      </c>
      <c r="AI57">
        <v>1.1006999999999999E-2</v>
      </c>
      <c r="AJ57">
        <v>441.68079999999998</v>
      </c>
      <c r="AK57">
        <v>8.8555999999999996E-2</v>
      </c>
      <c r="AL57">
        <v>4.9432999999999998</v>
      </c>
      <c r="AM57">
        <v>0</v>
      </c>
      <c r="AN57">
        <v>1.4785999999999999</v>
      </c>
      <c r="AO57">
        <v>0.40286</v>
      </c>
      <c r="AP57">
        <v>0.62368999999999997</v>
      </c>
      <c r="AQ57">
        <v>2.0830000000000001E-2</v>
      </c>
      <c r="AR57">
        <v>-1.8332999999999999</v>
      </c>
      <c r="AS57">
        <v>-203.27070000000001</v>
      </c>
      <c r="AT57">
        <v>8.2170000000000007E-2</v>
      </c>
      <c r="AU57">
        <f t="shared" si="0"/>
        <v>152.08891849999998</v>
      </c>
      <c r="AV57">
        <f t="shared" si="1"/>
        <v>1850.9056650845803</v>
      </c>
      <c r="AW57">
        <f t="shared" si="2"/>
        <v>1.4321884965760304E-5</v>
      </c>
      <c r="AX57">
        <f t="shared" si="3"/>
        <v>3.4731169999999998</v>
      </c>
      <c r="AY57">
        <f t="shared" si="4"/>
        <v>2442.6605516849995</v>
      </c>
      <c r="AZ57">
        <f t="shared" si="5"/>
        <v>798.71718085804139</v>
      </c>
      <c r="BA57">
        <f t="shared" si="6"/>
        <v>44089.188383363886</v>
      </c>
      <c r="BB57">
        <f t="shared" si="7"/>
        <v>1.3113948908643656E-3</v>
      </c>
    </row>
    <row r="58" spans="1:54" x14ac:dyDescent="0.25">
      <c r="A58" t="s">
        <v>113</v>
      </c>
      <c r="B58">
        <v>302.96699999999998</v>
      </c>
      <c r="C58">
        <v>53.716999999999999</v>
      </c>
      <c r="D58" t="s">
        <v>159</v>
      </c>
      <c r="E58" t="s">
        <v>216</v>
      </c>
      <c r="F58">
        <v>3800.1633000000002</v>
      </c>
      <c r="G58">
        <v>1847.2379000000001</v>
      </c>
      <c r="H58">
        <v>43493.833200000001</v>
      </c>
      <c r="I58">
        <v>0.32071</v>
      </c>
      <c r="J58">
        <v>1.1964E-4</v>
      </c>
      <c r="K58">
        <v>2.2845</v>
      </c>
      <c r="L58">
        <v>0.80725999999999998</v>
      </c>
      <c r="M58">
        <v>0</v>
      </c>
      <c r="N58">
        <v>0</v>
      </c>
      <c r="O58">
        <v>0</v>
      </c>
      <c r="P58">
        <v>1.4908999999999999</v>
      </c>
      <c r="Q58">
        <v>1.3801000000000001E-2</v>
      </c>
      <c r="R58">
        <v>113.1469</v>
      </c>
      <c r="S58">
        <v>8.4110999999999995E-3</v>
      </c>
      <c r="T58">
        <v>0.20472000000000001</v>
      </c>
      <c r="U58">
        <v>0.27123000000000003</v>
      </c>
      <c r="V58">
        <v>1.831</v>
      </c>
      <c r="W58">
        <v>8.7106000000000006E-3</v>
      </c>
      <c r="X58">
        <v>1.1105E-2</v>
      </c>
      <c r="Y58">
        <v>7.3550000000000004E-4</v>
      </c>
      <c r="Z58">
        <v>1.9855999999999999E-2</v>
      </c>
      <c r="AA58">
        <v>0.82047999999999999</v>
      </c>
      <c r="AB58">
        <v>1.244E-2</v>
      </c>
      <c r="AC58">
        <v>2.2545E-4</v>
      </c>
      <c r="AD58">
        <v>3.4245999999999999E-3</v>
      </c>
      <c r="AE58">
        <v>3.4816E-2</v>
      </c>
      <c r="AF58">
        <v>9.2276000000000007</v>
      </c>
      <c r="AG58">
        <v>9.2276000000000007</v>
      </c>
      <c r="AH58">
        <v>11.497999999999999</v>
      </c>
      <c r="AI58">
        <v>1.1006999999999999E-2</v>
      </c>
      <c r="AJ58">
        <v>441.68079999999998</v>
      </c>
      <c r="AK58">
        <v>8.8555999999999996E-2</v>
      </c>
      <c r="AL58">
        <v>5.2214999999999998</v>
      </c>
      <c r="AM58">
        <v>0</v>
      </c>
      <c r="AN58">
        <v>1.4988999999999999</v>
      </c>
      <c r="AO58">
        <v>0.40286</v>
      </c>
      <c r="AP58">
        <v>0.62368999999999997</v>
      </c>
      <c r="AQ58">
        <v>2.0830000000000001E-2</v>
      </c>
      <c r="AR58">
        <v>-1.8332999999999999</v>
      </c>
      <c r="AS58">
        <v>-203.27070000000001</v>
      </c>
      <c r="AT58">
        <v>8.2170000000000007E-2</v>
      </c>
      <c r="AU58">
        <f t="shared" si="0"/>
        <v>151.78746963999998</v>
      </c>
      <c r="AV58">
        <f t="shared" si="1"/>
        <v>1847.2370651089202</v>
      </c>
      <c r="AW58">
        <f t="shared" si="2"/>
        <v>-4.5196747923995319E-5</v>
      </c>
      <c r="AX58">
        <f t="shared" si="3"/>
        <v>3.4262709999999998</v>
      </c>
      <c r="AY58">
        <f t="shared" si="4"/>
        <v>2409.7135256549996</v>
      </c>
      <c r="AZ58">
        <f t="shared" si="5"/>
        <v>787.94394602187663</v>
      </c>
      <c r="BA58">
        <f t="shared" si="6"/>
        <v>43494.50582040759</v>
      </c>
      <c r="BB58">
        <f t="shared" si="7"/>
        <v>1.5464491316828049E-3</v>
      </c>
    </row>
    <row r="59" spans="1:54" x14ac:dyDescent="0.25">
      <c r="A59" t="s">
        <v>67</v>
      </c>
      <c r="B59">
        <v>293.13600000000002</v>
      </c>
      <c r="C59">
        <v>52.921999999999997</v>
      </c>
      <c r="D59" t="s">
        <v>160</v>
      </c>
      <c r="E59" t="s">
        <v>216</v>
      </c>
      <c r="F59">
        <v>4114.1229999999996</v>
      </c>
      <c r="G59">
        <v>1839.4648999999999</v>
      </c>
      <c r="H59">
        <v>49172.227400000003</v>
      </c>
      <c r="I59">
        <v>0.22437000000000001</v>
      </c>
      <c r="J59">
        <v>2.6795E-3</v>
      </c>
      <c r="K59">
        <v>2.7178</v>
      </c>
      <c r="L59">
        <v>0.91844000000000003</v>
      </c>
      <c r="M59" s="3">
        <v>5.4415000000000003E-6</v>
      </c>
      <c r="N59">
        <v>0</v>
      </c>
      <c r="O59">
        <v>0</v>
      </c>
      <c r="P59">
        <v>1.4590000000000001</v>
      </c>
      <c r="Q59">
        <v>1.298E-2</v>
      </c>
      <c r="R59">
        <v>113.1469</v>
      </c>
      <c r="S59">
        <v>8.4110999999999995E-3</v>
      </c>
      <c r="T59">
        <v>0.20472000000000001</v>
      </c>
      <c r="U59">
        <v>0.27123000000000003</v>
      </c>
      <c r="V59">
        <v>1.831</v>
      </c>
      <c r="W59">
        <v>8.7106000000000006E-3</v>
      </c>
      <c r="X59">
        <v>1.1105E-2</v>
      </c>
      <c r="Y59">
        <v>7.3550000000000004E-4</v>
      </c>
      <c r="Z59">
        <v>1.9855999999999999E-2</v>
      </c>
      <c r="AA59">
        <v>0.82047999999999999</v>
      </c>
      <c r="AB59">
        <v>1.244E-2</v>
      </c>
      <c r="AC59">
        <v>2.2545E-4</v>
      </c>
      <c r="AD59">
        <v>3.4245999999999999E-3</v>
      </c>
      <c r="AE59">
        <v>3.4816E-2</v>
      </c>
      <c r="AF59">
        <v>9.2276000000000007</v>
      </c>
      <c r="AG59">
        <v>9.2276000000000007</v>
      </c>
      <c r="AH59">
        <v>11.497999999999999</v>
      </c>
      <c r="AI59">
        <v>1.1006999999999999E-2</v>
      </c>
      <c r="AJ59">
        <v>441.68079999999998</v>
      </c>
      <c r="AK59">
        <v>8.8555999999999996E-2</v>
      </c>
      <c r="AL59">
        <v>4.2565</v>
      </c>
      <c r="AM59">
        <v>0</v>
      </c>
      <c r="AN59">
        <v>1.8546</v>
      </c>
      <c r="AO59">
        <v>0.40286</v>
      </c>
      <c r="AP59">
        <v>0.62368999999999997</v>
      </c>
      <c r="AQ59">
        <v>2.0830000000000001E-2</v>
      </c>
      <c r="AR59">
        <v>-1.8332999999999999</v>
      </c>
      <c r="AS59">
        <v>-203.27070000000001</v>
      </c>
      <c r="AT59">
        <v>8.2170000000000007E-2</v>
      </c>
      <c r="AU59">
        <f t="shared" si="0"/>
        <v>151.14882949999998</v>
      </c>
      <c r="AV59">
        <f t="shared" si="1"/>
        <v>1839.4648837775339</v>
      </c>
      <c r="AW59">
        <f t="shared" si="2"/>
        <v>-8.8191224223437266E-7</v>
      </c>
      <c r="AX59">
        <f t="shared" si="3"/>
        <v>3.8735954415</v>
      </c>
      <c r="AY59">
        <f t="shared" si="4"/>
        <v>2724.3190419841571</v>
      </c>
      <c r="AZ59">
        <f t="shared" si="5"/>
        <v>890.81572282748903</v>
      </c>
      <c r="BA59">
        <f t="shared" si="6"/>
        <v>49173.027900077395</v>
      </c>
      <c r="BB59">
        <f t="shared" si="7"/>
        <v>1.6279251280164843E-3</v>
      </c>
    </row>
    <row r="60" spans="1:54" x14ac:dyDescent="0.25">
      <c r="A60" t="s">
        <v>68</v>
      </c>
      <c r="B60">
        <v>277.53300000000002</v>
      </c>
      <c r="C60">
        <v>49.414000000000001</v>
      </c>
      <c r="D60" t="s">
        <v>161</v>
      </c>
      <c r="E60" t="s">
        <v>213</v>
      </c>
      <c r="F60">
        <v>3676.6381999999999</v>
      </c>
      <c r="G60">
        <v>1931.2608</v>
      </c>
      <c r="H60">
        <v>41701.201200000003</v>
      </c>
      <c r="I60">
        <v>0.2712</v>
      </c>
      <c r="J60">
        <v>9.1706999999999997E-2</v>
      </c>
      <c r="K60">
        <v>2.1789999999999998</v>
      </c>
      <c r="L60">
        <v>0.76</v>
      </c>
      <c r="M60" s="3">
        <v>3.5987E-5</v>
      </c>
      <c r="N60">
        <v>0</v>
      </c>
      <c r="O60">
        <v>0</v>
      </c>
      <c r="P60">
        <v>6.9</v>
      </c>
      <c r="Q60">
        <v>7.4838000000000002E-2</v>
      </c>
      <c r="R60">
        <v>90.963700000000003</v>
      </c>
      <c r="S60">
        <v>8.4110999999999995E-3</v>
      </c>
      <c r="T60">
        <v>0.16458</v>
      </c>
      <c r="U60">
        <v>0.21804999999999999</v>
      </c>
      <c r="V60">
        <v>1.831</v>
      </c>
      <c r="W60">
        <v>8.7106000000000006E-3</v>
      </c>
      <c r="X60">
        <v>1.1105E-2</v>
      </c>
      <c r="Y60">
        <v>7.3550000000000004E-4</v>
      </c>
      <c r="Z60">
        <v>1.9855999999999999E-2</v>
      </c>
      <c r="AA60">
        <v>0.82047999999999999</v>
      </c>
      <c r="AB60">
        <v>1.244E-2</v>
      </c>
      <c r="AC60">
        <v>2.2545E-4</v>
      </c>
      <c r="AD60">
        <v>3.4245999999999999E-3</v>
      </c>
      <c r="AE60">
        <v>3.4816E-2</v>
      </c>
      <c r="AF60">
        <v>7.4184999999999999</v>
      </c>
      <c r="AG60">
        <v>7.4184999999999999</v>
      </c>
      <c r="AH60">
        <v>9.2437000000000005</v>
      </c>
      <c r="AI60">
        <v>1.1006999999999999E-2</v>
      </c>
      <c r="AJ60">
        <v>441.68079999999998</v>
      </c>
      <c r="AK60">
        <v>8.8555999999999996E-2</v>
      </c>
      <c r="AL60">
        <v>3.9937999999999998</v>
      </c>
      <c r="AM60">
        <v>0</v>
      </c>
      <c r="AN60">
        <v>1.1666000000000001</v>
      </c>
      <c r="AO60">
        <v>0.40286</v>
      </c>
      <c r="AP60">
        <v>0.62368999999999997</v>
      </c>
      <c r="AQ60">
        <v>2.0830000000000001E-2</v>
      </c>
      <c r="AR60">
        <v>-1.8332999999999999</v>
      </c>
      <c r="AS60">
        <v>-203.27070000000001</v>
      </c>
      <c r="AT60">
        <v>6.6059999999999994E-2</v>
      </c>
      <c r="AU60">
        <f t="shared" si="0"/>
        <v>127.579137</v>
      </c>
      <c r="AV60">
        <f t="shared" si="1"/>
        <v>1931.261534968211</v>
      </c>
      <c r="AW60">
        <f t="shared" si="2"/>
        <v>3.8056379089821908E-5</v>
      </c>
      <c r="AX60">
        <f t="shared" si="3"/>
        <v>3.2850739869999996</v>
      </c>
      <c r="AY60">
        <f t="shared" si="4"/>
        <v>2310.4089604270348</v>
      </c>
      <c r="AZ60">
        <f t="shared" si="5"/>
        <v>755.47268744667292</v>
      </c>
      <c r="BA60">
        <f t="shared" si="6"/>
        <v>41702.09234705635</v>
      </c>
      <c r="BB60">
        <f t="shared" si="7"/>
        <v>2.1369360772853702E-3</v>
      </c>
    </row>
    <row r="61" spans="1:54" x14ac:dyDescent="0.25">
      <c r="A61" t="s">
        <v>69</v>
      </c>
      <c r="B61">
        <v>273.08300000000003</v>
      </c>
      <c r="C61">
        <v>49.767000000000003</v>
      </c>
      <c r="D61" t="s">
        <v>162</v>
      </c>
      <c r="E61" t="s">
        <v>213</v>
      </c>
      <c r="F61">
        <v>3722.7982000000002</v>
      </c>
      <c r="G61">
        <v>1908.9077</v>
      </c>
      <c r="H61">
        <v>42561.027099999999</v>
      </c>
      <c r="I61">
        <v>0.25895000000000001</v>
      </c>
      <c r="J61">
        <v>5.1596000000000003E-2</v>
      </c>
      <c r="K61">
        <v>2.2530999999999999</v>
      </c>
      <c r="L61">
        <v>0.78005999999999998</v>
      </c>
      <c r="M61" s="3">
        <v>1.7176E-5</v>
      </c>
      <c r="N61">
        <v>0</v>
      </c>
      <c r="O61">
        <v>0</v>
      </c>
      <c r="P61">
        <v>5.4583000000000004</v>
      </c>
      <c r="Q61">
        <v>6.0596999999999998E-2</v>
      </c>
      <c r="R61">
        <v>90.963700000000003</v>
      </c>
      <c r="S61">
        <v>8.4110999999999995E-3</v>
      </c>
      <c r="T61">
        <v>0.16458</v>
      </c>
      <c r="U61">
        <v>0.21804999999999999</v>
      </c>
      <c r="V61">
        <v>1.831</v>
      </c>
      <c r="W61">
        <v>8.7106000000000006E-3</v>
      </c>
      <c r="X61">
        <v>1.1105E-2</v>
      </c>
      <c r="Y61">
        <v>7.3550000000000004E-4</v>
      </c>
      <c r="Z61">
        <v>1.9855999999999999E-2</v>
      </c>
      <c r="AA61">
        <v>0.82047999999999999</v>
      </c>
      <c r="AB61">
        <v>1.244E-2</v>
      </c>
      <c r="AC61">
        <v>2.2545E-4</v>
      </c>
      <c r="AD61">
        <v>3.4245999999999999E-3</v>
      </c>
      <c r="AE61">
        <v>3.4816E-2</v>
      </c>
      <c r="AF61">
        <v>7.4184999999999999</v>
      </c>
      <c r="AG61">
        <v>7.4184999999999999</v>
      </c>
      <c r="AH61">
        <v>9.2437000000000005</v>
      </c>
      <c r="AI61">
        <v>1.1006999999999999E-2</v>
      </c>
      <c r="AJ61">
        <v>441.68079999999998</v>
      </c>
      <c r="AK61">
        <v>8.8555999999999996E-2</v>
      </c>
      <c r="AL61">
        <v>3.9171</v>
      </c>
      <c r="AM61">
        <v>0</v>
      </c>
      <c r="AN61">
        <v>1.2485999999999999</v>
      </c>
      <c r="AO61">
        <v>0.40286</v>
      </c>
      <c r="AP61">
        <v>0.62368999999999997</v>
      </c>
      <c r="AQ61">
        <v>2.0830000000000001E-2</v>
      </c>
      <c r="AR61">
        <v>-1.8332999999999999</v>
      </c>
      <c r="AS61">
        <v>-203.27070000000001</v>
      </c>
      <c r="AT61">
        <v>6.6059999999999994E-2</v>
      </c>
      <c r="AU61">
        <f t="shared" si="0"/>
        <v>126.102626</v>
      </c>
      <c r="AV61">
        <f t="shared" si="1"/>
        <v>1908.9104753254619</v>
      </c>
      <c r="AW61">
        <f t="shared" si="2"/>
        <v>1.4538793190143826E-4</v>
      </c>
      <c r="AX61">
        <f t="shared" si="3"/>
        <v>3.3527241760000002</v>
      </c>
      <c r="AY61">
        <f t="shared" si="4"/>
        <v>2357.9876766016801</v>
      </c>
      <c r="AZ61">
        <f t="shared" si="5"/>
        <v>771.03028836901274</v>
      </c>
      <c r="BA61">
        <f t="shared" si="6"/>
        <v>42560.871917969504</v>
      </c>
      <c r="BB61">
        <f t="shared" si="7"/>
        <v>-3.6461196282555738E-4</v>
      </c>
    </row>
    <row r="62" spans="1:54" x14ac:dyDescent="0.25">
      <c r="A62" t="s">
        <v>70</v>
      </c>
      <c r="B62">
        <v>268.10000000000002</v>
      </c>
      <c r="C62">
        <v>50.116999999999997</v>
      </c>
      <c r="D62" t="s">
        <v>163</v>
      </c>
      <c r="E62" t="s">
        <v>213</v>
      </c>
      <c r="F62">
        <v>3660.5551999999998</v>
      </c>
      <c r="G62">
        <v>1949.8196</v>
      </c>
      <c r="H62">
        <v>41388.7791</v>
      </c>
      <c r="I62">
        <v>0.27083000000000002</v>
      </c>
      <c r="J62">
        <v>0.10854999999999999</v>
      </c>
      <c r="K62">
        <v>2.1400999999999999</v>
      </c>
      <c r="L62">
        <v>0.75817000000000001</v>
      </c>
      <c r="M62" s="3">
        <v>8.6186999999999993E-6</v>
      </c>
      <c r="N62">
        <v>0</v>
      </c>
      <c r="O62">
        <v>0</v>
      </c>
      <c r="P62">
        <v>8.0744000000000007</v>
      </c>
      <c r="Q62">
        <v>9.1308E-2</v>
      </c>
      <c r="R62">
        <v>90.963700000000003</v>
      </c>
      <c r="S62">
        <v>8.4110999999999995E-3</v>
      </c>
      <c r="T62">
        <v>0.16458</v>
      </c>
      <c r="U62">
        <v>0.21804999999999999</v>
      </c>
      <c r="V62">
        <v>1.831</v>
      </c>
      <c r="W62">
        <v>8.7106000000000006E-3</v>
      </c>
      <c r="X62">
        <v>1.1105E-2</v>
      </c>
      <c r="Y62">
        <v>7.3550000000000004E-4</v>
      </c>
      <c r="Z62">
        <v>1.9855999999999999E-2</v>
      </c>
      <c r="AA62">
        <v>0.82047999999999999</v>
      </c>
      <c r="AB62">
        <v>1.244E-2</v>
      </c>
      <c r="AC62">
        <v>2.2545E-4</v>
      </c>
      <c r="AD62">
        <v>3.4245999999999999E-3</v>
      </c>
      <c r="AE62">
        <v>3.4816E-2</v>
      </c>
      <c r="AF62">
        <v>7.4184999999999999</v>
      </c>
      <c r="AG62">
        <v>7.4184999999999999</v>
      </c>
      <c r="AH62">
        <v>9.2437000000000005</v>
      </c>
      <c r="AI62">
        <v>1.1006999999999999E-2</v>
      </c>
      <c r="AJ62">
        <v>441.68079999999998</v>
      </c>
      <c r="AK62">
        <v>8.8555999999999996E-2</v>
      </c>
      <c r="AL62">
        <v>3.9948000000000001</v>
      </c>
      <c r="AM62">
        <v>0</v>
      </c>
      <c r="AN62">
        <v>1.2003999999999999</v>
      </c>
      <c r="AO62">
        <v>0.40286</v>
      </c>
      <c r="AP62">
        <v>0.62368999999999997</v>
      </c>
      <c r="AQ62">
        <v>2.0830000000000001E-2</v>
      </c>
      <c r="AR62">
        <v>-1.8332999999999999</v>
      </c>
      <c r="AS62">
        <v>-203.27070000000001</v>
      </c>
      <c r="AT62">
        <v>6.6059999999999994E-2</v>
      </c>
      <c r="AU62">
        <f t="shared" si="0"/>
        <v>128.80518000000001</v>
      </c>
      <c r="AV62">
        <f t="shared" si="1"/>
        <v>1949.8210717529521</v>
      </c>
      <c r="AW62">
        <f t="shared" si="2"/>
        <v>7.5481436393214823E-5</v>
      </c>
      <c r="AX62">
        <f t="shared" si="3"/>
        <v>3.2604166187000003</v>
      </c>
      <c r="AY62">
        <f t="shared" si="4"/>
        <v>2293.0673100148038</v>
      </c>
      <c r="AZ62">
        <f t="shared" si="5"/>
        <v>749.80220076397438</v>
      </c>
      <c r="BA62">
        <f t="shared" si="6"/>
        <v>41389.081482171387</v>
      </c>
      <c r="BB62">
        <f t="shared" si="7"/>
        <v>7.3058439703984723E-4</v>
      </c>
    </row>
    <row r="63" spans="1:54" x14ac:dyDescent="0.25">
      <c r="A63" t="s">
        <v>71</v>
      </c>
      <c r="B63">
        <v>262.76</v>
      </c>
      <c r="C63">
        <v>49.91</v>
      </c>
      <c r="D63" t="s">
        <v>164</v>
      </c>
      <c r="E63" t="s">
        <v>207</v>
      </c>
      <c r="F63">
        <v>3548.5747999999999</v>
      </c>
      <c r="G63">
        <v>2021.7891999999999</v>
      </c>
      <c r="H63">
        <v>39796.669800000003</v>
      </c>
      <c r="I63">
        <v>0.25791999999999998</v>
      </c>
      <c r="J63">
        <v>0.21439</v>
      </c>
      <c r="K63">
        <v>2.0270999999999999</v>
      </c>
      <c r="L63">
        <v>0.7268</v>
      </c>
      <c r="M63">
        <v>1.081E-4</v>
      </c>
      <c r="N63">
        <v>0</v>
      </c>
      <c r="O63">
        <v>0</v>
      </c>
      <c r="P63">
        <v>9.9093999999999998</v>
      </c>
      <c r="Q63">
        <v>0.12309</v>
      </c>
      <c r="R63">
        <v>71.534400000000005</v>
      </c>
      <c r="S63">
        <v>8.4110999999999995E-3</v>
      </c>
      <c r="T63">
        <v>0.12942999999999999</v>
      </c>
      <c r="U63">
        <v>0.17147999999999999</v>
      </c>
      <c r="V63">
        <v>1.831</v>
      </c>
      <c r="W63">
        <v>8.7106000000000006E-3</v>
      </c>
      <c r="X63">
        <v>1.1105E-2</v>
      </c>
      <c r="Y63">
        <v>7.3550000000000004E-4</v>
      </c>
      <c r="Z63">
        <v>1.9855999999999999E-2</v>
      </c>
      <c r="AA63">
        <v>0.82047999999999999</v>
      </c>
      <c r="AB63">
        <v>1.244E-2</v>
      </c>
      <c r="AC63">
        <v>2.2545E-4</v>
      </c>
      <c r="AD63">
        <v>3.4245999999999999E-3</v>
      </c>
      <c r="AE63">
        <v>3.4816E-2</v>
      </c>
      <c r="AF63">
        <v>5.8338999999999999</v>
      </c>
      <c r="AG63">
        <v>5.8338999999999999</v>
      </c>
      <c r="AH63">
        <v>7.2693000000000003</v>
      </c>
      <c r="AI63">
        <v>1.1006999999999999E-2</v>
      </c>
      <c r="AJ63">
        <v>441.68079999999998</v>
      </c>
      <c r="AK63">
        <v>8.8555999999999996E-2</v>
      </c>
      <c r="AL63">
        <v>3.2292000000000001</v>
      </c>
      <c r="AM63">
        <v>0</v>
      </c>
      <c r="AN63">
        <v>0.90651999999999999</v>
      </c>
      <c r="AO63">
        <v>0.40286</v>
      </c>
      <c r="AP63">
        <v>0.62368999999999997</v>
      </c>
      <c r="AQ63">
        <v>2.0830000000000001E-2</v>
      </c>
      <c r="AR63">
        <v>-1.8332999999999999</v>
      </c>
      <c r="AS63">
        <v>-203.27070000000001</v>
      </c>
      <c r="AT63">
        <v>5.1950000000000003E-2</v>
      </c>
      <c r="AU63">
        <f t="shared" si="0"/>
        <v>105.03192000000001</v>
      </c>
      <c r="AV63">
        <f t="shared" si="1"/>
        <v>2021.7886429258904</v>
      </c>
      <c r="AW63">
        <f t="shared" si="2"/>
        <v>-2.7553528481548201E-5</v>
      </c>
      <c r="AX63">
        <f t="shared" si="3"/>
        <v>3.1350180999999995</v>
      </c>
      <c r="AY63">
        <f t="shared" si="4"/>
        <v>2204.8739048204993</v>
      </c>
      <c r="AZ63">
        <f t="shared" si="5"/>
        <v>720.96414223043246</v>
      </c>
      <c r="BA63">
        <f t="shared" si="6"/>
        <v>39797.220651119875</v>
      </c>
      <c r="BB63">
        <f t="shared" si="7"/>
        <v>1.3841446986973625E-3</v>
      </c>
    </row>
    <row r="64" spans="1:54" x14ac:dyDescent="0.25">
      <c r="A64" t="s">
        <v>72</v>
      </c>
      <c r="B64">
        <v>255.333</v>
      </c>
      <c r="C64">
        <v>50.433</v>
      </c>
      <c r="D64" t="s">
        <v>165</v>
      </c>
      <c r="E64" t="s">
        <v>210</v>
      </c>
      <c r="F64">
        <v>4866.55</v>
      </c>
      <c r="G64">
        <v>1940.3433</v>
      </c>
      <c r="H64">
        <v>40177.682099999998</v>
      </c>
      <c r="I64">
        <v>0.26121</v>
      </c>
      <c r="J64">
        <v>3.2168999999999999</v>
      </c>
      <c r="K64">
        <v>2.0712000000000002</v>
      </c>
      <c r="L64">
        <v>0.75978000000000001</v>
      </c>
      <c r="M64">
        <v>3.6017999999999998E-4</v>
      </c>
      <c r="N64" s="3">
        <v>5.1483999999999997E-5</v>
      </c>
      <c r="O64">
        <v>0.33894999999999997</v>
      </c>
      <c r="P64">
        <v>77.797600000000003</v>
      </c>
      <c r="Q64">
        <v>7.2363999999999998E-2</v>
      </c>
      <c r="R64">
        <v>994.87189999999998</v>
      </c>
      <c r="S64">
        <v>8.4110999999999995E-3</v>
      </c>
      <c r="T64">
        <v>1.8</v>
      </c>
      <c r="U64">
        <v>2.3849</v>
      </c>
      <c r="V64">
        <v>1.831</v>
      </c>
      <c r="W64">
        <v>8.7106000000000006E-3</v>
      </c>
      <c r="X64">
        <v>1.1105E-2</v>
      </c>
      <c r="Y64">
        <v>7.3550000000000004E-4</v>
      </c>
      <c r="Z64">
        <v>1.9855999999999999E-2</v>
      </c>
      <c r="AA64">
        <v>0.82047999999999999</v>
      </c>
      <c r="AB64">
        <v>1.244E-2</v>
      </c>
      <c r="AC64">
        <v>2.2545E-4</v>
      </c>
      <c r="AD64">
        <v>3.4245999999999999E-3</v>
      </c>
      <c r="AE64">
        <v>3.4816E-2</v>
      </c>
      <c r="AF64">
        <v>81.135900000000007</v>
      </c>
      <c r="AG64">
        <v>81.135900000000007</v>
      </c>
      <c r="AH64">
        <v>101.0989</v>
      </c>
      <c r="AI64">
        <v>1.1006999999999999E-2</v>
      </c>
      <c r="AJ64">
        <v>441.68079999999998</v>
      </c>
      <c r="AK64">
        <v>8.8555999999999996E-2</v>
      </c>
      <c r="AL64">
        <v>45.688299999999998</v>
      </c>
      <c r="AM64">
        <v>0</v>
      </c>
      <c r="AN64">
        <v>12.428800000000001</v>
      </c>
      <c r="AO64">
        <v>0.40286</v>
      </c>
      <c r="AP64">
        <v>0.62368999999999997</v>
      </c>
      <c r="AQ64">
        <v>2.0830000000000001E-2</v>
      </c>
      <c r="AR64">
        <v>-1.8332999999999999</v>
      </c>
      <c r="AS64">
        <v>-203.27070000000001</v>
      </c>
      <c r="AT64">
        <v>0.72250000000000003</v>
      </c>
      <c r="AU64">
        <f t="shared" si="0"/>
        <v>1401.8980499999998</v>
      </c>
      <c r="AV64">
        <f t="shared" si="1"/>
        <v>1940.3433217993077</v>
      </c>
      <c r="AW64">
        <f t="shared" si="2"/>
        <v>1.123476830900001E-6</v>
      </c>
      <c r="AX64">
        <f t="shared" si="3"/>
        <v>3.1649656640000003</v>
      </c>
      <c r="AY64">
        <f t="shared" si="4"/>
        <v>2225.9361763195202</v>
      </c>
      <c r="AZ64">
        <f t="shared" si="5"/>
        <v>727.85122201831371</v>
      </c>
      <c r="BA64">
        <f t="shared" si="6"/>
        <v>40177.387455410921</v>
      </c>
      <c r="BB64">
        <f t="shared" si="7"/>
        <v>-7.3335925439279692E-4</v>
      </c>
    </row>
    <row r="65" spans="1:54" x14ac:dyDescent="0.25">
      <c r="A65" t="s">
        <v>73</v>
      </c>
      <c r="B65">
        <v>258.89999999999998</v>
      </c>
      <c r="C65">
        <v>53.966999999999999</v>
      </c>
      <c r="D65" t="s">
        <v>166</v>
      </c>
      <c r="E65" t="s">
        <v>207</v>
      </c>
      <c r="F65">
        <v>3761.1606000000002</v>
      </c>
      <c r="G65">
        <v>1914.9654</v>
      </c>
      <c r="H65">
        <v>43733.936900000001</v>
      </c>
      <c r="I65">
        <v>0.23183999999999999</v>
      </c>
      <c r="J65">
        <v>5.9406E-2</v>
      </c>
      <c r="K65">
        <v>2.3353999999999999</v>
      </c>
      <c r="L65">
        <v>0.80930000000000002</v>
      </c>
      <c r="M65" s="3">
        <v>9.5126999999999999E-5</v>
      </c>
      <c r="N65" s="3">
        <v>5.0328000000000003E-6</v>
      </c>
      <c r="O65">
        <v>2.3365999999999999E-3</v>
      </c>
      <c r="P65">
        <v>4.6619999999999999</v>
      </c>
      <c r="Q65">
        <v>6.8501999999999993E-2</v>
      </c>
      <c r="R65">
        <v>71.534400000000005</v>
      </c>
      <c r="S65">
        <v>8.4110999999999995E-3</v>
      </c>
      <c r="T65">
        <v>0.12942999999999999</v>
      </c>
      <c r="U65">
        <v>0.17147999999999999</v>
      </c>
      <c r="V65">
        <v>1.831</v>
      </c>
      <c r="W65">
        <v>8.7106000000000006E-3</v>
      </c>
      <c r="X65">
        <v>1.1105E-2</v>
      </c>
      <c r="Y65">
        <v>7.3550000000000004E-4</v>
      </c>
      <c r="Z65">
        <v>1.9855999999999999E-2</v>
      </c>
      <c r="AA65">
        <v>0.82047999999999999</v>
      </c>
      <c r="AB65">
        <v>1.244E-2</v>
      </c>
      <c r="AC65">
        <v>2.2545E-4</v>
      </c>
      <c r="AD65">
        <v>3.4245999999999999E-3</v>
      </c>
      <c r="AE65">
        <v>3.4816E-2</v>
      </c>
      <c r="AF65">
        <v>5.8338999999999999</v>
      </c>
      <c r="AG65">
        <v>5.8338999999999999</v>
      </c>
      <c r="AH65">
        <v>7.2693000000000003</v>
      </c>
      <c r="AI65">
        <v>1.1006999999999999E-2</v>
      </c>
      <c r="AJ65">
        <v>441.68079999999998</v>
      </c>
      <c r="AK65">
        <v>8.8555999999999996E-2</v>
      </c>
      <c r="AL65">
        <v>2.9569999999999999</v>
      </c>
      <c r="AM65">
        <v>0</v>
      </c>
      <c r="AN65">
        <v>1.0291999999999999</v>
      </c>
      <c r="AO65">
        <v>0.40286</v>
      </c>
      <c r="AP65">
        <v>0.62368999999999997</v>
      </c>
      <c r="AQ65">
        <v>2.0830000000000001E-2</v>
      </c>
      <c r="AR65">
        <v>-1.8332999999999999</v>
      </c>
      <c r="AS65">
        <v>-203.27070000000001</v>
      </c>
      <c r="AT65">
        <v>5.1950000000000003E-2</v>
      </c>
      <c r="AU65">
        <f t="shared" si="0"/>
        <v>99.482352599999999</v>
      </c>
      <c r="AV65">
        <f t="shared" si="1"/>
        <v>1914.9634764196342</v>
      </c>
      <c r="AW65">
        <f t="shared" si="2"/>
        <v>-1.0044997670031299E-4</v>
      </c>
      <c r="AX65">
        <f t="shared" si="3"/>
        <v>3.4451421597999996</v>
      </c>
      <c r="AY65">
        <f t="shared" si="4"/>
        <v>2422.9857066981385</v>
      </c>
      <c r="AZ65">
        <f t="shared" si="5"/>
        <v>792.2837708981989</v>
      </c>
      <c r="BA65">
        <f t="shared" si="6"/>
        <v>43734.064153580584</v>
      </c>
      <c r="BB65">
        <f t="shared" si="7"/>
        <v>2.9097131274355816E-4</v>
      </c>
    </row>
    <row r="66" spans="1:54" x14ac:dyDescent="0.25">
      <c r="A66" t="s">
        <v>74</v>
      </c>
      <c r="B66">
        <v>254.327</v>
      </c>
      <c r="C66">
        <v>53.213999999999999</v>
      </c>
      <c r="D66" t="s">
        <v>167</v>
      </c>
      <c r="E66" t="s">
        <v>210</v>
      </c>
      <c r="F66">
        <v>4994.7750999999998</v>
      </c>
      <c r="G66">
        <v>1935.28</v>
      </c>
      <c r="H66">
        <v>42558.130899999996</v>
      </c>
      <c r="I66">
        <v>0.23183999999999999</v>
      </c>
      <c r="J66">
        <v>0.98989000000000005</v>
      </c>
      <c r="K66">
        <v>2.2467999999999999</v>
      </c>
      <c r="L66">
        <v>0.79388999999999998</v>
      </c>
      <c r="M66">
        <v>4.9432000000000002E-4</v>
      </c>
      <c r="N66" s="3">
        <v>1.6804999999999999E-5</v>
      </c>
      <c r="O66">
        <v>0.22151999999999999</v>
      </c>
      <c r="P66">
        <v>79.006500000000003</v>
      </c>
      <c r="Q66">
        <v>7.9509999999999997E-2</v>
      </c>
      <c r="R66">
        <v>994.87189999999998</v>
      </c>
      <c r="S66">
        <v>8.4110999999999995E-3</v>
      </c>
      <c r="T66">
        <v>1.8</v>
      </c>
      <c r="U66">
        <v>2.3849</v>
      </c>
      <c r="V66">
        <v>1.831</v>
      </c>
      <c r="W66">
        <v>8.7106000000000006E-3</v>
      </c>
      <c r="X66">
        <v>1.1105E-2</v>
      </c>
      <c r="Y66">
        <v>7.3550000000000004E-4</v>
      </c>
      <c r="Z66">
        <v>1.9855999999999999E-2</v>
      </c>
      <c r="AA66">
        <v>0.82047999999999999</v>
      </c>
      <c r="AB66">
        <v>1.244E-2</v>
      </c>
      <c r="AC66">
        <v>2.2545E-4</v>
      </c>
      <c r="AD66">
        <v>3.4245999999999999E-3</v>
      </c>
      <c r="AE66">
        <v>3.4816E-2</v>
      </c>
      <c r="AF66">
        <v>81.135900000000007</v>
      </c>
      <c r="AG66">
        <v>81.135900000000007</v>
      </c>
      <c r="AH66">
        <v>101.0989</v>
      </c>
      <c r="AI66">
        <v>1.1006999999999999E-2</v>
      </c>
      <c r="AJ66">
        <v>441.68079999999998</v>
      </c>
      <c r="AK66">
        <v>8.8555999999999996E-2</v>
      </c>
      <c r="AL66">
        <v>42.405700000000003</v>
      </c>
      <c r="AM66">
        <v>0</v>
      </c>
      <c r="AN66">
        <v>13.188700000000001</v>
      </c>
      <c r="AO66">
        <v>0.40286</v>
      </c>
      <c r="AP66">
        <v>0.62368999999999997</v>
      </c>
      <c r="AQ66">
        <v>2.0830000000000001E-2</v>
      </c>
      <c r="AR66">
        <v>-1.8332999999999999</v>
      </c>
      <c r="AS66">
        <v>-203.27070000000001</v>
      </c>
      <c r="AT66">
        <v>0.72250000000000003</v>
      </c>
      <c r="AU66">
        <f t="shared" si="0"/>
        <v>1398.2398099999998</v>
      </c>
      <c r="AV66">
        <f t="shared" si="1"/>
        <v>1935.2800138408302</v>
      </c>
      <c r="AW66">
        <f t="shared" si="2"/>
        <v>7.151848883574105E-7</v>
      </c>
      <c r="AX66">
        <f t="shared" si="3"/>
        <v>3.3525511249999997</v>
      </c>
      <c r="AY66">
        <f t="shared" si="4"/>
        <v>2357.8659689681244</v>
      </c>
      <c r="AZ66">
        <f t="shared" si="5"/>
        <v>770.99049160810159</v>
      </c>
      <c r="BA66">
        <f t="shared" si="6"/>
        <v>42558.675136767211</v>
      </c>
      <c r="BB66">
        <f t="shared" si="7"/>
        <v>1.2787916105610195E-3</v>
      </c>
    </row>
    <row r="67" spans="1:54" x14ac:dyDescent="0.25">
      <c r="A67" t="s">
        <v>75</v>
      </c>
      <c r="B67">
        <v>249.928</v>
      </c>
      <c r="C67">
        <v>53.308999999999997</v>
      </c>
      <c r="D67" t="s">
        <v>168</v>
      </c>
      <c r="E67" t="s">
        <v>206</v>
      </c>
      <c r="F67">
        <v>5033.9032999999999</v>
      </c>
      <c r="G67">
        <v>1895.3109999999999</v>
      </c>
      <c r="H67">
        <v>41199.357100000001</v>
      </c>
      <c r="I67">
        <v>0.27937000000000001</v>
      </c>
      <c r="J67">
        <v>0.43364999999999998</v>
      </c>
      <c r="K67">
        <v>2.1332</v>
      </c>
      <c r="L67">
        <v>0.78417999999999999</v>
      </c>
      <c r="M67">
        <v>1.8599E-4</v>
      </c>
      <c r="N67" s="3">
        <v>4.5420000000000002E-5</v>
      </c>
      <c r="O67">
        <v>0.16614999999999999</v>
      </c>
      <c r="P67">
        <v>52.2577</v>
      </c>
      <c r="Q67">
        <v>4.8519E-2</v>
      </c>
      <c r="R67">
        <v>1098.972</v>
      </c>
      <c r="S67">
        <v>8.4110999999999995E-3</v>
      </c>
      <c r="T67">
        <v>1.9883999999999999</v>
      </c>
      <c r="U67">
        <v>2.6343999999999999</v>
      </c>
      <c r="V67">
        <v>1.831</v>
      </c>
      <c r="W67">
        <v>8.7106000000000006E-3</v>
      </c>
      <c r="X67">
        <v>1.1105E-2</v>
      </c>
      <c r="Y67">
        <v>7.3550000000000004E-4</v>
      </c>
      <c r="Z67">
        <v>1.9855999999999999E-2</v>
      </c>
      <c r="AA67">
        <v>0.82047999999999999</v>
      </c>
      <c r="AB67">
        <v>1.244E-2</v>
      </c>
      <c r="AC67">
        <v>2.2545E-4</v>
      </c>
      <c r="AD67">
        <v>3.4245999999999999E-3</v>
      </c>
      <c r="AE67">
        <v>3.4816E-2</v>
      </c>
      <c r="AF67">
        <v>89.625699999999995</v>
      </c>
      <c r="AG67">
        <v>89.625699999999995</v>
      </c>
      <c r="AH67">
        <v>111.6776</v>
      </c>
      <c r="AI67">
        <v>1.1006999999999999E-2</v>
      </c>
      <c r="AJ67">
        <v>441.68079999999998</v>
      </c>
      <c r="AK67">
        <v>8.8555999999999996E-2</v>
      </c>
      <c r="AL67">
        <v>50.675600000000003</v>
      </c>
      <c r="AM67">
        <v>0</v>
      </c>
      <c r="AN67">
        <v>14.5909</v>
      </c>
      <c r="AO67">
        <v>0.40286</v>
      </c>
      <c r="AP67">
        <v>0.62368999999999997</v>
      </c>
      <c r="AQ67">
        <v>2.0830000000000001E-2</v>
      </c>
      <c r="AR67">
        <v>-1.8332999999999999</v>
      </c>
      <c r="AS67">
        <v>-203.27070000000001</v>
      </c>
      <c r="AT67">
        <v>0.79810000000000003</v>
      </c>
      <c r="AU67">
        <f t="shared" si="0"/>
        <v>1512.6478</v>
      </c>
      <c r="AV67">
        <f t="shared" si="1"/>
        <v>1895.3111138955016</v>
      </c>
      <c r="AW67">
        <f t="shared" si="2"/>
        <v>6.0093301248420471E-6</v>
      </c>
      <c r="AX67">
        <f t="shared" si="3"/>
        <v>3.2455004100000004</v>
      </c>
      <c r="AY67">
        <f t="shared" si="4"/>
        <v>2282.5766658550501</v>
      </c>
      <c r="AZ67">
        <f t="shared" si="5"/>
        <v>746.3719010758399</v>
      </c>
      <c r="BA67">
        <f t="shared" si="6"/>
        <v>41199.728939386361</v>
      </c>
      <c r="BB67">
        <f t="shared" si="7"/>
        <v>9.0252872029118205E-4</v>
      </c>
    </row>
    <row r="68" spans="1:54" x14ac:dyDescent="0.25">
      <c r="A68" t="s">
        <v>114</v>
      </c>
      <c r="B68">
        <v>268.18299999999999</v>
      </c>
      <c r="C68">
        <v>81.167000000000002</v>
      </c>
      <c r="D68" t="s">
        <v>169</v>
      </c>
      <c r="E68" t="s">
        <v>206</v>
      </c>
      <c r="F68">
        <v>4680.7505000000001</v>
      </c>
      <c r="G68">
        <v>1881.1495</v>
      </c>
      <c r="H68">
        <v>35029.0723</v>
      </c>
      <c r="I68">
        <v>0.27172000000000002</v>
      </c>
      <c r="J68">
        <v>10.5564</v>
      </c>
      <c r="K68">
        <v>1.7466999999999999</v>
      </c>
      <c r="L68">
        <v>0.72289999999999999</v>
      </c>
      <c r="M68">
        <v>2.4867000000000001E-3</v>
      </c>
      <c r="N68">
        <v>1.0355E-3</v>
      </c>
      <c r="O68">
        <v>5.6798000000000002</v>
      </c>
      <c r="P68">
        <v>21.517499999999998</v>
      </c>
      <c r="Q68">
        <v>1.4555E-2</v>
      </c>
      <c r="R68">
        <v>1098.972</v>
      </c>
      <c r="S68">
        <v>8.4110999999999995E-3</v>
      </c>
      <c r="T68">
        <v>1.9883999999999999</v>
      </c>
      <c r="U68">
        <v>2.6343999999999999</v>
      </c>
      <c r="V68">
        <v>1.831</v>
      </c>
      <c r="W68">
        <v>8.7106000000000006E-3</v>
      </c>
      <c r="X68">
        <v>1.1105E-2</v>
      </c>
      <c r="Y68">
        <v>7.3550000000000004E-4</v>
      </c>
      <c r="Z68">
        <v>1.9855999999999999E-2</v>
      </c>
      <c r="AA68">
        <v>0.82047999999999999</v>
      </c>
      <c r="AB68">
        <v>1.244E-2</v>
      </c>
      <c r="AC68">
        <v>2.2545E-4</v>
      </c>
      <c r="AD68">
        <v>3.4245999999999999E-3</v>
      </c>
      <c r="AE68">
        <v>3.4816E-2</v>
      </c>
      <c r="AF68">
        <v>89.625699999999995</v>
      </c>
      <c r="AG68">
        <v>89.625699999999995</v>
      </c>
      <c r="AH68">
        <v>111.6776</v>
      </c>
      <c r="AI68">
        <v>1.1006999999999999E-2</v>
      </c>
      <c r="AJ68">
        <v>441.68079999999998</v>
      </c>
      <c r="AK68">
        <v>8.8555999999999996E-2</v>
      </c>
      <c r="AL68">
        <v>58.3172</v>
      </c>
      <c r="AM68">
        <v>0</v>
      </c>
      <c r="AN68">
        <v>10.7509</v>
      </c>
      <c r="AO68">
        <v>0.40286</v>
      </c>
      <c r="AP68">
        <v>0.62368999999999997</v>
      </c>
      <c r="AQ68">
        <v>2.0830000000000001E-2</v>
      </c>
      <c r="AR68">
        <v>-1.8332999999999999</v>
      </c>
      <c r="AS68">
        <v>-203.27070000000001</v>
      </c>
      <c r="AT68">
        <v>0.79810000000000003</v>
      </c>
      <c r="AU68">
        <f t="shared" si="0"/>
        <v>1501.3455999999999</v>
      </c>
      <c r="AV68">
        <f t="shared" si="1"/>
        <v>1881.149730610199</v>
      </c>
      <c r="AW68">
        <f t="shared" si="2"/>
        <v>1.2259002843652272E-5</v>
      </c>
      <c r="AX68">
        <f t="shared" si="3"/>
        <v>2.7593972</v>
      </c>
      <c r="AY68">
        <f t="shared" si="4"/>
        <v>1940.6978477459998</v>
      </c>
      <c r="AZ68">
        <f t="shared" si="5"/>
        <v>634.58212103179164</v>
      </c>
      <c r="BA68">
        <f t="shared" si="6"/>
        <v>35028.933080954899</v>
      </c>
      <c r="BB68">
        <f t="shared" si="7"/>
        <v>-3.9744015262717234E-4</v>
      </c>
    </row>
    <row r="69" spans="1:54" x14ac:dyDescent="0.25">
      <c r="A69" t="s">
        <v>115</v>
      </c>
      <c r="B69">
        <v>251.983</v>
      </c>
      <c r="C69">
        <v>66.832999999999998</v>
      </c>
      <c r="D69" t="s">
        <v>170</v>
      </c>
      <c r="E69" t="s">
        <v>206</v>
      </c>
      <c r="F69">
        <v>6046.8765000000003</v>
      </c>
      <c r="G69">
        <v>1822.7358999999999</v>
      </c>
      <c r="H69">
        <v>60528.654199999997</v>
      </c>
      <c r="I69">
        <v>0.16619999999999999</v>
      </c>
      <c r="J69">
        <v>9.2188000000000003E-4</v>
      </c>
      <c r="K69">
        <v>3.5137</v>
      </c>
      <c r="L69">
        <v>1.0844</v>
      </c>
      <c r="M69">
        <v>0</v>
      </c>
      <c r="N69">
        <v>0</v>
      </c>
      <c r="O69">
        <v>0</v>
      </c>
      <c r="P69">
        <v>3.6179999999999999</v>
      </c>
      <c r="Q69">
        <v>3.8300999999999999E-3</v>
      </c>
      <c r="R69">
        <v>1098.972</v>
      </c>
      <c r="S69">
        <v>8.4110999999999995E-3</v>
      </c>
      <c r="T69">
        <v>1.9883999999999999</v>
      </c>
      <c r="U69">
        <v>2.6343999999999999</v>
      </c>
      <c r="V69">
        <v>1.831</v>
      </c>
      <c r="W69">
        <v>8.7106000000000006E-3</v>
      </c>
      <c r="X69">
        <v>1.1105E-2</v>
      </c>
      <c r="Y69">
        <v>7.3550000000000004E-4</v>
      </c>
      <c r="Z69">
        <v>1.9855999999999999E-2</v>
      </c>
      <c r="AA69">
        <v>0.82047999999999999</v>
      </c>
      <c r="AB69">
        <v>1.244E-2</v>
      </c>
      <c r="AC69">
        <v>2.2545E-4</v>
      </c>
      <c r="AD69">
        <v>3.4245999999999999E-3</v>
      </c>
      <c r="AE69">
        <v>3.4816E-2</v>
      </c>
      <c r="AF69">
        <v>89.625699999999995</v>
      </c>
      <c r="AG69">
        <v>89.625699999999995</v>
      </c>
      <c r="AH69">
        <v>111.6776</v>
      </c>
      <c r="AI69">
        <v>1.1006999999999999E-2</v>
      </c>
      <c r="AJ69">
        <v>441.68079999999998</v>
      </c>
      <c r="AK69">
        <v>8.8555999999999996E-2</v>
      </c>
      <c r="AL69">
        <v>30.531099999999999</v>
      </c>
      <c r="AM69">
        <v>0</v>
      </c>
      <c r="AN69">
        <v>26.0517</v>
      </c>
      <c r="AO69">
        <v>0.40286</v>
      </c>
      <c r="AP69">
        <v>0.62368999999999997</v>
      </c>
      <c r="AQ69">
        <v>2.0830000000000001E-2</v>
      </c>
      <c r="AR69">
        <v>-1.8332999999999999</v>
      </c>
      <c r="AS69">
        <v>-203.27070000000001</v>
      </c>
      <c r="AT69">
        <v>0.79810000000000003</v>
      </c>
      <c r="AU69">
        <f t="shared" si="0"/>
        <v>1454.7255218799999</v>
      </c>
      <c r="AV69">
        <f t="shared" si="1"/>
        <v>1822.7359001127675</v>
      </c>
      <c r="AW69">
        <f t="shared" si="2"/>
        <v>6.1867199710513424E-9</v>
      </c>
      <c r="AX69">
        <f t="shared" si="3"/>
        <v>4.7681301000000005</v>
      </c>
      <c r="AY69">
        <f t="shared" si="4"/>
        <v>3353.4497399805</v>
      </c>
      <c r="AZ69">
        <f t="shared" si="5"/>
        <v>1096.5330080836238</v>
      </c>
      <c r="BA69">
        <f t="shared" si="6"/>
        <v>60528.622046216042</v>
      </c>
      <c r="BB69">
        <f t="shared" si="7"/>
        <v>-5.3121618943986458E-5</v>
      </c>
    </row>
    <row r="70" spans="1:54" x14ac:dyDescent="0.25">
      <c r="A70" t="s">
        <v>76</v>
      </c>
      <c r="B70">
        <v>251.756</v>
      </c>
      <c r="C70">
        <v>52.768999999999998</v>
      </c>
      <c r="D70" t="s">
        <v>171</v>
      </c>
      <c r="E70" t="s">
        <v>210</v>
      </c>
      <c r="F70">
        <v>4873.0496000000003</v>
      </c>
      <c r="G70">
        <v>1913.9386999999999</v>
      </c>
      <c r="H70">
        <v>40639.3364</v>
      </c>
      <c r="I70">
        <v>0.25362000000000001</v>
      </c>
      <c r="J70">
        <v>1.4443999999999999</v>
      </c>
      <c r="K70">
        <v>2.1067</v>
      </c>
      <c r="L70">
        <v>0.77998000000000001</v>
      </c>
      <c r="M70">
        <v>6.2704000000000004E-4</v>
      </c>
      <c r="N70" s="3">
        <v>3.8899999999999997E-5</v>
      </c>
      <c r="O70">
        <v>0.27473999999999998</v>
      </c>
      <c r="P70">
        <v>60.012300000000003</v>
      </c>
      <c r="Q70">
        <v>6.0412E-2</v>
      </c>
      <c r="R70">
        <v>994.87189999999998</v>
      </c>
      <c r="S70">
        <v>8.4110999999999995E-3</v>
      </c>
      <c r="T70">
        <v>1.8</v>
      </c>
      <c r="U70">
        <v>2.3849</v>
      </c>
      <c r="V70">
        <v>1.831</v>
      </c>
      <c r="W70">
        <v>8.7106000000000006E-3</v>
      </c>
      <c r="X70">
        <v>1.1105E-2</v>
      </c>
      <c r="Y70">
        <v>7.3550000000000004E-4</v>
      </c>
      <c r="Z70">
        <v>1.9855999999999999E-2</v>
      </c>
      <c r="AA70">
        <v>0.82047999999999999</v>
      </c>
      <c r="AB70">
        <v>1.244E-2</v>
      </c>
      <c r="AC70">
        <v>2.2545E-4</v>
      </c>
      <c r="AD70">
        <v>3.4245999999999999E-3</v>
      </c>
      <c r="AE70">
        <v>3.4816E-2</v>
      </c>
      <c r="AF70">
        <v>81.135900000000007</v>
      </c>
      <c r="AG70">
        <v>81.135900000000007</v>
      </c>
      <c r="AH70">
        <v>101.0989</v>
      </c>
      <c r="AI70">
        <v>1.1006999999999999E-2</v>
      </c>
      <c r="AJ70">
        <v>441.68079999999998</v>
      </c>
      <c r="AK70">
        <v>8.8555999999999996E-2</v>
      </c>
      <c r="AL70">
        <v>45.7819</v>
      </c>
      <c r="AM70">
        <v>0</v>
      </c>
      <c r="AN70">
        <v>12.879899999999999</v>
      </c>
      <c r="AO70">
        <v>0.40286</v>
      </c>
      <c r="AP70">
        <v>0.62368999999999997</v>
      </c>
      <c r="AQ70">
        <v>2.0830000000000001E-2</v>
      </c>
      <c r="AR70">
        <v>-1.8332999999999999</v>
      </c>
      <c r="AS70">
        <v>-203.27070000000001</v>
      </c>
      <c r="AT70">
        <v>0.72250000000000003</v>
      </c>
      <c r="AU70">
        <f t="shared" ref="AU70:AU103" si="8">J70+O70+P70+R70+T70+U70+AF70+AG70+AH70+AL70+AM70+AN70</f>
        <v>1382.8207399999997</v>
      </c>
      <c r="AV70">
        <f t="shared" ref="AV70:AV103" si="9">AU70/AT70</f>
        <v>1913.9387404844285</v>
      </c>
      <c r="AW70">
        <f t="shared" ref="AW70:AW103" si="10">(AV70-G70)/AV70*100</f>
        <v>2.1152416089995491E-6</v>
      </c>
      <c r="AX70">
        <f t="shared" ref="AX70:AX103" si="11">I70+K70+L70+M70+N70+Q70</f>
        <v>3.20137794</v>
      </c>
      <c r="AY70">
        <f t="shared" ref="AY70:AY103" si="12">AX70*703.305</f>
        <v>2251.5451120917</v>
      </c>
      <c r="AZ70">
        <f t="shared" ref="AZ70:AZ103" si="13">AY70/3.058229634</f>
        <v>736.22499993461906</v>
      </c>
      <c r="BA70">
        <f t="shared" ref="BA70:BA103" si="14">AZ70*55.2</f>
        <v>40639.619996390975</v>
      </c>
      <c r="BB70">
        <f t="shared" ref="BB70:BB103" si="15">(BA70-H70)/BA70*100</f>
        <v>6.9783229026229294E-4</v>
      </c>
    </row>
    <row r="71" spans="1:54" x14ac:dyDescent="0.25">
      <c r="A71" t="s">
        <v>77</v>
      </c>
      <c r="B71">
        <v>245.98</v>
      </c>
      <c r="C71">
        <v>51.113999999999997</v>
      </c>
      <c r="D71" t="s">
        <v>172</v>
      </c>
      <c r="E71" t="s">
        <v>206</v>
      </c>
      <c r="F71">
        <v>4783.6804000000002</v>
      </c>
      <c r="G71">
        <v>1853.5672999999999</v>
      </c>
      <c r="H71">
        <v>37284.256099999999</v>
      </c>
      <c r="I71">
        <v>0.25224000000000002</v>
      </c>
      <c r="J71">
        <v>1.3542000000000001</v>
      </c>
      <c r="K71">
        <v>1.8569</v>
      </c>
      <c r="L71">
        <v>0.81794</v>
      </c>
      <c r="M71">
        <v>4.1454000000000003E-4</v>
      </c>
      <c r="N71" s="3">
        <v>3.3270999999999999E-6</v>
      </c>
      <c r="O71">
        <v>2.5714999999999998E-2</v>
      </c>
      <c r="P71">
        <v>13.3171</v>
      </c>
      <c r="Q71">
        <v>9.5545999999999999E-3</v>
      </c>
      <c r="R71">
        <v>1098.972</v>
      </c>
      <c r="S71">
        <v>8.4110999999999995E-3</v>
      </c>
      <c r="T71">
        <v>1.9883999999999999</v>
      </c>
      <c r="U71">
        <v>2.6343999999999999</v>
      </c>
      <c r="V71">
        <v>1.831</v>
      </c>
      <c r="W71">
        <v>8.7106000000000006E-3</v>
      </c>
      <c r="X71">
        <v>1.1105E-2</v>
      </c>
      <c r="Y71">
        <v>7.3550000000000004E-4</v>
      </c>
      <c r="Z71">
        <v>1.9855999999999999E-2</v>
      </c>
      <c r="AA71">
        <v>0.82047999999999999</v>
      </c>
      <c r="AB71">
        <v>1.244E-2</v>
      </c>
      <c r="AC71">
        <v>2.2545E-4</v>
      </c>
      <c r="AD71">
        <v>3.4245999999999999E-3</v>
      </c>
      <c r="AE71">
        <v>3.4816E-2</v>
      </c>
      <c r="AF71">
        <v>89.625699999999995</v>
      </c>
      <c r="AG71">
        <v>89.625699999999995</v>
      </c>
      <c r="AH71">
        <v>111.6776</v>
      </c>
      <c r="AI71">
        <v>1.1006999999999999E-2</v>
      </c>
      <c r="AJ71">
        <v>441.68079999999998</v>
      </c>
      <c r="AK71">
        <v>8.8555999999999996E-2</v>
      </c>
      <c r="AL71">
        <v>58.3949</v>
      </c>
      <c r="AM71">
        <v>0</v>
      </c>
      <c r="AN71">
        <v>11.7165</v>
      </c>
      <c r="AO71">
        <v>0.40286</v>
      </c>
      <c r="AP71">
        <v>0.62368999999999997</v>
      </c>
      <c r="AQ71">
        <v>2.0830000000000001E-2</v>
      </c>
      <c r="AR71">
        <v>-1.8332999999999999</v>
      </c>
      <c r="AS71">
        <v>-203.27070000000001</v>
      </c>
      <c r="AT71">
        <v>0.79810000000000003</v>
      </c>
      <c r="AU71">
        <f t="shared" si="8"/>
        <v>1479.3322149999999</v>
      </c>
      <c r="AV71">
        <f t="shared" si="9"/>
        <v>1853.5674915424131</v>
      </c>
      <c r="AW71">
        <f t="shared" si="10"/>
        <v>1.033371668690952E-5</v>
      </c>
      <c r="AX71">
        <f t="shared" si="11"/>
        <v>2.9370524671</v>
      </c>
      <c r="AY71">
        <f t="shared" si="12"/>
        <v>2065.6436853737655</v>
      </c>
      <c r="AZ71">
        <f t="shared" si="13"/>
        <v>675.43773116605848</v>
      </c>
      <c r="BA71">
        <f t="shared" si="14"/>
        <v>37284.162760366431</v>
      </c>
      <c r="BB71">
        <f t="shared" si="15"/>
        <v>-2.5034659935260089E-4</v>
      </c>
    </row>
    <row r="72" spans="1:54" x14ac:dyDescent="0.25">
      <c r="A72" t="s">
        <v>78</v>
      </c>
      <c r="B72">
        <v>246.1</v>
      </c>
      <c r="C72">
        <v>52.183</v>
      </c>
      <c r="D72" t="s">
        <v>173</v>
      </c>
      <c r="E72" t="s">
        <v>206</v>
      </c>
      <c r="F72">
        <v>4958.2280000000001</v>
      </c>
      <c r="G72">
        <v>1860.682</v>
      </c>
      <c r="H72">
        <v>40332.29</v>
      </c>
      <c r="I72">
        <v>0.26995999999999998</v>
      </c>
      <c r="J72">
        <v>0.42070000000000002</v>
      </c>
      <c r="K72">
        <v>2.0922000000000001</v>
      </c>
      <c r="L72">
        <v>0.79686000000000001</v>
      </c>
      <c r="M72">
        <v>1.5327E-4</v>
      </c>
      <c r="N72" s="3">
        <v>2.0174999999999999E-5</v>
      </c>
      <c r="O72">
        <v>6.4042000000000002E-2</v>
      </c>
      <c r="P72">
        <v>23.4648</v>
      </c>
      <c r="Q72">
        <v>1.7972999999999999E-2</v>
      </c>
      <c r="R72">
        <v>1098.972</v>
      </c>
      <c r="S72">
        <v>8.4110999999999995E-3</v>
      </c>
      <c r="T72">
        <v>1.9883999999999999</v>
      </c>
      <c r="U72">
        <v>2.6343999999999999</v>
      </c>
      <c r="V72">
        <v>1.831</v>
      </c>
      <c r="W72">
        <v>8.7106000000000006E-3</v>
      </c>
      <c r="X72">
        <v>1.1105E-2</v>
      </c>
      <c r="Y72">
        <v>7.3550000000000004E-4</v>
      </c>
      <c r="Z72">
        <v>1.9855999999999999E-2</v>
      </c>
      <c r="AA72">
        <v>0.82047999999999999</v>
      </c>
      <c r="AB72">
        <v>1.244E-2</v>
      </c>
      <c r="AC72">
        <v>2.2545E-4</v>
      </c>
      <c r="AD72">
        <v>3.4245999999999999E-3</v>
      </c>
      <c r="AE72">
        <v>3.4816E-2</v>
      </c>
      <c r="AF72">
        <v>89.625699999999995</v>
      </c>
      <c r="AG72">
        <v>89.625699999999995</v>
      </c>
      <c r="AH72">
        <v>111.6776</v>
      </c>
      <c r="AI72">
        <v>1.1006999999999999E-2</v>
      </c>
      <c r="AJ72">
        <v>441.68079999999998</v>
      </c>
      <c r="AK72">
        <v>8.8555999999999996E-2</v>
      </c>
      <c r="AL72">
        <v>52.855699999999999</v>
      </c>
      <c r="AM72">
        <v>0</v>
      </c>
      <c r="AN72">
        <v>13.6814</v>
      </c>
      <c r="AO72">
        <v>0.40286</v>
      </c>
      <c r="AP72">
        <v>0.62368999999999997</v>
      </c>
      <c r="AQ72">
        <v>2.0830000000000001E-2</v>
      </c>
      <c r="AR72">
        <v>-1.8332999999999999</v>
      </c>
      <c r="AS72">
        <v>-203.27070000000001</v>
      </c>
      <c r="AT72">
        <v>0.79810000000000003</v>
      </c>
      <c r="AU72">
        <f t="shared" si="8"/>
        <v>1485.010442</v>
      </c>
      <c r="AV72">
        <f t="shared" si="9"/>
        <v>1860.6821726600676</v>
      </c>
      <c r="AW72">
        <f t="shared" si="10"/>
        <v>9.2793960277725437E-6</v>
      </c>
      <c r="AX72">
        <f t="shared" si="11"/>
        <v>3.1771664450000006</v>
      </c>
      <c r="AY72">
        <f t="shared" si="12"/>
        <v>2234.5170466007253</v>
      </c>
      <c r="AZ72">
        <f t="shared" si="13"/>
        <v>730.65705130785</v>
      </c>
      <c r="BA72">
        <f t="shared" si="14"/>
        <v>40332.269232193321</v>
      </c>
      <c r="BB72">
        <f t="shared" si="15"/>
        <v>-5.1491788275986212E-5</v>
      </c>
    </row>
    <row r="73" spans="1:54" x14ac:dyDescent="0.25">
      <c r="A73" t="s">
        <v>79</v>
      </c>
      <c r="B73">
        <v>243.535</v>
      </c>
      <c r="C73">
        <v>53.579000000000001</v>
      </c>
      <c r="D73" t="s">
        <v>174</v>
      </c>
      <c r="E73" t="s">
        <v>206</v>
      </c>
      <c r="F73">
        <v>4961.3780999999999</v>
      </c>
      <c r="G73">
        <v>1849.4963</v>
      </c>
      <c r="H73">
        <v>40550.282599999999</v>
      </c>
      <c r="I73">
        <v>0.28622999999999998</v>
      </c>
      <c r="J73">
        <v>0.49081999999999998</v>
      </c>
      <c r="K73">
        <v>2.0924</v>
      </c>
      <c r="L73">
        <v>0.80542999999999998</v>
      </c>
      <c r="M73">
        <v>2.196E-4</v>
      </c>
      <c r="N73" s="3">
        <v>1.9967999999999999E-5</v>
      </c>
      <c r="O73">
        <v>4.3900000000000002E-2</v>
      </c>
      <c r="P73">
        <v>13.400499999999999</v>
      </c>
      <c r="Q73">
        <v>1.0106E-2</v>
      </c>
      <c r="R73">
        <v>1098.972</v>
      </c>
      <c r="S73">
        <v>8.4110999999999995E-3</v>
      </c>
      <c r="T73">
        <v>1.9883999999999999</v>
      </c>
      <c r="U73">
        <v>2.6343999999999999</v>
      </c>
      <c r="V73">
        <v>1.831</v>
      </c>
      <c r="W73">
        <v>8.7106000000000006E-3</v>
      </c>
      <c r="X73">
        <v>1.1105E-2</v>
      </c>
      <c r="Y73">
        <v>7.3550000000000004E-4</v>
      </c>
      <c r="Z73">
        <v>1.9855999999999999E-2</v>
      </c>
      <c r="AA73">
        <v>0.82047999999999999</v>
      </c>
      <c r="AB73">
        <v>1.244E-2</v>
      </c>
      <c r="AC73">
        <v>2.2545E-4</v>
      </c>
      <c r="AD73">
        <v>3.4245999999999999E-3</v>
      </c>
      <c r="AE73">
        <v>3.4816E-2</v>
      </c>
      <c r="AF73">
        <v>89.625699999999995</v>
      </c>
      <c r="AG73">
        <v>89.625699999999995</v>
      </c>
      <c r="AH73">
        <v>111.6776</v>
      </c>
      <c r="AI73">
        <v>1.1006999999999999E-2</v>
      </c>
      <c r="AJ73">
        <v>441.68079999999998</v>
      </c>
      <c r="AK73">
        <v>8.8555999999999996E-2</v>
      </c>
      <c r="AL73">
        <v>53.369599999999998</v>
      </c>
      <c r="AM73">
        <v>0</v>
      </c>
      <c r="AN73">
        <v>14.2545</v>
      </c>
      <c r="AO73">
        <v>0.40286</v>
      </c>
      <c r="AP73">
        <v>0.62368999999999997</v>
      </c>
      <c r="AQ73">
        <v>2.0830000000000001E-2</v>
      </c>
      <c r="AR73">
        <v>-1.8332999999999999</v>
      </c>
      <c r="AS73">
        <v>-203.27070000000001</v>
      </c>
      <c r="AT73">
        <v>0.79810000000000003</v>
      </c>
      <c r="AU73">
        <f t="shared" si="8"/>
        <v>1476.08312</v>
      </c>
      <c r="AV73">
        <f t="shared" si="9"/>
        <v>1849.4964540784363</v>
      </c>
      <c r="AW73">
        <f t="shared" si="10"/>
        <v>8.3308316657482654E-6</v>
      </c>
      <c r="AX73">
        <f t="shared" si="11"/>
        <v>3.1944055680000001</v>
      </c>
      <c r="AY73">
        <f t="shared" si="12"/>
        <v>2246.64140800224</v>
      </c>
      <c r="AZ73">
        <f t="shared" si="13"/>
        <v>734.621554583445</v>
      </c>
      <c r="BA73">
        <f t="shared" si="14"/>
        <v>40551.109813006165</v>
      </c>
      <c r="BB73">
        <f t="shared" si="15"/>
        <v>2.0399269218065678E-3</v>
      </c>
    </row>
    <row r="74" spans="1:54" x14ac:dyDescent="0.25">
      <c r="A74" t="s">
        <v>80</v>
      </c>
      <c r="B74">
        <v>239.55600000000001</v>
      </c>
      <c r="C74">
        <v>50.701999999999998</v>
      </c>
      <c r="D74" t="s">
        <v>175</v>
      </c>
      <c r="E74" t="s">
        <v>209</v>
      </c>
      <c r="F74">
        <v>2930.3444</v>
      </c>
      <c r="G74">
        <v>1889.4612</v>
      </c>
      <c r="H74">
        <v>28406.878199999999</v>
      </c>
      <c r="I74">
        <v>0.2361</v>
      </c>
      <c r="J74">
        <v>1.2591000000000001</v>
      </c>
      <c r="K74">
        <v>1.3731</v>
      </c>
      <c r="L74">
        <v>0.60912999999999995</v>
      </c>
      <c r="M74">
        <v>6.8649999999999996E-3</v>
      </c>
      <c r="N74">
        <v>2.2921E-3</v>
      </c>
      <c r="O74">
        <v>0.84436999999999995</v>
      </c>
      <c r="P74">
        <v>1.2808999999999999</v>
      </c>
      <c r="Q74">
        <v>1.0252000000000001E-2</v>
      </c>
      <c r="R74">
        <v>85.868799999999993</v>
      </c>
      <c r="S74">
        <v>8.4110999999999995E-3</v>
      </c>
      <c r="T74">
        <v>0.15536</v>
      </c>
      <c r="U74">
        <v>0.20584</v>
      </c>
      <c r="V74">
        <v>1.831</v>
      </c>
      <c r="W74">
        <v>8.7106000000000006E-3</v>
      </c>
      <c r="X74">
        <v>1.1105E-2</v>
      </c>
      <c r="Y74">
        <v>7.3550000000000004E-4</v>
      </c>
      <c r="Z74">
        <v>1.9855999999999999E-2</v>
      </c>
      <c r="AA74">
        <v>0.82047999999999999</v>
      </c>
      <c r="AB74">
        <v>1.244E-2</v>
      </c>
      <c r="AC74">
        <v>2.2545E-4</v>
      </c>
      <c r="AD74">
        <v>3.4245999999999999E-3</v>
      </c>
      <c r="AE74">
        <v>3.4816E-2</v>
      </c>
      <c r="AF74">
        <v>7.0030000000000001</v>
      </c>
      <c r="AG74">
        <v>7.0030000000000001</v>
      </c>
      <c r="AH74">
        <v>8.7260000000000009</v>
      </c>
      <c r="AI74">
        <v>1.1006999999999999E-2</v>
      </c>
      <c r="AJ74">
        <v>441.68079999999998</v>
      </c>
      <c r="AK74">
        <v>8.8555999999999996E-2</v>
      </c>
      <c r="AL74">
        <v>4.9020999999999999</v>
      </c>
      <c r="AM74">
        <v>0</v>
      </c>
      <c r="AN74">
        <v>0.57852000000000003</v>
      </c>
      <c r="AO74">
        <v>0.40286</v>
      </c>
      <c r="AP74">
        <v>0.62368999999999997</v>
      </c>
      <c r="AQ74">
        <v>2.0830000000000001E-2</v>
      </c>
      <c r="AR74">
        <v>-1.8332999999999999</v>
      </c>
      <c r="AS74">
        <v>-203.27070000000001</v>
      </c>
      <c r="AT74">
        <v>6.2359999999999999E-2</v>
      </c>
      <c r="AU74">
        <f t="shared" si="8"/>
        <v>117.82699</v>
      </c>
      <c r="AV74">
        <f t="shared" si="9"/>
        <v>1889.4642398973701</v>
      </c>
      <c r="AW74">
        <f t="shared" si="10"/>
        <v>1.60886737413845E-4</v>
      </c>
      <c r="AX74">
        <f t="shared" si="11"/>
        <v>2.2377390999999998</v>
      </c>
      <c r="AY74">
        <f t="shared" si="12"/>
        <v>1573.8130977254998</v>
      </c>
      <c r="AZ74">
        <f t="shared" si="13"/>
        <v>514.61573723194783</v>
      </c>
      <c r="BA74">
        <f t="shared" si="14"/>
        <v>28406.788695203522</v>
      </c>
      <c r="BB74">
        <f t="shared" si="15"/>
        <v>-3.1508241722494953E-4</v>
      </c>
    </row>
    <row r="75" spans="1:54" x14ac:dyDescent="0.25">
      <c r="A75" t="s">
        <v>81</v>
      </c>
      <c r="B75">
        <v>240.398</v>
      </c>
      <c r="C75">
        <v>49.463000000000001</v>
      </c>
      <c r="D75" t="s">
        <v>176</v>
      </c>
      <c r="E75" t="s">
        <v>209</v>
      </c>
      <c r="F75">
        <v>2871.4389999999999</v>
      </c>
      <c r="G75">
        <v>1890.8402000000001</v>
      </c>
      <c r="H75">
        <v>27342.104500000001</v>
      </c>
      <c r="I75">
        <v>0.22742000000000001</v>
      </c>
      <c r="J75">
        <v>1.2467999999999999</v>
      </c>
      <c r="K75">
        <v>1.3396999999999999</v>
      </c>
      <c r="L75">
        <v>0.56766000000000005</v>
      </c>
      <c r="M75">
        <v>2.6829000000000002E-3</v>
      </c>
      <c r="N75">
        <v>4.8368E-4</v>
      </c>
      <c r="O75">
        <v>0.17713000000000001</v>
      </c>
      <c r="P75">
        <v>2.0339999999999998</v>
      </c>
      <c r="Q75">
        <v>1.5960999999999999E-2</v>
      </c>
      <c r="R75">
        <v>85.868799999999993</v>
      </c>
      <c r="S75">
        <v>8.4110999999999995E-3</v>
      </c>
      <c r="T75">
        <v>0.15536</v>
      </c>
      <c r="U75">
        <v>0.20584</v>
      </c>
      <c r="V75">
        <v>1.831</v>
      </c>
      <c r="W75">
        <v>8.7106000000000006E-3</v>
      </c>
      <c r="X75">
        <v>1.1105E-2</v>
      </c>
      <c r="Y75">
        <v>7.3550000000000004E-4</v>
      </c>
      <c r="Z75">
        <v>1.9855999999999999E-2</v>
      </c>
      <c r="AA75">
        <v>0.82047999999999999</v>
      </c>
      <c r="AB75">
        <v>1.244E-2</v>
      </c>
      <c r="AC75">
        <v>2.2545E-4</v>
      </c>
      <c r="AD75">
        <v>3.4245999999999999E-3</v>
      </c>
      <c r="AE75">
        <v>3.4816E-2</v>
      </c>
      <c r="AF75">
        <v>7.0030000000000001</v>
      </c>
      <c r="AG75">
        <v>7.0030000000000001</v>
      </c>
      <c r="AH75">
        <v>8.7260000000000009</v>
      </c>
      <c r="AI75">
        <v>1.1006999999999999E-2</v>
      </c>
      <c r="AJ75">
        <v>441.68079999999998</v>
      </c>
      <c r="AK75">
        <v>8.8555999999999996E-2</v>
      </c>
      <c r="AL75">
        <v>4.9375999999999998</v>
      </c>
      <c r="AM75">
        <v>0</v>
      </c>
      <c r="AN75">
        <v>0.55527000000000004</v>
      </c>
      <c r="AO75">
        <v>0.40286</v>
      </c>
      <c r="AP75">
        <v>0.62368999999999997</v>
      </c>
      <c r="AQ75">
        <v>2.0830000000000001E-2</v>
      </c>
      <c r="AR75">
        <v>-1.8332999999999999</v>
      </c>
      <c r="AS75">
        <v>-203.27070000000001</v>
      </c>
      <c r="AT75">
        <v>6.2359999999999999E-2</v>
      </c>
      <c r="AU75">
        <f t="shared" si="8"/>
        <v>117.91279999999999</v>
      </c>
      <c r="AV75">
        <f t="shared" si="9"/>
        <v>1890.8402822322</v>
      </c>
      <c r="AW75">
        <f t="shared" si="10"/>
        <v>4.3489765212926347E-6</v>
      </c>
      <c r="AX75">
        <f t="shared" si="11"/>
        <v>2.1539075799999998</v>
      </c>
      <c r="AY75">
        <f t="shared" si="12"/>
        <v>1514.8539705518997</v>
      </c>
      <c r="AZ75">
        <f t="shared" si="13"/>
        <v>495.33689481994594</v>
      </c>
      <c r="BA75">
        <f t="shared" si="14"/>
        <v>27342.596594061019</v>
      </c>
      <c r="BB75">
        <f t="shared" si="15"/>
        <v>1.7997341961449088E-3</v>
      </c>
    </row>
    <row r="76" spans="1:54" x14ac:dyDescent="0.25">
      <c r="A76" t="s">
        <v>82</v>
      </c>
      <c r="B76">
        <v>236.816</v>
      </c>
      <c r="C76">
        <v>49.194000000000003</v>
      </c>
      <c r="D76" t="s">
        <v>177</v>
      </c>
      <c r="E76" t="s">
        <v>209</v>
      </c>
      <c r="F76">
        <v>2647.9499000000001</v>
      </c>
      <c r="G76">
        <v>1988.4939999999999</v>
      </c>
      <c r="H76">
        <v>23198.284599999999</v>
      </c>
      <c r="I76">
        <v>0.39689000000000002</v>
      </c>
      <c r="J76">
        <v>1.5880999999999999E-2</v>
      </c>
      <c r="K76">
        <v>1.0133000000000001</v>
      </c>
      <c r="L76">
        <v>0.29914000000000002</v>
      </c>
      <c r="M76">
        <v>0</v>
      </c>
      <c r="N76">
        <v>0</v>
      </c>
      <c r="O76">
        <v>0</v>
      </c>
      <c r="P76">
        <v>9.5455000000000005</v>
      </c>
      <c r="Q76">
        <v>0.11808</v>
      </c>
      <c r="R76">
        <v>85.868799999999993</v>
      </c>
      <c r="S76">
        <v>8.4110999999999995E-3</v>
      </c>
      <c r="T76">
        <v>0.15536</v>
      </c>
      <c r="U76">
        <v>0.20584</v>
      </c>
      <c r="V76">
        <v>1.831</v>
      </c>
      <c r="W76">
        <v>8.7106000000000006E-3</v>
      </c>
      <c r="X76">
        <v>1.1105E-2</v>
      </c>
      <c r="Y76">
        <v>7.3550000000000004E-4</v>
      </c>
      <c r="Z76">
        <v>1.9855999999999999E-2</v>
      </c>
      <c r="AA76">
        <v>0.82047999999999999</v>
      </c>
      <c r="AB76">
        <v>1.244E-2</v>
      </c>
      <c r="AC76">
        <v>2.2545E-4</v>
      </c>
      <c r="AD76">
        <v>3.4245999999999999E-3</v>
      </c>
      <c r="AE76">
        <v>3.4816E-2</v>
      </c>
      <c r="AF76">
        <v>7.0030000000000001</v>
      </c>
      <c r="AG76">
        <v>7.0030000000000001</v>
      </c>
      <c r="AH76">
        <v>8.7260000000000009</v>
      </c>
      <c r="AI76">
        <v>1.1006999999999999E-2</v>
      </c>
      <c r="AJ76">
        <v>441.68079999999998</v>
      </c>
      <c r="AK76">
        <v>8.8555999999999996E-2</v>
      </c>
      <c r="AL76">
        <v>5.0641999999999996</v>
      </c>
      <c r="AM76">
        <v>0</v>
      </c>
      <c r="AN76">
        <v>0.41498000000000002</v>
      </c>
      <c r="AO76">
        <v>0.40286</v>
      </c>
      <c r="AP76">
        <v>0.62368999999999997</v>
      </c>
      <c r="AQ76">
        <v>2.0830000000000001E-2</v>
      </c>
      <c r="AR76">
        <v>-1.8332999999999999</v>
      </c>
      <c r="AS76">
        <v>-203.27070000000001</v>
      </c>
      <c r="AT76">
        <v>6.2359999999999999E-2</v>
      </c>
      <c r="AU76">
        <f t="shared" si="8"/>
        <v>124.00256099999999</v>
      </c>
      <c r="AV76">
        <f t="shared" si="9"/>
        <v>1988.4952052597816</v>
      </c>
      <c r="AW76">
        <f t="shared" si="10"/>
        <v>6.0611651390424428E-5</v>
      </c>
      <c r="AX76">
        <f t="shared" si="11"/>
        <v>1.82741</v>
      </c>
      <c r="AY76">
        <f t="shared" si="12"/>
        <v>1285.2265900499999</v>
      </c>
      <c r="AZ76">
        <f t="shared" si="13"/>
        <v>420.25182666515224</v>
      </c>
      <c r="BA76">
        <f t="shared" si="14"/>
        <v>23197.900831916406</v>
      </c>
      <c r="BB76">
        <f t="shared" si="15"/>
        <v>-1.654322459492402E-3</v>
      </c>
    </row>
    <row r="77" spans="1:54" x14ac:dyDescent="0.25">
      <c r="A77" t="s">
        <v>83</v>
      </c>
      <c r="B77">
        <v>235.113</v>
      </c>
      <c r="C77">
        <v>49.710999999999999</v>
      </c>
      <c r="D77" t="s">
        <v>178</v>
      </c>
      <c r="E77" t="s">
        <v>209</v>
      </c>
      <c r="F77">
        <v>2645.9719</v>
      </c>
      <c r="G77">
        <v>1917.6361999999999</v>
      </c>
      <c r="H77">
        <v>23242.339100000001</v>
      </c>
      <c r="I77">
        <v>0.37159999999999999</v>
      </c>
      <c r="J77">
        <v>4.2700000000000002E-2</v>
      </c>
      <c r="K77">
        <v>1.0849</v>
      </c>
      <c r="L77">
        <v>0.31640000000000001</v>
      </c>
      <c r="M77">
        <v>0</v>
      </c>
      <c r="N77">
        <v>0</v>
      </c>
      <c r="O77">
        <v>0</v>
      </c>
      <c r="P77">
        <v>5.0819000000000001</v>
      </c>
      <c r="Q77">
        <v>5.8004E-2</v>
      </c>
      <c r="R77">
        <v>85.868799999999993</v>
      </c>
      <c r="S77">
        <v>8.4110999999999995E-3</v>
      </c>
      <c r="T77">
        <v>0.15536</v>
      </c>
      <c r="U77">
        <v>0.20584</v>
      </c>
      <c r="V77">
        <v>1.831</v>
      </c>
      <c r="W77">
        <v>8.7106000000000006E-3</v>
      </c>
      <c r="X77">
        <v>1.1105E-2</v>
      </c>
      <c r="Y77">
        <v>7.3550000000000004E-4</v>
      </c>
      <c r="Z77">
        <v>1.9855999999999999E-2</v>
      </c>
      <c r="AA77">
        <v>0.82047999999999999</v>
      </c>
      <c r="AB77">
        <v>1.244E-2</v>
      </c>
      <c r="AC77">
        <v>2.2545E-4</v>
      </c>
      <c r="AD77">
        <v>3.4245999999999999E-3</v>
      </c>
      <c r="AE77">
        <v>3.4816E-2</v>
      </c>
      <c r="AF77">
        <v>7.0030000000000001</v>
      </c>
      <c r="AG77">
        <v>7.0030000000000001</v>
      </c>
      <c r="AH77">
        <v>8.7260000000000009</v>
      </c>
      <c r="AI77">
        <v>1.1006999999999999E-2</v>
      </c>
      <c r="AJ77">
        <v>441.68079999999998</v>
      </c>
      <c r="AK77">
        <v>8.8555999999999996E-2</v>
      </c>
      <c r="AL77">
        <v>5.0519999999999996</v>
      </c>
      <c r="AM77">
        <v>0</v>
      </c>
      <c r="AN77">
        <v>0.44527</v>
      </c>
      <c r="AO77">
        <v>0.40286</v>
      </c>
      <c r="AP77">
        <v>0.62368999999999997</v>
      </c>
      <c r="AQ77">
        <v>2.0830000000000001E-2</v>
      </c>
      <c r="AR77">
        <v>-1.8332999999999999</v>
      </c>
      <c r="AS77">
        <v>-203.27070000000001</v>
      </c>
      <c r="AT77">
        <v>6.2359999999999999E-2</v>
      </c>
      <c r="AU77">
        <f t="shared" si="8"/>
        <v>119.58386999999999</v>
      </c>
      <c r="AV77">
        <f t="shared" si="9"/>
        <v>1917.6374278383578</v>
      </c>
      <c r="AW77">
        <f t="shared" si="10"/>
        <v>6.4028702195664358E-5</v>
      </c>
      <c r="AX77">
        <f t="shared" si="11"/>
        <v>1.8309039999999999</v>
      </c>
      <c r="AY77">
        <f t="shared" si="12"/>
        <v>1287.6839377199999</v>
      </c>
      <c r="AZ77">
        <f t="shared" si="13"/>
        <v>421.05534633636341</v>
      </c>
      <c r="BA77">
        <f t="shared" si="14"/>
        <v>23242.255117767261</v>
      </c>
      <c r="BB77">
        <f t="shared" si="15"/>
        <v>-3.6133426947714919E-4</v>
      </c>
    </row>
    <row r="78" spans="1:54" x14ac:dyDescent="0.25">
      <c r="A78" t="s">
        <v>84</v>
      </c>
      <c r="B78">
        <v>237.321</v>
      </c>
      <c r="C78">
        <v>53.889000000000003</v>
      </c>
      <c r="D78" t="s">
        <v>179</v>
      </c>
      <c r="E78" t="s">
        <v>209</v>
      </c>
      <c r="F78">
        <v>3404.5248000000001</v>
      </c>
      <c r="G78">
        <v>1853.3280999999999</v>
      </c>
      <c r="H78">
        <v>37006.3436</v>
      </c>
      <c r="I78">
        <v>0.32286999999999999</v>
      </c>
      <c r="J78">
        <v>9.2144000000000004E-2</v>
      </c>
      <c r="K78">
        <v>1.8573999999999999</v>
      </c>
      <c r="L78">
        <v>0.72389000000000003</v>
      </c>
      <c r="M78">
        <v>1.6072999999999999E-4</v>
      </c>
      <c r="N78">
        <v>0</v>
      </c>
      <c r="O78">
        <v>0</v>
      </c>
      <c r="P78">
        <v>1.0749</v>
      </c>
      <c r="Q78">
        <v>1.0876E-2</v>
      </c>
      <c r="R78">
        <v>85.868799999999993</v>
      </c>
      <c r="S78">
        <v>8.4110999999999995E-3</v>
      </c>
      <c r="T78">
        <v>0.15536</v>
      </c>
      <c r="U78">
        <v>0.20584</v>
      </c>
      <c r="V78">
        <v>1.831</v>
      </c>
      <c r="W78">
        <v>8.7106000000000006E-3</v>
      </c>
      <c r="X78">
        <v>1.1105E-2</v>
      </c>
      <c r="Y78">
        <v>7.3550000000000004E-4</v>
      </c>
      <c r="Z78">
        <v>1.9855999999999999E-2</v>
      </c>
      <c r="AA78">
        <v>0.82047999999999999</v>
      </c>
      <c r="AB78">
        <v>1.244E-2</v>
      </c>
      <c r="AC78">
        <v>2.2545E-4</v>
      </c>
      <c r="AD78">
        <v>3.4245999999999999E-3</v>
      </c>
      <c r="AE78">
        <v>3.4816E-2</v>
      </c>
      <c r="AF78">
        <v>7.0030000000000001</v>
      </c>
      <c r="AG78">
        <v>7.0030000000000001</v>
      </c>
      <c r="AH78">
        <v>8.7260000000000009</v>
      </c>
      <c r="AI78">
        <v>1.1006999999999999E-2</v>
      </c>
      <c r="AJ78">
        <v>441.68079999999998</v>
      </c>
      <c r="AK78">
        <v>8.8555999999999996E-2</v>
      </c>
      <c r="AL78">
        <v>4.5286999999999997</v>
      </c>
      <c r="AM78">
        <v>0</v>
      </c>
      <c r="AN78">
        <v>0.91586000000000001</v>
      </c>
      <c r="AO78">
        <v>0.40286</v>
      </c>
      <c r="AP78">
        <v>0.62368999999999997</v>
      </c>
      <c r="AQ78">
        <v>2.0830000000000001E-2</v>
      </c>
      <c r="AR78">
        <v>-1.8332999999999999</v>
      </c>
      <c r="AS78">
        <v>-203.27070000000001</v>
      </c>
      <c r="AT78">
        <v>6.2359999999999999E-2</v>
      </c>
      <c r="AU78">
        <f t="shared" si="8"/>
        <v>115.57360399999999</v>
      </c>
      <c r="AV78">
        <f t="shared" si="9"/>
        <v>1853.3291212315585</v>
      </c>
      <c r="AW78">
        <f t="shared" si="10"/>
        <v>5.5102547455054266E-5</v>
      </c>
      <c r="AX78">
        <f t="shared" si="11"/>
        <v>2.9151967300000003</v>
      </c>
      <c r="AY78">
        <f t="shared" si="12"/>
        <v>2050.2724361926503</v>
      </c>
      <c r="AZ78">
        <f t="shared" si="13"/>
        <v>670.4115392116596</v>
      </c>
      <c r="BA78">
        <f t="shared" si="14"/>
        <v>37006.71696448361</v>
      </c>
      <c r="BB78">
        <f t="shared" si="15"/>
        <v>1.0089100418405972E-3</v>
      </c>
    </row>
    <row r="79" spans="1:54" x14ac:dyDescent="0.25">
      <c r="A79" t="s">
        <v>85</v>
      </c>
      <c r="B79">
        <v>229.55</v>
      </c>
      <c r="C79">
        <v>54.283000000000001</v>
      </c>
      <c r="D79" t="s">
        <v>180</v>
      </c>
      <c r="E79" t="s">
        <v>209</v>
      </c>
      <c r="F79">
        <v>2868.7224999999999</v>
      </c>
      <c r="G79">
        <v>1879.8889999999999</v>
      </c>
      <c r="H79">
        <v>27305.398300000001</v>
      </c>
      <c r="I79">
        <v>0.46450000000000002</v>
      </c>
      <c r="J79">
        <v>0</v>
      </c>
      <c r="K79">
        <v>1.2616000000000001</v>
      </c>
      <c r="L79">
        <v>0.38566</v>
      </c>
      <c r="M79">
        <v>0</v>
      </c>
      <c r="N79">
        <v>0</v>
      </c>
      <c r="O79">
        <v>0</v>
      </c>
      <c r="P79">
        <v>2.7797000000000001</v>
      </c>
      <c r="Q79">
        <v>3.9279000000000001E-2</v>
      </c>
      <c r="R79">
        <v>85.868799999999993</v>
      </c>
      <c r="S79">
        <v>8.4110999999999995E-3</v>
      </c>
      <c r="T79">
        <v>0.15536</v>
      </c>
      <c r="U79">
        <v>0.20584</v>
      </c>
      <c r="V79">
        <v>1.831</v>
      </c>
      <c r="W79">
        <v>8.7106000000000006E-3</v>
      </c>
      <c r="X79">
        <v>1.1105E-2</v>
      </c>
      <c r="Y79">
        <v>7.3550000000000004E-4</v>
      </c>
      <c r="Z79">
        <v>1.9855999999999999E-2</v>
      </c>
      <c r="AA79">
        <v>0.82047999999999999</v>
      </c>
      <c r="AB79">
        <v>1.244E-2</v>
      </c>
      <c r="AC79">
        <v>2.2545E-4</v>
      </c>
      <c r="AD79">
        <v>3.4245999999999999E-3</v>
      </c>
      <c r="AE79">
        <v>3.4816E-2</v>
      </c>
      <c r="AF79">
        <v>7.0030000000000001</v>
      </c>
      <c r="AG79">
        <v>7.0030000000000001</v>
      </c>
      <c r="AH79">
        <v>8.7260000000000009</v>
      </c>
      <c r="AI79">
        <v>1.1006999999999999E-2</v>
      </c>
      <c r="AJ79">
        <v>441.68079999999998</v>
      </c>
      <c r="AK79">
        <v>8.8555999999999996E-2</v>
      </c>
      <c r="AL79">
        <v>4.9112</v>
      </c>
      <c r="AM79">
        <v>0</v>
      </c>
      <c r="AN79">
        <v>0.57706000000000002</v>
      </c>
      <c r="AO79">
        <v>0.40286</v>
      </c>
      <c r="AP79">
        <v>0.62368999999999997</v>
      </c>
      <c r="AQ79">
        <v>2.0830000000000001E-2</v>
      </c>
      <c r="AR79">
        <v>-1.8332999999999999</v>
      </c>
      <c r="AS79">
        <v>-203.27070000000001</v>
      </c>
      <c r="AT79">
        <v>6.2359999999999999E-2</v>
      </c>
      <c r="AU79">
        <f t="shared" si="8"/>
        <v>117.22995999999999</v>
      </c>
      <c r="AV79">
        <f t="shared" si="9"/>
        <v>1879.8903143040409</v>
      </c>
      <c r="AW79">
        <f t="shared" si="10"/>
        <v>6.9913868430947115E-5</v>
      </c>
      <c r="AX79">
        <f t="shared" si="11"/>
        <v>2.1510390000000004</v>
      </c>
      <c r="AY79">
        <f t="shared" si="12"/>
        <v>1512.8364838950001</v>
      </c>
      <c r="AZ79">
        <f t="shared" si="13"/>
        <v>494.67720379005397</v>
      </c>
      <c r="BA79">
        <f t="shared" si="14"/>
        <v>27306.181649210979</v>
      </c>
      <c r="BB79">
        <f t="shared" si="15"/>
        <v>2.8687614439901771E-3</v>
      </c>
    </row>
    <row r="80" spans="1:54" x14ac:dyDescent="0.25">
      <c r="A80" t="s">
        <v>86</v>
      </c>
      <c r="B80">
        <v>285.96699999999998</v>
      </c>
      <c r="C80">
        <v>45.683</v>
      </c>
      <c r="D80" t="s">
        <v>181</v>
      </c>
      <c r="E80" t="s">
        <v>211</v>
      </c>
      <c r="F80">
        <v>3244.5560999999998</v>
      </c>
      <c r="G80">
        <v>2109.4376999999999</v>
      </c>
      <c r="H80">
        <v>35629.718099999998</v>
      </c>
      <c r="I80">
        <v>0.318</v>
      </c>
      <c r="J80">
        <v>4.4137000000000003E-2</v>
      </c>
      <c r="K80">
        <v>1.6827000000000001</v>
      </c>
      <c r="L80">
        <v>0.63646999999999998</v>
      </c>
      <c r="M80" s="3">
        <v>4.3878000000000002E-5</v>
      </c>
      <c r="N80">
        <v>0</v>
      </c>
      <c r="O80">
        <v>0</v>
      </c>
      <c r="P80">
        <v>4.1482000000000001</v>
      </c>
      <c r="Q80">
        <v>0.16947000000000001</v>
      </c>
      <c r="R80">
        <v>20.8062</v>
      </c>
      <c r="S80">
        <v>8.4110999999999995E-3</v>
      </c>
      <c r="T80">
        <v>3.7644999999999998E-2</v>
      </c>
      <c r="U80">
        <v>4.9875999999999997E-2</v>
      </c>
      <c r="V80">
        <v>1.831</v>
      </c>
      <c r="W80">
        <v>8.7106000000000006E-3</v>
      </c>
      <c r="X80">
        <v>1.1105E-2</v>
      </c>
      <c r="Y80">
        <v>7.3550000000000004E-4</v>
      </c>
      <c r="Z80">
        <v>1.9855999999999999E-2</v>
      </c>
      <c r="AA80">
        <v>0.82047999999999999</v>
      </c>
      <c r="AB80">
        <v>1.244E-2</v>
      </c>
      <c r="AC80">
        <v>2.2545E-4</v>
      </c>
      <c r="AD80">
        <v>3.4245999999999999E-3</v>
      </c>
      <c r="AE80">
        <v>3.4816E-2</v>
      </c>
      <c r="AF80">
        <v>1.6968000000000001</v>
      </c>
      <c r="AG80">
        <v>1.6968000000000001</v>
      </c>
      <c r="AH80">
        <v>2.1143000000000001</v>
      </c>
      <c r="AI80">
        <v>1.1006999999999999E-2</v>
      </c>
      <c r="AJ80">
        <v>441.68079999999998</v>
      </c>
      <c r="AK80">
        <v>8.8555999999999996E-2</v>
      </c>
      <c r="AL80">
        <v>1.0792999999999999</v>
      </c>
      <c r="AM80">
        <v>0</v>
      </c>
      <c r="AN80">
        <v>0.20013</v>
      </c>
      <c r="AO80">
        <v>0.40286</v>
      </c>
      <c r="AP80">
        <v>0.62368999999999997</v>
      </c>
      <c r="AQ80">
        <v>2.0830000000000001E-2</v>
      </c>
      <c r="AR80">
        <v>-1.8332999999999999</v>
      </c>
      <c r="AS80">
        <v>-203.27070000000001</v>
      </c>
      <c r="AT80">
        <v>1.511E-2</v>
      </c>
      <c r="AU80">
        <f t="shared" si="8"/>
        <v>31.873388000000002</v>
      </c>
      <c r="AV80">
        <f t="shared" si="9"/>
        <v>2109.4234281932495</v>
      </c>
      <c r="AW80">
        <f t="shared" si="10"/>
        <v>-6.7657382390416861E-4</v>
      </c>
      <c r="AX80">
        <f t="shared" si="11"/>
        <v>2.8066838780000003</v>
      </c>
      <c r="AY80">
        <f t="shared" si="12"/>
        <v>1973.9548048167901</v>
      </c>
      <c r="AZ80">
        <f t="shared" si="13"/>
        <v>645.45669915406688</v>
      </c>
      <c r="BA80">
        <f t="shared" si="14"/>
        <v>35629.209793304493</v>
      </c>
      <c r="BB80">
        <f t="shared" si="15"/>
        <v>-1.4266572243777146E-3</v>
      </c>
    </row>
    <row r="81" spans="1:54" x14ac:dyDescent="0.25">
      <c r="A81" t="s">
        <v>87</v>
      </c>
      <c r="B81">
        <v>291.58300000000003</v>
      </c>
      <c r="C81">
        <v>58.1</v>
      </c>
      <c r="D81" t="s">
        <v>182</v>
      </c>
      <c r="E81" t="s">
        <v>211</v>
      </c>
      <c r="F81">
        <v>4189.4144999999999</v>
      </c>
      <c r="G81">
        <v>1829.1406999999999</v>
      </c>
      <c r="H81">
        <v>52760.535799999998</v>
      </c>
      <c r="I81">
        <v>0.22220999999999999</v>
      </c>
      <c r="J81">
        <v>0</v>
      </c>
      <c r="K81">
        <v>2.9401000000000002</v>
      </c>
      <c r="L81">
        <v>0.98573</v>
      </c>
      <c r="M81">
        <v>0</v>
      </c>
      <c r="N81">
        <v>0</v>
      </c>
      <c r="O81">
        <v>0</v>
      </c>
      <c r="P81">
        <v>0.16567999999999999</v>
      </c>
      <c r="Q81">
        <v>8.2260000000000007E-3</v>
      </c>
      <c r="R81">
        <v>20.8062</v>
      </c>
      <c r="S81">
        <v>8.4110999999999995E-3</v>
      </c>
      <c r="T81">
        <v>3.7644999999999998E-2</v>
      </c>
      <c r="U81">
        <v>4.9875999999999997E-2</v>
      </c>
      <c r="V81">
        <v>1.831</v>
      </c>
      <c r="W81">
        <v>8.7106000000000006E-3</v>
      </c>
      <c r="X81">
        <v>1.1105E-2</v>
      </c>
      <c r="Y81">
        <v>7.3550000000000004E-4</v>
      </c>
      <c r="Z81">
        <v>1.9855999999999999E-2</v>
      </c>
      <c r="AA81">
        <v>0.82047999999999999</v>
      </c>
      <c r="AB81">
        <v>1.244E-2</v>
      </c>
      <c r="AC81">
        <v>2.2545E-4</v>
      </c>
      <c r="AD81">
        <v>3.4245999999999999E-3</v>
      </c>
      <c r="AE81">
        <v>3.4816E-2</v>
      </c>
      <c r="AF81">
        <v>1.6968000000000001</v>
      </c>
      <c r="AG81">
        <v>1.6968000000000001</v>
      </c>
      <c r="AH81">
        <v>2.1143000000000001</v>
      </c>
      <c r="AI81">
        <v>1.1006999999999999E-2</v>
      </c>
      <c r="AJ81">
        <v>441.68079999999998</v>
      </c>
      <c r="AK81">
        <v>8.8555999999999996E-2</v>
      </c>
      <c r="AL81">
        <v>0.71986000000000006</v>
      </c>
      <c r="AM81">
        <v>0</v>
      </c>
      <c r="AN81">
        <v>0.35100999999999999</v>
      </c>
      <c r="AO81">
        <v>0.40286</v>
      </c>
      <c r="AP81">
        <v>0.62368999999999997</v>
      </c>
      <c r="AQ81">
        <v>2.0830000000000001E-2</v>
      </c>
      <c r="AR81">
        <v>-1.8332999999999999</v>
      </c>
      <c r="AS81">
        <v>-203.27070000000001</v>
      </c>
      <c r="AT81">
        <v>1.511E-2</v>
      </c>
      <c r="AU81">
        <f t="shared" si="8"/>
        <v>27.638171</v>
      </c>
      <c r="AV81">
        <f t="shared" si="9"/>
        <v>1829.1311052283256</v>
      </c>
      <c r="AW81">
        <f t="shared" si="10"/>
        <v>-5.2455352417745565E-4</v>
      </c>
      <c r="AX81">
        <f t="shared" si="11"/>
        <v>4.1562659999999996</v>
      </c>
      <c r="AY81">
        <f t="shared" si="12"/>
        <v>2923.1226591299996</v>
      </c>
      <c r="AZ81">
        <f t="shared" si="13"/>
        <v>955.82183451237847</v>
      </c>
      <c r="BA81">
        <f t="shared" si="14"/>
        <v>52761.365265083296</v>
      </c>
      <c r="BB81">
        <f t="shared" si="15"/>
        <v>1.5721069368282994E-3</v>
      </c>
    </row>
    <row r="82" spans="1:54" x14ac:dyDescent="0.25">
      <c r="A82" t="s">
        <v>88</v>
      </c>
      <c r="B82">
        <v>291.44400000000002</v>
      </c>
      <c r="C82">
        <v>63.756</v>
      </c>
      <c r="D82" t="s">
        <v>183</v>
      </c>
      <c r="E82" t="s">
        <v>208</v>
      </c>
      <c r="F82">
        <v>6504.4313000000002</v>
      </c>
      <c r="G82">
        <v>1817.2851000000001</v>
      </c>
      <c r="H82">
        <v>60186.966899999999</v>
      </c>
      <c r="I82">
        <v>0.19713</v>
      </c>
      <c r="J82">
        <v>0</v>
      </c>
      <c r="K82">
        <v>3.4278</v>
      </c>
      <c r="L82">
        <v>1.1163000000000001</v>
      </c>
      <c r="M82">
        <v>0</v>
      </c>
      <c r="N82">
        <v>0</v>
      </c>
      <c r="O82">
        <v>0</v>
      </c>
      <c r="P82">
        <v>0</v>
      </c>
      <c r="Q82">
        <v>0</v>
      </c>
      <c r="R82">
        <v>1463.3086000000001</v>
      </c>
      <c r="S82">
        <v>8.4110999999999995E-3</v>
      </c>
      <c r="T82">
        <v>2.6476000000000002</v>
      </c>
      <c r="U82">
        <v>3.5078</v>
      </c>
      <c r="V82">
        <v>1.831</v>
      </c>
      <c r="W82">
        <v>8.7106000000000006E-3</v>
      </c>
      <c r="X82">
        <v>1.1105E-2</v>
      </c>
      <c r="Y82">
        <v>7.3550000000000004E-4</v>
      </c>
      <c r="Z82">
        <v>1.9855999999999999E-2</v>
      </c>
      <c r="AA82">
        <v>0.82047999999999999</v>
      </c>
      <c r="AB82">
        <v>1.244E-2</v>
      </c>
      <c r="AC82">
        <v>2.2545E-4</v>
      </c>
      <c r="AD82">
        <v>3.4245999999999999E-3</v>
      </c>
      <c r="AE82">
        <v>3.4816E-2</v>
      </c>
      <c r="AF82">
        <v>119.33880000000001</v>
      </c>
      <c r="AG82">
        <v>119.33880000000001</v>
      </c>
      <c r="AH82">
        <v>148.70150000000001</v>
      </c>
      <c r="AI82">
        <v>1.1006999999999999E-2</v>
      </c>
      <c r="AJ82">
        <v>441.68079999999998</v>
      </c>
      <c r="AK82">
        <v>8.8555999999999996E-2</v>
      </c>
      <c r="AL82">
        <v>43.335700000000003</v>
      </c>
      <c r="AM82">
        <v>0</v>
      </c>
      <c r="AN82">
        <v>31.032</v>
      </c>
      <c r="AO82">
        <v>0.40286</v>
      </c>
      <c r="AP82">
        <v>0.62368999999999997</v>
      </c>
      <c r="AQ82">
        <v>2.0830000000000001E-2</v>
      </c>
      <c r="AR82">
        <v>-1.8332999999999999</v>
      </c>
      <c r="AS82">
        <v>-203.27070000000001</v>
      </c>
      <c r="AT82">
        <v>1.0626899999999999</v>
      </c>
      <c r="AU82">
        <f t="shared" si="8"/>
        <v>1931.2108000000001</v>
      </c>
      <c r="AV82">
        <f t="shared" si="9"/>
        <v>1817.2851913540169</v>
      </c>
      <c r="AW82">
        <f t="shared" si="10"/>
        <v>5.0269499397164409E-6</v>
      </c>
      <c r="AX82">
        <f t="shared" si="11"/>
        <v>4.7412299999999998</v>
      </c>
      <c r="AY82">
        <f t="shared" si="12"/>
        <v>3334.5307651499998</v>
      </c>
      <c r="AZ82">
        <f t="shared" si="13"/>
        <v>1090.3467575090535</v>
      </c>
      <c r="BA82">
        <f t="shared" si="14"/>
        <v>60187.141014499757</v>
      </c>
      <c r="BB82">
        <f t="shared" si="15"/>
        <v>2.8928853709093858E-4</v>
      </c>
    </row>
    <row r="83" spans="1:54" x14ac:dyDescent="0.25">
      <c r="A83" t="s">
        <v>89</v>
      </c>
      <c r="B83">
        <v>265.28300000000002</v>
      </c>
      <c r="C83">
        <v>56.35</v>
      </c>
      <c r="D83" t="s">
        <v>184</v>
      </c>
      <c r="E83" t="s">
        <v>207</v>
      </c>
      <c r="F83">
        <v>4122.8203000000003</v>
      </c>
      <c r="G83">
        <v>1847.2429</v>
      </c>
      <c r="H83">
        <v>50325.273399999998</v>
      </c>
      <c r="I83">
        <v>0.19796</v>
      </c>
      <c r="J83">
        <v>1.7541999999999999E-2</v>
      </c>
      <c r="K83">
        <v>2.8233000000000001</v>
      </c>
      <c r="L83">
        <v>0.92700000000000005</v>
      </c>
      <c r="M83" s="3">
        <v>2.7344000000000001E-5</v>
      </c>
      <c r="N83">
        <v>0</v>
      </c>
      <c r="O83">
        <v>0</v>
      </c>
      <c r="P83">
        <v>1.333</v>
      </c>
      <c r="Q83">
        <v>1.6060999999999999E-2</v>
      </c>
      <c r="R83">
        <v>71.534400000000005</v>
      </c>
      <c r="S83">
        <v>8.4110999999999995E-3</v>
      </c>
      <c r="T83">
        <v>0.12942999999999999</v>
      </c>
      <c r="U83">
        <v>0.17147999999999999</v>
      </c>
      <c r="V83">
        <v>1.831</v>
      </c>
      <c r="W83">
        <v>8.7106000000000006E-3</v>
      </c>
      <c r="X83">
        <v>1.1105E-2</v>
      </c>
      <c r="Y83">
        <v>7.3550000000000004E-4</v>
      </c>
      <c r="Z83">
        <v>1.9855999999999999E-2</v>
      </c>
      <c r="AA83">
        <v>0.82047999999999999</v>
      </c>
      <c r="AB83">
        <v>1.244E-2</v>
      </c>
      <c r="AC83">
        <v>2.2545E-4</v>
      </c>
      <c r="AD83">
        <v>3.4245999999999999E-3</v>
      </c>
      <c r="AE83">
        <v>3.4816E-2</v>
      </c>
      <c r="AF83">
        <v>5.8338999999999999</v>
      </c>
      <c r="AG83">
        <v>5.8338999999999999</v>
      </c>
      <c r="AH83">
        <v>7.2693000000000003</v>
      </c>
      <c r="AI83">
        <v>1.1006999999999999E-2</v>
      </c>
      <c r="AJ83">
        <v>441.68079999999998</v>
      </c>
      <c r="AK83">
        <v>8.8555999999999996E-2</v>
      </c>
      <c r="AL83">
        <v>2.5402999999999998</v>
      </c>
      <c r="AM83">
        <v>0</v>
      </c>
      <c r="AN83">
        <v>1.3009999999999999</v>
      </c>
      <c r="AO83">
        <v>0.40286</v>
      </c>
      <c r="AP83">
        <v>0.62368999999999997</v>
      </c>
      <c r="AQ83">
        <v>2.0830000000000001E-2</v>
      </c>
      <c r="AR83">
        <v>-1.8332999999999999</v>
      </c>
      <c r="AS83">
        <v>-203.27070000000001</v>
      </c>
      <c r="AT83">
        <v>5.1950000000000003E-2</v>
      </c>
      <c r="AU83">
        <f t="shared" si="8"/>
        <v>95.964252000000016</v>
      </c>
      <c r="AV83">
        <f t="shared" si="9"/>
        <v>1847.2425794032727</v>
      </c>
      <c r="AW83">
        <f t="shared" si="10"/>
        <v>-1.7355421041110643E-5</v>
      </c>
      <c r="AX83">
        <f t="shared" si="11"/>
        <v>3.9643483440000002</v>
      </c>
      <c r="AY83">
        <f t="shared" si="12"/>
        <v>2788.1460120769198</v>
      </c>
      <c r="AZ83">
        <f t="shared" si="13"/>
        <v>911.68628446980767</v>
      </c>
      <c r="BA83">
        <f t="shared" si="14"/>
        <v>50325.082902733389</v>
      </c>
      <c r="BB83">
        <f t="shared" si="15"/>
        <v>-3.7853343824005038E-4</v>
      </c>
    </row>
    <row r="84" spans="1:54" x14ac:dyDescent="0.25">
      <c r="A84" t="s">
        <v>90</v>
      </c>
      <c r="B84">
        <v>276.64100000000002</v>
      </c>
      <c r="C84">
        <v>64.192999999999998</v>
      </c>
      <c r="D84" t="s">
        <v>185</v>
      </c>
      <c r="E84" t="s">
        <v>208</v>
      </c>
      <c r="F84">
        <v>6693.3806000000004</v>
      </c>
      <c r="G84">
        <v>1818.0255999999999</v>
      </c>
      <c r="H84">
        <v>63583.232900000003</v>
      </c>
      <c r="I84">
        <v>0.16983999999999999</v>
      </c>
      <c r="J84">
        <v>0</v>
      </c>
      <c r="K84">
        <v>3.6970000000000001</v>
      </c>
      <c r="L84">
        <v>1.1416999999999999</v>
      </c>
      <c r="M84">
        <v>0</v>
      </c>
      <c r="N84">
        <v>0</v>
      </c>
      <c r="O84">
        <v>0</v>
      </c>
      <c r="P84">
        <v>0.21751999999999999</v>
      </c>
      <c r="Q84">
        <v>2.299E-4</v>
      </c>
      <c r="R84">
        <v>1463.3086000000001</v>
      </c>
      <c r="S84">
        <v>8.4110999999999995E-3</v>
      </c>
      <c r="T84">
        <v>2.6476000000000002</v>
      </c>
      <c r="U84">
        <v>3.5078</v>
      </c>
      <c r="V84">
        <v>1.831</v>
      </c>
      <c r="W84">
        <v>8.7106000000000006E-3</v>
      </c>
      <c r="X84">
        <v>1.1105E-2</v>
      </c>
      <c r="Y84">
        <v>7.3550000000000004E-4</v>
      </c>
      <c r="Z84">
        <v>1.9855999999999999E-2</v>
      </c>
      <c r="AA84">
        <v>0.82047999999999999</v>
      </c>
      <c r="AB84">
        <v>1.244E-2</v>
      </c>
      <c r="AC84">
        <v>2.2545E-4</v>
      </c>
      <c r="AD84">
        <v>3.4245999999999999E-3</v>
      </c>
      <c r="AE84">
        <v>3.4816E-2</v>
      </c>
      <c r="AF84">
        <v>119.33880000000001</v>
      </c>
      <c r="AG84">
        <v>119.33880000000001</v>
      </c>
      <c r="AH84">
        <v>148.70150000000001</v>
      </c>
      <c r="AI84">
        <v>1.1006999999999999E-2</v>
      </c>
      <c r="AJ84">
        <v>441.68079999999998</v>
      </c>
      <c r="AK84">
        <v>8.8555999999999996E-2</v>
      </c>
      <c r="AL84">
        <v>39.590000000000003</v>
      </c>
      <c r="AM84">
        <v>0</v>
      </c>
      <c r="AN84">
        <v>35.347200000000001</v>
      </c>
      <c r="AO84">
        <v>0.40286</v>
      </c>
      <c r="AP84">
        <v>0.62368999999999997</v>
      </c>
      <c r="AQ84">
        <v>2.0830000000000001E-2</v>
      </c>
      <c r="AR84">
        <v>-1.8332999999999999</v>
      </c>
      <c r="AS84">
        <v>-203.27070000000001</v>
      </c>
      <c r="AT84">
        <v>1.0626899999999999</v>
      </c>
      <c r="AU84">
        <f t="shared" si="8"/>
        <v>1931.99782</v>
      </c>
      <c r="AV84">
        <f t="shared" si="9"/>
        <v>1818.0257836245755</v>
      </c>
      <c r="AW84">
        <f t="shared" si="10"/>
        <v>1.0100218447830408E-5</v>
      </c>
      <c r="AX84">
        <f t="shared" si="11"/>
        <v>5.0087698999999999</v>
      </c>
      <c r="AY84">
        <f t="shared" si="12"/>
        <v>3522.6929145194995</v>
      </c>
      <c r="AZ84">
        <f t="shared" si="13"/>
        <v>1151.8732522096473</v>
      </c>
      <c r="BA84">
        <f t="shared" si="14"/>
        <v>63583.403521972534</v>
      </c>
      <c r="BB84">
        <f t="shared" si="15"/>
        <v>2.6834356621397023E-4</v>
      </c>
    </row>
    <row r="85" spans="1:54" x14ac:dyDescent="0.25">
      <c r="A85" t="s">
        <v>91</v>
      </c>
      <c r="B85">
        <v>274.06700000000001</v>
      </c>
      <c r="C85">
        <v>79.983000000000004</v>
      </c>
      <c r="D85" t="s">
        <v>186</v>
      </c>
      <c r="E85" t="s">
        <v>208</v>
      </c>
      <c r="F85">
        <v>7444.0567000000001</v>
      </c>
      <c r="G85">
        <v>1822.2936999999999</v>
      </c>
      <c r="H85">
        <v>77050.812999999995</v>
      </c>
      <c r="I85">
        <v>0.11075</v>
      </c>
      <c r="J85">
        <v>0</v>
      </c>
      <c r="K85">
        <v>4.6341999999999999</v>
      </c>
      <c r="L85">
        <v>1.3247</v>
      </c>
      <c r="M85">
        <v>0</v>
      </c>
      <c r="N85">
        <v>0</v>
      </c>
      <c r="O85">
        <v>0</v>
      </c>
      <c r="P85">
        <v>0</v>
      </c>
      <c r="Q85">
        <v>0</v>
      </c>
      <c r="R85">
        <v>1463.3086000000001</v>
      </c>
      <c r="S85">
        <v>8.4110999999999995E-3</v>
      </c>
      <c r="T85">
        <v>2.6476000000000002</v>
      </c>
      <c r="U85">
        <v>3.5078</v>
      </c>
      <c r="V85">
        <v>1.831</v>
      </c>
      <c r="W85">
        <v>8.7106000000000006E-3</v>
      </c>
      <c r="X85">
        <v>1.1105E-2</v>
      </c>
      <c r="Y85">
        <v>7.3550000000000004E-4</v>
      </c>
      <c r="Z85">
        <v>1.9855999999999999E-2</v>
      </c>
      <c r="AA85">
        <v>0.82047999999999999</v>
      </c>
      <c r="AB85">
        <v>1.244E-2</v>
      </c>
      <c r="AC85">
        <v>2.2545E-4</v>
      </c>
      <c r="AD85">
        <v>3.4245999999999999E-3</v>
      </c>
      <c r="AE85">
        <v>3.4816E-2</v>
      </c>
      <c r="AF85">
        <v>119.33880000000001</v>
      </c>
      <c r="AG85">
        <v>119.33880000000001</v>
      </c>
      <c r="AH85">
        <v>148.70150000000001</v>
      </c>
      <c r="AI85">
        <v>1.1006999999999999E-2</v>
      </c>
      <c r="AJ85">
        <v>441.68079999999998</v>
      </c>
      <c r="AK85">
        <v>8.8555999999999996E-2</v>
      </c>
      <c r="AL85">
        <v>30.628599999999999</v>
      </c>
      <c r="AM85">
        <v>0</v>
      </c>
      <c r="AN85">
        <v>49.061599999999999</v>
      </c>
      <c r="AO85">
        <v>0.40286</v>
      </c>
      <c r="AP85">
        <v>0.62368999999999997</v>
      </c>
      <c r="AQ85">
        <v>2.0830000000000001E-2</v>
      </c>
      <c r="AR85">
        <v>-1.8332999999999999</v>
      </c>
      <c r="AS85">
        <v>-203.27070000000001</v>
      </c>
      <c r="AT85">
        <v>1.0626899999999999</v>
      </c>
      <c r="AU85">
        <f t="shared" si="8"/>
        <v>1936.5333000000001</v>
      </c>
      <c r="AV85">
        <f t="shared" si="9"/>
        <v>1822.2937074781923</v>
      </c>
      <c r="AW85">
        <f t="shared" si="10"/>
        <v>4.1037250859363984E-7</v>
      </c>
      <c r="AX85">
        <f t="shared" si="11"/>
        <v>6.0696500000000002</v>
      </c>
      <c r="AY85">
        <f t="shared" si="12"/>
        <v>4268.8151932499995</v>
      </c>
      <c r="AZ85">
        <f t="shared" si="13"/>
        <v>1395.8452124690907</v>
      </c>
      <c r="BA85">
        <f t="shared" si="14"/>
        <v>77050.655728293816</v>
      </c>
      <c r="BB85">
        <f t="shared" si="15"/>
        <v>-2.0411468882706131E-4</v>
      </c>
    </row>
    <row r="86" spans="1:54" x14ac:dyDescent="0.25">
      <c r="A86" t="s">
        <v>92</v>
      </c>
      <c r="B86">
        <v>254.738</v>
      </c>
      <c r="C86">
        <v>55.151000000000003</v>
      </c>
      <c r="D86" t="s">
        <v>187</v>
      </c>
      <c r="E86" t="s">
        <v>210</v>
      </c>
      <c r="F86">
        <v>5032.7116999999998</v>
      </c>
      <c r="G86">
        <v>1880.4228000000001</v>
      </c>
      <c r="H86">
        <v>43958.258600000001</v>
      </c>
      <c r="I86">
        <v>0.21783</v>
      </c>
      <c r="J86">
        <v>0.54379999999999995</v>
      </c>
      <c r="K86">
        <v>2.3776999999999999</v>
      </c>
      <c r="L86">
        <v>0.82803000000000004</v>
      </c>
      <c r="M86">
        <v>1.6553E-4</v>
      </c>
      <c r="N86" s="3">
        <v>1.2978E-5</v>
      </c>
      <c r="O86">
        <v>0.13735</v>
      </c>
      <c r="P86">
        <v>39.756</v>
      </c>
      <c r="Q86">
        <v>3.9040999999999999E-2</v>
      </c>
      <c r="R86">
        <v>994.87189999999998</v>
      </c>
      <c r="S86">
        <v>8.4110999999999995E-3</v>
      </c>
      <c r="T86">
        <v>1.8</v>
      </c>
      <c r="U86">
        <v>2.3849</v>
      </c>
      <c r="V86">
        <v>1.831</v>
      </c>
      <c r="W86">
        <v>8.7106000000000006E-3</v>
      </c>
      <c r="X86">
        <v>1.1105E-2</v>
      </c>
      <c r="Y86">
        <v>7.3550000000000004E-4</v>
      </c>
      <c r="Z86">
        <v>1.9855999999999999E-2</v>
      </c>
      <c r="AA86">
        <v>0.82047999999999999</v>
      </c>
      <c r="AB86">
        <v>1.244E-2</v>
      </c>
      <c r="AC86">
        <v>2.2545E-4</v>
      </c>
      <c r="AD86">
        <v>3.4245999999999999E-3</v>
      </c>
      <c r="AE86">
        <v>3.4816E-2</v>
      </c>
      <c r="AF86">
        <v>81.135900000000007</v>
      </c>
      <c r="AG86">
        <v>81.135900000000007</v>
      </c>
      <c r="AH86">
        <v>101.0989</v>
      </c>
      <c r="AI86">
        <v>1.1006999999999999E-2</v>
      </c>
      <c r="AJ86">
        <v>441.68079999999998</v>
      </c>
      <c r="AK86">
        <v>8.8555999999999996E-2</v>
      </c>
      <c r="AL86">
        <v>41.0642</v>
      </c>
      <c r="AM86">
        <v>0</v>
      </c>
      <c r="AN86">
        <v>14.6767</v>
      </c>
      <c r="AO86">
        <v>0.40286</v>
      </c>
      <c r="AP86">
        <v>0.62368999999999997</v>
      </c>
      <c r="AQ86">
        <v>2.0830000000000001E-2</v>
      </c>
      <c r="AR86">
        <v>-1.8332999999999999</v>
      </c>
      <c r="AS86">
        <v>-203.27070000000001</v>
      </c>
      <c r="AT86">
        <v>0.72250000000000003</v>
      </c>
      <c r="AU86">
        <f t="shared" si="8"/>
        <v>1358.60555</v>
      </c>
      <c r="AV86">
        <f t="shared" si="9"/>
        <v>1880.4229065743943</v>
      </c>
      <c r="AW86">
        <f t="shared" si="10"/>
        <v>5.6675758374301387E-6</v>
      </c>
      <c r="AX86">
        <f t="shared" si="11"/>
        <v>3.4627795080000001</v>
      </c>
      <c r="AY86">
        <f t="shared" si="12"/>
        <v>2435.3901418739397</v>
      </c>
      <c r="AZ86">
        <f t="shared" si="13"/>
        <v>796.33985453491937</v>
      </c>
      <c r="BA86">
        <f t="shared" si="14"/>
        <v>43957.959970327553</v>
      </c>
      <c r="BB86">
        <f t="shared" si="15"/>
        <v>-6.7935289228622639E-4</v>
      </c>
    </row>
    <row r="87" spans="1:54" x14ac:dyDescent="0.25">
      <c r="A87" t="s">
        <v>93</v>
      </c>
      <c r="B87">
        <v>265.03100000000001</v>
      </c>
      <c r="C87">
        <v>74.716999999999999</v>
      </c>
      <c r="D87" t="s">
        <v>188</v>
      </c>
      <c r="E87" t="s">
        <v>208</v>
      </c>
      <c r="F87">
        <v>7137.9997000000003</v>
      </c>
      <c r="G87">
        <v>1820.6525999999999</v>
      </c>
      <c r="H87">
        <v>71558.066500000001</v>
      </c>
      <c r="I87">
        <v>0.14265</v>
      </c>
      <c r="J87">
        <v>0</v>
      </c>
      <c r="K87">
        <v>4.2347999999999999</v>
      </c>
      <c r="L87">
        <v>1.2596000000000001</v>
      </c>
      <c r="M87">
        <v>0</v>
      </c>
      <c r="N87">
        <v>0</v>
      </c>
      <c r="O87">
        <v>0</v>
      </c>
      <c r="P87">
        <v>0</v>
      </c>
      <c r="Q87">
        <v>0</v>
      </c>
      <c r="R87">
        <v>1463.3086000000001</v>
      </c>
      <c r="S87">
        <v>8.4110999999999995E-3</v>
      </c>
      <c r="T87">
        <v>2.6476000000000002</v>
      </c>
      <c r="U87">
        <v>3.5078</v>
      </c>
      <c r="V87">
        <v>1.831</v>
      </c>
      <c r="W87">
        <v>8.7106000000000006E-3</v>
      </c>
      <c r="X87">
        <v>1.1105E-2</v>
      </c>
      <c r="Y87">
        <v>7.3550000000000004E-4</v>
      </c>
      <c r="Z87">
        <v>1.9855999999999999E-2</v>
      </c>
      <c r="AA87">
        <v>0.82047999999999999</v>
      </c>
      <c r="AB87">
        <v>1.244E-2</v>
      </c>
      <c r="AC87">
        <v>2.2545E-4</v>
      </c>
      <c r="AD87">
        <v>3.4245999999999999E-3</v>
      </c>
      <c r="AE87">
        <v>3.4816E-2</v>
      </c>
      <c r="AF87">
        <v>119.33880000000001</v>
      </c>
      <c r="AG87">
        <v>119.33880000000001</v>
      </c>
      <c r="AH87">
        <v>148.70150000000001</v>
      </c>
      <c r="AI87">
        <v>1.1006999999999999E-2</v>
      </c>
      <c r="AJ87">
        <v>441.68079999999998</v>
      </c>
      <c r="AK87">
        <v>8.8555999999999996E-2</v>
      </c>
      <c r="AL87">
        <v>33.973399999999998</v>
      </c>
      <c r="AM87">
        <v>0</v>
      </c>
      <c r="AN87">
        <v>43.972900000000003</v>
      </c>
      <c r="AO87">
        <v>0.40286</v>
      </c>
      <c r="AP87">
        <v>0.62368999999999997</v>
      </c>
      <c r="AQ87">
        <v>2.0830000000000001E-2</v>
      </c>
      <c r="AR87">
        <v>-1.8332999999999999</v>
      </c>
      <c r="AS87">
        <v>-203.27070000000001</v>
      </c>
      <c r="AT87">
        <v>1.0626899999999999</v>
      </c>
      <c r="AU87">
        <f t="shared" si="8"/>
        <v>1934.7894000000001</v>
      </c>
      <c r="AV87">
        <f t="shared" si="9"/>
        <v>1820.6526832848717</v>
      </c>
      <c r="AW87">
        <f t="shared" si="10"/>
        <v>4.5744513821470026E-6</v>
      </c>
      <c r="AX87">
        <f t="shared" si="11"/>
        <v>5.6370499999999995</v>
      </c>
      <c r="AY87">
        <f t="shared" si="12"/>
        <v>3964.5654502499992</v>
      </c>
      <c r="AZ87">
        <f t="shared" si="13"/>
        <v>1296.3596344021298</v>
      </c>
      <c r="BA87">
        <f t="shared" si="14"/>
        <v>71559.05181899757</v>
      </c>
      <c r="BB87">
        <f t="shared" si="15"/>
        <v>1.3769313210878547E-3</v>
      </c>
    </row>
    <row r="88" spans="1:54" x14ac:dyDescent="0.25">
      <c r="A88" t="s">
        <v>94</v>
      </c>
      <c r="B88">
        <v>254.95</v>
      </c>
      <c r="C88">
        <v>69.132999999999996</v>
      </c>
      <c r="D88" t="s">
        <v>189</v>
      </c>
      <c r="E88" t="s">
        <v>208</v>
      </c>
      <c r="F88">
        <v>6937.8411999999998</v>
      </c>
      <c r="G88">
        <v>1820.0198</v>
      </c>
      <c r="H88">
        <v>67957.4133</v>
      </c>
      <c r="I88">
        <v>0.15081</v>
      </c>
      <c r="J88">
        <v>0</v>
      </c>
      <c r="K88">
        <v>4.0281000000000002</v>
      </c>
      <c r="L88">
        <v>1.1741999999999999</v>
      </c>
      <c r="M88">
        <v>0</v>
      </c>
      <c r="N88">
        <v>0</v>
      </c>
      <c r="O88">
        <v>0</v>
      </c>
      <c r="P88">
        <v>0.24706</v>
      </c>
      <c r="Q88">
        <v>2.299E-4</v>
      </c>
      <c r="R88">
        <v>1463.3086000000001</v>
      </c>
      <c r="S88">
        <v>8.4110999999999995E-3</v>
      </c>
      <c r="T88">
        <v>2.6476000000000002</v>
      </c>
      <c r="U88">
        <v>3.5078</v>
      </c>
      <c r="V88">
        <v>1.831</v>
      </c>
      <c r="W88">
        <v>8.7106000000000006E-3</v>
      </c>
      <c r="X88">
        <v>1.1105E-2</v>
      </c>
      <c r="Y88">
        <v>7.3550000000000004E-4</v>
      </c>
      <c r="Z88">
        <v>1.9855999999999999E-2</v>
      </c>
      <c r="AA88">
        <v>0.82047999999999999</v>
      </c>
      <c r="AB88">
        <v>1.244E-2</v>
      </c>
      <c r="AC88">
        <v>2.2545E-4</v>
      </c>
      <c r="AD88">
        <v>3.4245999999999999E-3</v>
      </c>
      <c r="AE88">
        <v>3.4816E-2</v>
      </c>
      <c r="AF88">
        <v>119.33880000000001</v>
      </c>
      <c r="AG88">
        <v>119.33880000000001</v>
      </c>
      <c r="AH88">
        <v>148.70150000000001</v>
      </c>
      <c r="AI88">
        <v>1.1006999999999999E-2</v>
      </c>
      <c r="AJ88">
        <v>441.68079999999998</v>
      </c>
      <c r="AK88">
        <v>8.8555999999999996E-2</v>
      </c>
      <c r="AL88">
        <v>36.548200000000001</v>
      </c>
      <c r="AM88">
        <v>0</v>
      </c>
      <c r="AN88">
        <v>40.4786</v>
      </c>
      <c r="AO88">
        <v>0.40286</v>
      </c>
      <c r="AP88">
        <v>0.62368999999999997</v>
      </c>
      <c r="AQ88">
        <v>2.0830000000000001E-2</v>
      </c>
      <c r="AR88">
        <v>-1.8332999999999999</v>
      </c>
      <c r="AS88">
        <v>-203.27070000000001</v>
      </c>
      <c r="AT88">
        <v>1.0626899999999999</v>
      </c>
      <c r="AU88">
        <f t="shared" si="8"/>
        <v>1934.1169600000001</v>
      </c>
      <c r="AV88">
        <f t="shared" si="9"/>
        <v>1820.0199117334314</v>
      </c>
      <c r="AW88">
        <f t="shared" si="10"/>
        <v>6.1391323604362879E-6</v>
      </c>
      <c r="AX88">
        <f t="shared" si="11"/>
        <v>5.3533398999999999</v>
      </c>
      <c r="AY88">
        <f t="shared" si="12"/>
        <v>3765.0307183694995</v>
      </c>
      <c r="AZ88">
        <f t="shared" si="13"/>
        <v>1231.1144580222519</v>
      </c>
      <c r="BA88">
        <f t="shared" si="14"/>
        <v>67957.518082828305</v>
      </c>
      <c r="BB88">
        <f t="shared" si="15"/>
        <v>1.5418872151384201E-4</v>
      </c>
    </row>
    <row r="89" spans="1:54" x14ac:dyDescent="0.25">
      <c r="A89" t="s">
        <v>95</v>
      </c>
      <c r="B89">
        <v>264</v>
      </c>
      <c r="C89">
        <v>64.316999999999993</v>
      </c>
      <c r="D89" t="s">
        <v>190</v>
      </c>
      <c r="E89" t="s">
        <v>208</v>
      </c>
      <c r="F89">
        <v>6691.2561999999998</v>
      </c>
      <c r="G89">
        <v>1822.2043000000001</v>
      </c>
      <c r="H89">
        <v>63464.7353</v>
      </c>
      <c r="I89">
        <v>0.17737</v>
      </c>
      <c r="J89">
        <v>3.3343000000000001E-3</v>
      </c>
      <c r="K89">
        <v>3.7057000000000002</v>
      </c>
      <c r="L89">
        <v>1.1136999999999999</v>
      </c>
      <c r="M89">
        <v>0</v>
      </c>
      <c r="N89">
        <v>0</v>
      </c>
      <c r="O89">
        <v>0</v>
      </c>
      <c r="P89">
        <v>3.4925999999999999</v>
      </c>
      <c r="Q89">
        <v>2.6930999999999999E-3</v>
      </c>
      <c r="R89">
        <v>1463.3086000000001</v>
      </c>
      <c r="S89">
        <v>8.4110999999999995E-3</v>
      </c>
      <c r="T89">
        <v>2.6476000000000002</v>
      </c>
      <c r="U89">
        <v>3.5078</v>
      </c>
      <c r="V89">
        <v>1.831</v>
      </c>
      <c r="W89">
        <v>8.7106000000000006E-3</v>
      </c>
      <c r="X89">
        <v>1.1105E-2</v>
      </c>
      <c r="Y89">
        <v>7.3550000000000004E-4</v>
      </c>
      <c r="Z89">
        <v>1.9855999999999999E-2</v>
      </c>
      <c r="AA89">
        <v>0.82047999999999999</v>
      </c>
      <c r="AB89">
        <v>1.244E-2</v>
      </c>
      <c r="AC89">
        <v>2.2545E-4</v>
      </c>
      <c r="AD89">
        <v>3.4245999999999999E-3</v>
      </c>
      <c r="AE89">
        <v>3.4816E-2</v>
      </c>
      <c r="AF89">
        <v>119.33880000000001</v>
      </c>
      <c r="AG89">
        <v>119.33880000000001</v>
      </c>
      <c r="AH89">
        <v>148.70150000000001</v>
      </c>
      <c r="AI89">
        <v>1.1006999999999999E-2</v>
      </c>
      <c r="AJ89">
        <v>441.68079999999998</v>
      </c>
      <c r="AK89">
        <v>8.8555999999999996E-2</v>
      </c>
      <c r="AL89">
        <v>39.1477</v>
      </c>
      <c r="AM89">
        <v>0</v>
      </c>
      <c r="AN89">
        <v>36.951700000000002</v>
      </c>
      <c r="AO89">
        <v>0.40286</v>
      </c>
      <c r="AP89">
        <v>0.62368999999999997</v>
      </c>
      <c r="AQ89">
        <v>2.0830000000000001E-2</v>
      </c>
      <c r="AR89">
        <v>-1.8332999999999999</v>
      </c>
      <c r="AS89">
        <v>-203.27070000000001</v>
      </c>
      <c r="AT89">
        <v>1.0626899999999999</v>
      </c>
      <c r="AU89">
        <f t="shared" si="8"/>
        <v>1936.4384343000002</v>
      </c>
      <c r="AV89">
        <f t="shared" si="9"/>
        <v>1822.204438076956</v>
      </c>
      <c r="AW89">
        <f t="shared" si="10"/>
        <v>7.5774678723409886E-6</v>
      </c>
      <c r="AX89">
        <f t="shared" si="11"/>
        <v>4.9994630999999998</v>
      </c>
      <c r="AY89">
        <f t="shared" si="12"/>
        <v>3516.1473955454994</v>
      </c>
      <c r="AZ89">
        <f t="shared" si="13"/>
        <v>1149.7329554506239</v>
      </c>
      <c r="BA89">
        <f t="shared" si="14"/>
        <v>63465.259140874441</v>
      </c>
      <c r="BB89">
        <f t="shared" si="15"/>
        <v>8.2539783423560731E-4</v>
      </c>
    </row>
    <row r="90" spans="1:54" x14ac:dyDescent="0.25">
      <c r="A90" t="s">
        <v>96</v>
      </c>
      <c r="B90">
        <v>248.083</v>
      </c>
      <c r="C90">
        <v>60.017000000000003</v>
      </c>
      <c r="D90" t="s">
        <v>191</v>
      </c>
      <c r="E90" t="s">
        <v>205</v>
      </c>
      <c r="F90">
        <v>4411.3253999999997</v>
      </c>
      <c r="G90">
        <v>1847.2671</v>
      </c>
      <c r="H90">
        <v>47357.744299999998</v>
      </c>
      <c r="I90">
        <v>0.18118999999999999</v>
      </c>
      <c r="J90">
        <v>0.6956</v>
      </c>
      <c r="K90">
        <v>2.6345000000000001</v>
      </c>
      <c r="L90">
        <v>0.90098</v>
      </c>
      <c r="M90">
        <v>2.1944E-4</v>
      </c>
      <c r="N90" s="3">
        <v>4.3905000000000001E-5</v>
      </c>
      <c r="O90">
        <v>0.11862</v>
      </c>
      <c r="P90">
        <v>6.9170999999999996</v>
      </c>
      <c r="Q90">
        <v>1.366E-2</v>
      </c>
      <c r="R90">
        <v>409.14370000000002</v>
      </c>
      <c r="S90">
        <v>8.4110999999999995E-3</v>
      </c>
      <c r="T90">
        <v>0.74026000000000003</v>
      </c>
      <c r="U90">
        <v>0.98077999999999999</v>
      </c>
      <c r="V90">
        <v>1.831</v>
      </c>
      <c r="W90">
        <v>8.7106000000000006E-3</v>
      </c>
      <c r="X90">
        <v>1.1105E-2</v>
      </c>
      <c r="Y90">
        <v>7.3550000000000004E-4</v>
      </c>
      <c r="Z90">
        <v>1.9855999999999999E-2</v>
      </c>
      <c r="AA90">
        <v>0.82047999999999999</v>
      </c>
      <c r="AB90">
        <v>1.244E-2</v>
      </c>
      <c r="AC90">
        <v>2.2545E-4</v>
      </c>
      <c r="AD90">
        <v>3.4245999999999999E-3</v>
      </c>
      <c r="AE90">
        <v>3.4816E-2</v>
      </c>
      <c r="AF90">
        <v>33.3673</v>
      </c>
      <c r="AG90">
        <v>33.3673</v>
      </c>
      <c r="AH90">
        <v>41.577199999999998</v>
      </c>
      <c r="AI90">
        <v>1.1006999999999999E-2</v>
      </c>
      <c r="AJ90">
        <v>441.68079999999998</v>
      </c>
      <c r="AK90">
        <v>8.8555999999999996E-2</v>
      </c>
      <c r="AL90">
        <v>15.3384</v>
      </c>
      <c r="AM90">
        <v>0</v>
      </c>
      <c r="AN90">
        <v>6.6322000000000001</v>
      </c>
      <c r="AO90">
        <v>0.40286</v>
      </c>
      <c r="AP90">
        <v>0.62368999999999997</v>
      </c>
      <c r="AQ90">
        <v>2.0830000000000001E-2</v>
      </c>
      <c r="AR90">
        <v>-1.8332999999999999</v>
      </c>
      <c r="AS90">
        <v>-203.27070000000001</v>
      </c>
      <c r="AT90">
        <v>0.29713000000000001</v>
      </c>
      <c r="AU90">
        <f t="shared" si="8"/>
        <v>548.8784599999999</v>
      </c>
      <c r="AV90">
        <f t="shared" si="9"/>
        <v>1847.2670548244873</v>
      </c>
      <c r="AW90">
        <f t="shared" si="10"/>
        <v>-2.4455323109899446E-6</v>
      </c>
      <c r="AX90">
        <f t="shared" si="11"/>
        <v>3.7305933449999999</v>
      </c>
      <c r="AY90">
        <f t="shared" si="12"/>
        <v>2623.7449525052248</v>
      </c>
      <c r="AZ90">
        <f t="shared" si="13"/>
        <v>857.92934687952368</v>
      </c>
      <c r="BA90">
        <f t="shared" si="14"/>
        <v>47357.699947749708</v>
      </c>
      <c r="BB90">
        <f t="shared" si="15"/>
        <v>-9.3653725453384776E-5</v>
      </c>
    </row>
    <row r="91" spans="1:54" x14ac:dyDescent="0.25">
      <c r="A91" t="s">
        <v>97</v>
      </c>
      <c r="B91">
        <v>244.21700000000001</v>
      </c>
      <c r="C91">
        <v>60.832999999999998</v>
      </c>
      <c r="D91" t="s">
        <v>192</v>
      </c>
      <c r="E91" t="s">
        <v>205</v>
      </c>
      <c r="F91">
        <v>4471.8450999999995</v>
      </c>
      <c r="G91">
        <v>1854.8462</v>
      </c>
      <c r="H91">
        <v>48409.457699999999</v>
      </c>
      <c r="I91">
        <v>0.19903000000000001</v>
      </c>
      <c r="J91">
        <v>5.4806000000000001E-2</v>
      </c>
      <c r="K91">
        <v>2.6890000000000001</v>
      </c>
      <c r="L91">
        <v>0.90322999999999998</v>
      </c>
      <c r="M91" s="3">
        <v>5.2440000000000001E-6</v>
      </c>
      <c r="N91">
        <v>0</v>
      </c>
      <c r="O91">
        <v>0</v>
      </c>
      <c r="P91">
        <v>10.039199999999999</v>
      </c>
      <c r="Q91">
        <v>2.2186999999999998E-2</v>
      </c>
      <c r="R91">
        <v>409.14370000000002</v>
      </c>
      <c r="S91">
        <v>8.4110999999999995E-3</v>
      </c>
      <c r="T91">
        <v>0.74026000000000003</v>
      </c>
      <c r="U91">
        <v>0.98077999999999999</v>
      </c>
      <c r="V91">
        <v>1.831</v>
      </c>
      <c r="W91">
        <v>8.7106000000000006E-3</v>
      </c>
      <c r="X91">
        <v>1.1105E-2</v>
      </c>
      <c r="Y91">
        <v>7.3550000000000004E-4</v>
      </c>
      <c r="Z91">
        <v>1.9855999999999999E-2</v>
      </c>
      <c r="AA91">
        <v>0.82047999999999999</v>
      </c>
      <c r="AB91">
        <v>1.244E-2</v>
      </c>
      <c r="AC91">
        <v>2.2545E-4</v>
      </c>
      <c r="AD91">
        <v>3.4245999999999999E-3</v>
      </c>
      <c r="AE91">
        <v>3.4816E-2</v>
      </c>
      <c r="AF91">
        <v>33.3673</v>
      </c>
      <c r="AG91">
        <v>33.3673</v>
      </c>
      <c r="AH91">
        <v>41.577199999999998</v>
      </c>
      <c r="AI91">
        <v>1.1006999999999999E-2</v>
      </c>
      <c r="AJ91">
        <v>441.68079999999998</v>
      </c>
      <c r="AK91">
        <v>8.8555999999999996E-2</v>
      </c>
      <c r="AL91">
        <v>14.884399999999999</v>
      </c>
      <c r="AM91">
        <v>0</v>
      </c>
      <c r="AN91">
        <v>6.9753999999999996</v>
      </c>
      <c r="AO91">
        <v>0.40286</v>
      </c>
      <c r="AP91">
        <v>0.62368999999999997</v>
      </c>
      <c r="AQ91">
        <v>2.0830000000000001E-2</v>
      </c>
      <c r="AR91">
        <v>-1.8332999999999999</v>
      </c>
      <c r="AS91">
        <v>-203.27070000000001</v>
      </c>
      <c r="AT91">
        <v>0.29713000000000001</v>
      </c>
      <c r="AU91">
        <f t="shared" si="8"/>
        <v>551.13034600000003</v>
      </c>
      <c r="AV91">
        <f t="shared" si="9"/>
        <v>1854.8458452529196</v>
      </c>
      <c r="AW91">
        <f t="shared" si="10"/>
        <v>-1.9125421190380402E-5</v>
      </c>
      <c r="AX91">
        <f t="shared" si="11"/>
        <v>3.8134522440000005</v>
      </c>
      <c r="AY91">
        <f t="shared" si="12"/>
        <v>2682.0200304664199</v>
      </c>
      <c r="AZ91">
        <f t="shared" si="13"/>
        <v>876.98451438994198</v>
      </c>
      <c r="BA91">
        <f t="shared" si="14"/>
        <v>48409.545194324797</v>
      </c>
      <c r="BB91">
        <f t="shared" si="15"/>
        <v>1.8073775419073573E-4</v>
      </c>
    </row>
    <row r="92" spans="1:54" x14ac:dyDescent="0.25">
      <c r="A92" t="s">
        <v>98</v>
      </c>
      <c r="B92">
        <v>245.56</v>
      </c>
      <c r="C92">
        <v>62.463000000000001</v>
      </c>
      <c r="D92" t="s">
        <v>193</v>
      </c>
      <c r="E92" t="s">
        <v>205</v>
      </c>
      <c r="F92">
        <v>4636.1971999999996</v>
      </c>
      <c r="G92">
        <v>1839.2219</v>
      </c>
      <c r="H92">
        <v>51459.750800000002</v>
      </c>
      <c r="I92">
        <v>0.18287999999999999</v>
      </c>
      <c r="J92">
        <v>0.1085</v>
      </c>
      <c r="K92">
        <v>2.9020999999999999</v>
      </c>
      <c r="L92">
        <v>0.95633999999999997</v>
      </c>
      <c r="M92" s="3">
        <v>2.5536000000000001E-5</v>
      </c>
      <c r="N92">
        <v>0</v>
      </c>
      <c r="O92">
        <v>0</v>
      </c>
      <c r="P92">
        <v>5.593</v>
      </c>
      <c r="Q92">
        <v>1.2363000000000001E-2</v>
      </c>
      <c r="R92">
        <v>409.14370000000002</v>
      </c>
      <c r="S92">
        <v>8.4110999999999995E-3</v>
      </c>
      <c r="T92">
        <v>0.74026000000000003</v>
      </c>
      <c r="U92">
        <v>0.98077999999999999</v>
      </c>
      <c r="V92">
        <v>1.831</v>
      </c>
      <c r="W92">
        <v>8.7106000000000006E-3</v>
      </c>
      <c r="X92">
        <v>1.1105E-2</v>
      </c>
      <c r="Y92">
        <v>7.3550000000000004E-4</v>
      </c>
      <c r="Z92">
        <v>1.9855999999999999E-2</v>
      </c>
      <c r="AA92">
        <v>0.82047999999999999</v>
      </c>
      <c r="AB92">
        <v>1.244E-2</v>
      </c>
      <c r="AC92">
        <v>2.2545E-4</v>
      </c>
      <c r="AD92">
        <v>3.4245999999999999E-3</v>
      </c>
      <c r="AE92">
        <v>3.4816E-2</v>
      </c>
      <c r="AF92">
        <v>33.3673</v>
      </c>
      <c r="AG92">
        <v>33.3673</v>
      </c>
      <c r="AH92">
        <v>41.577199999999998</v>
      </c>
      <c r="AI92">
        <v>1.1006999999999999E-2</v>
      </c>
      <c r="AJ92">
        <v>441.68079999999998</v>
      </c>
      <c r="AK92">
        <v>8.8555999999999996E-2</v>
      </c>
      <c r="AL92">
        <v>14.116099999999999</v>
      </c>
      <c r="AM92">
        <v>0</v>
      </c>
      <c r="AN92">
        <v>7.4939</v>
      </c>
      <c r="AO92">
        <v>0.40286</v>
      </c>
      <c r="AP92">
        <v>0.62368999999999997</v>
      </c>
      <c r="AQ92">
        <v>2.0830000000000001E-2</v>
      </c>
      <c r="AR92">
        <v>-1.8332999999999999</v>
      </c>
      <c r="AS92">
        <v>-203.27070000000001</v>
      </c>
      <c r="AT92">
        <v>0.29713000000000001</v>
      </c>
      <c r="AU92">
        <f t="shared" si="8"/>
        <v>546.48803999999996</v>
      </c>
      <c r="AV92">
        <f t="shared" si="9"/>
        <v>1839.2220240298857</v>
      </c>
      <c r="AW92">
        <f t="shared" si="10"/>
        <v>6.7436059411180141E-6</v>
      </c>
      <c r="AX92">
        <f t="shared" si="11"/>
        <v>4.0537085359999994</v>
      </c>
      <c r="AY92">
        <f t="shared" si="12"/>
        <v>2850.9934819114792</v>
      </c>
      <c r="AZ92">
        <f t="shared" si="13"/>
        <v>932.23656268824163</v>
      </c>
      <c r="BA92">
        <f t="shared" si="14"/>
        <v>51459.458260390944</v>
      </c>
      <c r="BB92">
        <f t="shared" si="15"/>
        <v>-5.6848559807494935E-4</v>
      </c>
    </row>
    <row r="93" spans="1:54" x14ac:dyDescent="0.25">
      <c r="A93" t="s">
        <v>99</v>
      </c>
      <c r="B93">
        <v>244.85599999999999</v>
      </c>
      <c r="C93">
        <v>67.816999999999993</v>
      </c>
      <c r="D93" t="s">
        <v>194</v>
      </c>
      <c r="E93" t="s">
        <v>208</v>
      </c>
      <c r="F93">
        <v>6594.8155999999999</v>
      </c>
      <c r="G93">
        <v>1822.4829999999999</v>
      </c>
      <c r="H93">
        <v>61718.6711</v>
      </c>
      <c r="I93">
        <v>0.18529999999999999</v>
      </c>
      <c r="J93">
        <v>0</v>
      </c>
      <c r="K93">
        <v>3.5836000000000001</v>
      </c>
      <c r="L93">
        <v>1.0895999999999999</v>
      </c>
      <c r="M93">
        <v>0</v>
      </c>
      <c r="N93">
        <v>0</v>
      </c>
      <c r="O93">
        <v>0</v>
      </c>
      <c r="P93">
        <v>3.9316</v>
      </c>
      <c r="Q93">
        <v>3.3966000000000001E-3</v>
      </c>
      <c r="R93">
        <v>1463.3086000000001</v>
      </c>
      <c r="S93">
        <v>8.4110999999999995E-3</v>
      </c>
      <c r="T93">
        <v>2.6476000000000002</v>
      </c>
      <c r="U93">
        <v>3.5078</v>
      </c>
      <c r="V93">
        <v>1.831</v>
      </c>
      <c r="W93">
        <v>8.7106000000000006E-3</v>
      </c>
      <c r="X93">
        <v>1.1105E-2</v>
      </c>
      <c r="Y93">
        <v>7.3550000000000004E-4</v>
      </c>
      <c r="Z93">
        <v>1.9855999999999999E-2</v>
      </c>
      <c r="AA93">
        <v>0.82047999999999999</v>
      </c>
      <c r="AB93">
        <v>1.244E-2</v>
      </c>
      <c r="AC93">
        <v>2.2545E-4</v>
      </c>
      <c r="AD93">
        <v>3.4245999999999999E-3</v>
      </c>
      <c r="AE93">
        <v>3.4816E-2</v>
      </c>
      <c r="AF93">
        <v>119.33880000000001</v>
      </c>
      <c r="AG93">
        <v>119.33880000000001</v>
      </c>
      <c r="AH93">
        <v>148.70150000000001</v>
      </c>
      <c r="AI93">
        <v>1.1006999999999999E-2</v>
      </c>
      <c r="AJ93">
        <v>441.68079999999998</v>
      </c>
      <c r="AK93">
        <v>8.8555999999999996E-2</v>
      </c>
      <c r="AL93">
        <v>40.134500000000003</v>
      </c>
      <c r="AM93">
        <v>0</v>
      </c>
      <c r="AN93">
        <v>35.825400000000002</v>
      </c>
      <c r="AO93">
        <v>0.40286</v>
      </c>
      <c r="AP93">
        <v>0.62368999999999997</v>
      </c>
      <c r="AQ93">
        <v>2.0830000000000001E-2</v>
      </c>
      <c r="AR93">
        <v>-1.8332999999999999</v>
      </c>
      <c r="AS93">
        <v>-203.27070000000001</v>
      </c>
      <c r="AT93">
        <v>1.0626899999999999</v>
      </c>
      <c r="AU93">
        <f t="shared" si="8"/>
        <v>1936.7346</v>
      </c>
      <c r="AV93">
        <f t="shared" si="9"/>
        <v>1822.4831324280835</v>
      </c>
      <c r="AW93">
        <f t="shared" si="10"/>
        <v>7.2663544168108242E-6</v>
      </c>
      <c r="AX93">
        <f t="shared" si="11"/>
        <v>4.8618965999999997</v>
      </c>
      <c r="AY93">
        <f t="shared" si="12"/>
        <v>3419.3961882629997</v>
      </c>
      <c r="AZ93">
        <f t="shared" si="13"/>
        <v>1118.0966106167159</v>
      </c>
      <c r="BA93">
        <f t="shared" si="14"/>
        <v>61718.932906042719</v>
      </c>
      <c r="BB93">
        <f t="shared" si="15"/>
        <v>4.2419081210940199E-4</v>
      </c>
    </row>
    <row r="94" spans="1:54" x14ac:dyDescent="0.25">
      <c r="A94" t="s">
        <v>100</v>
      </c>
      <c r="B94">
        <v>241.11500000000001</v>
      </c>
      <c r="C94">
        <v>55.18</v>
      </c>
      <c r="D94" t="s">
        <v>195</v>
      </c>
      <c r="E94" t="s">
        <v>206</v>
      </c>
      <c r="F94">
        <v>4996.1656000000003</v>
      </c>
      <c r="G94">
        <v>1850.9423999999999</v>
      </c>
      <c r="H94">
        <v>41157.354800000001</v>
      </c>
      <c r="I94">
        <v>0.24851000000000001</v>
      </c>
      <c r="J94">
        <v>0.64163000000000003</v>
      </c>
      <c r="K94">
        <v>2.1674000000000002</v>
      </c>
      <c r="L94">
        <v>0.81442999999999999</v>
      </c>
      <c r="M94">
        <v>1.6265999999999999E-4</v>
      </c>
      <c r="N94" s="3">
        <v>2.8795000000000001E-5</v>
      </c>
      <c r="O94">
        <v>7.8131999999999993E-2</v>
      </c>
      <c r="P94">
        <v>15.7959</v>
      </c>
      <c r="Q94">
        <v>1.1613999999999999E-2</v>
      </c>
      <c r="R94">
        <v>1098.972</v>
      </c>
      <c r="S94">
        <v>8.4110999999999995E-3</v>
      </c>
      <c r="T94">
        <v>1.9883999999999999</v>
      </c>
      <c r="U94">
        <v>2.6343999999999999</v>
      </c>
      <c r="V94">
        <v>1.831</v>
      </c>
      <c r="W94">
        <v>8.7106000000000006E-3</v>
      </c>
      <c r="X94">
        <v>1.1105E-2</v>
      </c>
      <c r="Y94">
        <v>7.3550000000000004E-4</v>
      </c>
      <c r="Z94">
        <v>1.9855999999999999E-2</v>
      </c>
      <c r="AA94">
        <v>0.82047999999999999</v>
      </c>
      <c r="AB94">
        <v>1.244E-2</v>
      </c>
      <c r="AC94">
        <v>2.2545E-4</v>
      </c>
      <c r="AD94">
        <v>3.4245999999999999E-3</v>
      </c>
      <c r="AE94">
        <v>3.4816E-2</v>
      </c>
      <c r="AF94">
        <v>89.625699999999995</v>
      </c>
      <c r="AG94">
        <v>89.625699999999995</v>
      </c>
      <c r="AH94">
        <v>111.6776</v>
      </c>
      <c r="AI94">
        <v>1.1006999999999999E-2</v>
      </c>
      <c r="AJ94">
        <v>441.68079999999998</v>
      </c>
      <c r="AK94">
        <v>8.8555999999999996E-2</v>
      </c>
      <c r="AL94">
        <v>51.886200000000002</v>
      </c>
      <c r="AM94">
        <v>0</v>
      </c>
      <c r="AN94">
        <v>14.3116</v>
      </c>
      <c r="AO94">
        <v>0.40286</v>
      </c>
      <c r="AP94">
        <v>0.62368999999999997</v>
      </c>
      <c r="AQ94">
        <v>2.0830000000000001E-2</v>
      </c>
      <c r="AR94">
        <v>-1.8332999999999999</v>
      </c>
      <c r="AS94">
        <v>-203.27070000000001</v>
      </c>
      <c r="AT94">
        <v>0.79810000000000003</v>
      </c>
      <c r="AU94">
        <f t="shared" si="8"/>
        <v>1477.2372619999999</v>
      </c>
      <c r="AV94">
        <f t="shared" si="9"/>
        <v>1850.9425660944742</v>
      </c>
      <c r="AW94">
        <f t="shared" si="10"/>
        <v>8.9735077303340812E-6</v>
      </c>
      <c r="AX94">
        <f t="shared" si="11"/>
        <v>3.2421454549999997</v>
      </c>
      <c r="AY94">
        <f t="shared" si="12"/>
        <v>2280.2171092287745</v>
      </c>
      <c r="AZ94">
        <f t="shared" si="13"/>
        <v>745.60035776200789</v>
      </c>
      <c r="BA94">
        <f t="shared" si="14"/>
        <v>41157.13974846284</v>
      </c>
      <c r="BB94">
        <f t="shared" si="15"/>
        <v>-5.2251331962244922E-4</v>
      </c>
    </row>
    <row r="95" spans="1:54" x14ac:dyDescent="0.25">
      <c r="A95" t="s">
        <v>101</v>
      </c>
      <c r="B95">
        <v>239.26</v>
      </c>
      <c r="C95">
        <v>56.238</v>
      </c>
      <c r="D95" t="s">
        <v>196</v>
      </c>
      <c r="E95" t="s">
        <v>209</v>
      </c>
      <c r="F95">
        <v>3648.4101999999998</v>
      </c>
      <c r="G95">
        <v>1848.6198999999999</v>
      </c>
      <c r="H95">
        <v>41413.690300000002</v>
      </c>
      <c r="I95">
        <v>0.22247</v>
      </c>
      <c r="J95">
        <v>4.1642999999999999E-2</v>
      </c>
      <c r="K95">
        <v>2.1743999999999999</v>
      </c>
      <c r="L95">
        <v>0.85538999999999998</v>
      </c>
      <c r="M95">
        <v>1.7009999999999999E-4</v>
      </c>
      <c r="N95" s="3">
        <v>5.9907000000000001E-6</v>
      </c>
      <c r="O95">
        <v>1.1098E-3</v>
      </c>
      <c r="P95">
        <v>1.0403</v>
      </c>
      <c r="Q95">
        <v>9.9287999999999998E-3</v>
      </c>
      <c r="R95">
        <v>85.868799999999993</v>
      </c>
      <c r="S95">
        <v>8.4110999999999995E-3</v>
      </c>
      <c r="T95">
        <v>0.15536</v>
      </c>
      <c r="U95">
        <v>0.20584</v>
      </c>
      <c r="V95">
        <v>1.831</v>
      </c>
      <c r="W95">
        <v>8.7106000000000006E-3</v>
      </c>
      <c r="X95">
        <v>1.1105E-2</v>
      </c>
      <c r="Y95">
        <v>7.3550000000000004E-4</v>
      </c>
      <c r="Z95">
        <v>1.9855999999999999E-2</v>
      </c>
      <c r="AA95">
        <v>0.82047999999999999</v>
      </c>
      <c r="AB95">
        <v>1.244E-2</v>
      </c>
      <c r="AC95">
        <v>2.2545E-4</v>
      </c>
      <c r="AD95">
        <v>3.4245999999999999E-3</v>
      </c>
      <c r="AE95">
        <v>3.4816E-2</v>
      </c>
      <c r="AF95">
        <v>7.0030000000000001</v>
      </c>
      <c r="AG95">
        <v>7.0030000000000001</v>
      </c>
      <c r="AH95">
        <v>8.7260000000000009</v>
      </c>
      <c r="AI95">
        <v>1.1006999999999999E-2</v>
      </c>
      <c r="AJ95">
        <v>441.68079999999998</v>
      </c>
      <c r="AK95">
        <v>8.8555999999999996E-2</v>
      </c>
      <c r="AL95">
        <v>4.1367000000000003</v>
      </c>
      <c r="AM95">
        <v>0</v>
      </c>
      <c r="AN95">
        <v>1.0983000000000001</v>
      </c>
      <c r="AO95">
        <v>0.40286</v>
      </c>
      <c r="AP95">
        <v>0.62368999999999997</v>
      </c>
      <c r="AQ95">
        <v>2.0830000000000001E-2</v>
      </c>
      <c r="AR95">
        <v>-1.8332999999999999</v>
      </c>
      <c r="AS95">
        <v>-203.27070000000001</v>
      </c>
      <c r="AT95">
        <v>6.2359999999999999E-2</v>
      </c>
      <c r="AU95">
        <f t="shared" si="8"/>
        <v>115.28005279999999</v>
      </c>
      <c r="AV95">
        <f t="shared" si="9"/>
        <v>1848.6217575368826</v>
      </c>
      <c r="AW95">
        <f t="shared" si="10"/>
        <v>1.0048225793513418E-4</v>
      </c>
      <c r="AX95">
        <f t="shared" si="11"/>
        <v>3.2623648906999998</v>
      </c>
      <c r="AY95">
        <f t="shared" si="12"/>
        <v>2294.4375394537633</v>
      </c>
      <c r="AZ95">
        <f t="shared" si="13"/>
        <v>750.25024738013622</v>
      </c>
      <c r="BA95">
        <f t="shared" si="14"/>
        <v>41413.813655383521</v>
      </c>
      <c r="BB95">
        <f t="shared" si="15"/>
        <v>2.9786047850014386E-4</v>
      </c>
    </row>
    <row r="96" spans="1:54" x14ac:dyDescent="0.25">
      <c r="A96" t="s">
        <v>102</v>
      </c>
      <c r="B96">
        <v>237.4</v>
      </c>
      <c r="C96">
        <v>58.832999999999998</v>
      </c>
      <c r="D96" t="s">
        <v>197</v>
      </c>
      <c r="E96" t="s">
        <v>209</v>
      </c>
      <c r="F96">
        <v>3853.4699000000001</v>
      </c>
      <c r="G96">
        <v>1844.4394</v>
      </c>
      <c r="H96">
        <v>45119.653299999998</v>
      </c>
      <c r="I96">
        <v>0.18837000000000001</v>
      </c>
      <c r="J96">
        <v>0.11644</v>
      </c>
      <c r="K96">
        <v>2.4714999999999998</v>
      </c>
      <c r="L96">
        <v>0.88285999999999998</v>
      </c>
      <c r="M96">
        <v>3.2809000000000001E-4</v>
      </c>
      <c r="N96" s="3">
        <v>3.2223E-5</v>
      </c>
      <c r="O96">
        <v>1.6615999999999999E-2</v>
      </c>
      <c r="P96">
        <v>1.2357</v>
      </c>
      <c r="Q96">
        <v>1.1204E-2</v>
      </c>
      <c r="R96">
        <v>85.868799999999993</v>
      </c>
      <c r="S96">
        <v>8.4110999999999995E-3</v>
      </c>
      <c r="T96">
        <v>0.15536</v>
      </c>
      <c r="U96">
        <v>0.20584</v>
      </c>
      <c r="V96">
        <v>1.831</v>
      </c>
      <c r="W96">
        <v>8.7106000000000006E-3</v>
      </c>
      <c r="X96">
        <v>1.1105E-2</v>
      </c>
      <c r="Y96">
        <v>7.3550000000000004E-4</v>
      </c>
      <c r="Z96">
        <v>1.9855999999999999E-2</v>
      </c>
      <c r="AA96">
        <v>0.82047999999999999</v>
      </c>
      <c r="AB96">
        <v>1.244E-2</v>
      </c>
      <c r="AC96">
        <v>2.2545E-4</v>
      </c>
      <c r="AD96">
        <v>3.4245999999999999E-3</v>
      </c>
      <c r="AE96">
        <v>3.4816E-2</v>
      </c>
      <c r="AF96">
        <v>7.0030000000000001</v>
      </c>
      <c r="AG96">
        <v>7.0030000000000001</v>
      </c>
      <c r="AH96">
        <v>8.7260000000000009</v>
      </c>
      <c r="AI96">
        <v>1.1006999999999999E-2</v>
      </c>
      <c r="AJ96">
        <v>441.68079999999998</v>
      </c>
      <c r="AK96">
        <v>8.8555999999999996E-2</v>
      </c>
      <c r="AL96">
        <v>3.4113000000000002</v>
      </c>
      <c r="AM96">
        <v>0</v>
      </c>
      <c r="AN96">
        <v>1.2773000000000001</v>
      </c>
      <c r="AO96">
        <v>0.40286</v>
      </c>
      <c r="AP96">
        <v>0.62368999999999997</v>
      </c>
      <c r="AQ96">
        <v>2.0830000000000001E-2</v>
      </c>
      <c r="AR96">
        <v>-1.8332999999999999</v>
      </c>
      <c r="AS96">
        <v>-203.27070000000001</v>
      </c>
      <c r="AT96">
        <v>6.2359999999999999E-2</v>
      </c>
      <c r="AU96">
        <f t="shared" si="8"/>
        <v>115.01935599999999</v>
      </c>
      <c r="AV96">
        <f t="shared" si="9"/>
        <v>1844.4412443874278</v>
      </c>
      <c r="AW96">
        <f t="shared" si="10"/>
        <v>9.9997082228644194E-5</v>
      </c>
      <c r="AX96">
        <f t="shared" si="11"/>
        <v>3.5542943129999998</v>
      </c>
      <c r="AY96">
        <f t="shared" si="12"/>
        <v>2499.7529618044646</v>
      </c>
      <c r="AZ96">
        <f t="shared" si="13"/>
        <v>817.38563187451757</v>
      </c>
      <c r="BA96">
        <f t="shared" si="14"/>
        <v>45119.686879473375</v>
      </c>
      <c r="BB96">
        <f t="shared" si="15"/>
        <v>7.4423108179248656E-5</v>
      </c>
    </row>
    <row r="97" spans="1:54" x14ac:dyDescent="0.25">
      <c r="A97" t="s">
        <v>103</v>
      </c>
      <c r="B97">
        <v>238.76300000000001</v>
      </c>
      <c r="C97">
        <v>61.76</v>
      </c>
      <c r="D97" t="s">
        <v>198</v>
      </c>
      <c r="E97" t="s">
        <v>205</v>
      </c>
      <c r="F97">
        <v>4475.7375000000002</v>
      </c>
      <c r="G97">
        <v>1849.3690999999999</v>
      </c>
      <c r="H97">
        <v>48509.087399999997</v>
      </c>
      <c r="I97">
        <v>0.17749000000000001</v>
      </c>
      <c r="J97">
        <v>0.62843000000000004</v>
      </c>
      <c r="K97">
        <v>2.7130000000000001</v>
      </c>
      <c r="L97">
        <v>0.91532000000000002</v>
      </c>
      <c r="M97">
        <v>1.5781000000000001E-4</v>
      </c>
      <c r="N97" s="3">
        <v>2.2166000000000001E-5</v>
      </c>
      <c r="O97">
        <v>6.1807000000000001E-2</v>
      </c>
      <c r="P97">
        <v>7.7458999999999998</v>
      </c>
      <c r="Q97">
        <v>1.5341E-2</v>
      </c>
      <c r="R97">
        <v>409.14370000000002</v>
      </c>
      <c r="S97">
        <v>8.4110999999999995E-3</v>
      </c>
      <c r="T97">
        <v>0.74026000000000003</v>
      </c>
      <c r="U97">
        <v>0.98077999999999999</v>
      </c>
      <c r="V97">
        <v>1.831</v>
      </c>
      <c r="W97">
        <v>8.7106000000000006E-3</v>
      </c>
      <c r="X97">
        <v>1.1105E-2</v>
      </c>
      <c r="Y97">
        <v>7.3550000000000004E-4</v>
      </c>
      <c r="Z97">
        <v>1.9855999999999999E-2</v>
      </c>
      <c r="AA97">
        <v>0.82047999999999999</v>
      </c>
      <c r="AB97">
        <v>1.244E-2</v>
      </c>
      <c r="AC97">
        <v>2.2545E-4</v>
      </c>
      <c r="AD97">
        <v>3.4245999999999999E-3</v>
      </c>
      <c r="AE97">
        <v>3.4816E-2</v>
      </c>
      <c r="AF97">
        <v>33.3673</v>
      </c>
      <c r="AG97">
        <v>33.3673</v>
      </c>
      <c r="AH97">
        <v>41.577199999999998</v>
      </c>
      <c r="AI97">
        <v>1.1006999999999999E-2</v>
      </c>
      <c r="AJ97">
        <v>441.68079999999998</v>
      </c>
      <c r="AK97">
        <v>8.8555999999999996E-2</v>
      </c>
      <c r="AL97">
        <v>14.795299999999999</v>
      </c>
      <c r="AM97">
        <v>0</v>
      </c>
      <c r="AN97">
        <v>7.0949</v>
      </c>
      <c r="AO97">
        <v>0.40286</v>
      </c>
      <c r="AP97">
        <v>0.62368999999999997</v>
      </c>
      <c r="AQ97">
        <v>2.0830000000000001E-2</v>
      </c>
      <c r="AR97">
        <v>-1.8332999999999999</v>
      </c>
      <c r="AS97">
        <v>-203.27070000000001</v>
      </c>
      <c r="AT97">
        <v>0.29713000000000001</v>
      </c>
      <c r="AU97">
        <f t="shared" si="8"/>
        <v>549.50287700000001</v>
      </c>
      <c r="AV97">
        <f t="shared" si="9"/>
        <v>1849.368549119914</v>
      </c>
      <c r="AW97">
        <f t="shared" si="10"/>
        <v>-2.9787469144589829E-5</v>
      </c>
      <c r="AX97">
        <f t="shared" si="11"/>
        <v>3.821330976</v>
      </c>
      <c r="AY97">
        <f t="shared" si="12"/>
        <v>2687.5611820756799</v>
      </c>
      <c r="AZ97">
        <f t="shared" si="13"/>
        <v>878.79639651535729</v>
      </c>
      <c r="BA97">
        <f t="shared" si="14"/>
        <v>48509.561087647722</v>
      </c>
      <c r="BB97">
        <f t="shared" si="15"/>
        <v>9.7648306252367503E-4</v>
      </c>
    </row>
    <row r="98" spans="1:54" x14ac:dyDescent="0.25">
      <c r="A98" t="s">
        <v>104</v>
      </c>
      <c r="B98">
        <v>232.81700000000001</v>
      </c>
      <c r="C98">
        <v>54.825000000000003</v>
      </c>
      <c r="D98" t="s">
        <v>199</v>
      </c>
      <c r="E98" t="s">
        <v>209</v>
      </c>
      <c r="F98">
        <v>3362.9050999999999</v>
      </c>
      <c r="G98">
        <v>1853.673</v>
      </c>
      <c r="H98">
        <v>36254.733800000002</v>
      </c>
      <c r="I98">
        <v>0.33957999999999999</v>
      </c>
      <c r="J98">
        <v>8.8914999999999994E-2</v>
      </c>
      <c r="K98">
        <v>1.8126</v>
      </c>
      <c r="L98">
        <v>0.69262999999999997</v>
      </c>
      <c r="M98">
        <v>1.4653999999999999E-4</v>
      </c>
      <c r="N98" s="3">
        <v>2.7765999999999998E-6</v>
      </c>
      <c r="O98">
        <v>4.8782000000000001E-3</v>
      </c>
      <c r="P98">
        <v>1.0381</v>
      </c>
      <c r="Q98">
        <v>1.1041E-2</v>
      </c>
      <c r="R98">
        <v>85.868799999999993</v>
      </c>
      <c r="S98">
        <v>8.4110999999999995E-3</v>
      </c>
      <c r="T98">
        <v>0.15536</v>
      </c>
      <c r="U98">
        <v>0.20584</v>
      </c>
      <c r="V98">
        <v>1.831</v>
      </c>
      <c r="W98">
        <v>8.7106000000000006E-3</v>
      </c>
      <c r="X98">
        <v>1.1105E-2</v>
      </c>
      <c r="Y98">
        <v>7.3550000000000004E-4</v>
      </c>
      <c r="Z98">
        <v>1.9855999999999999E-2</v>
      </c>
      <c r="AA98">
        <v>0.82047999999999999</v>
      </c>
      <c r="AB98">
        <v>1.244E-2</v>
      </c>
      <c r="AC98">
        <v>2.2545E-4</v>
      </c>
      <c r="AD98">
        <v>3.4245999999999999E-3</v>
      </c>
      <c r="AE98">
        <v>3.4816E-2</v>
      </c>
      <c r="AF98">
        <v>7.0030000000000001</v>
      </c>
      <c r="AG98">
        <v>7.0030000000000001</v>
      </c>
      <c r="AH98">
        <v>8.7260000000000009</v>
      </c>
      <c r="AI98">
        <v>1.1006999999999999E-2</v>
      </c>
      <c r="AJ98">
        <v>441.68079999999998</v>
      </c>
      <c r="AK98">
        <v>8.8555999999999996E-2</v>
      </c>
      <c r="AL98">
        <v>4.5838000000000001</v>
      </c>
      <c r="AM98">
        <v>0</v>
      </c>
      <c r="AN98">
        <v>0.91737999999999997</v>
      </c>
      <c r="AO98">
        <v>0.40286</v>
      </c>
      <c r="AP98">
        <v>0.62368999999999997</v>
      </c>
      <c r="AQ98">
        <v>2.0830000000000001E-2</v>
      </c>
      <c r="AR98">
        <v>-1.8332999999999999</v>
      </c>
      <c r="AS98">
        <v>-203.27070000000001</v>
      </c>
      <c r="AT98">
        <v>6.2359999999999999E-2</v>
      </c>
      <c r="AU98">
        <f t="shared" si="8"/>
        <v>115.59507319999997</v>
      </c>
      <c r="AV98">
        <f t="shared" si="9"/>
        <v>1853.6733996151374</v>
      </c>
      <c r="AW98">
        <f t="shared" si="10"/>
        <v>2.1558012189333743E-5</v>
      </c>
      <c r="AX98">
        <f t="shared" si="11"/>
        <v>2.8560003165999999</v>
      </c>
      <c r="AY98">
        <f t="shared" si="12"/>
        <v>2008.6393026663627</v>
      </c>
      <c r="AZ98">
        <f t="shared" si="13"/>
        <v>656.79806393059198</v>
      </c>
      <c r="BA98">
        <f t="shared" si="14"/>
        <v>36255.253128968681</v>
      </c>
      <c r="BB98">
        <f t="shared" si="15"/>
        <v>1.4324240595758517E-3</v>
      </c>
    </row>
    <row r="99" spans="1:54" x14ac:dyDescent="0.25">
      <c r="A99" t="s">
        <v>105</v>
      </c>
      <c r="B99">
        <v>231.42400000000001</v>
      </c>
      <c r="C99">
        <v>54.469000000000001</v>
      </c>
      <c r="D99" t="s">
        <v>200</v>
      </c>
      <c r="E99" t="s">
        <v>209</v>
      </c>
      <c r="F99">
        <v>3088.2737999999999</v>
      </c>
      <c r="G99">
        <v>1865.3052</v>
      </c>
      <c r="H99">
        <v>31284.640299999999</v>
      </c>
      <c r="I99">
        <v>0.35370000000000001</v>
      </c>
      <c r="J99">
        <v>2.4563000000000001E-2</v>
      </c>
      <c r="K99">
        <v>1.5424</v>
      </c>
      <c r="L99">
        <v>0.54930999999999996</v>
      </c>
      <c r="M99">
        <v>0</v>
      </c>
      <c r="N99">
        <v>0</v>
      </c>
      <c r="O99">
        <v>0</v>
      </c>
      <c r="P99">
        <v>1.8360000000000001</v>
      </c>
      <c r="Q99">
        <v>1.9057999999999999E-2</v>
      </c>
      <c r="R99">
        <v>85.868799999999993</v>
      </c>
      <c r="S99">
        <v>8.4110999999999995E-3</v>
      </c>
      <c r="T99">
        <v>0.15536</v>
      </c>
      <c r="U99">
        <v>0.20584</v>
      </c>
      <c r="V99">
        <v>1.831</v>
      </c>
      <c r="W99">
        <v>8.7106000000000006E-3</v>
      </c>
      <c r="X99">
        <v>1.1105E-2</v>
      </c>
      <c r="Y99">
        <v>7.3550000000000004E-4</v>
      </c>
      <c r="Z99">
        <v>1.9855999999999999E-2</v>
      </c>
      <c r="AA99">
        <v>0.82047999999999999</v>
      </c>
      <c r="AB99">
        <v>1.244E-2</v>
      </c>
      <c r="AC99">
        <v>2.2545E-4</v>
      </c>
      <c r="AD99">
        <v>3.4245999999999999E-3</v>
      </c>
      <c r="AE99">
        <v>3.4816E-2</v>
      </c>
      <c r="AF99">
        <v>7.0030000000000001</v>
      </c>
      <c r="AG99">
        <v>7.0030000000000001</v>
      </c>
      <c r="AH99">
        <v>8.7260000000000009</v>
      </c>
      <c r="AI99">
        <v>1.1006999999999999E-2</v>
      </c>
      <c r="AJ99">
        <v>441.68079999999998</v>
      </c>
      <c r="AK99">
        <v>8.8555999999999996E-2</v>
      </c>
      <c r="AL99">
        <v>4.7381000000000002</v>
      </c>
      <c r="AM99">
        <v>0</v>
      </c>
      <c r="AN99">
        <v>0.75988999999999995</v>
      </c>
      <c r="AO99">
        <v>0.40286</v>
      </c>
      <c r="AP99">
        <v>0.62368999999999997</v>
      </c>
      <c r="AQ99">
        <v>2.0830000000000001E-2</v>
      </c>
      <c r="AR99">
        <v>-1.8332999999999999</v>
      </c>
      <c r="AS99">
        <v>-203.27070000000001</v>
      </c>
      <c r="AT99">
        <v>6.2359999999999999E-2</v>
      </c>
      <c r="AU99">
        <f t="shared" si="8"/>
        <v>116.32055299999999</v>
      </c>
      <c r="AV99">
        <f t="shared" si="9"/>
        <v>1865.3071359846053</v>
      </c>
      <c r="AW99">
        <f t="shared" si="10"/>
        <v>1.0378905264322248E-4</v>
      </c>
      <c r="AX99">
        <f t="shared" si="11"/>
        <v>2.4644679999999997</v>
      </c>
      <c r="AY99">
        <f t="shared" si="12"/>
        <v>1733.2726667399997</v>
      </c>
      <c r="AZ99">
        <f t="shared" si="13"/>
        <v>566.75687380380668</v>
      </c>
      <c r="BA99">
        <f t="shared" si="14"/>
        <v>31284.979433970129</v>
      </c>
      <c r="BB99">
        <f t="shared" si="15"/>
        <v>1.084015320662044E-3</v>
      </c>
    </row>
    <row r="100" spans="1:54" x14ac:dyDescent="0.25">
      <c r="A100" t="s">
        <v>106</v>
      </c>
      <c r="B100">
        <v>231.178</v>
      </c>
      <c r="C100">
        <v>60.116</v>
      </c>
      <c r="D100" t="s">
        <v>201</v>
      </c>
      <c r="E100" t="s">
        <v>217</v>
      </c>
      <c r="F100">
        <v>4160.3618999999999</v>
      </c>
      <c r="G100">
        <v>1828.1978999999999</v>
      </c>
      <c r="H100">
        <v>47876.000999999997</v>
      </c>
      <c r="I100">
        <v>0.19058</v>
      </c>
      <c r="J100">
        <v>0.12906999999999999</v>
      </c>
      <c r="K100">
        <v>2.6467000000000001</v>
      </c>
      <c r="L100">
        <v>0.92993999999999999</v>
      </c>
      <c r="M100">
        <v>1.7463999999999999E-4</v>
      </c>
      <c r="N100" s="3">
        <v>2.7188000000000001E-5</v>
      </c>
      <c r="O100">
        <v>1.5897999999999999E-2</v>
      </c>
      <c r="P100">
        <v>0.83989999999999998</v>
      </c>
      <c r="Q100">
        <v>4.0008999999999999E-3</v>
      </c>
      <c r="R100">
        <v>202.7611</v>
      </c>
      <c r="S100">
        <v>8.4110999999999995E-3</v>
      </c>
      <c r="T100">
        <v>0.36685000000000001</v>
      </c>
      <c r="U100">
        <v>0.48604999999999998</v>
      </c>
      <c r="V100">
        <v>1.831</v>
      </c>
      <c r="W100">
        <v>8.7106000000000006E-3</v>
      </c>
      <c r="X100">
        <v>1.1105E-2</v>
      </c>
      <c r="Y100">
        <v>7.3550000000000004E-4</v>
      </c>
      <c r="Z100">
        <v>1.9855999999999999E-2</v>
      </c>
      <c r="AA100">
        <v>0.82047999999999999</v>
      </c>
      <c r="AB100">
        <v>1.244E-2</v>
      </c>
      <c r="AC100">
        <v>2.2545E-4</v>
      </c>
      <c r="AD100">
        <v>3.4245999999999999E-3</v>
      </c>
      <c r="AE100">
        <v>3.4816E-2</v>
      </c>
      <c r="AF100">
        <v>16.536000000000001</v>
      </c>
      <c r="AG100">
        <v>16.536000000000001</v>
      </c>
      <c r="AH100">
        <v>20.604600000000001</v>
      </c>
      <c r="AI100">
        <v>1.1006999999999999E-2</v>
      </c>
      <c r="AJ100">
        <v>441.68079999999998</v>
      </c>
      <c r="AK100">
        <v>8.8555999999999996E-2</v>
      </c>
      <c r="AL100">
        <v>7.6433</v>
      </c>
      <c r="AM100">
        <v>0</v>
      </c>
      <c r="AN100">
        <v>3.2833999999999999</v>
      </c>
      <c r="AO100">
        <v>0.40286</v>
      </c>
      <c r="AP100">
        <v>0.62368999999999997</v>
      </c>
      <c r="AQ100">
        <v>2.0830000000000001E-2</v>
      </c>
      <c r="AR100">
        <v>-1.8332999999999999</v>
      </c>
      <c r="AS100">
        <v>-203.27070000000001</v>
      </c>
      <c r="AT100">
        <v>0.14724999999999999</v>
      </c>
      <c r="AU100">
        <f t="shared" si="8"/>
        <v>269.20216799999997</v>
      </c>
      <c r="AV100">
        <f t="shared" si="9"/>
        <v>1828.1980848896433</v>
      </c>
      <c r="AW100">
        <f t="shared" si="10"/>
        <v>1.0113217211341934E-5</v>
      </c>
      <c r="AX100">
        <f t="shared" si="11"/>
        <v>3.7714227279999997</v>
      </c>
      <c r="AY100">
        <f t="shared" si="12"/>
        <v>2652.4604617160394</v>
      </c>
      <c r="AZ100">
        <f t="shared" si="13"/>
        <v>867.31893257039815</v>
      </c>
      <c r="BA100">
        <f t="shared" si="14"/>
        <v>47876.00507788598</v>
      </c>
      <c r="BB100">
        <f t="shared" si="15"/>
        <v>8.51759869526924E-6</v>
      </c>
    </row>
    <row r="101" spans="1:54" x14ac:dyDescent="0.25">
      <c r="A101" t="s">
        <v>107</v>
      </c>
      <c r="B101">
        <v>226.517</v>
      </c>
      <c r="C101">
        <v>68.304000000000002</v>
      </c>
      <c r="D101" t="s">
        <v>202</v>
      </c>
      <c r="E101" t="s">
        <v>205</v>
      </c>
      <c r="F101">
        <v>4909.6467000000002</v>
      </c>
      <c r="G101">
        <v>1829.0269000000001</v>
      </c>
      <c r="H101">
        <v>56450.096599999997</v>
      </c>
      <c r="I101">
        <v>0.20357</v>
      </c>
      <c r="J101">
        <v>1.2749E-2</v>
      </c>
      <c r="K101">
        <v>3.1926999999999999</v>
      </c>
      <c r="L101">
        <v>1.0419</v>
      </c>
      <c r="M101" s="3">
        <v>7.0651999999999997E-6</v>
      </c>
      <c r="N101">
        <v>0</v>
      </c>
      <c r="O101">
        <v>0</v>
      </c>
      <c r="P101">
        <v>3.391</v>
      </c>
      <c r="Q101">
        <v>8.7013999999999998E-3</v>
      </c>
      <c r="R101">
        <v>409.14370000000002</v>
      </c>
      <c r="S101">
        <v>8.4110999999999995E-3</v>
      </c>
      <c r="T101">
        <v>0.74026000000000003</v>
      </c>
      <c r="U101">
        <v>0.98077999999999999</v>
      </c>
      <c r="V101">
        <v>1.831</v>
      </c>
      <c r="W101">
        <v>8.7106000000000006E-3</v>
      </c>
      <c r="X101">
        <v>1.1105E-2</v>
      </c>
      <c r="Y101">
        <v>7.3550000000000004E-4</v>
      </c>
      <c r="Z101">
        <v>1.9855999999999999E-2</v>
      </c>
      <c r="AA101">
        <v>0.82047999999999999</v>
      </c>
      <c r="AB101">
        <v>1.244E-2</v>
      </c>
      <c r="AC101">
        <v>2.2545E-4</v>
      </c>
      <c r="AD101">
        <v>3.4245999999999999E-3</v>
      </c>
      <c r="AE101">
        <v>3.4816E-2</v>
      </c>
      <c r="AF101">
        <v>33.3673</v>
      </c>
      <c r="AG101">
        <v>33.3673</v>
      </c>
      <c r="AH101">
        <v>41.577199999999998</v>
      </c>
      <c r="AI101">
        <v>1.1006999999999999E-2</v>
      </c>
      <c r="AJ101">
        <v>441.68079999999998</v>
      </c>
      <c r="AK101">
        <v>8.8555999999999996E-2</v>
      </c>
      <c r="AL101">
        <v>12.398099999999999</v>
      </c>
      <c r="AM101">
        <v>0</v>
      </c>
      <c r="AN101">
        <v>8.4802999999999997</v>
      </c>
      <c r="AO101">
        <v>0.40286</v>
      </c>
      <c r="AP101">
        <v>0.62368999999999997</v>
      </c>
      <c r="AQ101">
        <v>2.0830000000000001E-2</v>
      </c>
      <c r="AR101">
        <v>-1.8332999999999999</v>
      </c>
      <c r="AS101">
        <v>-203.27070000000001</v>
      </c>
      <c r="AT101">
        <v>0.29713000000000001</v>
      </c>
      <c r="AU101">
        <f t="shared" si="8"/>
        <v>543.45868900000005</v>
      </c>
      <c r="AV101">
        <f t="shared" si="9"/>
        <v>1829.026651633965</v>
      </c>
      <c r="AW101">
        <f t="shared" si="10"/>
        <v>-1.35791370150022E-5</v>
      </c>
      <c r="AX101">
        <f t="shared" si="11"/>
        <v>4.4468784651999993</v>
      </c>
      <c r="AY101">
        <f t="shared" si="12"/>
        <v>3127.5118589674853</v>
      </c>
      <c r="AZ101">
        <f t="shared" si="13"/>
        <v>1022.6543566896472</v>
      </c>
      <c r="BA101">
        <f t="shared" si="14"/>
        <v>56450.520489268529</v>
      </c>
      <c r="BB101">
        <f t="shared" si="15"/>
        <v>7.5090409239401382E-4</v>
      </c>
    </row>
    <row r="102" spans="1:54" x14ac:dyDescent="0.25">
      <c r="A102" t="s">
        <v>108</v>
      </c>
      <c r="B102">
        <v>224.93299999999999</v>
      </c>
      <c r="C102">
        <v>60.71</v>
      </c>
      <c r="D102" t="s">
        <v>203</v>
      </c>
      <c r="E102" t="s">
        <v>217</v>
      </c>
      <c r="F102">
        <v>3998.8130999999998</v>
      </c>
      <c r="G102">
        <v>1832.0839000000001</v>
      </c>
      <c r="H102">
        <v>44949.773000000001</v>
      </c>
      <c r="I102">
        <v>0.19975999999999999</v>
      </c>
      <c r="J102">
        <v>4.8674000000000002E-2</v>
      </c>
      <c r="K102">
        <v>2.4039999999999999</v>
      </c>
      <c r="L102">
        <v>0.93528999999999995</v>
      </c>
      <c r="M102">
        <v>2.1270999999999999E-4</v>
      </c>
      <c r="N102">
        <v>0</v>
      </c>
      <c r="O102">
        <v>0</v>
      </c>
      <c r="P102">
        <v>0.31896999999999998</v>
      </c>
      <c r="Q102">
        <v>1.7076999999999999E-3</v>
      </c>
      <c r="R102">
        <v>202.7611</v>
      </c>
      <c r="S102">
        <v>8.4110999999999995E-3</v>
      </c>
      <c r="T102">
        <v>0.36685000000000001</v>
      </c>
      <c r="U102">
        <v>0.48604999999999998</v>
      </c>
      <c r="V102">
        <v>1.831</v>
      </c>
      <c r="W102">
        <v>8.7106000000000006E-3</v>
      </c>
      <c r="X102">
        <v>1.1105E-2</v>
      </c>
      <c r="Y102">
        <v>7.3550000000000004E-4</v>
      </c>
      <c r="Z102">
        <v>1.9855999999999999E-2</v>
      </c>
      <c r="AA102">
        <v>0.82047999999999999</v>
      </c>
      <c r="AB102">
        <v>1.244E-2</v>
      </c>
      <c r="AC102">
        <v>2.2545E-4</v>
      </c>
      <c r="AD102">
        <v>3.4245999999999999E-3</v>
      </c>
      <c r="AE102">
        <v>3.4816E-2</v>
      </c>
      <c r="AF102">
        <v>16.536000000000001</v>
      </c>
      <c r="AG102">
        <v>16.536000000000001</v>
      </c>
      <c r="AH102">
        <v>20.604600000000001</v>
      </c>
      <c r="AI102">
        <v>1.1006999999999999E-2</v>
      </c>
      <c r="AJ102">
        <v>441.68079999999998</v>
      </c>
      <c r="AK102">
        <v>8.8555999999999996E-2</v>
      </c>
      <c r="AL102">
        <v>9.1563999999999997</v>
      </c>
      <c r="AM102">
        <v>0</v>
      </c>
      <c r="AN102">
        <v>2.9597000000000002</v>
      </c>
      <c r="AO102">
        <v>0.40286</v>
      </c>
      <c r="AP102">
        <v>0.62368999999999997</v>
      </c>
      <c r="AQ102">
        <v>2.0830000000000001E-2</v>
      </c>
      <c r="AR102">
        <v>-1.8332999999999999</v>
      </c>
      <c r="AS102">
        <v>-203.27070000000001</v>
      </c>
      <c r="AT102">
        <v>0.14724999999999999</v>
      </c>
      <c r="AU102">
        <f t="shared" si="8"/>
        <v>269.77434400000004</v>
      </c>
      <c r="AV102">
        <f t="shared" si="9"/>
        <v>1832.0838302207135</v>
      </c>
      <c r="AW102">
        <f t="shared" si="10"/>
        <v>-3.8087387407645052E-6</v>
      </c>
      <c r="AX102">
        <f t="shared" si="11"/>
        <v>3.5409704099999995</v>
      </c>
      <c r="AY102">
        <f t="shared" si="12"/>
        <v>2490.3821942050495</v>
      </c>
      <c r="AZ102">
        <f t="shared" si="13"/>
        <v>814.32151677497268</v>
      </c>
      <c r="BA102">
        <f t="shared" si="14"/>
        <v>44950.547725978497</v>
      </c>
      <c r="BB102">
        <f t="shared" si="15"/>
        <v>1.7235073156801864E-3</v>
      </c>
    </row>
    <row r="103" spans="1:54" x14ac:dyDescent="0.25">
      <c r="A103" t="s">
        <v>109</v>
      </c>
      <c r="B103">
        <v>224.13200000000001</v>
      </c>
      <c r="C103">
        <v>63.616</v>
      </c>
      <c r="D103" t="s">
        <v>204</v>
      </c>
      <c r="E103" t="s">
        <v>217</v>
      </c>
      <c r="F103">
        <v>4206.7430000000004</v>
      </c>
      <c r="G103">
        <v>1834.5268000000001</v>
      </c>
      <c r="H103">
        <v>48696.3433</v>
      </c>
      <c r="I103">
        <v>0.18967999999999999</v>
      </c>
      <c r="J103">
        <v>0.14255999999999999</v>
      </c>
      <c r="K103">
        <v>2.6903000000000001</v>
      </c>
      <c r="L103">
        <v>0.94723999999999997</v>
      </c>
      <c r="M103">
        <v>2.6072999999999998E-4</v>
      </c>
      <c r="N103" s="3">
        <v>1.4042E-5</v>
      </c>
      <c r="O103">
        <v>2.1281999999999999E-2</v>
      </c>
      <c r="P103">
        <v>1.8957999999999999</v>
      </c>
      <c r="Q103">
        <v>8.5818000000000005E-3</v>
      </c>
      <c r="R103">
        <v>202.7611</v>
      </c>
      <c r="S103">
        <v>8.4110999999999995E-3</v>
      </c>
      <c r="T103">
        <v>0.36685000000000001</v>
      </c>
      <c r="U103">
        <v>0.48604999999999998</v>
      </c>
      <c r="V103">
        <v>1.831</v>
      </c>
      <c r="W103">
        <v>8.7106000000000006E-3</v>
      </c>
      <c r="X103">
        <v>1.1105E-2</v>
      </c>
      <c r="Y103">
        <v>7.3550000000000004E-4</v>
      </c>
      <c r="Z103">
        <v>1.9855999999999999E-2</v>
      </c>
      <c r="AA103">
        <v>0.82047999999999999</v>
      </c>
      <c r="AB103">
        <v>1.244E-2</v>
      </c>
      <c r="AC103">
        <v>2.2545E-4</v>
      </c>
      <c r="AD103">
        <v>3.4245999999999999E-3</v>
      </c>
      <c r="AE103">
        <v>3.4816E-2</v>
      </c>
      <c r="AF103">
        <v>16.536000000000001</v>
      </c>
      <c r="AG103">
        <v>16.536000000000001</v>
      </c>
      <c r="AH103">
        <v>20.604600000000001</v>
      </c>
      <c r="AI103">
        <v>1.1006999999999999E-2</v>
      </c>
      <c r="AJ103">
        <v>441.68079999999998</v>
      </c>
      <c r="AK103">
        <v>8.8555999999999996E-2</v>
      </c>
      <c r="AL103">
        <v>7.4522000000000004</v>
      </c>
      <c r="AM103">
        <v>0</v>
      </c>
      <c r="AN103">
        <v>3.3317000000000001</v>
      </c>
      <c r="AO103">
        <v>0.40286</v>
      </c>
      <c r="AP103">
        <v>0.62368999999999997</v>
      </c>
      <c r="AQ103">
        <v>2.0830000000000001E-2</v>
      </c>
      <c r="AR103">
        <v>-1.8332999999999999</v>
      </c>
      <c r="AS103">
        <v>-203.27070000000001</v>
      </c>
      <c r="AT103">
        <v>0.14724999999999999</v>
      </c>
      <c r="AU103">
        <f t="shared" si="8"/>
        <v>270.134142</v>
      </c>
      <c r="AV103">
        <f t="shared" si="9"/>
        <v>1834.5272801358235</v>
      </c>
      <c r="AW103">
        <f t="shared" si="10"/>
        <v>2.6172182262312955E-5</v>
      </c>
      <c r="AX103">
        <f t="shared" si="11"/>
        <v>3.8360765720000001</v>
      </c>
      <c r="AY103">
        <f t="shared" si="12"/>
        <v>2697.9318334704599</v>
      </c>
      <c r="AZ103">
        <f t="shared" si="13"/>
        <v>882.18746018156594</v>
      </c>
      <c r="BA103">
        <f t="shared" si="14"/>
        <v>48696.747802022444</v>
      </c>
      <c r="BB103">
        <f t="shared" si="15"/>
        <v>8.3065510676078817E-4</v>
      </c>
    </row>
    <row r="105" spans="1:54" x14ac:dyDescent="0.25">
      <c r="A105" t="s">
        <v>332</v>
      </c>
    </row>
    <row r="106" spans="1:54" ht="60" x14ac:dyDescent="0.25">
      <c r="A106" s="1" t="s">
        <v>0</v>
      </c>
      <c r="B106" s="2" t="s">
        <v>1</v>
      </c>
      <c r="C106" s="2" t="s">
        <v>2</v>
      </c>
      <c r="D106" s="1" t="s">
        <v>3</v>
      </c>
      <c r="E106" s="1" t="s">
        <v>4</v>
      </c>
      <c r="F106" s="2" t="s">
        <v>5</v>
      </c>
      <c r="G106" s="2" t="s">
        <v>6</v>
      </c>
      <c r="H106" s="2" t="s">
        <v>254</v>
      </c>
      <c r="I106" s="9"/>
      <c r="J106" s="5" t="s">
        <v>340</v>
      </c>
      <c r="K106" s="9"/>
      <c r="L106" s="9"/>
      <c r="M106" s="9"/>
      <c r="N106" s="9"/>
      <c r="O106" s="5" t="s">
        <v>341</v>
      </c>
      <c r="P106" s="5" t="s">
        <v>342</v>
      </c>
      <c r="Q106" s="9"/>
      <c r="R106" s="5" t="s">
        <v>343</v>
      </c>
      <c r="S106" s="7"/>
      <c r="T106" s="8" t="s">
        <v>344</v>
      </c>
      <c r="U106" s="8" t="s">
        <v>345</v>
      </c>
      <c r="V106" s="7"/>
      <c r="W106" s="7"/>
      <c r="X106" s="7"/>
      <c r="Y106" s="7"/>
      <c r="Z106" s="7"/>
      <c r="AA106" s="7"/>
      <c r="AB106" s="9"/>
      <c r="AC106" s="9"/>
      <c r="AD106" s="9"/>
      <c r="AE106" s="7"/>
      <c r="AF106" s="5" t="s">
        <v>346</v>
      </c>
      <c r="AG106" s="5" t="s">
        <v>347</v>
      </c>
      <c r="AH106" s="5" t="s">
        <v>348</v>
      </c>
      <c r="AL106" s="11" t="s">
        <v>354</v>
      </c>
      <c r="AM106" s="11" t="s">
        <v>355</v>
      </c>
      <c r="AN106" s="11" t="s">
        <v>356</v>
      </c>
    </row>
    <row r="107" spans="1:54" x14ac:dyDescent="0.25">
      <c r="A107" t="s">
        <v>9</v>
      </c>
      <c r="B107">
        <v>242.83500000000001</v>
      </c>
      <c r="C107">
        <v>58.621000000000002</v>
      </c>
      <c r="D107" t="s">
        <v>10</v>
      </c>
      <c r="E107" t="s">
        <v>206</v>
      </c>
      <c r="F107">
        <v>5036.9931999999999</v>
      </c>
      <c r="G107">
        <v>1754.7457999999999</v>
      </c>
      <c r="H107">
        <v>43496.0484</v>
      </c>
      <c r="J107">
        <f t="shared" ref="J107:J138" si="16">J5/AT5</f>
        <v>0.91407801299094671</v>
      </c>
      <c r="O107">
        <f t="shared" ref="O107:O138" si="17">O5/AT5</f>
        <v>4.5003870359775183E-2</v>
      </c>
      <c r="P107">
        <f t="shared" ref="P107:P138" si="18">P5/AT5</f>
        <v>20.502137111701948</v>
      </c>
      <c r="R107">
        <f t="shared" ref="R107:R138" si="19">R5/AT5</f>
        <v>1376.9854945646687</v>
      </c>
      <c r="T107">
        <f t="shared" ref="T107:T138" si="20">T5/AT5</f>
        <v>2.491367414936223</v>
      </c>
      <c r="U107">
        <f t="shared" ref="U107:U138" si="21">U5/AT5</f>
        <v>3.3008447480900616</v>
      </c>
      <c r="AF107">
        <f>AF5/AT5</f>
        <v>112.29865715343452</v>
      </c>
      <c r="AG107">
        <f>AG5/AT5</f>
        <v>112.29865715343452</v>
      </c>
      <c r="AH107">
        <f t="shared" ref="AH107:AH116" si="22">AH5/AT5</f>
        <v>139.92932386497492</v>
      </c>
      <c r="AL107">
        <f>AL5/AT5</f>
        <v>45.659812203412649</v>
      </c>
      <c r="AM107">
        <f>AM5/AT5</f>
        <v>0</v>
      </c>
      <c r="AN107">
        <f>AN5/AT5</f>
        <v>26.151852724396729</v>
      </c>
    </row>
    <row r="108" spans="1:54" x14ac:dyDescent="0.25">
      <c r="A108" t="s">
        <v>11</v>
      </c>
      <c r="B108">
        <v>245.22300000000001</v>
      </c>
      <c r="C108">
        <v>55.292999999999999</v>
      </c>
      <c r="D108" t="s">
        <v>12</v>
      </c>
      <c r="E108" t="s">
        <v>206</v>
      </c>
      <c r="F108">
        <v>4797.5753000000004</v>
      </c>
      <c r="G108">
        <v>1772.4494</v>
      </c>
      <c r="H108">
        <v>38883.492200000001</v>
      </c>
      <c r="J108">
        <f t="shared" si="16"/>
        <v>1.6719709309610324</v>
      </c>
      <c r="O108">
        <f t="shared" si="17"/>
        <v>0.45278787119408598</v>
      </c>
      <c r="P108">
        <f t="shared" si="18"/>
        <v>30.83886730986092</v>
      </c>
      <c r="R108">
        <f t="shared" si="19"/>
        <v>1376.9853401829344</v>
      </c>
      <c r="T108">
        <f t="shared" si="20"/>
        <v>2.4914171156496678</v>
      </c>
      <c r="U108">
        <f t="shared" si="21"/>
        <v>3.3008394937977692</v>
      </c>
      <c r="AF108">
        <f t="shared" ref="AF108:AF171" si="23">AF6/AT6</f>
        <v>112.29883473248965</v>
      </c>
      <c r="AG108">
        <f t="shared" ref="AG108:AG171" si="24">AG6/AT6</f>
        <v>112.29883473248965</v>
      </c>
      <c r="AH108">
        <f t="shared" si="22"/>
        <v>139.92933216388923</v>
      </c>
      <c r="AL108">
        <f t="shared" ref="AL108:AL171" si="25">AL6/AT6</f>
        <v>53.769577747149476</v>
      </c>
      <c r="AM108">
        <f t="shared" ref="AM108:AM171" si="26">AM6/AT6</f>
        <v>0</v>
      </c>
      <c r="AN108">
        <f t="shared" ref="AN108:AN171" si="27">AN6/AT6</f>
        <v>20.591655181055007</v>
      </c>
    </row>
    <row r="109" spans="1:54" x14ac:dyDescent="0.25">
      <c r="A109" t="s">
        <v>28</v>
      </c>
      <c r="B109">
        <v>249.721</v>
      </c>
      <c r="C109">
        <v>54.405000000000001</v>
      </c>
      <c r="D109" t="s">
        <v>119</v>
      </c>
      <c r="E109" t="s">
        <v>206</v>
      </c>
      <c r="F109">
        <v>4814.5853999999999</v>
      </c>
      <c r="G109">
        <v>1780.1617000000001</v>
      </c>
      <c r="H109">
        <v>39096.867100000003</v>
      </c>
      <c r="J109">
        <f t="shared" si="16"/>
        <v>0.11408344818944995</v>
      </c>
      <c r="O109">
        <f>O7/AT7</f>
        <v>1.1304598421250469E-2</v>
      </c>
      <c r="P109">
        <f t="shared" si="18"/>
        <v>50.900764315248715</v>
      </c>
      <c r="R109">
        <f t="shared" si="19"/>
        <v>1376.9853401829344</v>
      </c>
      <c r="T109">
        <f t="shared" si="20"/>
        <v>2.4914171156496678</v>
      </c>
      <c r="U109">
        <f t="shared" si="21"/>
        <v>3.3008394937977692</v>
      </c>
      <c r="AF109">
        <f t="shared" si="23"/>
        <v>112.29883473248965</v>
      </c>
      <c r="AG109">
        <f t="shared" si="24"/>
        <v>112.29883473248965</v>
      </c>
      <c r="AH109">
        <f t="shared" si="22"/>
        <v>139.92933216388923</v>
      </c>
      <c r="AL109">
        <f t="shared" si="25"/>
        <v>65.930459842125046</v>
      </c>
      <c r="AM109">
        <f t="shared" si="26"/>
        <v>0</v>
      </c>
      <c r="AN109">
        <f t="shared" si="27"/>
        <v>17.457210875830096</v>
      </c>
    </row>
    <row r="110" spans="1:54" x14ac:dyDescent="0.25">
      <c r="A110" t="s">
        <v>29</v>
      </c>
      <c r="B110">
        <v>246.53299999999999</v>
      </c>
      <c r="C110">
        <v>53.667000000000002</v>
      </c>
      <c r="D110" t="s">
        <v>120</v>
      </c>
      <c r="E110" t="s">
        <v>206</v>
      </c>
      <c r="F110">
        <v>4739.5024999999996</v>
      </c>
      <c r="G110">
        <v>1764.1672000000001</v>
      </c>
      <c r="H110">
        <v>37949.642599999999</v>
      </c>
      <c r="J110">
        <f t="shared" si="16"/>
        <v>1.0154764196342636</v>
      </c>
      <c r="O110">
        <f t="shared" si="17"/>
        <v>1.0681616939364773E-2</v>
      </c>
      <c r="P110">
        <f t="shared" si="18"/>
        <v>20.839268527430221</v>
      </c>
      <c r="R110">
        <f t="shared" si="19"/>
        <v>1376.9855630413861</v>
      </c>
      <c r="T110">
        <f t="shared" si="20"/>
        <v>2.4914340712223288</v>
      </c>
      <c r="U110">
        <f t="shared" si="21"/>
        <v>3.3008662175168428</v>
      </c>
      <c r="AF110">
        <f t="shared" si="23"/>
        <v>112.29836381135706</v>
      </c>
      <c r="AG110">
        <f t="shared" si="24"/>
        <v>112.29836381135706</v>
      </c>
      <c r="AH110">
        <f t="shared" si="22"/>
        <v>139.92877767083735</v>
      </c>
      <c r="AL110">
        <f t="shared" si="25"/>
        <v>49.655437921077962</v>
      </c>
      <c r="AM110">
        <f t="shared" si="26"/>
        <v>0</v>
      </c>
      <c r="AN110">
        <f t="shared" si="27"/>
        <v>24.217516843118382</v>
      </c>
    </row>
    <row r="111" spans="1:54" x14ac:dyDescent="0.25">
      <c r="A111" t="s">
        <v>30</v>
      </c>
      <c r="B111">
        <v>246.42</v>
      </c>
      <c r="C111">
        <v>53.31</v>
      </c>
      <c r="D111" t="s">
        <v>121</v>
      </c>
      <c r="E111" t="s">
        <v>206</v>
      </c>
      <c r="F111">
        <v>4822.308</v>
      </c>
      <c r="G111">
        <v>1787.6802</v>
      </c>
      <c r="H111">
        <v>39103.861199999999</v>
      </c>
      <c r="J111">
        <f t="shared" si="16"/>
        <v>0.91499518768046195</v>
      </c>
      <c r="O111">
        <f t="shared" si="17"/>
        <v>0</v>
      </c>
      <c r="P111">
        <f t="shared" si="18"/>
        <v>31.576515880654476</v>
      </c>
      <c r="R111">
        <f t="shared" si="19"/>
        <v>1376.9855630413861</v>
      </c>
      <c r="T111">
        <f t="shared" si="20"/>
        <v>2.4914340712223288</v>
      </c>
      <c r="U111">
        <f t="shared" si="21"/>
        <v>3.3008662175168428</v>
      </c>
      <c r="AF111">
        <f t="shared" si="23"/>
        <v>112.29836381135706</v>
      </c>
      <c r="AG111">
        <f t="shared" si="24"/>
        <v>112.29836381135706</v>
      </c>
      <c r="AH111">
        <f t="shared" si="22"/>
        <v>139.92877767083735</v>
      </c>
      <c r="AL111">
        <f t="shared" si="25"/>
        <v>50.134744947064476</v>
      </c>
      <c r="AM111">
        <f t="shared" si="26"/>
        <v>0</v>
      </c>
      <c r="AN111">
        <f t="shared" si="27"/>
        <v>23.420596727622712</v>
      </c>
    </row>
    <row r="112" spans="1:54" x14ac:dyDescent="0.25">
      <c r="A112" t="s">
        <v>75</v>
      </c>
      <c r="B112">
        <v>249.928</v>
      </c>
      <c r="C112">
        <v>53.308999999999997</v>
      </c>
      <c r="D112" t="s">
        <v>168</v>
      </c>
      <c r="E112" t="s">
        <v>206</v>
      </c>
      <c r="F112">
        <v>4850.4297999999999</v>
      </c>
      <c r="G112">
        <v>1788.0114000000001</v>
      </c>
      <c r="H112">
        <v>39619.113700000002</v>
      </c>
      <c r="J112">
        <f t="shared" si="16"/>
        <v>0</v>
      </c>
      <c r="O112">
        <f t="shared" si="17"/>
        <v>0</v>
      </c>
      <c r="P112">
        <f t="shared" si="18"/>
        <v>0</v>
      </c>
      <c r="R112">
        <f t="shared" si="19"/>
        <v>1376.9853861427134</v>
      </c>
      <c r="T112">
        <f t="shared" si="20"/>
        <v>2.4914133002098451</v>
      </c>
      <c r="U112">
        <f t="shared" si="21"/>
        <v>3.3008685505650757</v>
      </c>
      <c r="AF112">
        <f t="shared" si="23"/>
        <v>112.29878892245154</v>
      </c>
      <c r="AG112">
        <f t="shared" si="24"/>
        <v>112.29878892245154</v>
      </c>
      <c r="AH112">
        <f t="shared" si="22"/>
        <v>139.9293302844668</v>
      </c>
      <c r="AL112">
        <f t="shared" si="25"/>
        <v>34.39488467944556</v>
      </c>
      <c r="AM112">
        <f t="shared" si="26"/>
        <v>0</v>
      </c>
      <c r="AN112">
        <f t="shared" si="27"/>
        <v>35.321589551044994</v>
      </c>
    </row>
    <row r="113" spans="1:40" x14ac:dyDescent="0.25">
      <c r="A113" t="s">
        <v>114</v>
      </c>
      <c r="B113">
        <v>268.18299999999999</v>
      </c>
      <c r="C113">
        <v>81.167000000000002</v>
      </c>
      <c r="D113" t="s">
        <v>169</v>
      </c>
      <c r="E113" t="s">
        <v>206</v>
      </c>
      <c r="F113">
        <v>4506.3562000000002</v>
      </c>
      <c r="G113">
        <v>1769.0867000000001</v>
      </c>
      <c r="H113">
        <v>33657.638599999998</v>
      </c>
      <c r="J113">
        <f t="shared" si="16"/>
        <v>0</v>
      </c>
      <c r="O113">
        <f t="shared" si="17"/>
        <v>0</v>
      </c>
      <c r="P113">
        <f t="shared" si="18"/>
        <v>2.2514562101835907</v>
      </c>
      <c r="R113">
        <f t="shared" si="19"/>
        <v>1376.9853861427134</v>
      </c>
      <c r="T113">
        <f t="shared" si="20"/>
        <v>2.4914133002098451</v>
      </c>
      <c r="U113">
        <f t="shared" si="21"/>
        <v>3.3008685505650757</v>
      </c>
      <c r="AF113">
        <f t="shared" si="23"/>
        <v>112.29878892245154</v>
      </c>
      <c r="AG113">
        <f t="shared" si="24"/>
        <v>112.29878892245154</v>
      </c>
      <c r="AH113">
        <f t="shared" si="22"/>
        <v>139.9293302844668</v>
      </c>
      <c r="AL113">
        <f t="shared" si="25"/>
        <v>37.883860768427297</v>
      </c>
      <c r="AM113">
        <f t="shared" si="26"/>
        <v>0</v>
      </c>
      <c r="AN113">
        <f t="shared" si="27"/>
        <v>32.823212790183405</v>
      </c>
    </row>
    <row r="114" spans="1:40" x14ac:dyDescent="0.25">
      <c r="A114" t="s">
        <v>115</v>
      </c>
      <c r="B114">
        <v>251.983</v>
      </c>
      <c r="C114">
        <v>66.832999999999998</v>
      </c>
      <c r="D114" t="s">
        <v>170</v>
      </c>
      <c r="E114" t="s">
        <v>206</v>
      </c>
      <c r="F114">
        <v>5821.5784000000003</v>
      </c>
      <c r="G114">
        <v>1726.2072000000001</v>
      </c>
      <c r="H114">
        <v>58091.4611</v>
      </c>
      <c r="J114">
        <f t="shared" si="16"/>
        <v>0</v>
      </c>
      <c r="O114">
        <f t="shared" si="17"/>
        <v>0</v>
      </c>
      <c r="P114">
        <f t="shared" si="18"/>
        <v>0</v>
      </c>
      <c r="R114">
        <f t="shared" si="19"/>
        <v>1376.9853861427134</v>
      </c>
      <c r="T114">
        <f t="shared" si="20"/>
        <v>2.4914133002098451</v>
      </c>
      <c r="U114">
        <f t="shared" si="21"/>
        <v>3.3008685505650757</v>
      </c>
      <c r="AF114">
        <f t="shared" si="23"/>
        <v>112.29878892245154</v>
      </c>
      <c r="AG114">
        <f t="shared" si="24"/>
        <v>112.29878892245154</v>
      </c>
      <c r="AH114">
        <f t="shared" si="22"/>
        <v>139.9293302844668</v>
      </c>
      <c r="AL114">
        <f t="shared" si="25"/>
        <v>34.419633195005126</v>
      </c>
      <c r="AM114">
        <f t="shared" si="26"/>
        <v>0</v>
      </c>
      <c r="AN114">
        <f t="shared" si="27"/>
        <v>38.397651243542334</v>
      </c>
    </row>
    <row r="115" spans="1:40" x14ac:dyDescent="0.25">
      <c r="A115" t="s">
        <v>77</v>
      </c>
      <c r="B115">
        <v>245.98</v>
      </c>
      <c r="C115">
        <v>51.113999999999997</v>
      </c>
      <c r="D115" t="s">
        <v>172</v>
      </c>
      <c r="E115" t="s">
        <v>206</v>
      </c>
      <c r="F115">
        <v>4608.3626000000004</v>
      </c>
      <c r="G115">
        <v>1740.1971000000001</v>
      </c>
      <c r="H115">
        <v>35911.809600000001</v>
      </c>
      <c r="J115">
        <f t="shared" si="16"/>
        <v>0</v>
      </c>
      <c r="O115">
        <f t="shared" si="17"/>
        <v>0</v>
      </c>
      <c r="P115">
        <f t="shared" si="18"/>
        <v>60.936497754971136</v>
      </c>
      <c r="R115">
        <f t="shared" si="19"/>
        <v>1376.985246953175</v>
      </c>
      <c r="T115">
        <f t="shared" si="20"/>
        <v>2.4913406029506096</v>
      </c>
      <c r="U115">
        <f t="shared" si="21"/>
        <v>3.3008338678640152</v>
      </c>
      <c r="AF115">
        <f t="shared" si="23"/>
        <v>112.29955099422708</v>
      </c>
      <c r="AG115">
        <f t="shared" si="24"/>
        <v>112.29955099422708</v>
      </c>
      <c r="AH115">
        <f t="shared" si="22"/>
        <v>139.92944194996795</v>
      </c>
      <c r="AL115">
        <f t="shared" si="25"/>
        <v>79.84605516356639</v>
      </c>
      <c r="AM115">
        <f t="shared" si="26"/>
        <v>0</v>
      </c>
      <c r="AN115">
        <f t="shared" si="27"/>
        <v>7.7754971135343167</v>
      </c>
    </row>
    <row r="116" spans="1:40" x14ac:dyDescent="0.25">
      <c r="A116" t="s">
        <v>78</v>
      </c>
      <c r="B116">
        <v>246.1</v>
      </c>
      <c r="C116">
        <v>52.183</v>
      </c>
      <c r="D116" t="s">
        <v>173</v>
      </c>
      <c r="E116" t="s">
        <v>206</v>
      </c>
      <c r="F116">
        <v>4777.3450999999995</v>
      </c>
      <c r="G116">
        <v>1751.7904000000001</v>
      </c>
      <c r="H116">
        <v>38804.683499999999</v>
      </c>
      <c r="J116">
        <f t="shared" si="16"/>
        <v>3.1728672225785761</v>
      </c>
      <c r="O116">
        <f t="shared" si="17"/>
        <v>0.31229955099422707</v>
      </c>
      <c r="P116">
        <f t="shared" si="18"/>
        <v>19.844451571520207</v>
      </c>
      <c r="R116">
        <f t="shared" si="19"/>
        <v>1376.985246953175</v>
      </c>
      <c r="T116">
        <f t="shared" si="20"/>
        <v>2.4913406029506096</v>
      </c>
      <c r="U116">
        <f t="shared" si="21"/>
        <v>3.3008338678640152</v>
      </c>
      <c r="AF116">
        <f t="shared" si="23"/>
        <v>112.29955099422708</v>
      </c>
      <c r="AG116">
        <f t="shared" si="24"/>
        <v>112.29955099422708</v>
      </c>
      <c r="AH116">
        <f t="shared" si="22"/>
        <v>139.92944194996795</v>
      </c>
      <c r="AL116">
        <f t="shared" si="25"/>
        <v>74.166132135984611</v>
      </c>
      <c r="AM116">
        <f t="shared" si="26"/>
        <v>0</v>
      </c>
      <c r="AN116">
        <f t="shared" si="27"/>
        <v>12.809012187299551</v>
      </c>
    </row>
    <row r="117" spans="1:40" x14ac:dyDescent="0.25">
      <c r="A117" t="s">
        <v>79</v>
      </c>
      <c r="B117">
        <v>243.535</v>
      </c>
      <c r="C117">
        <v>53.579000000000001</v>
      </c>
      <c r="D117" t="s">
        <v>174</v>
      </c>
      <c r="E117" t="s">
        <v>206</v>
      </c>
      <c r="F117">
        <v>4742.4155000000001</v>
      </c>
      <c r="G117">
        <v>1739.1944000000001</v>
      </c>
      <c r="H117">
        <v>38360.828699999998</v>
      </c>
      <c r="J117">
        <f t="shared" si="16"/>
        <v>2.781109685695959</v>
      </c>
      <c r="O117">
        <f t="shared" si="17"/>
        <v>0.61011866581141749</v>
      </c>
      <c r="P117">
        <f t="shared" si="18"/>
        <v>4.3032392559332902</v>
      </c>
      <c r="R117">
        <f t="shared" si="19"/>
        <v>1376.985246953175</v>
      </c>
      <c r="T117">
        <f t="shared" si="20"/>
        <v>2.4913406029506096</v>
      </c>
      <c r="U117">
        <f t="shared" si="21"/>
        <v>3.3008338678640152</v>
      </c>
      <c r="AF117">
        <f t="shared" si="23"/>
        <v>112.29955099422708</v>
      </c>
      <c r="AG117">
        <f t="shared" si="24"/>
        <v>112.29955099422708</v>
      </c>
      <c r="AH117">
        <f t="shared" ref="AH117:AH171" si="28">AH15/AT15</f>
        <v>139.92944194996795</v>
      </c>
      <c r="AL117">
        <f t="shared" si="25"/>
        <v>73.821359846055174</v>
      </c>
      <c r="AM117">
        <f t="shared" si="26"/>
        <v>0</v>
      </c>
      <c r="AN117">
        <f t="shared" si="27"/>
        <v>14.223380372033356</v>
      </c>
    </row>
    <row r="118" spans="1:40" x14ac:dyDescent="0.25">
      <c r="A118" t="s">
        <v>100</v>
      </c>
      <c r="B118">
        <v>241.11500000000001</v>
      </c>
      <c r="C118">
        <v>55.18</v>
      </c>
      <c r="D118" t="s">
        <v>195</v>
      </c>
      <c r="E118" t="s">
        <v>206</v>
      </c>
      <c r="F118">
        <v>4809.4264000000003</v>
      </c>
      <c r="G118">
        <v>1742.4758999999999</v>
      </c>
      <c r="H118">
        <v>39531.137199999997</v>
      </c>
      <c r="J118">
        <f t="shared" si="16"/>
        <v>2.0439384220654264</v>
      </c>
      <c r="O118">
        <f t="shared" si="17"/>
        <v>0</v>
      </c>
      <c r="P118">
        <f t="shared" si="18"/>
        <v>129.90538806927518</v>
      </c>
      <c r="R118">
        <f t="shared" si="19"/>
        <v>1376.985246953175</v>
      </c>
      <c r="T118">
        <f t="shared" si="20"/>
        <v>2.4913406029506096</v>
      </c>
      <c r="U118">
        <f t="shared" si="21"/>
        <v>3.3008338678640152</v>
      </c>
      <c r="AF118">
        <f t="shared" si="23"/>
        <v>112.29955099422708</v>
      </c>
      <c r="AG118">
        <f t="shared" si="24"/>
        <v>112.29955099422708</v>
      </c>
      <c r="AH118">
        <f t="shared" si="28"/>
        <v>139.92944194996795</v>
      </c>
      <c r="AL118">
        <f t="shared" si="25"/>
        <v>80.934894162924962</v>
      </c>
      <c r="AM118">
        <f t="shared" si="26"/>
        <v>0</v>
      </c>
      <c r="AN118">
        <f t="shared" si="27"/>
        <v>6.847979474021809</v>
      </c>
    </row>
    <row r="119" spans="1:40" x14ac:dyDescent="0.25">
      <c r="A119" t="s">
        <v>110</v>
      </c>
      <c r="B119">
        <v>228.18299999999999</v>
      </c>
      <c r="C119">
        <v>53.25</v>
      </c>
      <c r="D119" t="s">
        <v>111</v>
      </c>
      <c r="E119" t="s">
        <v>209</v>
      </c>
      <c r="F119">
        <v>2692.2752999999998</v>
      </c>
      <c r="G119">
        <v>1782.6159</v>
      </c>
      <c r="H119">
        <v>24488.290199999999</v>
      </c>
      <c r="J119">
        <f t="shared" si="16"/>
        <v>0</v>
      </c>
      <c r="O119">
        <f t="shared" si="17"/>
        <v>0</v>
      </c>
      <c r="P119">
        <f t="shared" si="18"/>
        <v>43.83418858242463</v>
      </c>
      <c r="R119">
        <f t="shared" si="19"/>
        <v>1376.985246953175</v>
      </c>
      <c r="T119">
        <f t="shared" si="20"/>
        <v>2.4913406029506096</v>
      </c>
      <c r="U119">
        <f t="shared" si="21"/>
        <v>3.3008338678640152</v>
      </c>
      <c r="AF119">
        <f t="shared" si="23"/>
        <v>112.29955099422708</v>
      </c>
      <c r="AG119">
        <f t="shared" si="24"/>
        <v>112.29955099422708</v>
      </c>
      <c r="AH119">
        <f t="shared" si="28"/>
        <v>139.92944194996795</v>
      </c>
      <c r="AL119">
        <f t="shared" si="25"/>
        <v>79.194996792815914</v>
      </c>
      <c r="AM119">
        <f t="shared" si="26"/>
        <v>0</v>
      </c>
      <c r="AN119">
        <f t="shared" si="27"/>
        <v>8.5519563822963445</v>
      </c>
    </row>
    <row r="120" spans="1:40" x14ac:dyDescent="0.25">
      <c r="A120" t="s">
        <v>23</v>
      </c>
      <c r="B120">
        <v>237.49</v>
      </c>
      <c r="C120">
        <v>53.026000000000003</v>
      </c>
      <c r="D120" t="s">
        <v>24</v>
      </c>
      <c r="E120" t="s">
        <v>209</v>
      </c>
      <c r="F120">
        <v>3181.6104999999998</v>
      </c>
      <c r="G120">
        <v>1744.4146000000001</v>
      </c>
      <c r="H120">
        <v>33363.247100000001</v>
      </c>
      <c r="J120">
        <f t="shared" si="16"/>
        <v>0.8716576870066407</v>
      </c>
      <c r="O120">
        <f t="shared" si="17"/>
        <v>0.14209998747024183</v>
      </c>
      <c r="P120">
        <f t="shared" si="18"/>
        <v>57.558075429144218</v>
      </c>
      <c r="R120">
        <f t="shared" si="19"/>
        <v>1376.9853401829344</v>
      </c>
      <c r="T120">
        <f t="shared" si="20"/>
        <v>2.4914171156496678</v>
      </c>
      <c r="U120">
        <f t="shared" si="21"/>
        <v>3.3008394937977692</v>
      </c>
      <c r="AF120">
        <f t="shared" si="23"/>
        <v>112.29883473248965</v>
      </c>
      <c r="AG120">
        <f t="shared" si="24"/>
        <v>112.29883473248965</v>
      </c>
      <c r="AH120">
        <f t="shared" si="28"/>
        <v>139.92933216388923</v>
      </c>
      <c r="AL120">
        <f t="shared" si="25"/>
        <v>63.543290314496929</v>
      </c>
      <c r="AM120">
        <f t="shared" si="26"/>
        <v>0</v>
      </c>
      <c r="AN120">
        <f t="shared" si="27"/>
        <v>17.921939606565591</v>
      </c>
    </row>
    <row r="121" spans="1:40" x14ac:dyDescent="0.25">
      <c r="A121" t="s">
        <v>25</v>
      </c>
      <c r="B121">
        <v>237.946</v>
      </c>
      <c r="C121">
        <v>52.183</v>
      </c>
      <c r="D121" t="s">
        <v>116</v>
      </c>
      <c r="E121" t="s">
        <v>209</v>
      </c>
      <c r="F121">
        <v>3289.4113000000002</v>
      </c>
      <c r="G121">
        <v>1729.4766</v>
      </c>
      <c r="H121">
        <v>35330.080600000001</v>
      </c>
      <c r="J121">
        <f t="shared" si="16"/>
        <v>0.56480390928455082</v>
      </c>
      <c r="O121">
        <f t="shared" si="17"/>
        <v>0.31234181180303217</v>
      </c>
      <c r="P121">
        <f t="shared" si="18"/>
        <v>41.510838240821954</v>
      </c>
      <c r="R121">
        <f t="shared" si="19"/>
        <v>1376.9853401829344</v>
      </c>
      <c r="T121">
        <f t="shared" si="20"/>
        <v>2.4914171156496678</v>
      </c>
      <c r="U121">
        <f t="shared" si="21"/>
        <v>3.3008394937977692</v>
      </c>
      <c r="AF121">
        <f t="shared" si="23"/>
        <v>112.29883473248965</v>
      </c>
      <c r="AG121">
        <f t="shared" si="24"/>
        <v>112.29883473248965</v>
      </c>
      <c r="AH121">
        <f t="shared" si="28"/>
        <v>139.92933216388923</v>
      </c>
      <c r="AL121">
        <f t="shared" si="25"/>
        <v>68.155243703796515</v>
      </c>
      <c r="AM121">
        <f t="shared" si="26"/>
        <v>0</v>
      </c>
      <c r="AN121">
        <f t="shared" si="27"/>
        <v>16.413356722215262</v>
      </c>
    </row>
    <row r="122" spans="1:40" x14ac:dyDescent="0.25">
      <c r="A122" t="s">
        <v>26</v>
      </c>
      <c r="B122">
        <v>237.637</v>
      </c>
      <c r="C122">
        <v>49.024999999999999</v>
      </c>
      <c r="D122" t="s">
        <v>117</v>
      </c>
      <c r="E122" t="s">
        <v>209</v>
      </c>
      <c r="F122">
        <v>2609.9153999999999</v>
      </c>
      <c r="G122">
        <v>1853.5534</v>
      </c>
      <c r="H122">
        <v>22923.8518</v>
      </c>
      <c r="J122">
        <f t="shared" si="16"/>
        <v>0.62772835484275158</v>
      </c>
      <c r="O122">
        <f t="shared" si="17"/>
        <v>0.36632001002380654</v>
      </c>
      <c r="P122">
        <f t="shared" si="18"/>
        <v>64.907029194336545</v>
      </c>
      <c r="R122">
        <f t="shared" si="19"/>
        <v>1376.9853401829344</v>
      </c>
      <c r="T122">
        <f t="shared" si="20"/>
        <v>2.4914171156496678</v>
      </c>
      <c r="U122">
        <f t="shared" si="21"/>
        <v>3.3008394937977692</v>
      </c>
      <c r="AF122">
        <f t="shared" si="23"/>
        <v>112.29883473248965</v>
      </c>
      <c r="AG122">
        <f t="shared" si="24"/>
        <v>112.29883473248965</v>
      </c>
      <c r="AH122">
        <f t="shared" si="28"/>
        <v>139.92933216388923</v>
      </c>
      <c r="AL122">
        <f t="shared" si="25"/>
        <v>66.059516351334409</v>
      </c>
      <c r="AM122">
        <f t="shared" si="26"/>
        <v>0</v>
      </c>
      <c r="AN122">
        <f t="shared" si="27"/>
        <v>17.045608319759427</v>
      </c>
    </row>
    <row r="123" spans="1:40" x14ac:dyDescent="0.25">
      <c r="A123" t="s">
        <v>27</v>
      </c>
      <c r="B123">
        <v>232.63300000000001</v>
      </c>
      <c r="C123">
        <v>50.680999999999997</v>
      </c>
      <c r="D123" t="s">
        <v>118</v>
      </c>
      <c r="E123" t="s">
        <v>209</v>
      </c>
      <c r="F123">
        <v>2729.2521999999999</v>
      </c>
      <c r="G123">
        <v>1765.5813000000001</v>
      </c>
      <c r="H123">
        <v>25174.9624</v>
      </c>
      <c r="J123">
        <f t="shared" si="16"/>
        <v>1.9663667820069204</v>
      </c>
      <c r="O123">
        <f t="shared" si="17"/>
        <v>0.41386851211072662</v>
      </c>
      <c r="P123">
        <f t="shared" si="18"/>
        <v>120.65411764705883</v>
      </c>
      <c r="R123">
        <f t="shared" si="19"/>
        <v>1376.9853287197232</v>
      </c>
      <c r="T123">
        <f t="shared" si="20"/>
        <v>2.4913494809688581</v>
      </c>
      <c r="U123">
        <f t="shared" si="21"/>
        <v>3.3008996539792386</v>
      </c>
      <c r="AF123">
        <f t="shared" si="23"/>
        <v>112.29882352941176</v>
      </c>
      <c r="AG123">
        <f t="shared" si="24"/>
        <v>112.29882352941176</v>
      </c>
      <c r="AH123">
        <f t="shared" si="28"/>
        <v>139.92927335640138</v>
      </c>
      <c r="AL123">
        <f t="shared" si="25"/>
        <v>61.53038062283737</v>
      </c>
      <c r="AM123">
        <f t="shared" si="26"/>
        <v>0</v>
      </c>
      <c r="AN123">
        <f t="shared" si="27"/>
        <v>18.306574394463667</v>
      </c>
    </row>
    <row r="124" spans="1:40" x14ac:dyDescent="0.25">
      <c r="A124" t="s">
        <v>60</v>
      </c>
      <c r="B124">
        <v>236.57400000000001</v>
      </c>
      <c r="C124">
        <v>48.646999999999998</v>
      </c>
      <c r="D124" t="s">
        <v>152</v>
      </c>
      <c r="E124" t="s">
        <v>209</v>
      </c>
      <c r="F124">
        <v>2575.1477</v>
      </c>
      <c r="G124">
        <v>1781.9297999999999</v>
      </c>
      <c r="H124">
        <v>22375.114600000001</v>
      </c>
      <c r="J124">
        <f t="shared" si="16"/>
        <v>3.1672762271414818</v>
      </c>
      <c r="O124">
        <f t="shared" si="17"/>
        <v>5.5653512993262752E-2</v>
      </c>
      <c r="P124">
        <f t="shared" si="18"/>
        <v>162.65640038498555</v>
      </c>
      <c r="R124">
        <f t="shared" si="19"/>
        <v>1376.9855630413861</v>
      </c>
      <c r="T124">
        <f t="shared" si="20"/>
        <v>2.4914340712223288</v>
      </c>
      <c r="U124">
        <f t="shared" si="21"/>
        <v>3.3008662175168428</v>
      </c>
      <c r="AF124">
        <f t="shared" si="23"/>
        <v>112.29836381135706</v>
      </c>
      <c r="AG124">
        <f t="shared" si="24"/>
        <v>112.29836381135706</v>
      </c>
      <c r="AH124">
        <f t="shared" si="28"/>
        <v>139.92877767083735</v>
      </c>
      <c r="AL124">
        <f t="shared" si="25"/>
        <v>60.452358036573621</v>
      </c>
      <c r="AM124">
        <f t="shared" si="26"/>
        <v>0</v>
      </c>
      <c r="AN124">
        <f t="shared" si="27"/>
        <v>18.20827718960539</v>
      </c>
    </row>
    <row r="125" spans="1:40" x14ac:dyDescent="0.25">
      <c r="A125" t="s">
        <v>80</v>
      </c>
      <c r="B125">
        <v>239.55600000000001</v>
      </c>
      <c r="C125">
        <v>50.701999999999998</v>
      </c>
      <c r="D125" t="s">
        <v>175</v>
      </c>
      <c r="E125" t="s">
        <v>209</v>
      </c>
      <c r="F125">
        <v>2846.7918</v>
      </c>
      <c r="G125">
        <v>1776.0406</v>
      </c>
      <c r="H125">
        <v>27284.583200000001</v>
      </c>
      <c r="J125">
        <f t="shared" si="16"/>
        <v>0.55350761085373923</v>
      </c>
      <c r="O125">
        <f t="shared" si="17"/>
        <v>0</v>
      </c>
      <c r="P125">
        <f t="shared" si="18"/>
        <v>135.18861681005956</v>
      </c>
      <c r="R125">
        <f t="shared" si="19"/>
        <v>1376.9821310390471</v>
      </c>
      <c r="T125">
        <f t="shared" si="20"/>
        <v>2.4913964262078094</v>
      </c>
      <c r="U125">
        <f t="shared" si="21"/>
        <v>3.3008603573792188</v>
      </c>
      <c r="AF125">
        <f t="shared" si="23"/>
        <v>112.29649238914627</v>
      </c>
      <c r="AG125">
        <f t="shared" si="24"/>
        <v>112.29649238914627</v>
      </c>
      <c r="AH125">
        <f t="shared" si="28"/>
        <v>139.92720052945069</v>
      </c>
      <c r="AL125">
        <f t="shared" si="25"/>
        <v>70.198544010589018</v>
      </c>
      <c r="AM125">
        <f t="shared" si="26"/>
        <v>0</v>
      </c>
      <c r="AN125">
        <f t="shared" si="27"/>
        <v>14.810721376571806</v>
      </c>
    </row>
    <row r="126" spans="1:40" x14ac:dyDescent="0.25">
      <c r="A126" t="s">
        <v>81</v>
      </c>
      <c r="B126">
        <v>240.398</v>
      </c>
      <c r="C126">
        <v>49.463000000000001</v>
      </c>
      <c r="D126" t="s">
        <v>176</v>
      </c>
      <c r="E126" t="s">
        <v>209</v>
      </c>
      <c r="F126">
        <v>2792.2179999999998</v>
      </c>
      <c r="G126">
        <v>1777.1294</v>
      </c>
      <c r="H126">
        <v>26298.6692</v>
      </c>
      <c r="J126">
        <f t="shared" si="16"/>
        <v>1.364239402563499</v>
      </c>
      <c r="O126">
        <f t="shared" si="17"/>
        <v>0</v>
      </c>
      <c r="P126">
        <f t="shared" si="18"/>
        <v>245.42079472749447</v>
      </c>
      <c r="R126">
        <f t="shared" si="19"/>
        <v>1376.9853208653412</v>
      </c>
      <c r="T126">
        <f t="shared" si="20"/>
        <v>2.491387242419703</v>
      </c>
      <c r="U126">
        <f t="shared" si="21"/>
        <v>3.3008794641901864</v>
      </c>
      <c r="AF126">
        <f t="shared" si="23"/>
        <v>112.29880384310873</v>
      </c>
      <c r="AG126">
        <f t="shared" si="24"/>
        <v>112.29880384310873</v>
      </c>
      <c r="AH126">
        <f t="shared" si="28"/>
        <v>139.92927909614193</v>
      </c>
      <c r="AL126">
        <f t="shared" si="25"/>
        <v>76.377292277405672</v>
      </c>
      <c r="AM126">
        <f t="shared" si="26"/>
        <v>0</v>
      </c>
      <c r="AN126">
        <f t="shared" si="27"/>
        <v>10.600432242740675</v>
      </c>
    </row>
    <row r="127" spans="1:40" x14ac:dyDescent="0.25">
      <c r="A127" t="s">
        <v>82</v>
      </c>
      <c r="B127">
        <v>236.816</v>
      </c>
      <c r="C127">
        <v>49.194000000000003</v>
      </c>
      <c r="D127" t="s">
        <v>177</v>
      </c>
      <c r="E127" t="s">
        <v>209</v>
      </c>
      <c r="F127">
        <v>2582.6923999999999</v>
      </c>
      <c r="G127">
        <v>1874.9182000000001</v>
      </c>
      <c r="H127">
        <v>22406.499899999999</v>
      </c>
      <c r="J127">
        <f t="shared" si="16"/>
        <v>3.0914985128281942</v>
      </c>
      <c r="O127">
        <f t="shared" si="17"/>
        <v>0</v>
      </c>
      <c r="P127">
        <f t="shared" si="18"/>
        <v>277.44966083923566</v>
      </c>
      <c r="R127">
        <f t="shared" si="19"/>
        <v>1376.9853208653412</v>
      </c>
      <c r="T127">
        <f t="shared" si="20"/>
        <v>2.491387242419703</v>
      </c>
      <c r="U127">
        <f t="shared" si="21"/>
        <v>3.3008794641901864</v>
      </c>
      <c r="AF127">
        <f t="shared" si="23"/>
        <v>112.29880384310873</v>
      </c>
      <c r="AG127">
        <f t="shared" si="24"/>
        <v>112.29880384310873</v>
      </c>
      <c r="AH127">
        <f t="shared" si="28"/>
        <v>139.92927909614193</v>
      </c>
      <c r="AL127">
        <f t="shared" si="25"/>
        <v>77.295808101341663</v>
      </c>
      <c r="AM127">
        <f t="shared" si="26"/>
        <v>0</v>
      </c>
      <c r="AN127">
        <f t="shared" si="27"/>
        <v>9.9463976205251097</v>
      </c>
    </row>
    <row r="128" spans="1:40" x14ac:dyDescent="0.25">
      <c r="A128" t="s">
        <v>83</v>
      </c>
      <c r="B128">
        <v>235.113</v>
      </c>
      <c r="C128">
        <v>49.710999999999999</v>
      </c>
      <c r="D128" t="s">
        <v>178</v>
      </c>
      <c r="E128" t="s">
        <v>209</v>
      </c>
      <c r="F128">
        <v>2580.2539000000002</v>
      </c>
      <c r="G128">
        <v>1803.9121</v>
      </c>
      <c r="H128">
        <v>22442.494200000001</v>
      </c>
      <c r="J128">
        <f t="shared" si="16"/>
        <v>7.7379654859218903</v>
      </c>
      <c r="O128">
        <f t="shared" si="17"/>
        <v>0</v>
      </c>
      <c r="P128">
        <f t="shared" si="18"/>
        <v>445.87798970632758</v>
      </c>
      <c r="R128">
        <f t="shared" si="19"/>
        <v>1376.9860732667273</v>
      </c>
      <c r="T128">
        <f t="shared" si="20"/>
        <v>2.4913714804722984</v>
      </c>
      <c r="U128">
        <f t="shared" si="21"/>
        <v>3.3007871631849834</v>
      </c>
      <c r="AF128">
        <f t="shared" si="23"/>
        <v>112.29942476536483</v>
      </c>
      <c r="AG128">
        <f t="shared" si="24"/>
        <v>112.29942476536483</v>
      </c>
      <c r="AH128">
        <f t="shared" si="28"/>
        <v>139.92885255828037</v>
      </c>
      <c r="AL128">
        <f t="shared" si="25"/>
        <v>79.247653648198622</v>
      </c>
      <c r="AM128">
        <f t="shared" si="26"/>
        <v>0</v>
      </c>
      <c r="AN128">
        <f t="shared" si="27"/>
        <v>8.724341507720256</v>
      </c>
    </row>
    <row r="129" spans="1:40" x14ac:dyDescent="0.25">
      <c r="A129" t="s">
        <v>84</v>
      </c>
      <c r="B129">
        <v>237.321</v>
      </c>
      <c r="C129">
        <v>53.889000000000003</v>
      </c>
      <c r="D129" t="s">
        <v>179</v>
      </c>
      <c r="E129" t="s">
        <v>209</v>
      </c>
      <c r="F129">
        <v>3310.1529999999998</v>
      </c>
      <c r="G129">
        <v>1740.4966999999999</v>
      </c>
      <c r="H129">
        <v>35691.8243</v>
      </c>
      <c r="J129">
        <f t="shared" si="16"/>
        <v>8.0605781781610431E-2</v>
      </c>
      <c r="O129">
        <f t="shared" si="17"/>
        <v>0</v>
      </c>
      <c r="P129">
        <f t="shared" si="18"/>
        <v>275.23067211606354</v>
      </c>
      <c r="R129">
        <f t="shared" si="19"/>
        <v>1376.9853208653412</v>
      </c>
      <c r="T129">
        <f t="shared" si="20"/>
        <v>2.491387242419703</v>
      </c>
      <c r="U129">
        <f t="shared" si="21"/>
        <v>3.3008794641901864</v>
      </c>
      <c r="AF129">
        <f t="shared" si="23"/>
        <v>112.29880384310873</v>
      </c>
      <c r="AG129">
        <f t="shared" si="24"/>
        <v>112.29880384310873</v>
      </c>
      <c r="AH129">
        <f t="shared" si="28"/>
        <v>139.92927909614193</v>
      </c>
      <c r="AL129">
        <f t="shared" si="25"/>
        <v>79.686303040677899</v>
      </c>
      <c r="AM129">
        <f t="shared" si="26"/>
        <v>0</v>
      </c>
      <c r="AN129">
        <f t="shared" si="27"/>
        <v>8.5488840861917694</v>
      </c>
    </row>
    <row r="130" spans="1:40" x14ac:dyDescent="0.25">
      <c r="A130" t="s">
        <v>85</v>
      </c>
      <c r="B130">
        <v>229.55</v>
      </c>
      <c r="C130">
        <v>54.283000000000001</v>
      </c>
      <c r="D130" t="s">
        <v>180</v>
      </c>
      <c r="E130" t="s">
        <v>209</v>
      </c>
      <c r="F130">
        <v>2799.3831</v>
      </c>
      <c r="G130">
        <v>1766.127</v>
      </c>
      <c r="H130">
        <v>26439.945800000001</v>
      </c>
      <c r="J130">
        <f t="shared" si="16"/>
        <v>9.0391158282156076E-2</v>
      </c>
      <c r="O130">
        <f t="shared" si="17"/>
        <v>0</v>
      </c>
      <c r="P130">
        <f t="shared" si="18"/>
        <v>258.69824321143517</v>
      </c>
      <c r="R130">
        <f t="shared" si="19"/>
        <v>1376.9853208653412</v>
      </c>
      <c r="T130">
        <f t="shared" si="20"/>
        <v>2.491387242419703</v>
      </c>
      <c r="U130">
        <f t="shared" si="21"/>
        <v>3.3008794641901864</v>
      </c>
      <c r="AF130">
        <f t="shared" si="23"/>
        <v>112.29880384310873</v>
      </c>
      <c r="AG130">
        <f t="shared" si="24"/>
        <v>112.29880384310873</v>
      </c>
      <c r="AH130">
        <f t="shared" si="28"/>
        <v>139.92927909614193</v>
      </c>
      <c r="AL130">
        <f t="shared" si="25"/>
        <v>77.839000278176016</v>
      </c>
      <c r="AM130">
        <f t="shared" si="26"/>
        <v>0</v>
      </c>
      <c r="AN130">
        <f t="shared" si="27"/>
        <v>9.3784905741125115</v>
      </c>
    </row>
    <row r="131" spans="1:40" x14ac:dyDescent="0.25">
      <c r="A131" t="s">
        <v>101</v>
      </c>
      <c r="B131">
        <v>239.26</v>
      </c>
      <c r="C131">
        <v>56.238</v>
      </c>
      <c r="D131" t="s">
        <v>196</v>
      </c>
      <c r="E131" t="s">
        <v>209</v>
      </c>
      <c r="F131">
        <v>3539.8638000000001</v>
      </c>
      <c r="G131">
        <v>1739.1496</v>
      </c>
      <c r="H131">
        <v>39837.414100000002</v>
      </c>
      <c r="J131">
        <f t="shared" si="16"/>
        <v>0.58055502807693349</v>
      </c>
      <c r="O131">
        <f t="shared" si="17"/>
        <v>0</v>
      </c>
      <c r="P131">
        <f t="shared" si="18"/>
        <v>197.00078669668773</v>
      </c>
      <c r="R131">
        <f t="shared" si="19"/>
        <v>1376.9853240376528</v>
      </c>
      <c r="T131">
        <f t="shared" si="20"/>
        <v>2.4913870276428938</v>
      </c>
      <c r="U131">
        <f t="shared" si="21"/>
        <v>3.3008707918509077</v>
      </c>
      <c r="AF131">
        <f t="shared" si="23"/>
        <v>112.29878197650761</v>
      </c>
      <c r="AG131">
        <f t="shared" si="24"/>
        <v>112.29878197650761</v>
      </c>
      <c r="AH131">
        <f t="shared" si="28"/>
        <v>139.92919729810379</v>
      </c>
      <c r="AL131">
        <f t="shared" si="25"/>
        <v>74.496649757209127</v>
      </c>
      <c r="AM131">
        <f t="shared" si="26"/>
        <v>0</v>
      </c>
      <c r="AN131">
        <f t="shared" si="27"/>
        <v>11.810758755391584</v>
      </c>
    </row>
    <row r="132" spans="1:40" x14ac:dyDescent="0.25">
      <c r="A132" t="s">
        <v>102</v>
      </c>
      <c r="B132">
        <v>237.4</v>
      </c>
      <c r="C132">
        <v>58.832999999999998</v>
      </c>
      <c r="D132" t="s">
        <v>197</v>
      </c>
      <c r="E132" t="s">
        <v>209</v>
      </c>
      <c r="F132">
        <v>3730.4706000000001</v>
      </c>
      <c r="G132">
        <v>1743.7303999999999</v>
      </c>
      <c r="H132">
        <v>43275.139000000003</v>
      </c>
      <c r="J132">
        <f t="shared" si="16"/>
        <v>2.6306388132001213</v>
      </c>
      <c r="O132">
        <f t="shared" si="17"/>
        <v>0</v>
      </c>
      <c r="P132">
        <f t="shared" si="18"/>
        <v>361.8831365425371</v>
      </c>
      <c r="R132">
        <f t="shared" si="19"/>
        <v>1376.9860732667273</v>
      </c>
      <c r="T132">
        <f t="shared" si="20"/>
        <v>2.4913714804722984</v>
      </c>
      <c r="U132">
        <f t="shared" si="21"/>
        <v>3.3007871631849834</v>
      </c>
      <c r="AF132">
        <f t="shared" si="23"/>
        <v>112.29942476536483</v>
      </c>
      <c r="AG132">
        <f t="shared" si="24"/>
        <v>112.29942476536483</v>
      </c>
      <c r="AH132">
        <f t="shared" si="28"/>
        <v>139.92885255828037</v>
      </c>
      <c r="AL132">
        <f t="shared" si="25"/>
        <v>77.146533454435371</v>
      </c>
      <c r="AM132">
        <f t="shared" si="26"/>
        <v>0</v>
      </c>
      <c r="AN132">
        <f t="shared" si="27"/>
        <v>10.923402966999699</v>
      </c>
    </row>
    <row r="133" spans="1:40" x14ac:dyDescent="0.25">
      <c r="A133" t="s">
        <v>104</v>
      </c>
      <c r="B133">
        <v>232.81700000000001</v>
      </c>
      <c r="C133">
        <v>54.825000000000003</v>
      </c>
      <c r="D133" t="s">
        <v>199</v>
      </c>
      <c r="E133" t="s">
        <v>209</v>
      </c>
      <c r="F133">
        <v>3266.3679000000002</v>
      </c>
      <c r="G133">
        <v>1739.9338</v>
      </c>
      <c r="H133">
        <v>34897.053099999997</v>
      </c>
      <c r="J133">
        <f t="shared" si="16"/>
        <v>4.1123221313957012</v>
      </c>
      <c r="O133">
        <f t="shared" si="17"/>
        <v>0</v>
      </c>
      <c r="P133">
        <f t="shared" si="18"/>
        <v>345.93702694520135</v>
      </c>
      <c r="R133">
        <f t="shared" si="19"/>
        <v>1376.9860732667273</v>
      </c>
      <c r="T133">
        <f t="shared" si="20"/>
        <v>2.4913714804722984</v>
      </c>
      <c r="U133">
        <f t="shared" si="21"/>
        <v>3.3007871631849834</v>
      </c>
      <c r="AF133">
        <f t="shared" si="23"/>
        <v>112.29942476536483</v>
      </c>
      <c r="AG133">
        <f t="shared" si="24"/>
        <v>112.29942476536483</v>
      </c>
      <c r="AH133">
        <f t="shared" si="28"/>
        <v>139.92885255828037</v>
      </c>
      <c r="AL133">
        <f t="shared" si="25"/>
        <v>77.051165607023918</v>
      </c>
      <c r="AM133">
        <f t="shared" si="26"/>
        <v>0</v>
      </c>
      <c r="AN133">
        <f t="shared" si="27"/>
        <v>10.496366939146231</v>
      </c>
    </row>
    <row r="134" spans="1:40" x14ac:dyDescent="0.25">
      <c r="A134" t="s">
        <v>105</v>
      </c>
      <c r="B134">
        <v>231.42400000000001</v>
      </c>
      <c r="C134">
        <v>54.469000000000001</v>
      </c>
      <c r="D134" t="s">
        <v>200</v>
      </c>
      <c r="E134" t="s">
        <v>209</v>
      </c>
      <c r="F134">
        <v>2998.817</v>
      </c>
      <c r="G134">
        <v>1751.6179</v>
      </c>
      <c r="H134">
        <v>30064.103999999999</v>
      </c>
      <c r="J134">
        <f t="shared" si="16"/>
        <v>4.2577959430820469</v>
      </c>
      <c r="O134">
        <f t="shared" si="17"/>
        <v>0</v>
      </c>
      <c r="P134">
        <f t="shared" si="18"/>
        <v>356.41386618225857</v>
      </c>
      <c r="R134">
        <f t="shared" si="19"/>
        <v>1376.9860732667273</v>
      </c>
      <c r="T134">
        <f t="shared" si="20"/>
        <v>2.4913714804722984</v>
      </c>
      <c r="U134">
        <f t="shared" si="21"/>
        <v>3.3007871631849834</v>
      </c>
      <c r="AF134">
        <f t="shared" si="23"/>
        <v>112.29942476536483</v>
      </c>
      <c r="AG134">
        <f t="shared" si="24"/>
        <v>112.29942476536483</v>
      </c>
      <c r="AH134">
        <f t="shared" si="28"/>
        <v>139.92885255828037</v>
      </c>
      <c r="AL134">
        <f t="shared" si="25"/>
        <v>77.185891613684547</v>
      </c>
      <c r="AM134">
        <f t="shared" si="26"/>
        <v>0</v>
      </c>
      <c r="AN134">
        <f t="shared" si="27"/>
        <v>10.313048743566455</v>
      </c>
    </row>
    <row r="135" spans="1:40" x14ac:dyDescent="0.25">
      <c r="A135" t="s">
        <v>13</v>
      </c>
      <c r="B135">
        <v>258.92399999999998</v>
      </c>
      <c r="C135">
        <v>56.863999999999997</v>
      </c>
      <c r="D135" t="s">
        <v>14</v>
      </c>
      <c r="E135" t="s">
        <v>207</v>
      </c>
      <c r="F135">
        <v>3922.5572000000002</v>
      </c>
      <c r="G135">
        <v>1743.6477</v>
      </c>
      <c r="H135">
        <v>47070.907099999997</v>
      </c>
      <c r="J135">
        <f t="shared" si="16"/>
        <v>3.5166515289131093</v>
      </c>
      <c r="O135">
        <f t="shared" si="17"/>
        <v>0</v>
      </c>
      <c r="P135">
        <f t="shared" si="18"/>
        <v>251.19739630638816</v>
      </c>
      <c r="R135">
        <f t="shared" si="19"/>
        <v>1376.9860732667273</v>
      </c>
      <c r="T135">
        <f t="shared" si="20"/>
        <v>2.4913714804722984</v>
      </c>
      <c r="U135">
        <f t="shared" si="21"/>
        <v>3.3007871631849834</v>
      </c>
      <c r="AF135">
        <f t="shared" si="23"/>
        <v>112.29942476536483</v>
      </c>
      <c r="AG135">
        <f t="shared" si="24"/>
        <v>112.29942476536483</v>
      </c>
      <c r="AH135">
        <f t="shared" si="28"/>
        <v>139.92885255828037</v>
      </c>
      <c r="AL135">
        <f t="shared" si="25"/>
        <v>71.115652437178326</v>
      </c>
      <c r="AM135">
        <f t="shared" si="26"/>
        <v>0</v>
      </c>
      <c r="AN135">
        <f t="shared" si="27"/>
        <v>14.126400242204058</v>
      </c>
    </row>
    <row r="136" spans="1:40" x14ac:dyDescent="0.25">
      <c r="A136" t="s">
        <v>15</v>
      </c>
      <c r="B136">
        <v>262.13600000000002</v>
      </c>
      <c r="C136">
        <v>55.801000000000002</v>
      </c>
      <c r="D136" t="s">
        <v>16</v>
      </c>
      <c r="E136" t="s">
        <v>207</v>
      </c>
      <c r="F136">
        <v>3911.3226</v>
      </c>
      <c r="G136">
        <v>1754.2333000000001</v>
      </c>
      <c r="H136">
        <v>46861.340400000001</v>
      </c>
      <c r="J136">
        <f t="shared" si="16"/>
        <v>4.6823957643944407</v>
      </c>
      <c r="O136">
        <f t="shared" si="17"/>
        <v>1.1216412971542026E-2</v>
      </c>
      <c r="P136">
        <f t="shared" si="18"/>
        <v>289.98014559894108</v>
      </c>
      <c r="R136">
        <f t="shared" si="19"/>
        <v>1376.9821310390471</v>
      </c>
      <c r="T136">
        <f t="shared" si="20"/>
        <v>2.4913964262078094</v>
      </c>
      <c r="U136">
        <f t="shared" si="21"/>
        <v>3.3008603573792188</v>
      </c>
      <c r="AF136">
        <f t="shared" si="23"/>
        <v>112.29649238914627</v>
      </c>
      <c r="AG136">
        <f t="shared" si="24"/>
        <v>112.29649238914627</v>
      </c>
      <c r="AH136">
        <f t="shared" si="28"/>
        <v>139.92720052945069</v>
      </c>
      <c r="AL136">
        <f t="shared" si="25"/>
        <v>75.883520847121119</v>
      </c>
      <c r="AM136">
        <f t="shared" si="26"/>
        <v>0</v>
      </c>
      <c r="AN136">
        <f t="shared" si="27"/>
        <v>11.582395764394441</v>
      </c>
    </row>
    <row r="137" spans="1:40" x14ac:dyDescent="0.25">
      <c r="A137" t="s">
        <v>32</v>
      </c>
      <c r="B137">
        <v>260.05</v>
      </c>
      <c r="C137">
        <v>49.917000000000002</v>
      </c>
      <c r="D137" t="s">
        <v>123</v>
      </c>
      <c r="E137" t="s">
        <v>207</v>
      </c>
      <c r="F137">
        <v>3512.4468999999999</v>
      </c>
      <c r="G137">
        <v>1887.4421</v>
      </c>
      <c r="H137">
        <v>39533.584999999999</v>
      </c>
      <c r="J137">
        <f t="shared" si="16"/>
        <v>0</v>
      </c>
      <c r="O137">
        <f t="shared" si="17"/>
        <v>0</v>
      </c>
      <c r="P137">
        <f t="shared" si="18"/>
        <v>10.99470549305096</v>
      </c>
      <c r="R137">
        <f t="shared" si="19"/>
        <v>1376.9821310390471</v>
      </c>
      <c r="T137">
        <f t="shared" si="20"/>
        <v>2.4913964262078094</v>
      </c>
      <c r="U137">
        <f t="shared" si="21"/>
        <v>3.3008603573792188</v>
      </c>
      <c r="AF137">
        <f t="shared" si="23"/>
        <v>112.29649238914627</v>
      </c>
      <c r="AG137">
        <f t="shared" si="24"/>
        <v>112.29649238914627</v>
      </c>
      <c r="AH137">
        <f t="shared" si="28"/>
        <v>139.92720052945069</v>
      </c>
      <c r="AL137">
        <f t="shared" si="25"/>
        <v>52.593646591661148</v>
      </c>
      <c r="AM137">
        <f t="shared" si="26"/>
        <v>0</v>
      </c>
      <c r="AN137">
        <f t="shared" si="27"/>
        <v>22.753805426869622</v>
      </c>
    </row>
    <row r="138" spans="1:40" x14ac:dyDescent="0.25">
      <c r="A138" t="s">
        <v>71</v>
      </c>
      <c r="B138">
        <v>262.76</v>
      </c>
      <c r="C138">
        <v>49.91</v>
      </c>
      <c r="D138" t="s">
        <v>164</v>
      </c>
      <c r="E138" t="s">
        <v>207</v>
      </c>
      <c r="F138">
        <v>3439.0129999999999</v>
      </c>
      <c r="G138">
        <v>1916.4378999999999</v>
      </c>
      <c r="H138">
        <v>38180.770499999999</v>
      </c>
      <c r="J138">
        <f t="shared" si="16"/>
        <v>4.4617014834998487</v>
      </c>
      <c r="O138">
        <f t="shared" si="17"/>
        <v>0</v>
      </c>
      <c r="P138">
        <f t="shared" si="18"/>
        <v>291.52891310929465</v>
      </c>
      <c r="R138">
        <f t="shared" si="19"/>
        <v>1376.9860732667273</v>
      </c>
      <c r="T138">
        <f t="shared" si="20"/>
        <v>2.4913714804722984</v>
      </c>
      <c r="U138">
        <f t="shared" si="21"/>
        <v>3.3007871631849834</v>
      </c>
      <c r="AF138">
        <f t="shared" si="23"/>
        <v>112.29942476536483</v>
      </c>
      <c r="AG138">
        <f t="shared" si="24"/>
        <v>112.29942476536483</v>
      </c>
      <c r="AH138">
        <f t="shared" si="28"/>
        <v>139.92885255828037</v>
      </c>
      <c r="AL138">
        <f t="shared" si="25"/>
        <v>74.182561307901921</v>
      </c>
      <c r="AM138">
        <f t="shared" si="26"/>
        <v>0</v>
      </c>
      <c r="AN138">
        <f t="shared" si="27"/>
        <v>12.1244323342416</v>
      </c>
    </row>
    <row r="139" spans="1:40" x14ac:dyDescent="0.25">
      <c r="A139" t="s">
        <v>73</v>
      </c>
      <c r="B139">
        <v>258.89999999999998</v>
      </c>
      <c r="C139">
        <v>53.966999999999999</v>
      </c>
      <c r="D139" t="s">
        <v>166</v>
      </c>
      <c r="E139" t="s">
        <v>207</v>
      </c>
      <c r="F139">
        <v>3638.1675</v>
      </c>
      <c r="G139">
        <v>1812.5572999999999</v>
      </c>
      <c r="H139">
        <v>41873.505100000002</v>
      </c>
      <c r="J139">
        <f t="shared" ref="J139:J170" si="29">J37/AT37</f>
        <v>1.436497123826824</v>
      </c>
      <c r="O139">
        <f t="shared" ref="O139:O170" si="30">O37/AT37</f>
        <v>0</v>
      </c>
      <c r="P139">
        <f t="shared" ref="P139:P170" si="31">P37/AT37</f>
        <v>271.66666666666669</v>
      </c>
      <c r="R139">
        <f t="shared" ref="R139:R170" si="32">R37/AT37</f>
        <v>1376.9860732667273</v>
      </c>
      <c r="T139">
        <f t="shared" ref="T139:T170" si="33">T37/AT37</f>
        <v>2.4913714804722984</v>
      </c>
      <c r="U139">
        <f t="shared" ref="U139:U170" si="34">U37/AT37</f>
        <v>3.3007871631849834</v>
      </c>
      <c r="AF139">
        <f t="shared" si="23"/>
        <v>112.29942476536483</v>
      </c>
      <c r="AG139">
        <f t="shared" si="24"/>
        <v>112.29942476536483</v>
      </c>
      <c r="AH139">
        <f t="shared" si="28"/>
        <v>139.92885255828037</v>
      </c>
      <c r="AL139">
        <f t="shared" si="25"/>
        <v>76.083863154707842</v>
      </c>
      <c r="AM139">
        <f t="shared" si="26"/>
        <v>0</v>
      </c>
      <c r="AN139">
        <f t="shared" si="27"/>
        <v>11.328035119588256</v>
      </c>
    </row>
    <row r="140" spans="1:40" x14ac:dyDescent="0.25">
      <c r="A140" t="s">
        <v>89</v>
      </c>
      <c r="B140">
        <v>265.28300000000002</v>
      </c>
      <c r="C140">
        <v>56.35</v>
      </c>
      <c r="D140" t="s">
        <v>184</v>
      </c>
      <c r="E140" t="s">
        <v>207</v>
      </c>
      <c r="F140">
        <v>3749.7024999999999</v>
      </c>
      <c r="G140">
        <v>1747.7782999999999</v>
      </c>
      <c r="H140">
        <v>43950.015099999997</v>
      </c>
      <c r="J140">
        <f t="shared" si="29"/>
        <v>3.0982285760789949</v>
      </c>
      <c r="O140">
        <f t="shared" si="30"/>
        <v>0</v>
      </c>
      <c r="P140">
        <f t="shared" si="31"/>
        <v>231.62954724249246</v>
      </c>
      <c r="R140">
        <f t="shared" si="32"/>
        <v>1376.9853240376528</v>
      </c>
      <c r="T140">
        <f t="shared" si="33"/>
        <v>2.4913870276428938</v>
      </c>
      <c r="U140">
        <f t="shared" si="34"/>
        <v>3.3008707918509077</v>
      </c>
      <c r="AF140">
        <f t="shared" si="23"/>
        <v>112.29878197650761</v>
      </c>
      <c r="AG140">
        <f t="shared" si="24"/>
        <v>112.29878197650761</v>
      </c>
      <c r="AH140">
        <f t="shared" si="28"/>
        <v>139.92919729810379</v>
      </c>
      <c r="AL140">
        <f t="shared" si="25"/>
        <v>73.742777310582426</v>
      </c>
      <c r="AM140">
        <f t="shared" si="26"/>
        <v>0</v>
      </c>
      <c r="AN140">
        <f t="shared" si="27"/>
        <v>11.676477769036701</v>
      </c>
    </row>
    <row r="141" spans="1:40" x14ac:dyDescent="0.25">
      <c r="A141" t="s">
        <v>38</v>
      </c>
      <c r="B141">
        <v>294.11700000000002</v>
      </c>
      <c r="C141">
        <v>45.317</v>
      </c>
      <c r="D141" t="s">
        <v>130</v>
      </c>
      <c r="E141" t="s">
        <v>214</v>
      </c>
      <c r="F141">
        <v>3763.7761</v>
      </c>
      <c r="G141">
        <v>1919.1401000000001</v>
      </c>
      <c r="H141">
        <v>33027.455000000002</v>
      </c>
      <c r="J141">
        <f t="shared" si="29"/>
        <v>2.169926484550905</v>
      </c>
      <c r="O141">
        <f t="shared" si="30"/>
        <v>0</v>
      </c>
      <c r="P141">
        <f t="shared" si="31"/>
        <v>237.34340666793261</v>
      </c>
      <c r="R141">
        <f t="shared" si="32"/>
        <v>1376.9853240376528</v>
      </c>
      <c r="T141">
        <f t="shared" si="33"/>
        <v>2.4913870276428938</v>
      </c>
      <c r="U141">
        <f t="shared" si="34"/>
        <v>3.3008707918509077</v>
      </c>
      <c r="AF141">
        <f t="shared" si="23"/>
        <v>112.29878197650761</v>
      </c>
      <c r="AG141">
        <f t="shared" si="24"/>
        <v>112.29878197650761</v>
      </c>
      <c r="AH141">
        <f t="shared" si="28"/>
        <v>139.92919729810379</v>
      </c>
      <c r="AL141">
        <f t="shared" si="25"/>
        <v>74.680574017307322</v>
      </c>
      <c r="AM141">
        <f t="shared" si="26"/>
        <v>0</v>
      </c>
      <c r="AN141">
        <f t="shared" si="27"/>
        <v>11.683802186474242</v>
      </c>
    </row>
    <row r="142" spans="1:40" x14ac:dyDescent="0.25">
      <c r="A142" t="s">
        <v>47</v>
      </c>
      <c r="B142">
        <v>293.46699999999998</v>
      </c>
      <c r="C142">
        <v>45.866999999999997</v>
      </c>
      <c r="D142" t="s">
        <v>139</v>
      </c>
      <c r="E142" t="s">
        <v>214</v>
      </c>
      <c r="F142">
        <v>3784.8598000000002</v>
      </c>
      <c r="G142">
        <v>1954.4052999999999</v>
      </c>
      <c r="H142">
        <v>33173.3802</v>
      </c>
      <c r="J142">
        <f t="shared" si="29"/>
        <v>1.099783315276273</v>
      </c>
      <c r="O142">
        <f t="shared" si="30"/>
        <v>0</v>
      </c>
      <c r="P142">
        <f t="shared" si="31"/>
        <v>235.27627302275189</v>
      </c>
      <c r="R142">
        <f t="shared" si="32"/>
        <v>1376.9826652221018</v>
      </c>
      <c r="T142">
        <f t="shared" si="33"/>
        <v>2.4913867822318525</v>
      </c>
      <c r="U142">
        <f t="shared" si="34"/>
        <v>3.300866738894908</v>
      </c>
      <c r="AF142">
        <f t="shared" si="23"/>
        <v>112.29685807150595</v>
      </c>
      <c r="AG142">
        <f t="shared" si="24"/>
        <v>112.29685807150595</v>
      </c>
      <c r="AH142">
        <f t="shared" si="28"/>
        <v>139.92957746478874</v>
      </c>
      <c r="AL142">
        <f t="shared" si="25"/>
        <v>75.579631635969662</v>
      </c>
      <c r="AM142">
        <f t="shared" si="26"/>
        <v>0</v>
      </c>
      <c r="AN142">
        <f t="shared" si="27"/>
        <v>11.663055254604549</v>
      </c>
    </row>
    <row r="143" spans="1:40" x14ac:dyDescent="0.25">
      <c r="A143" t="s">
        <v>48</v>
      </c>
      <c r="B143">
        <v>295.32100000000003</v>
      </c>
      <c r="C143">
        <v>46.112000000000002</v>
      </c>
      <c r="D143" t="s">
        <v>140</v>
      </c>
      <c r="E143" t="s">
        <v>214</v>
      </c>
      <c r="F143">
        <v>3775.9911999999999</v>
      </c>
      <c r="G143">
        <v>1961.0351000000001</v>
      </c>
      <c r="H143">
        <v>32997.686099999999</v>
      </c>
      <c r="J143">
        <f t="shared" si="29"/>
        <v>0.8342284895042047</v>
      </c>
      <c r="O143">
        <f t="shared" si="30"/>
        <v>0</v>
      </c>
      <c r="P143">
        <f t="shared" si="31"/>
        <v>213.34816938779875</v>
      </c>
      <c r="R143">
        <f t="shared" si="32"/>
        <v>1376.9853208653412</v>
      </c>
      <c r="T143">
        <f t="shared" si="33"/>
        <v>2.491387242419703</v>
      </c>
      <c r="U143">
        <f t="shared" si="34"/>
        <v>3.3008794641901864</v>
      </c>
      <c r="AF143">
        <f t="shared" si="23"/>
        <v>112.29880384310873</v>
      </c>
      <c r="AG143">
        <f t="shared" si="24"/>
        <v>112.29880384310873</v>
      </c>
      <c r="AH143">
        <f t="shared" si="28"/>
        <v>139.92927909614193</v>
      </c>
      <c r="AL143">
        <f t="shared" si="25"/>
        <v>75.853572422057212</v>
      </c>
      <c r="AM143">
        <f t="shared" si="26"/>
        <v>0</v>
      </c>
      <c r="AN143">
        <f t="shared" si="27"/>
        <v>11.263240108702629</v>
      </c>
    </row>
    <row r="144" spans="1:40" x14ac:dyDescent="0.25">
      <c r="A144" t="s">
        <v>61</v>
      </c>
      <c r="B144">
        <v>307.24799999999999</v>
      </c>
      <c r="C144">
        <v>47.619</v>
      </c>
      <c r="D144" t="s">
        <v>153</v>
      </c>
      <c r="E144" t="s">
        <v>216</v>
      </c>
      <c r="F144">
        <v>3209.1109000000001</v>
      </c>
      <c r="G144">
        <v>1838.9839999999999</v>
      </c>
      <c r="H144">
        <v>33092.996299999999</v>
      </c>
      <c r="J144">
        <f t="shared" si="29"/>
        <v>1.8713434811383189</v>
      </c>
      <c r="O144">
        <f t="shared" si="30"/>
        <v>0</v>
      </c>
      <c r="P144">
        <f t="shared" si="31"/>
        <v>235.65188616810062</v>
      </c>
      <c r="R144">
        <f t="shared" si="32"/>
        <v>1376.9821310390471</v>
      </c>
      <c r="T144">
        <f t="shared" si="33"/>
        <v>2.4913964262078094</v>
      </c>
      <c r="U144">
        <f t="shared" si="34"/>
        <v>3.3008603573792188</v>
      </c>
      <c r="AF144">
        <f t="shared" si="23"/>
        <v>112.29649238914627</v>
      </c>
      <c r="AG144">
        <f t="shared" si="24"/>
        <v>112.29649238914627</v>
      </c>
      <c r="AH144">
        <f t="shared" si="28"/>
        <v>139.92720052945069</v>
      </c>
      <c r="AL144">
        <f t="shared" si="25"/>
        <v>71.303772336201192</v>
      </c>
      <c r="AM144">
        <f t="shared" si="26"/>
        <v>0</v>
      </c>
      <c r="AN144">
        <f t="shared" si="27"/>
        <v>13.743878226340172</v>
      </c>
    </row>
    <row r="145" spans="1:40" x14ac:dyDescent="0.25">
      <c r="A145" t="s">
        <v>62</v>
      </c>
      <c r="B145">
        <v>305.43200000000002</v>
      </c>
      <c r="C145">
        <v>48.936999999999998</v>
      </c>
      <c r="D145" t="s">
        <v>154</v>
      </c>
      <c r="E145" t="s">
        <v>216</v>
      </c>
      <c r="F145">
        <v>3303.7876999999999</v>
      </c>
      <c r="G145">
        <v>1820.0930000000001</v>
      </c>
      <c r="H145">
        <v>34829.410799999998</v>
      </c>
      <c r="J145">
        <f t="shared" si="29"/>
        <v>1.7056254136333553</v>
      </c>
      <c r="O145">
        <f t="shared" si="30"/>
        <v>0</v>
      </c>
      <c r="P145">
        <f t="shared" si="31"/>
        <v>221.52217074784909</v>
      </c>
      <c r="R145">
        <f t="shared" si="32"/>
        <v>1376.9821310390471</v>
      </c>
      <c r="T145">
        <f t="shared" si="33"/>
        <v>2.4913964262078094</v>
      </c>
      <c r="U145">
        <f t="shared" si="34"/>
        <v>3.3008603573792188</v>
      </c>
      <c r="AF145">
        <f t="shared" si="23"/>
        <v>112.29649238914627</v>
      </c>
      <c r="AG145">
        <f t="shared" si="24"/>
        <v>112.29649238914627</v>
      </c>
      <c r="AH145">
        <f t="shared" si="28"/>
        <v>139.92720052945069</v>
      </c>
      <c r="AL145">
        <f t="shared" si="25"/>
        <v>70.767703507610847</v>
      </c>
      <c r="AM145">
        <f t="shared" si="26"/>
        <v>0</v>
      </c>
      <c r="AN145">
        <f t="shared" si="27"/>
        <v>14.573130377233621</v>
      </c>
    </row>
    <row r="146" spans="1:40" x14ac:dyDescent="0.25">
      <c r="A146" t="s">
        <v>63</v>
      </c>
      <c r="B146">
        <v>302.60000000000002</v>
      </c>
      <c r="C146">
        <v>49.216999999999999</v>
      </c>
      <c r="D146" t="s">
        <v>155</v>
      </c>
      <c r="E146" t="s">
        <v>216</v>
      </c>
      <c r="F146">
        <v>3325.5374999999999</v>
      </c>
      <c r="G146">
        <v>1836.5875000000001</v>
      </c>
      <c r="H146">
        <v>35199.714999999997</v>
      </c>
      <c r="J146">
        <f t="shared" si="29"/>
        <v>0.20348775645268036</v>
      </c>
      <c r="O146">
        <f t="shared" si="30"/>
        <v>0</v>
      </c>
      <c r="P146">
        <f t="shared" si="31"/>
        <v>125.13567174056917</v>
      </c>
      <c r="R146">
        <f t="shared" si="32"/>
        <v>1376.9821310390471</v>
      </c>
      <c r="T146">
        <f t="shared" si="33"/>
        <v>2.4913964262078094</v>
      </c>
      <c r="U146">
        <f t="shared" si="34"/>
        <v>3.3008603573792188</v>
      </c>
      <c r="AF146">
        <f t="shared" si="23"/>
        <v>112.29649238914627</v>
      </c>
      <c r="AG146">
        <f t="shared" si="24"/>
        <v>112.29649238914627</v>
      </c>
      <c r="AH146">
        <f t="shared" si="28"/>
        <v>139.92720052945069</v>
      </c>
      <c r="AL146">
        <f t="shared" si="25"/>
        <v>71.535407015221708</v>
      </c>
      <c r="AM146">
        <f t="shared" si="26"/>
        <v>0</v>
      </c>
      <c r="AN146">
        <f t="shared" si="27"/>
        <v>14.730641958967571</v>
      </c>
    </row>
    <row r="147" spans="1:40" x14ac:dyDescent="0.25">
      <c r="A147" t="s">
        <v>65</v>
      </c>
      <c r="B147">
        <v>301.45</v>
      </c>
      <c r="C147">
        <v>48.533000000000001</v>
      </c>
      <c r="D147" t="s">
        <v>157</v>
      </c>
      <c r="E147" t="s">
        <v>216</v>
      </c>
      <c r="F147">
        <v>3219.3904000000002</v>
      </c>
      <c r="G147">
        <v>1877.9911999999999</v>
      </c>
      <c r="H147">
        <v>33224.419000000002</v>
      </c>
      <c r="J147">
        <f t="shared" si="29"/>
        <v>1.3486432825943084</v>
      </c>
      <c r="O147">
        <f t="shared" si="30"/>
        <v>1.5711449371277299E-2</v>
      </c>
      <c r="P147">
        <f t="shared" si="31"/>
        <v>92.978160158835209</v>
      </c>
      <c r="R147">
        <f t="shared" si="32"/>
        <v>1376.9821310390471</v>
      </c>
      <c r="T147">
        <f t="shared" si="33"/>
        <v>2.4913964262078094</v>
      </c>
      <c r="U147">
        <f t="shared" si="34"/>
        <v>3.3008603573792188</v>
      </c>
      <c r="AF147">
        <f t="shared" si="23"/>
        <v>112.29649238914627</v>
      </c>
      <c r="AG147">
        <f t="shared" si="24"/>
        <v>112.29649238914627</v>
      </c>
      <c r="AH147">
        <f t="shared" si="28"/>
        <v>139.92720052945069</v>
      </c>
      <c r="AL147">
        <f t="shared" si="25"/>
        <v>63.369953673064195</v>
      </c>
      <c r="AM147">
        <f t="shared" si="26"/>
        <v>0</v>
      </c>
      <c r="AN147">
        <f t="shared" si="27"/>
        <v>17.487094639311714</v>
      </c>
    </row>
    <row r="148" spans="1:40" x14ac:dyDescent="0.25">
      <c r="A148" t="s">
        <v>66</v>
      </c>
      <c r="B148">
        <v>299.58300000000003</v>
      </c>
      <c r="C148">
        <v>53.317</v>
      </c>
      <c r="D148" t="s">
        <v>158</v>
      </c>
      <c r="E148" t="s">
        <v>216</v>
      </c>
      <c r="F148">
        <v>3723.2953000000002</v>
      </c>
      <c r="G148">
        <v>1747.2288000000001</v>
      </c>
      <c r="H148">
        <v>42516.199200000003</v>
      </c>
      <c r="J148">
        <f t="shared" si="29"/>
        <v>1.115089344804765</v>
      </c>
      <c r="O148">
        <f t="shared" si="30"/>
        <v>3.5913964262078095E-2</v>
      </c>
      <c r="P148">
        <f t="shared" si="31"/>
        <v>101.50893448047651</v>
      </c>
      <c r="R148">
        <f t="shared" si="32"/>
        <v>1376.9821310390471</v>
      </c>
      <c r="T148">
        <f t="shared" si="33"/>
        <v>2.4913964262078094</v>
      </c>
      <c r="U148">
        <f t="shared" si="34"/>
        <v>3.3008603573792188</v>
      </c>
      <c r="AF148">
        <f t="shared" si="23"/>
        <v>112.29649238914627</v>
      </c>
      <c r="AG148">
        <f t="shared" si="24"/>
        <v>112.29649238914627</v>
      </c>
      <c r="AH148">
        <f t="shared" si="28"/>
        <v>139.92720052945069</v>
      </c>
      <c r="AL148">
        <f t="shared" si="25"/>
        <v>62.663798808735933</v>
      </c>
      <c r="AM148">
        <f t="shared" si="26"/>
        <v>0</v>
      </c>
      <c r="AN148">
        <f t="shared" si="27"/>
        <v>17.206485771012574</v>
      </c>
    </row>
    <row r="149" spans="1:40" x14ac:dyDescent="0.25">
      <c r="A149" t="s">
        <v>113</v>
      </c>
      <c r="B149">
        <v>302.96699999999998</v>
      </c>
      <c r="C149">
        <v>53.716999999999999</v>
      </c>
      <c r="D149" t="s">
        <v>159</v>
      </c>
      <c r="E149" t="s">
        <v>216</v>
      </c>
      <c r="F149">
        <v>3691.2004999999999</v>
      </c>
      <c r="G149">
        <v>1739.9283</v>
      </c>
      <c r="H149">
        <v>41949.796900000001</v>
      </c>
      <c r="J149">
        <f t="shared" si="29"/>
        <v>1.4974851091992059</v>
      </c>
      <c r="O149">
        <f t="shared" si="30"/>
        <v>0</v>
      </c>
      <c r="P149">
        <f t="shared" si="31"/>
        <v>128.63666446062211</v>
      </c>
      <c r="R149">
        <f t="shared" si="32"/>
        <v>1376.9821310390471</v>
      </c>
      <c r="T149">
        <f t="shared" si="33"/>
        <v>2.4913964262078094</v>
      </c>
      <c r="U149">
        <f t="shared" si="34"/>
        <v>3.3008603573792188</v>
      </c>
      <c r="AF149">
        <f t="shared" si="23"/>
        <v>112.29649238914627</v>
      </c>
      <c r="AG149">
        <f t="shared" si="24"/>
        <v>112.29649238914627</v>
      </c>
      <c r="AH149">
        <f t="shared" si="28"/>
        <v>139.92720052945069</v>
      </c>
      <c r="AL149">
        <f t="shared" si="25"/>
        <v>65.976836532097948</v>
      </c>
      <c r="AM149">
        <f t="shared" si="26"/>
        <v>0</v>
      </c>
      <c r="AN149">
        <f t="shared" si="27"/>
        <v>15.675711449371276</v>
      </c>
    </row>
    <row r="150" spans="1:40" x14ac:dyDescent="0.25">
      <c r="A150" t="s">
        <v>67</v>
      </c>
      <c r="B150">
        <v>293.13600000000002</v>
      </c>
      <c r="C150">
        <v>52.921999999999997</v>
      </c>
      <c r="D150" t="s">
        <v>160</v>
      </c>
      <c r="E150" t="s">
        <v>216</v>
      </c>
      <c r="F150">
        <v>3992.5524</v>
      </c>
      <c r="G150">
        <v>1739.5713000000001</v>
      </c>
      <c r="H150">
        <v>47386.297500000001</v>
      </c>
      <c r="J150">
        <f t="shared" si="29"/>
        <v>0.71012574454003974</v>
      </c>
      <c r="O150">
        <f t="shared" si="30"/>
        <v>0</v>
      </c>
      <c r="P150">
        <f t="shared" si="31"/>
        <v>149.43745863666447</v>
      </c>
      <c r="R150">
        <f t="shared" si="32"/>
        <v>1376.9821310390471</v>
      </c>
      <c r="T150">
        <f t="shared" si="33"/>
        <v>2.4913964262078094</v>
      </c>
      <c r="U150">
        <f t="shared" si="34"/>
        <v>3.3008603573792188</v>
      </c>
      <c r="AF150">
        <f t="shared" si="23"/>
        <v>112.29649238914627</v>
      </c>
      <c r="AG150">
        <f t="shared" si="24"/>
        <v>112.29649238914627</v>
      </c>
      <c r="AH150">
        <f t="shared" si="28"/>
        <v>139.92720052945069</v>
      </c>
      <c r="AL150">
        <f t="shared" si="25"/>
        <v>65.323626737260099</v>
      </c>
      <c r="AM150">
        <f t="shared" si="26"/>
        <v>0</v>
      </c>
      <c r="AN150">
        <f t="shared" si="27"/>
        <v>16.5506287227002</v>
      </c>
    </row>
    <row r="151" spans="1:40" x14ac:dyDescent="0.25">
      <c r="A151" t="s">
        <v>34</v>
      </c>
      <c r="B151">
        <v>296.49099999999999</v>
      </c>
      <c r="C151">
        <v>44.881</v>
      </c>
      <c r="D151" t="s">
        <v>125</v>
      </c>
      <c r="E151" t="s">
        <v>212</v>
      </c>
      <c r="F151">
        <v>4775.6808000000001</v>
      </c>
      <c r="G151">
        <v>1968.0935999999999</v>
      </c>
      <c r="H151">
        <v>30784.455000000002</v>
      </c>
      <c r="J151">
        <f t="shared" si="29"/>
        <v>1.0410990009082655</v>
      </c>
      <c r="O151">
        <f t="shared" si="30"/>
        <v>0</v>
      </c>
      <c r="P151">
        <f t="shared" si="31"/>
        <v>183.10929458068424</v>
      </c>
      <c r="R151">
        <f t="shared" si="32"/>
        <v>1376.9860732667273</v>
      </c>
      <c r="T151">
        <f t="shared" si="33"/>
        <v>2.4913714804722984</v>
      </c>
      <c r="U151">
        <f t="shared" si="34"/>
        <v>3.3007871631849834</v>
      </c>
      <c r="AF151">
        <f t="shared" si="23"/>
        <v>112.29942476536483</v>
      </c>
      <c r="AG151">
        <f t="shared" si="24"/>
        <v>112.29942476536483</v>
      </c>
      <c r="AH151">
        <f t="shared" si="28"/>
        <v>139.92885255828037</v>
      </c>
      <c r="AL151">
        <f t="shared" si="25"/>
        <v>68.870723584620052</v>
      </c>
      <c r="AM151">
        <f t="shared" si="26"/>
        <v>0</v>
      </c>
      <c r="AN151">
        <f t="shared" si="27"/>
        <v>14.561762034514079</v>
      </c>
    </row>
    <row r="152" spans="1:40" x14ac:dyDescent="0.25">
      <c r="A152" t="s">
        <v>35</v>
      </c>
      <c r="B152">
        <v>295.08300000000003</v>
      </c>
      <c r="C152">
        <v>44.984000000000002</v>
      </c>
      <c r="D152" t="s">
        <v>126</v>
      </c>
      <c r="E152" t="s">
        <v>212</v>
      </c>
      <c r="F152">
        <v>4732.8599000000004</v>
      </c>
      <c r="G152">
        <v>2001.8306</v>
      </c>
      <c r="H152">
        <v>29441.256300000001</v>
      </c>
      <c r="J152">
        <f t="shared" si="29"/>
        <v>1.6151983045716019</v>
      </c>
      <c r="O152">
        <f t="shared" si="30"/>
        <v>0</v>
      </c>
      <c r="P152">
        <f t="shared" si="31"/>
        <v>88.935815924916753</v>
      </c>
      <c r="R152">
        <f t="shared" si="32"/>
        <v>1376.9860732667273</v>
      </c>
      <c r="T152">
        <f t="shared" si="33"/>
        <v>2.4913714804722984</v>
      </c>
      <c r="U152">
        <f t="shared" si="34"/>
        <v>3.3007871631849834</v>
      </c>
      <c r="AF152">
        <f t="shared" si="23"/>
        <v>112.29942476536483</v>
      </c>
      <c r="AG152">
        <f t="shared" si="24"/>
        <v>112.29942476536483</v>
      </c>
      <c r="AH152">
        <f t="shared" si="28"/>
        <v>139.92885255828037</v>
      </c>
      <c r="AL152">
        <f t="shared" si="25"/>
        <v>61.693914623069944</v>
      </c>
      <c r="AM152">
        <f t="shared" si="26"/>
        <v>0</v>
      </c>
      <c r="AN152">
        <f t="shared" si="27"/>
        <v>17.762640024220406</v>
      </c>
    </row>
    <row r="153" spans="1:40" x14ac:dyDescent="0.25">
      <c r="A153" t="s">
        <v>112</v>
      </c>
      <c r="B153">
        <v>299.983</v>
      </c>
      <c r="C153">
        <v>43.933</v>
      </c>
      <c r="D153" t="s">
        <v>128</v>
      </c>
      <c r="E153" t="s">
        <v>212</v>
      </c>
      <c r="F153">
        <v>4543.3787000000002</v>
      </c>
      <c r="G153">
        <v>1996.7258999999999</v>
      </c>
      <c r="H153">
        <v>26103.967400000001</v>
      </c>
      <c r="J153">
        <f t="shared" si="29"/>
        <v>0.22020525978191147</v>
      </c>
      <c r="O153">
        <f t="shared" si="30"/>
        <v>0</v>
      </c>
      <c r="P153">
        <f t="shared" si="31"/>
        <v>59.975946119307253</v>
      </c>
      <c r="R153">
        <f t="shared" si="32"/>
        <v>1376.985246953175</v>
      </c>
      <c r="T153">
        <f t="shared" si="33"/>
        <v>2.4913406029506096</v>
      </c>
      <c r="U153">
        <f t="shared" si="34"/>
        <v>3.3008338678640152</v>
      </c>
      <c r="AF153">
        <f t="shared" si="23"/>
        <v>112.29955099422708</v>
      </c>
      <c r="AG153">
        <f t="shared" si="24"/>
        <v>112.29955099422708</v>
      </c>
      <c r="AH153">
        <f t="shared" si="28"/>
        <v>139.92944194996795</v>
      </c>
      <c r="AL153">
        <f t="shared" si="25"/>
        <v>80.729634381013469</v>
      </c>
      <c r="AM153">
        <f t="shared" si="26"/>
        <v>0</v>
      </c>
      <c r="AN153">
        <f t="shared" si="27"/>
        <v>6.5655869146889039</v>
      </c>
    </row>
    <row r="154" spans="1:40" x14ac:dyDescent="0.25">
      <c r="A154" t="s">
        <v>37</v>
      </c>
      <c r="B154">
        <v>293.91199999999998</v>
      </c>
      <c r="C154">
        <v>43.826999999999998</v>
      </c>
      <c r="D154" t="s">
        <v>129</v>
      </c>
      <c r="E154" t="s">
        <v>212</v>
      </c>
      <c r="F154">
        <v>4667.7772000000004</v>
      </c>
      <c r="G154">
        <v>1980.1003000000001</v>
      </c>
      <c r="H154">
        <v>28683.020499999999</v>
      </c>
      <c r="J154">
        <f t="shared" si="29"/>
        <v>9.1163441645369346E-3</v>
      </c>
      <c r="O154">
        <f t="shared" si="30"/>
        <v>0</v>
      </c>
      <c r="P154">
        <f t="shared" si="31"/>
        <v>117.34574662285506</v>
      </c>
      <c r="R154">
        <f t="shared" si="32"/>
        <v>1376.9855178288913</v>
      </c>
      <c r="T154">
        <f t="shared" si="33"/>
        <v>2.4914202263599852</v>
      </c>
      <c r="U154">
        <f t="shared" si="34"/>
        <v>3.3008397225264696</v>
      </c>
      <c r="AF154">
        <f t="shared" si="23"/>
        <v>112.2988925398564</v>
      </c>
      <c r="AG154">
        <f t="shared" si="24"/>
        <v>112.2988925398564</v>
      </c>
      <c r="AH154">
        <f t="shared" si="28"/>
        <v>139.9294146282098</v>
      </c>
      <c r="AL154">
        <f t="shared" si="25"/>
        <v>74.698795180722882</v>
      </c>
      <c r="AM154">
        <f t="shared" si="26"/>
        <v>0</v>
      </c>
      <c r="AN154">
        <f t="shared" si="27"/>
        <v>12.112328100279907</v>
      </c>
    </row>
    <row r="155" spans="1:40" x14ac:dyDescent="0.25">
      <c r="A155" t="s">
        <v>50</v>
      </c>
      <c r="B155">
        <v>299.95</v>
      </c>
      <c r="C155">
        <v>46.167000000000002</v>
      </c>
      <c r="D155" t="s">
        <v>142</v>
      </c>
      <c r="E155" t="s">
        <v>212</v>
      </c>
      <c r="F155">
        <v>4809.7565999999997</v>
      </c>
      <c r="G155">
        <v>1935.7176999999999</v>
      </c>
      <c r="H155">
        <v>31934.773499999999</v>
      </c>
      <c r="J155">
        <f t="shared" si="29"/>
        <v>0.20192284288669829</v>
      </c>
      <c r="O155">
        <f t="shared" si="30"/>
        <v>0</v>
      </c>
      <c r="P155">
        <f t="shared" si="31"/>
        <v>98.245101618595598</v>
      </c>
      <c r="R155">
        <f t="shared" si="32"/>
        <v>1376.9855178288913</v>
      </c>
      <c r="T155">
        <f t="shared" si="33"/>
        <v>2.4914202263599852</v>
      </c>
      <c r="U155">
        <f t="shared" si="34"/>
        <v>3.3008397225264696</v>
      </c>
      <c r="AF155">
        <f t="shared" si="23"/>
        <v>112.2988925398564</v>
      </c>
      <c r="AG155">
        <f t="shared" si="24"/>
        <v>112.2988925398564</v>
      </c>
      <c r="AH155">
        <f t="shared" si="28"/>
        <v>139.9294146282098</v>
      </c>
      <c r="AL155">
        <f t="shared" si="25"/>
        <v>73.506145795302416</v>
      </c>
      <c r="AM155">
        <f t="shared" si="26"/>
        <v>0</v>
      </c>
      <c r="AN155">
        <f t="shared" si="27"/>
        <v>12.95241572350006</v>
      </c>
    </row>
    <row r="156" spans="1:40" x14ac:dyDescent="0.25">
      <c r="A156" t="s">
        <v>17</v>
      </c>
      <c r="B156">
        <v>278.75599999999997</v>
      </c>
      <c r="C156">
        <v>68.775999999999996</v>
      </c>
      <c r="D156" t="s">
        <v>18</v>
      </c>
      <c r="E156" t="s">
        <v>208</v>
      </c>
      <c r="F156">
        <v>6666.3014999999996</v>
      </c>
      <c r="G156">
        <v>1721.7822000000001</v>
      </c>
      <c r="H156">
        <v>65109.140800000001</v>
      </c>
      <c r="J156">
        <f t="shared" si="29"/>
        <v>0.62000730193501274</v>
      </c>
      <c r="O156">
        <f t="shared" si="30"/>
        <v>0</v>
      </c>
      <c r="P156">
        <f t="shared" si="31"/>
        <v>114.35073627844712</v>
      </c>
      <c r="R156">
        <f t="shared" si="32"/>
        <v>1376.9855178288913</v>
      </c>
      <c r="T156">
        <f t="shared" si="33"/>
        <v>2.4914202263599852</v>
      </c>
      <c r="U156">
        <f t="shared" si="34"/>
        <v>3.3008397225264696</v>
      </c>
      <c r="AF156">
        <f t="shared" si="23"/>
        <v>112.2988925398564</v>
      </c>
      <c r="AG156">
        <f t="shared" si="24"/>
        <v>112.2988925398564</v>
      </c>
      <c r="AH156">
        <f t="shared" si="28"/>
        <v>139.9294146282098</v>
      </c>
      <c r="AL156">
        <f t="shared" si="25"/>
        <v>73.083850553730073</v>
      </c>
      <c r="AM156">
        <f t="shared" si="26"/>
        <v>0</v>
      </c>
      <c r="AN156">
        <f t="shared" si="27"/>
        <v>13.127662163806741</v>
      </c>
    </row>
    <row r="157" spans="1:40" x14ac:dyDescent="0.25">
      <c r="A157" t="s">
        <v>19</v>
      </c>
      <c r="B157">
        <v>267.88400000000001</v>
      </c>
      <c r="C157">
        <v>62.811</v>
      </c>
      <c r="D157" t="s">
        <v>20</v>
      </c>
      <c r="E157" t="s">
        <v>208</v>
      </c>
      <c r="F157">
        <v>6412.0982000000004</v>
      </c>
      <c r="G157">
        <v>1724.0337</v>
      </c>
      <c r="H157">
        <v>60481.567900000002</v>
      </c>
      <c r="J157">
        <f t="shared" si="29"/>
        <v>5.6303110522832565E-3</v>
      </c>
      <c r="O157">
        <f t="shared" si="30"/>
        <v>0</v>
      </c>
      <c r="P157">
        <f t="shared" si="31"/>
        <v>64.516214427531438</v>
      </c>
      <c r="R157">
        <f t="shared" si="32"/>
        <v>1376.9821310390471</v>
      </c>
      <c r="T157">
        <f t="shared" si="33"/>
        <v>2.4913964262078094</v>
      </c>
      <c r="U157">
        <f t="shared" si="34"/>
        <v>3.3008603573792188</v>
      </c>
      <c r="AF157">
        <f t="shared" si="23"/>
        <v>112.29649238914627</v>
      </c>
      <c r="AG157">
        <f t="shared" si="24"/>
        <v>112.29649238914627</v>
      </c>
      <c r="AH157">
        <f t="shared" si="28"/>
        <v>139.92720052945069</v>
      </c>
      <c r="AL157">
        <f t="shared" si="25"/>
        <v>64.929185969556585</v>
      </c>
      <c r="AM157">
        <f t="shared" si="26"/>
        <v>0</v>
      </c>
      <c r="AN157">
        <f t="shared" si="27"/>
        <v>16.904698874917273</v>
      </c>
    </row>
    <row r="158" spans="1:40" x14ac:dyDescent="0.25">
      <c r="A158" t="s">
        <v>21</v>
      </c>
      <c r="B158">
        <v>282.03300000000002</v>
      </c>
      <c r="C158">
        <v>72.683000000000007</v>
      </c>
      <c r="D158" t="s">
        <v>22</v>
      </c>
      <c r="E158" t="s">
        <v>208</v>
      </c>
      <c r="F158">
        <v>6743.3746000000001</v>
      </c>
      <c r="G158">
        <v>1721.7822000000001</v>
      </c>
      <c r="H158">
        <v>66503.491899999994</v>
      </c>
      <c r="J158">
        <f t="shared" si="29"/>
        <v>4.3689911159790672E-2</v>
      </c>
      <c r="O158">
        <f t="shared" si="30"/>
        <v>0</v>
      </c>
      <c r="P158">
        <f t="shared" si="31"/>
        <v>156.39162711451866</v>
      </c>
      <c r="R158">
        <f t="shared" si="32"/>
        <v>1376.9855178288913</v>
      </c>
      <c r="T158">
        <f t="shared" si="33"/>
        <v>2.4914202263599852</v>
      </c>
      <c r="U158">
        <f t="shared" si="34"/>
        <v>3.3008397225264696</v>
      </c>
      <c r="AF158">
        <f t="shared" si="23"/>
        <v>112.2988925398564</v>
      </c>
      <c r="AG158">
        <f t="shared" si="24"/>
        <v>112.2988925398564</v>
      </c>
      <c r="AH158">
        <f t="shared" si="28"/>
        <v>139.9294146282098</v>
      </c>
      <c r="AL158">
        <f t="shared" si="25"/>
        <v>74.853352805160029</v>
      </c>
      <c r="AM158">
        <f t="shared" si="26"/>
        <v>0</v>
      </c>
      <c r="AN158">
        <f t="shared" si="27"/>
        <v>11.789582572715101</v>
      </c>
    </row>
    <row r="159" spans="1:40" x14ac:dyDescent="0.25">
      <c r="A159" t="s">
        <v>88</v>
      </c>
      <c r="B159">
        <v>291.44400000000002</v>
      </c>
      <c r="C159">
        <v>63.756</v>
      </c>
      <c r="D159" t="s">
        <v>183</v>
      </c>
      <c r="E159" t="s">
        <v>208</v>
      </c>
      <c r="F159">
        <v>6290.0054</v>
      </c>
      <c r="G159">
        <v>1721.7822000000001</v>
      </c>
      <c r="H159">
        <v>58313.991999999998</v>
      </c>
      <c r="J159">
        <f t="shared" si="29"/>
        <v>8.8456857733966152E-2</v>
      </c>
      <c r="O159">
        <f t="shared" si="30"/>
        <v>0</v>
      </c>
      <c r="P159">
        <f t="shared" si="31"/>
        <v>25.358403310210537</v>
      </c>
      <c r="R159">
        <f t="shared" si="32"/>
        <v>1376.9855178288913</v>
      </c>
      <c r="T159">
        <f t="shared" si="33"/>
        <v>2.4914202263599852</v>
      </c>
      <c r="U159">
        <f t="shared" si="34"/>
        <v>3.3008397225264696</v>
      </c>
      <c r="AF159">
        <f t="shared" si="23"/>
        <v>112.2988925398564</v>
      </c>
      <c r="AG159">
        <f t="shared" si="24"/>
        <v>112.2988925398564</v>
      </c>
      <c r="AH159">
        <f t="shared" si="28"/>
        <v>139.9294146282098</v>
      </c>
      <c r="AL159">
        <f t="shared" si="25"/>
        <v>60.159425581112323</v>
      </c>
      <c r="AM159">
        <f t="shared" si="26"/>
        <v>0</v>
      </c>
      <c r="AN159">
        <f t="shared" si="27"/>
        <v>17.994401849823532</v>
      </c>
    </row>
    <row r="160" spans="1:40" x14ac:dyDescent="0.25">
      <c r="A160" t="s">
        <v>90</v>
      </c>
      <c r="B160">
        <v>276.64100000000002</v>
      </c>
      <c r="C160">
        <v>64.192999999999998</v>
      </c>
      <c r="D160" t="s">
        <v>185</v>
      </c>
      <c r="E160" t="s">
        <v>208</v>
      </c>
      <c r="F160">
        <v>6384.2358999999997</v>
      </c>
      <c r="G160">
        <v>1721.9869000000001</v>
      </c>
      <c r="H160">
        <v>60081.011700000003</v>
      </c>
      <c r="J160">
        <f t="shared" si="29"/>
        <v>1.4560058415480101E-3</v>
      </c>
      <c r="O160">
        <f t="shared" si="30"/>
        <v>0</v>
      </c>
      <c r="P160">
        <f t="shared" si="31"/>
        <v>18.14409151758549</v>
      </c>
      <c r="R160">
        <f t="shared" si="32"/>
        <v>1376.9855178288913</v>
      </c>
      <c r="T160">
        <f t="shared" si="33"/>
        <v>2.4914202263599852</v>
      </c>
      <c r="U160">
        <f t="shared" si="34"/>
        <v>3.3008397225264696</v>
      </c>
      <c r="AF160">
        <f t="shared" si="23"/>
        <v>112.2988925398564</v>
      </c>
      <c r="AG160">
        <f t="shared" si="24"/>
        <v>112.2988925398564</v>
      </c>
      <c r="AH160">
        <f t="shared" si="28"/>
        <v>139.9294146282098</v>
      </c>
      <c r="AL160">
        <f t="shared" si="25"/>
        <v>63.545089448703898</v>
      </c>
      <c r="AM160">
        <f t="shared" si="26"/>
        <v>0</v>
      </c>
      <c r="AN160">
        <f t="shared" si="27"/>
        <v>18.241450651089202</v>
      </c>
    </row>
    <row r="161" spans="1:40" x14ac:dyDescent="0.25">
      <c r="A161" t="s">
        <v>91</v>
      </c>
      <c r="B161">
        <v>274.06700000000001</v>
      </c>
      <c r="C161">
        <v>79.983000000000004</v>
      </c>
      <c r="D161" t="s">
        <v>186</v>
      </c>
      <c r="E161" t="s">
        <v>208</v>
      </c>
      <c r="F161">
        <v>6845.0213000000003</v>
      </c>
      <c r="G161">
        <v>1721.7822000000001</v>
      </c>
      <c r="H161">
        <v>68431.620999999999</v>
      </c>
      <c r="J161">
        <f t="shared" si="29"/>
        <v>3.2609224777899473E-2</v>
      </c>
      <c r="O161">
        <f t="shared" si="30"/>
        <v>0</v>
      </c>
      <c r="P161">
        <f t="shared" si="31"/>
        <v>17.755871972739442</v>
      </c>
      <c r="R161">
        <f t="shared" si="32"/>
        <v>1376.9855178288913</v>
      </c>
      <c r="T161">
        <f t="shared" si="33"/>
        <v>2.4914202263599852</v>
      </c>
      <c r="U161">
        <f t="shared" si="34"/>
        <v>3.3008397225264696</v>
      </c>
      <c r="AF161">
        <f t="shared" si="23"/>
        <v>112.2988925398564</v>
      </c>
      <c r="AG161">
        <f t="shared" si="24"/>
        <v>112.2988925398564</v>
      </c>
      <c r="AH161">
        <f t="shared" si="28"/>
        <v>139.9294146282098</v>
      </c>
      <c r="AL161">
        <f t="shared" si="25"/>
        <v>51.801143969818661</v>
      </c>
      <c r="AM161">
        <f t="shared" si="26"/>
        <v>0</v>
      </c>
      <c r="AN161">
        <f t="shared" si="27"/>
        <v>22.570281124497992</v>
      </c>
    </row>
    <row r="162" spans="1:40" x14ac:dyDescent="0.25">
      <c r="A162" t="s">
        <v>93</v>
      </c>
      <c r="B162">
        <v>265.03100000000001</v>
      </c>
      <c r="C162">
        <v>74.716999999999999</v>
      </c>
      <c r="D162" t="s">
        <v>188</v>
      </c>
      <c r="E162" t="s">
        <v>208</v>
      </c>
      <c r="F162">
        <v>6883.8091999999997</v>
      </c>
      <c r="G162">
        <v>1721.7822000000001</v>
      </c>
      <c r="H162">
        <v>69075.526800000007</v>
      </c>
      <c r="J162">
        <f t="shared" si="29"/>
        <v>1.388237965485922</v>
      </c>
      <c r="O162">
        <f t="shared" si="30"/>
        <v>0</v>
      </c>
      <c r="P162">
        <f t="shared" si="31"/>
        <v>104.4504995458674</v>
      </c>
      <c r="R162">
        <f t="shared" si="32"/>
        <v>1376.9860732667273</v>
      </c>
      <c r="T162">
        <f t="shared" si="33"/>
        <v>2.4913714804722984</v>
      </c>
      <c r="U162">
        <f t="shared" si="34"/>
        <v>3.3007871631849834</v>
      </c>
      <c r="AF162">
        <f t="shared" si="23"/>
        <v>112.29942476536483</v>
      </c>
      <c r="AG162">
        <f t="shared" si="24"/>
        <v>112.29942476536483</v>
      </c>
      <c r="AH162">
        <f t="shared" si="28"/>
        <v>139.92885255828037</v>
      </c>
      <c r="AL162">
        <f t="shared" si="25"/>
        <v>60.457160157432639</v>
      </c>
      <c r="AM162">
        <f t="shared" si="26"/>
        <v>0</v>
      </c>
      <c r="AN162">
        <f t="shared" si="27"/>
        <v>17.65970330003028</v>
      </c>
    </row>
    <row r="163" spans="1:40" x14ac:dyDescent="0.25">
      <c r="A163" t="s">
        <v>94</v>
      </c>
      <c r="B163">
        <v>254.95</v>
      </c>
      <c r="C163">
        <v>69.132999999999996</v>
      </c>
      <c r="D163" t="s">
        <v>189</v>
      </c>
      <c r="E163" t="s">
        <v>208</v>
      </c>
      <c r="F163">
        <v>6700.6565000000001</v>
      </c>
      <c r="G163">
        <v>1722.0146999999999</v>
      </c>
      <c r="H163">
        <v>65723.840200000006</v>
      </c>
      <c r="J163">
        <f t="shared" si="29"/>
        <v>0.78104753254617032</v>
      </c>
      <c r="O163">
        <f t="shared" si="30"/>
        <v>0</v>
      </c>
      <c r="P163">
        <f t="shared" si="31"/>
        <v>82.62640024220407</v>
      </c>
      <c r="R163">
        <f t="shared" si="32"/>
        <v>1376.9860732667273</v>
      </c>
      <c r="T163">
        <f t="shared" si="33"/>
        <v>2.4913714804722984</v>
      </c>
      <c r="U163">
        <f t="shared" si="34"/>
        <v>3.3007871631849834</v>
      </c>
      <c r="AF163">
        <f t="shared" si="23"/>
        <v>112.29942476536483</v>
      </c>
      <c r="AG163">
        <f t="shared" si="24"/>
        <v>112.29942476536483</v>
      </c>
      <c r="AH163">
        <f t="shared" si="28"/>
        <v>139.92885255828037</v>
      </c>
      <c r="AL163">
        <f t="shared" si="25"/>
        <v>59.296094459582207</v>
      </c>
      <c r="AM163">
        <f t="shared" si="26"/>
        <v>0</v>
      </c>
      <c r="AN163">
        <f t="shared" si="27"/>
        <v>18.900999091734786</v>
      </c>
    </row>
    <row r="164" spans="1:40" x14ac:dyDescent="0.25">
      <c r="A164" t="s">
        <v>95</v>
      </c>
      <c r="B164">
        <v>264</v>
      </c>
      <c r="C164">
        <v>64.316999999999993</v>
      </c>
      <c r="D164" t="s">
        <v>190</v>
      </c>
      <c r="E164" t="s">
        <v>208</v>
      </c>
      <c r="F164">
        <v>6433.5382</v>
      </c>
      <c r="G164">
        <v>1725.0718999999999</v>
      </c>
      <c r="H164">
        <v>60928.656799999997</v>
      </c>
      <c r="J164">
        <f t="shared" si="29"/>
        <v>1.6432031486527401</v>
      </c>
      <c r="O164">
        <f t="shared" si="30"/>
        <v>0</v>
      </c>
      <c r="P164">
        <f t="shared" si="31"/>
        <v>122.22827732364519</v>
      </c>
      <c r="R164">
        <f t="shared" si="32"/>
        <v>1376.9860732667273</v>
      </c>
      <c r="T164">
        <f t="shared" si="33"/>
        <v>2.4913714804722984</v>
      </c>
      <c r="U164">
        <f t="shared" si="34"/>
        <v>3.3007871631849834</v>
      </c>
      <c r="AF164">
        <f t="shared" si="23"/>
        <v>112.29942476536483</v>
      </c>
      <c r="AG164">
        <f t="shared" si="24"/>
        <v>112.29942476536483</v>
      </c>
      <c r="AH164">
        <f t="shared" si="28"/>
        <v>139.92885255828037</v>
      </c>
      <c r="AL164">
        <f t="shared" si="25"/>
        <v>60.472297910990015</v>
      </c>
      <c r="AM164">
        <f t="shared" si="26"/>
        <v>0</v>
      </c>
      <c r="AN164">
        <f t="shared" si="27"/>
        <v>18.171359370269453</v>
      </c>
    </row>
    <row r="165" spans="1:40" x14ac:dyDescent="0.25">
      <c r="A165" t="s">
        <v>99</v>
      </c>
      <c r="B165">
        <v>244.85599999999999</v>
      </c>
      <c r="C165">
        <v>67.816999999999993</v>
      </c>
      <c r="D165" t="s">
        <v>194</v>
      </c>
      <c r="E165" t="s">
        <v>208</v>
      </c>
      <c r="F165">
        <v>6365.8208999999997</v>
      </c>
      <c r="G165">
        <v>1725.4528</v>
      </c>
      <c r="H165">
        <v>59608.823600000003</v>
      </c>
      <c r="J165">
        <f t="shared" si="29"/>
        <v>4.1268527430221367</v>
      </c>
      <c r="O165">
        <f t="shared" si="30"/>
        <v>0</v>
      </c>
      <c r="P165">
        <f t="shared" si="31"/>
        <v>190.74879692011547</v>
      </c>
      <c r="R165">
        <f t="shared" si="32"/>
        <v>1376.9855630413861</v>
      </c>
      <c r="T165">
        <f t="shared" si="33"/>
        <v>2.4914340712223288</v>
      </c>
      <c r="U165">
        <f t="shared" si="34"/>
        <v>3.3008662175168428</v>
      </c>
      <c r="AF165">
        <f t="shared" si="23"/>
        <v>112.29836381135706</v>
      </c>
      <c r="AG165">
        <f t="shared" si="24"/>
        <v>112.29836381135706</v>
      </c>
      <c r="AH165">
        <f t="shared" si="28"/>
        <v>139.92877767083735</v>
      </c>
      <c r="AL165">
        <f t="shared" si="25"/>
        <v>62.159769008662174</v>
      </c>
      <c r="AM165">
        <f t="shared" si="26"/>
        <v>0</v>
      </c>
      <c r="AN165">
        <f t="shared" si="27"/>
        <v>17.449855630413857</v>
      </c>
    </row>
    <row r="166" spans="1:40" x14ac:dyDescent="0.25">
      <c r="A166" t="s">
        <v>7</v>
      </c>
      <c r="B166">
        <v>233.20099999999999</v>
      </c>
      <c r="C166">
        <v>65.281000000000006</v>
      </c>
      <c r="D166" t="s">
        <v>8</v>
      </c>
      <c r="E166" t="s">
        <v>205</v>
      </c>
      <c r="F166">
        <v>4542.0739000000003</v>
      </c>
      <c r="G166">
        <v>1743.2434000000001</v>
      </c>
      <c r="H166">
        <v>50520.334300000002</v>
      </c>
      <c r="J166">
        <f t="shared" si="29"/>
        <v>4.4524567474048435</v>
      </c>
      <c r="O166">
        <f t="shared" si="30"/>
        <v>0.46913494809688577</v>
      </c>
      <c r="P166">
        <f t="shared" si="31"/>
        <v>107.67833910034602</v>
      </c>
      <c r="R166">
        <f t="shared" si="32"/>
        <v>1376.9853287197232</v>
      </c>
      <c r="T166">
        <f t="shared" si="33"/>
        <v>2.4913494809688581</v>
      </c>
      <c r="U166">
        <f t="shared" si="34"/>
        <v>3.3008996539792386</v>
      </c>
      <c r="AF166">
        <f t="shared" si="23"/>
        <v>112.29882352941176</v>
      </c>
      <c r="AG166">
        <f t="shared" si="24"/>
        <v>112.29882352941176</v>
      </c>
      <c r="AH166">
        <f t="shared" si="28"/>
        <v>139.92927335640138</v>
      </c>
      <c r="AL166">
        <f t="shared" si="25"/>
        <v>63.236401384083038</v>
      </c>
      <c r="AM166">
        <f t="shared" si="26"/>
        <v>0</v>
      </c>
      <c r="AN166">
        <f t="shared" si="27"/>
        <v>17.202491349480969</v>
      </c>
    </row>
    <row r="167" spans="1:40" x14ac:dyDescent="0.25">
      <c r="A167" t="s">
        <v>96</v>
      </c>
      <c r="B167">
        <v>248.083</v>
      </c>
      <c r="C167">
        <v>60.017000000000003</v>
      </c>
      <c r="D167" t="s">
        <v>191</v>
      </c>
      <c r="E167" t="s">
        <v>205</v>
      </c>
      <c r="F167">
        <v>4261.6253999999999</v>
      </c>
      <c r="G167">
        <v>1747.8024</v>
      </c>
      <c r="H167">
        <v>45434.585299999999</v>
      </c>
      <c r="J167">
        <f t="shared" si="29"/>
        <v>1.1435226179018285</v>
      </c>
      <c r="O167">
        <f t="shared" si="30"/>
        <v>4.4977863330125115E-2</v>
      </c>
      <c r="P167">
        <f t="shared" si="31"/>
        <v>89.740134744947056</v>
      </c>
      <c r="R167">
        <f t="shared" si="32"/>
        <v>1376.9855630413861</v>
      </c>
      <c r="T167">
        <f t="shared" si="33"/>
        <v>2.4914340712223288</v>
      </c>
      <c r="U167">
        <f t="shared" si="34"/>
        <v>3.3008662175168428</v>
      </c>
      <c r="AF167">
        <f t="shared" si="23"/>
        <v>112.29836381135706</v>
      </c>
      <c r="AG167">
        <f t="shared" si="24"/>
        <v>112.29836381135706</v>
      </c>
      <c r="AH167">
        <f t="shared" si="28"/>
        <v>139.92877767083735</v>
      </c>
      <c r="AL167">
        <f t="shared" si="25"/>
        <v>56.920115495668909</v>
      </c>
      <c r="AM167">
        <f t="shared" si="26"/>
        <v>0</v>
      </c>
      <c r="AN167">
        <f t="shared" si="27"/>
        <v>19.811357074109718</v>
      </c>
    </row>
    <row r="168" spans="1:40" x14ac:dyDescent="0.25">
      <c r="A168" t="s">
        <v>97</v>
      </c>
      <c r="B168">
        <v>244.21700000000001</v>
      </c>
      <c r="C168">
        <v>60.832999999999998</v>
      </c>
      <c r="D168" t="s">
        <v>192</v>
      </c>
      <c r="E168" t="s">
        <v>205</v>
      </c>
      <c r="F168">
        <v>4320.2527</v>
      </c>
      <c r="G168">
        <v>1755.6773000000001</v>
      </c>
      <c r="H168">
        <v>46459.8505</v>
      </c>
      <c r="J168">
        <f t="shared" si="29"/>
        <v>1.3700899653979239</v>
      </c>
      <c r="O168">
        <f t="shared" si="30"/>
        <v>0.30660207612456747</v>
      </c>
      <c r="P168">
        <f t="shared" si="31"/>
        <v>109.3515570934256</v>
      </c>
      <c r="R168">
        <f t="shared" si="32"/>
        <v>1376.9853287197232</v>
      </c>
      <c r="T168">
        <f t="shared" si="33"/>
        <v>2.4913494809688581</v>
      </c>
      <c r="U168">
        <f t="shared" si="34"/>
        <v>3.3008996539792386</v>
      </c>
      <c r="AF168">
        <f t="shared" si="23"/>
        <v>112.29882352941176</v>
      </c>
      <c r="AG168">
        <f t="shared" si="24"/>
        <v>112.29882352941176</v>
      </c>
      <c r="AH168">
        <f t="shared" si="28"/>
        <v>139.92927335640138</v>
      </c>
      <c r="AL168">
        <f t="shared" si="25"/>
        <v>58.693010380622837</v>
      </c>
      <c r="AM168">
        <f t="shared" si="26"/>
        <v>0</v>
      </c>
      <c r="AN168">
        <f t="shared" si="27"/>
        <v>18.254256055363321</v>
      </c>
    </row>
    <row r="169" spans="1:40" x14ac:dyDescent="0.25">
      <c r="A169" t="s">
        <v>98</v>
      </c>
      <c r="B169">
        <v>245.56</v>
      </c>
      <c r="C169">
        <v>62.463000000000001</v>
      </c>
      <c r="D169" t="s">
        <v>193</v>
      </c>
      <c r="E169" t="s">
        <v>205</v>
      </c>
      <c r="F169">
        <v>4484.3404</v>
      </c>
      <c r="G169">
        <v>1740.9707000000001</v>
      </c>
      <c r="H169">
        <v>49487.724300000002</v>
      </c>
      <c r="J169">
        <f t="shared" si="29"/>
        <v>0.54335296328780847</v>
      </c>
      <c r="O169">
        <f t="shared" si="30"/>
        <v>0.20818193208871066</v>
      </c>
      <c r="P169">
        <f t="shared" si="31"/>
        <v>65.477634381656429</v>
      </c>
      <c r="R169">
        <f t="shared" si="32"/>
        <v>1376.9853401829344</v>
      </c>
      <c r="T169">
        <f t="shared" si="33"/>
        <v>2.4914171156496678</v>
      </c>
      <c r="U169">
        <f t="shared" si="34"/>
        <v>3.3008394937977692</v>
      </c>
      <c r="AF169">
        <f t="shared" si="23"/>
        <v>112.29883473248965</v>
      </c>
      <c r="AG169">
        <f t="shared" si="24"/>
        <v>112.29883473248965</v>
      </c>
      <c r="AH169">
        <f t="shared" si="28"/>
        <v>139.92933216388923</v>
      </c>
      <c r="AL169">
        <f t="shared" si="25"/>
        <v>63.495301340684129</v>
      </c>
      <c r="AM169">
        <f t="shared" si="26"/>
        <v>0</v>
      </c>
      <c r="AN169">
        <f t="shared" si="27"/>
        <v>18.282044856534267</v>
      </c>
    </row>
    <row r="170" spans="1:40" x14ac:dyDescent="0.25">
      <c r="A170" t="s">
        <v>103</v>
      </c>
      <c r="B170">
        <v>238.76300000000001</v>
      </c>
      <c r="C170">
        <v>61.76</v>
      </c>
      <c r="D170" t="s">
        <v>198</v>
      </c>
      <c r="E170" t="s">
        <v>205</v>
      </c>
      <c r="F170">
        <v>4315.4673000000003</v>
      </c>
      <c r="G170">
        <v>1750.1713999999999</v>
      </c>
      <c r="H170">
        <v>46405.056199999999</v>
      </c>
      <c r="J170">
        <f t="shared" si="29"/>
        <v>13.226913920561334</v>
      </c>
      <c r="O170">
        <f t="shared" si="30"/>
        <v>7.1166520486154621</v>
      </c>
      <c r="P170">
        <f t="shared" si="31"/>
        <v>26.960907154491917</v>
      </c>
      <c r="R170">
        <f t="shared" si="32"/>
        <v>1376.9853401829344</v>
      </c>
      <c r="T170">
        <f t="shared" si="33"/>
        <v>2.4914171156496678</v>
      </c>
      <c r="U170">
        <f t="shared" si="34"/>
        <v>3.3008394937977692</v>
      </c>
      <c r="AF170">
        <f t="shared" si="23"/>
        <v>112.29883473248965</v>
      </c>
      <c r="AG170">
        <f t="shared" si="24"/>
        <v>112.29883473248965</v>
      </c>
      <c r="AH170">
        <f t="shared" si="28"/>
        <v>139.92933216388923</v>
      </c>
      <c r="AL170">
        <f t="shared" si="25"/>
        <v>73.070041348201983</v>
      </c>
      <c r="AM170">
        <f t="shared" si="26"/>
        <v>0</v>
      </c>
      <c r="AN170">
        <f t="shared" si="27"/>
        <v>13.47061771707806</v>
      </c>
    </row>
    <row r="171" spans="1:40" x14ac:dyDescent="0.25">
      <c r="A171" t="s">
        <v>107</v>
      </c>
      <c r="B171">
        <v>226.517</v>
      </c>
      <c r="C171">
        <v>68.304000000000002</v>
      </c>
      <c r="D171" t="s">
        <v>202</v>
      </c>
      <c r="E171" t="s">
        <v>205</v>
      </c>
      <c r="F171">
        <v>4753.4841999999999</v>
      </c>
      <c r="G171">
        <v>1733.2376999999999</v>
      </c>
      <c r="H171">
        <v>54387.194499999998</v>
      </c>
      <c r="J171">
        <f t="shared" ref="J171:J202" si="35">J69/AT69</f>
        <v>1.1550933466984087E-3</v>
      </c>
      <c r="O171">
        <f t="shared" ref="O171:O202" si="36">O69/AT69</f>
        <v>0</v>
      </c>
      <c r="P171">
        <f t="shared" ref="P171:P202" si="37">P69/AT69</f>
        <v>4.5332665079563963</v>
      </c>
      <c r="R171">
        <f t="shared" ref="R171:R202" si="38">R69/AT69</f>
        <v>1376.9853401829344</v>
      </c>
      <c r="T171">
        <f t="shared" ref="T171:T202" si="39">T69/AT69</f>
        <v>2.4914171156496678</v>
      </c>
      <c r="U171">
        <f t="shared" ref="U171:U202" si="40">U69/AT69</f>
        <v>3.3008394937977692</v>
      </c>
      <c r="AF171">
        <f t="shared" si="23"/>
        <v>112.29883473248965</v>
      </c>
      <c r="AG171">
        <f t="shared" si="24"/>
        <v>112.29883473248965</v>
      </c>
      <c r="AH171">
        <f t="shared" si="28"/>
        <v>139.92933216388923</v>
      </c>
      <c r="AL171">
        <f t="shared" si="25"/>
        <v>38.254729983711314</v>
      </c>
      <c r="AM171">
        <f t="shared" si="26"/>
        <v>0</v>
      </c>
      <c r="AN171">
        <f t="shared" si="27"/>
        <v>32.642150106502946</v>
      </c>
    </row>
    <row r="172" spans="1:40" x14ac:dyDescent="0.25">
      <c r="A172" t="s">
        <v>36</v>
      </c>
      <c r="B172">
        <v>277.04399999999998</v>
      </c>
      <c r="C172">
        <v>42.276000000000003</v>
      </c>
      <c r="D172" t="s">
        <v>127</v>
      </c>
      <c r="E172" t="s">
        <v>213</v>
      </c>
      <c r="F172">
        <v>2901.5826999999999</v>
      </c>
      <c r="G172">
        <v>2174.2764999999999</v>
      </c>
      <c r="H172">
        <v>27679.879199999999</v>
      </c>
      <c r="J172">
        <f t="shared" si="35"/>
        <v>1.9991695501730102</v>
      </c>
      <c r="O172">
        <f t="shared" si="36"/>
        <v>0.38026297577854667</v>
      </c>
      <c r="P172">
        <f t="shared" si="37"/>
        <v>83.062006920415229</v>
      </c>
      <c r="R172">
        <f t="shared" si="38"/>
        <v>1376.9853287197232</v>
      </c>
      <c r="T172">
        <f t="shared" si="39"/>
        <v>2.4913494809688581</v>
      </c>
      <c r="U172">
        <f t="shared" si="40"/>
        <v>3.3008996539792386</v>
      </c>
      <c r="AF172">
        <f t="shared" ref="AF172:AF205" si="41">AF70/AT70</f>
        <v>112.29882352941176</v>
      </c>
      <c r="AG172">
        <f t="shared" ref="AG172:AG205" si="42">AG70/AT70</f>
        <v>112.29882352941176</v>
      </c>
      <c r="AH172">
        <f t="shared" ref="AH172:AH205" si="43">AH70/AT70</f>
        <v>139.92927335640138</v>
      </c>
      <c r="AL172">
        <f t="shared" ref="AL172:AL205" si="44">AL70/AT70</f>
        <v>63.365951557093425</v>
      </c>
      <c r="AM172">
        <f t="shared" ref="AM172:AM205" si="45">AM70/AT70</f>
        <v>0</v>
      </c>
      <c r="AN172">
        <f t="shared" ref="AN172:AN205" si="46">AN70/AT70</f>
        <v>17.826851211072661</v>
      </c>
    </row>
    <row r="173" spans="1:40" x14ac:dyDescent="0.25">
      <c r="A173" t="s">
        <v>39</v>
      </c>
      <c r="B173">
        <v>283.40300000000002</v>
      </c>
      <c r="C173">
        <v>44.225000000000001</v>
      </c>
      <c r="D173" t="s">
        <v>131</v>
      </c>
      <c r="E173" t="s">
        <v>213</v>
      </c>
      <c r="F173">
        <v>2552.3184999999999</v>
      </c>
      <c r="G173">
        <v>2055.8087999999998</v>
      </c>
      <c r="H173">
        <v>21525.629000000001</v>
      </c>
      <c r="J173">
        <f t="shared" si="35"/>
        <v>1.6967798521488535</v>
      </c>
      <c r="O173">
        <f t="shared" si="36"/>
        <v>3.2220273148728225E-2</v>
      </c>
      <c r="P173">
        <f t="shared" si="37"/>
        <v>16.68600426011778</v>
      </c>
      <c r="R173">
        <f t="shared" si="38"/>
        <v>1376.9853401829344</v>
      </c>
      <c r="T173">
        <f t="shared" si="39"/>
        <v>2.4914171156496678</v>
      </c>
      <c r="U173">
        <f t="shared" si="40"/>
        <v>3.3008394937977692</v>
      </c>
      <c r="AF173">
        <f t="shared" si="41"/>
        <v>112.29883473248965</v>
      </c>
      <c r="AG173">
        <f t="shared" si="42"/>
        <v>112.29883473248965</v>
      </c>
      <c r="AH173">
        <f t="shared" si="43"/>
        <v>139.92933216388923</v>
      </c>
      <c r="AL173">
        <f t="shared" si="44"/>
        <v>73.167397569226907</v>
      </c>
      <c r="AM173">
        <f t="shared" si="45"/>
        <v>0</v>
      </c>
      <c r="AN173">
        <f t="shared" si="46"/>
        <v>14.680491166520486</v>
      </c>
    </row>
    <row r="174" spans="1:40" x14ac:dyDescent="0.25">
      <c r="A174" t="s">
        <v>40</v>
      </c>
      <c r="B174">
        <v>282.46699999999998</v>
      </c>
      <c r="C174">
        <v>44.116999999999997</v>
      </c>
      <c r="D174" t="s">
        <v>132</v>
      </c>
      <c r="E174" t="s">
        <v>213</v>
      </c>
      <c r="F174">
        <v>3032.2033999999999</v>
      </c>
      <c r="G174">
        <v>2071.4785000000002</v>
      </c>
      <c r="H174">
        <v>30162.192899999998</v>
      </c>
      <c r="J174">
        <f t="shared" si="35"/>
        <v>0.52712692645031956</v>
      </c>
      <c r="O174">
        <f t="shared" si="36"/>
        <v>8.0243077308607941E-2</v>
      </c>
      <c r="P174">
        <f t="shared" si="37"/>
        <v>29.400826964039592</v>
      </c>
      <c r="R174">
        <f t="shared" si="38"/>
        <v>1376.9853401829344</v>
      </c>
      <c r="T174">
        <f t="shared" si="39"/>
        <v>2.4914171156496678</v>
      </c>
      <c r="U174">
        <f t="shared" si="40"/>
        <v>3.3008394937977692</v>
      </c>
      <c r="AF174">
        <f t="shared" si="41"/>
        <v>112.29883473248965</v>
      </c>
      <c r="AG174">
        <f t="shared" si="42"/>
        <v>112.29883473248965</v>
      </c>
      <c r="AH174">
        <f>AH72/AT72</f>
        <v>139.92933216388923</v>
      </c>
      <c r="AL174">
        <f t="shared" si="44"/>
        <v>66.22691392056133</v>
      </c>
      <c r="AM174">
        <f t="shared" si="45"/>
        <v>0</v>
      </c>
      <c r="AN174">
        <f t="shared" si="46"/>
        <v>17.142463350457337</v>
      </c>
    </row>
    <row r="175" spans="1:40" x14ac:dyDescent="0.25">
      <c r="A175" t="s">
        <v>41</v>
      </c>
      <c r="B175">
        <v>278.846</v>
      </c>
      <c r="C175">
        <v>43.036000000000001</v>
      </c>
      <c r="D175" t="s">
        <v>133</v>
      </c>
      <c r="E175" t="s">
        <v>213</v>
      </c>
      <c r="F175">
        <v>3018.6331</v>
      </c>
      <c r="G175">
        <v>2082.1428000000001</v>
      </c>
      <c r="H175">
        <v>29902.444899999999</v>
      </c>
      <c r="J175">
        <f t="shared" si="35"/>
        <v>0.61498559077809789</v>
      </c>
      <c r="O175">
        <f t="shared" si="36"/>
        <v>5.500563839117905E-2</v>
      </c>
      <c r="P175">
        <f t="shared" si="37"/>
        <v>16.790502443302842</v>
      </c>
      <c r="R175">
        <f t="shared" si="38"/>
        <v>1376.9853401829344</v>
      </c>
      <c r="T175">
        <f t="shared" si="39"/>
        <v>2.4914171156496678</v>
      </c>
      <c r="U175">
        <f t="shared" si="40"/>
        <v>3.3008394937977692</v>
      </c>
      <c r="AF175">
        <f t="shared" si="41"/>
        <v>112.29883473248965</v>
      </c>
      <c r="AG175">
        <f t="shared" si="42"/>
        <v>112.29883473248965</v>
      </c>
      <c r="AH175">
        <f t="shared" si="43"/>
        <v>139.92933216388923</v>
      </c>
      <c r="AL175">
        <f t="shared" si="44"/>
        <v>66.870818193208862</v>
      </c>
      <c r="AM175">
        <f t="shared" si="45"/>
        <v>0</v>
      </c>
      <c r="AN175">
        <f t="shared" si="46"/>
        <v>17.860543791504824</v>
      </c>
    </row>
    <row r="176" spans="1:40" x14ac:dyDescent="0.25">
      <c r="A176" t="s">
        <v>42</v>
      </c>
      <c r="B176">
        <v>282.68099999999998</v>
      </c>
      <c r="C176">
        <v>45.951999999999998</v>
      </c>
      <c r="D176" t="s">
        <v>134</v>
      </c>
      <c r="E176" t="s">
        <v>213</v>
      </c>
      <c r="F176">
        <v>3251.7532999999999</v>
      </c>
      <c r="G176">
        <v>1975.8977</v>
      </c>
      <c r="H176">
        <v>34240.426399999997</v>
      </c>
      <c r="J176">
        <f t="shared" si="35"/>
        <v>20.190827453495832</v>
      </c>
      <c r="O176">
        <f t="shared" si="36"/>
        <v>13.540250160359204</v>
      </c>
      <c r="P176">
        <f t="shared" si="37"/>
        <v>20.540410519563821</v>
      </c>
      <c r="R176">
        <f t="shared" si="38"/>
        <v>1376.985246953175</v>
      </c>
      <c r="T176">
        <f t="shared" si="39"/>
        <v>2.4913406029506096</v>
      </c>
      <c r="U176">
        <f t="shared" si="40"/>
        <v>3.3008338678640152</v>
      </c>
      <c r="AF176">
        <f t="shared" si="41"/>
        <v>112.29955099422708</v>
      </c>
      <c r="AG176">
        <f t="shared" si="42"/>
        <v>112.29955099422708</v>
      </c>
      <c r="AH176">
        <f t="shared" si="43"/>
        <v>139.92944194996795</v>
      </c>
      <c r="AL176">
        <f t="shared" si="44"/>
        <v>78.609685695958945</v>
      </c>
      <c r="AM176">
        <f t="shared" si="45"/>
        <v>0</v>
      </c>
      <c r="AN176">
        <f t="shared" si="46"/>
        <v>9.2771007055805015</v>
      </c>
    </row>
    <row r="177" spans="1:40" x14ac:dyDescent="0.25">
      <c r="A177" t="s">
        <v>45</v>
      </c>
      <c r="B177">
        <v>284.33100000000002</v>
      </c>
      <c r="C177">
        <v>45.323</v>
      </c>
      <c r="D177" t="s">
        <v>137</v>
      </c>
      <c r="E177" t="s">
        <v>213</v>
      </c>
      <c r="F177">
        <v>3172.5272</v>
      </c>
      <c r="G177">
        <v>2017.4739999999999</v>
      </c>
      <c r="H177">
        <v>32758.679400000001</v>
      </c>
      <c r="J177">
        <f t="shared" si="35"/>
        <v>19.993585631815264</v>
      </c>
      <c r="O177">
        <f t="shared" si="36"/>
        <v>2.8404425914047469</v>
      </c>
      <c r="P177">
        <f t="shared" si="37"/>
        <v>32.617062219371391</v>
      </c>
      <c r="R177">
        <f t="shared" si="38"/>
        <v>1376.985246953175</v>
      </c>
      <c r="T177">
        <f t="shared" si="39"/>
        <v>2.4913406029506096</v>
      </c>
      <c r="U177">
        <f t="shared" si="40"/>
        <v>3.3008338678640152</v>
      </c>
      <c r="AF177">
        <f t="shared" si="41"/>
        <v>112.29955099422708</v>
      </c>
      <c r="AG177">
        <f t="shared" si="42"/>
        <v>112.29955099422708</v>
      </c>
      <c r="AH177">
        <f t="shared" si="43"/>
        <v>139.92944194996795</v>
      </c>
      <c r="AL177">
        <f t="shared" si="44"/>
        <v>79.178960872354068</v>
      </c>
      <c r="AM177">
        <f t="shared" si="45"/>
        <v>0</v>
      </c>
      <c r="AN177">
        <f t="shared" si="46"/>
        <v>8.9042655548428495</v>
      </c>
    </row>
    <row r="178" spans="1:40" x14ac:dyDescent="0.25">
      <c r="A178" t="s">
        <v>46</v>
      </c>
      <c r="B178">
        <v>278.89999999999998</v>
      </c>
      <c r="C178">
        <v>44.75</v>
      </c>
      <c r="D178" t="s">
        <v>138</v>
      </c>
      <c r="E178" t="s">
        <v>213</v>
      </c>
      <c r="F178">
        <v>3092.5055000000002</v>
      </c>
      <c r="G178">
        <v>1993.0362</v>
      </c>
      <c r="H178">
        <v>31345.470600000001</v>
      </c>
      <c r="J178">
        <f t="shared" si="35"/>
        <v>0.25466645285439382</v>
      </c>
      <c r="O178">
        <f t="shared" si="36"/>
        <v>0</v>
      </c>
      <c r="P178">
        <f t="shared" si="37"/>
        <v>153.07087876844133</v>
      </c>
      <c r="R178">
        <f t="shared" si="38"/>
        <v>1376.985246953175</v>
      </c>
      <c r="T178">
        <f t="shared" si="39"/>
        <v>2.4913406029506096</v>
      </c>
      <c r="U178">
        <f t="shared" si="40"/>
        <v>3.3008338678640152</v>
      </c>
      <c r="AF178">
        <f t="shared" si="41"/>
        <v>112.29955099422708</v>
      </c>
      <c r="AG178">
        <f t="shared" si="42"/>
        <v>112.29955099422708</v>
      </c>
      <c r="AH178">
        <f t="shared" si="43"/>
        <v>139.92944194996795</v>
      </c>
      <c r="AL178">
        <f t="shared" si="44"/>
        <v>81.209108402822324</v>
      </c>
      <c r="AM178">
        <f t="shared" si="45"/>
        <v>0</v>
      </c>
      <c r="AN178">
        <f t="shared" si="46"/>
        <v>6.6545862732520851</v>
      </c>
    </row>
    <row r="179" spans="1:40" x14ac:dyDescent="0.25">
      <c r="A179" t="s">
        <v>58</v>
      </c>
      <c r="B179">
        <v>280.577</v>
      </c>
      <c r="C179">
        <v>46.363999999999997</v>
      </c>
      <c r="D179" t="s">
        <v>150</v>
      </c>
      <c r="E179" t="s">
        <v>213</v>
      </c>
      <c r="F179">
        <v>3336.1136000000001</v>
      </c>
      <c r="G179">
        <v>1905.7407000000001</v>
      </c>
      <c r="H179">
        <v>35845.9758</v>
      </c>
      <c r="J179">
        <f t="shared" si="35"/>
        <v>0.68473380372033354</v>
      </c>
      <c r="O179">
        <f t="shared" si="36"/>
        <v>0</v>
      </c>
      <c r="P179">
        <f t="shared" si="37"/>
        <v>81.492944194996795</v>
      </c>
      <c r="R179">
        <f t="shared" si="38"/>
        <v>1376.985246953175</v>
      </c>
      <c r="T179">
        <f t="shared" si="39"/>
        <v>2.4913406029506096</v>
      </c>
      <c r="U179">
        <f t="shared" si="40"/>
        <v>3.3008338678640152</v>
      </c>
      <c r="AF179">
        <f t="shared" si="41"/>
        <v>112.29955099422708</v>
      </c>
      <c r="AG179">
        <f t="shared" si="42"/>
        <v>112.29955099422708</v>
      </c>
      <c r="AH179">
        <f t="shared" si="43"/>
        <v>139.92944194996795</v>
      </c>
      <c r="AL179">
        <f t="shared" si="44"/>
        <v>81.01347017318794</v>
      </c>
      <c r="AM179">
        <f t="shared" si="45"/>
        <v>0</v>
      </c>
      <c r="AN179">
        <f t="shared" si="46"/>
        <v>7.1403143040410519</v>
      </c>
    </row>
    <row r="180" spans="1:40" x14ac:dyDescent="0.25">
      <c r="A180" t="s">
        <v>59</v>
      </c>
      <c r="B180">
        <v>278.62299999999999</v>
      </c>
      <c r="C180">
        <v>48.57</v>
      </c>
      <c r="D180" t="s">
        <v>151</v>
      </c>
      <c r="E180" t="s">
        <v>213</v>
      </c>
      <c r="F180">
        <v>3528.2478000000001</v>
      </c>
      <c r="G180">
        <v>1812.3330000000001</v>
      </c>
      <c r="H180">
        <v>39427.108399999997</v>
      </c>
      <c r="J180">
        <f t="shared" si="35"/>
        <v>1.4776138550352791</v>
      </c>
      <c r="O180">
        <f t="shared" si="36"/>
        <v>0</v>
      </c>
      <c r="P180">
        <f t="shared" si="37"/>
        <v>17.237010904425915</v>
      </c>
      <c r="R180">
        <f t="shared" si="38"/>
        <v>1376.985246953175</v>
      </c>
      <c r="T180">
        <f t="shared" si="39"/>
        <v>2.4913406029506096</v>
      </c>
      <c r="U180">
        <f t="shared" si="40"/>
        <v>3.3008338678640152</v>
      </c>
      <c r="AF180">
        <f t="shared" si="41"/>
        <v>112.29955099422708</v>
      </c>
      <c r="AG180">
        <f t="shared" si="42"/>
        <v>112.29955099422708</v>
      </c>
      <c r="AH180">
        <f t="shared" si="43"/>
        <v>139.92944194996795</v>
      </c>
      <c r="AL180">
        <f t="shared" si="44"/>
        <v>72.621872995509946</v>
      </c>
      <c r="AM180">
        <f t="shared" si="45"/>
        <v>0</v>
      </c>
      <c r="AN180">
        <f t="shared" si="46"/>
        <v>14.686658114175755</v>
      </c>
    </row>
    <row r="181" spans="1:40" x14ac:dyDescent="0.25">
      <c r="A181" t="s">
        <v>68</v>
      </c>
      <c r="B181">
        <v>277.53300000000002</v>
      </c>
      <c r="C181">
        <v>49.414000000000001</v>
      </c>
      <c r="D181" t="s">
        <v>161</v>
      </c>
      <c r="E181" t="s">
        <v>213</v>
      </c>
      <c r="F181">
        <v>3566.569</v>
      </c>
      <c r="G181">
        <v>1827.6211000000001</v>
      </c>
      <c r="H181">
        <v>40100.242700000003</v>
      </c>
      <c r="J181">
        <f t="shared" si="35"/>
        <v>0</v>
      </c>
      <c r="O181">
        <f t="shared" si="36"/>
        <v>0</v>
      </c>
      <c r="P181">
        <f t="shared" si="37"/>
        <v>44.57504810776139</v>
      </c>
      <c r="R181">
        <f t="shared" si="38"/>
        <v>1376.985246953175</v>
      </c>
      <c r="T181">
        <f t="shared" si="39"/>
        <v>2.4913406029506096</v>
      </c>
      <c r="U181">
        <f t="shared" si="40"/>
        <v>3.3008338678640152</v>
      </c>
      <c r="AF181">
        <f t="shared" si="41"/>
        <v>112.29955099422708</v>
      </c>
      <c r="AG181">
        <f t="shared" si="42"/>
        <v>112.29955099422708</v>
      </c>
      <c r="AH181">
        <f t="shared" si="43"/>
        <v>139.92944194996795</v>
      </c>
      <c r="AL181">
        <f t="shared" si="44"/>
        <v>78.755612572161638</v>
      </c>
      <c r="AM181">
        <f t="shared" si="45"/>
        <v>0</v>
      </c>
      <c r="AN181">
        <f t="shared" si="46"/>
        <v>9.2536882617062233</v>
      </c>
    </row>
    <row r="182" spans="1:40" x14ac:dyDescent="0.25">
      <c r="A182" t="s">
        <v>69</v>
      </c>
      <c r="B182">
        <v>273.08300000000003</v>
      </c>
      <c r="C182">
        <v>49.767000000000003</v>
      </c>
      <c r="D182" t="s">
        <v>162</v>
      </c>
      <c r="E182" t="s">
        <v>213</v>
      </c>
      <c r="F182">
        <v>3609.0707000000002</v>
      </c>
      <c r="G182">
        <v>1805.0479</v>
      </c>
      <c r="H182">
        <v>40894.657399999996</v>
      </c>
      <c r="J182">
        <f t="shared" si="35"/>
        <v>2.9210456651224357</v>
      </c>
      <c r="O182">
        <f t="shared" si="36"/>
        <v>0</v>
      </c>
      <c r="P182">
        <f t="shared" si="37"/>
        <v>274.53342157511582</v>
      </c>
      <c r="R182">
        <f t="shared" si="38"/>
        <v>1376.9821310390471</v>
      </c>
      <c r="T182">
        <f t="shared" si="39"/>
        <v>2.4913964262078094</v>
      </c>
      <c r="U182">
        <f t="shared" si="40"/>
        <v>3.3008603573792188</v>
      </c>
      <c r="AF182">
        <f t="shared" si="41"/>
        <v>112.29649238914627</v>
      </c>
      <c r="AG182">
        <f t="shared" si="42"/>
        <v>112.29649238914627</v>
      </c>
      <c r="AH182">
        <f t="shared" si="43"/>
        <v>139.92720052945069</v>
      </c>
      <c r="AL182">
        <f t="shared" si="44"/>
        <v>71.429516876240896</v>
      </c>
      <c r="AM182">
        <f t="shared" si="45"/>
        <v>0</v>
      </c>
      <c r="AN182">
        <f t="shared" si="46"/>
        <v>13.244870946393117</v>
      </c>
    </row>
    <row r="183" spans="1:40" x14ac:dyDescent="0.25">
      <c r="A183" t="s">
        <v>70</v>
      </c>
      <c r="B183">
        <v>268.10000000000002</v>
      </c>
      <c r="C183">
        <v>50.116999999999997</v>
      </c>
      <c r="D183" t="s">
        <v>163</v>
      </c>
      <c r="E183" t="s">
        <v>213</v>
      </c>
      <c r="F183">
        <v>3548.2566000000002</v>
      </c>
      <c r="G183">
        <v>1845.654</v>
      </c>
      <c r="H183">
        <v>39748.65</v>
      </c>
      <c r="J183">
        <f t="shared" si="35"/>
        <v>0</v>
      </c>
      <c r="O183">
        <f t="shared" si="36"/>
        <v>0</v>
      </c>
      <c r="P183">
        <f t="shared" si="37"/>
        <v>10.964923891462607</v>
      </c>
      <c r="R183">
        <f t="shared" si="38"/>
        <v>1376.9821310390471</v>
      </c>
      <c r="T183">
        <f t="shared" si="39"/>
        <v>2.4913964262078094</v>
      </c>
      <c r="U183">
        <f t="shared" si="40"/>
        <v>3.3008603573792188</v>
      </c>
      <c r="AF183">
        <f t="shared" si="41"/>
        <v>112.29649238914627</v>
      </c>
      <c r="AG183">
        <f t="shared" si="42"/>
        <v>112.29649238914627</v>
      </c>
      <c r="AH183">
        <f t="shared" si="43"/>
        <v>139.92720052945069</v>
      </c>
      <c r="AL183">
        <f t="shared" si="44"/>
        <v>47.641297154202519</v>
      </c>
      <c r="AM183">
        <f t="shared" si="45"/>
        <v>0</v>
      </c>
      <c r="AN183">
        <f t="shared" si="46"/>
        <v>23.230311052283255</v>
      </c>
    </row>
    <row r="184" spans="1:40" x14ac:dyDescent="0.25">
      <c r="A184" t="s">
        <v>49</v>
      </c>
      <c r="B184">
        <v>296.86700000000002</v>
      </c>
      <c r="C184">
        <v>46.283000000000001</v>
      </c>
      <c r="D184" t="s">
        <v>141</v>
      </c>
      <c r="E184" t="s">
        <v>215</v>
      </c>
      <c r="F184">
        <v>3049.8195000000001</v>
      </c>
      <c r="G184">
        <v>1957.9244000000001</v>
      </c>
      <c r="H184">
        <v>32301.785400000001</v>
      </c>
      <c r="J184">
        <f t="shared" si="35"/>
        <v>0</v>
      </c>
      <c r="O184">
        <f t="shared" si="36"/>
        <v>0</v>
      </c>
      <c r="P184">
        <f t="shared" si="37"/>
        <v>0</v>
      </c>
      <c r="R184">
        <f t="shared" si="38"/>
        <v>1376.9853861427134</v>
      </c>
      <c r="T184">
        <f t="shared" si="39"/>
        <v>2.4914133002098451</v>
      </c>
      <c r="U184">
        <f t="shared" si="40"/>
        <v>3.3008685505650757</v>
      </c>
      <c r="AF184">
        <f t="shared" si="41"/>
        <v>112.29878892245154</v>
      </c>
      <c r="AG184">
        <f t="shared" si="42"/>
        <v>112.29878892245154</v>
      </c>
      <c r="AH184">
        <f t="shared" si="43"/>
        <v>139.9293302844668</v>
      </c>
      <c r="AL184">
        <f t="shared" si="44"/>
        <v>40.779248887257815</v>
      </c>
      <c r="AM184">
        <f t="shared" si="45"/>
        <v>0</v>
      </c>
      <c r="AN184">
        <f t="shared" si="46"/>
        <v>29.201366343900858</v>
      </c>
    </row>
    <row r="185" spans="1:40" x14ac:dyDescent="0.25">
      <c r="A185" t="s">
        <v>33</v>
      </c>
      <c r="B185">
        <v>295.52100000000002</v>
      </c>
      <c r="C185">
        <v>48.774999999999999</v>
      </c>
      <c r="D185" t="s">
        <v>124</v>
      </c>
      <c r="E185" t="s">
        <v>211</v>
      </c>
      <c r="F185">
        <v>3197.3125</v>
      </c>
      <c r="G185">
        <v>1857.0764999999999</v>
      </c>
      <c r="H185">
        <v>35112.201300000001</v>
      </c>
      <c r="J185">
        <f t="shared" si="35"/>
        <v>0.33767083734359959</v>
      </c>
      <c r="O185">
        <f t="shared" si="36"/>
        <v>0</v>
      </c>
      <c r="P185">
        <f t="shared" si="37"/>
        <v>25.659287776708371</v>
      </c>
      <c r="R185">
        <f t="shared" si="38"/>
        <v>1376.9855630413861</v>
      </c>
      <c r="T185">
        <f t="shared" si="39"/>
        <v>2.4914340712223288</v>
      </c>
      <c r="U185">
        <f t="shared" si="40"/>
        <v>3.3008662175168428</v>
      </c>
      <c r="AF185">
        <f t="shared" si="41"/>
        <v>112.29836381135706</v>
      </c>
      <c r="AG185">
        <f t="shared" si="42"/>
        <v>112.29836381135706</v>
      </c>
      <c r="AH185">
        <f t="shared" si="43"/>
        <v>139.92877767083735</v>
      </c>
      <c r="AL185">
        <f t="shared" si="44"/>
        <v>48.898941289701632</v>
      </c>
      <c r="AM185">
        <f t="shared" si="45"/>
        <v>0</v>
      </c>
      <c r="AN185">
        <f t="shared" si="46"/>
        <v>25.043310875842153</v>
      </c>
    </row>
    <row r="186" spans="1:40" x14ac:dyDescent="0.25">
      <c r="A186" t="s">
        <v>43</v>
      </c>
      <c r="B186">
        <v>286.267</v>
      </c>
      <c r="C186">
        <v>45.466999999999999</v>
      </c>
      <c r="D186" t="s">
        <v>135</v>
      </c>
      <c r="E186" t="s">
        <v>211</v>
      </c>
      <c r="F186">
        <v>2996.6</v>
      </c>
      <c r="G186">
        <v>2016.1357</v>
      </c>
      <c r="H186">
        <v>31444.4156</v>
      </c>
      <c r="J186">
        <f t="shared" si="35"/>
        <v>0</v>
      </c>
      <c r="O186">
        <f t="shared" si="36"/>
        <v>0</v>
      </c>
      <c r="P186">
        <f t="shared" si="37"/>
        <v>0.20468810283337568</v>
      </c>
      <c r="R186">
        <f t="shared" si="38"/>
        <v>1376.9853861427134</v>
      </c>
      <c r="T186">
        <f t="shared" si="39"/>
        <v>2.4914133002098451</v>
      </c>
      <c r="U186">
        <f t="shared" si="40"/>
        <v>3.3008685505650757</v>
      </c>
      <c r="AF186">
        <f t="shared" si="41"/>
        <v>112.29878892245154</v>
      </c>
      <c r="AG186">
        <f t="shared" si="42"/>
        <v>112.29878892245154</v>
      </c>
      <c r="AH186">
        <f t="shared" si="43"/>
        <v>139.9293302844668</v>
      </c>
      <c r="AL186">
        <f t="shared" si="44"/>
        <v>37.254514486821186</v>
      </c>
      <c r="AM186">
        <f t="shared" si="45"/>
        <v>0</v>
      </c>
      <c r="AN186">
        <f t="shared" si="46"/>
        <v>33.262004912062785</v>
      </c>
    </row>
    <row r="187" spans="1:40" x14ac:dyDescent="0.25">
      <c r="A187" t="s">
        <v>44</v>
      </c>
      <c r="B187">
        <v>282.25</v>
      </c>
      <c r="C187">
        <v>55.283000000000001</v>
      </c>
      <c r="D187" t="s">
        <v>136</v>
      </c>
      <c r="E187" t="s">
        <v>211</v>
      </c>
      <c r="F187">
        <v>3907.8301000000001</v>
      </c>
      <c r="G187">
        <v>1732.7389000000001</v>
      </c>
      <c r="H187">
        <v>47969.909599999999</v>
      </c>
      <c r="J187">
        <f t="shared" si="35"/>
        <v>0</v>
      </c>
      <c r="O187">
        <f t="shared" si="36"/>
        <v>0</v>
      </c>
      <c r="P187">
        <f t="shared" si="37"/>
        <v>0</v>
      </c>
      <c r="R187">
        <f t="shared" si="38"/>
        <v>1376.9853861427134</v>
      </c>
      <c r="T187">
        <f t="shared" si="39"/>
        <v>2.4914133002098451</v>
      </c>
      <c r="U187">
        <f t="shared" si="40"/>
        <v>3.3008685505650757</v>
      </c>
      <c r="AF187">
        <f t="shared" si="41"/>
        <v>112.29878892245154</v>
      </c>
      <c r="AG187">
        <f t="shared" si="42"/>
        <v>112.29878892245154</v>
      </c>
      <c r="AH187">
        <f t="shared" si="43"/>
        <v>139.9293302844668</v>
      </c>
      <c r="AL187">
        <f t="shared" si="44"/>
        <v>28.821763637561283</v>
      </c>
      <c r="AM187">
        <f t="shared" si="45"/>
        <v>0</v>
      </c>
      <c r="AN187">
        <f t="shared" si="46"/>
        <v>46.167367717772827</v>
      </c>
    </row>
    <row r="188" spans="1:40" x14ac:dyDescent="0.25">
      <c r="A188" t="s">
        <v>51</v>
      </c>
      <c r="B188">
        <v>288.60700000000003</v>
      </c>
      <c r="C188">
        <v>46.790999999999997</v>
      </c>
      <c r="D188" t="s">
        <v>143</v>
      </c>
      <c r="E188" t="s">
        <v>211</v>
      </c>
      <c r="F188">
        <v>3191.5821000000001</v>
      </c>
      <c r="G188">
        <v>1958.9922999999999</v>
      </c>
      <c r="H188">
        <v>34979.611900000004</v>
      </c>
      <c r="J188">
        <f t="shared" si="35"/>
        <v>0.75266435986159164</v>
      </c>
      <c r="O188">
        <f t="shared" si="36"/>
        <v>0.1901038062283737</v>
      </c>
      <c r="P188">
        <f t="shared" si="37"/>
        <v>55.025605536332179</v>
      </c>
      <c r="R188">
        <f t="shared" si="38"/>
        <v>1376.9853287197232</v>
      </c>
      <c r="T188">
        <f t="shared" si="39"/>
        <v>2.4913494809688581</v>
      </c>
      <c r="U188">
        <f t="shared" si="40"/>
        <v>3.3008996539792386</v>
      </c>
      <c r="AF188">
        <f t="shared" si="41"/>
        <v>112.29882352941176</v>
      </c>
      <c r="AG188">
        <f t="shared" si="42"/>
        <v>112.29882352941176</v>
      </c>
      <c r="AH188">
        <f t="shared" si="43"/>
        <v>139.92927335640138</v>
      </c>
      <c r="AL188">
        <f t="shared" si="44"/>
        <v>56.836262975778546</v>
      </c>
      <c r="AM188">
        <f t="shared" si="45"/>
        <v>0</v>
      </c>
      <c r="AN188">
        <f t="shared" si="46"/>
        <v>20.313771626297576</v>
      </c>
    </row>
    <row r="189" spans="1:40" x14ac:dyDescent="0.25">
      <c r="A189" t="s">
        <v>52</v>
      </c>
      <c r="B189">
        <v>288.61700000000002</v>
      </c>
      <c r="C189">
        <v>46.783000000000001</v>
      </c>
      <c r="D189" t="s">
        <v>144</v>
      </c>
      <c r="E189" t="s">
        <v>211</v>
      </c>
      <c r="F189">
        <v>1897.0386000000001</v>
      </c>
      <c r="G189">
        <v>1795.7902999999999</v>
      </c>
      <c r="H189">
        <v>11659.5898</v>
      </c>
      <c r="J189">
        <f t="shared" si="35"/>
        <v>0</v>
      </c>
      <c r="O189">
        <f t="shared" si="36"/>
        <v>0</v>
      </c>
      <c r="P189">
        <f t="shared" si="37"/>
        <v>0</v>
      </c>
      <c r="R189">
        <f t="shared" si="38"/>
        <v>1376.9853861427134</v>
      </c>
      <c r="T189">
        <f t="shared" si="39"/>
        <v>2.4914133002098451</v>
      </c>
      <c r="U189">
        <f t="shared" si="40"/>
        <v>3.3008685505650757</v>
      </c>
      <c r="AF189">
        <f t="shared" si="41"/>
        <v>112.29878892245154</v>
      </c>
      <c r="AG189">
        <f t="shared" si="42"/>
        <v>112.29878892245154</v>
      </c>
      <c r="AH189">
        <f t="shared" si="43"/>
        <v>139.9293302844668</v>
      </c>
      <c r="AL189">
        <f t="shared" si="44"/>
        <v>31.969247852148793</v>
      </c>
      <c r="AM189">
        <f t="shared" si="45"/>
        <v>0</v>
      </c>
      <c r="AN189">
        <f t="shared" si="46"/>
        <v>41.378859309864595</v>
      </c>
    </row>
    <row r="190" spans="1:40" x14ac:dyDescent="0.25">
      <c r="A190" t="s">
        <v>53</v>
      </c>
      <c r="B190">
        <v>291.78300000000002</v>
      </c>
      <c r="C190">
        <v>48.6</v>
      </c>
      <c r="D190" t="s">
        <v>145</v>
      </c>
      <c r="E190" t="s">
        <v>211</v>
      </c>
      <c r="F190">
        <v>3242.6034</v>
      </c>
      <c r="G190">
        <v>1846.8864000000001</v>
      </c>
      <c r="H190">
        <v>35930.943700000003</v>
      </c>
      <c r="J190">
        <f t="shared" si="35"/>
        <v>0</v>
      </c>
      <c r="O190">
        <f t="shared" si="36"/>
        <v>0</v>
      </c>
      <c r="P190">
        <f t="shared" si="37"/>
        <v>0.23248548494857393</v>
      </c>
      <c r="R190">
        <f t="shared" si="38"/>
        <v>1376.9853861427134</v>
      </c>
      <c r="T190">
        <f t="shared" si="39"/>
        <v>2.4914133002098451</v>
      </c>
      <c r="U190">
        <f t="shared" si="40"/>
        <v>3.3008685505650757</v>
      </c>
      <c r="AF190">
        <f t="shared" si="41"/>
        <v>112.29878892245154</v>
      </c>
      <c r="AG190">
        <f t="shared" si="42"/>
        <v>112.29878892245154</v>
      </c>
      <c r="AH190">
        <f t="shared" si="43"/>
        <v>139.9293302844668</v>
      </c>
      <c r="AL190">
        <f t="shared" si="44"/>
        <v>34.392155755676633</v>
      </c>
      <c r="AM190">
        <f t="shared" si="45"/>
        <v>0</v>
      </c>
      <c r="AN190">
        <f t="shared" si="46"/>
        <v>38.090694369947968</v>
      </c>
    </row>
    <row r="191" spans="1:40" x14ac:dyDescent="0.25">
      <c r="A191" t="s">
        <v>54</v>
      </c>
      <c r="B191">
        <v>282.21699999999998</v>
      </c>
      <c r="C191">
        <v>48.052999999999997</v>
      </c>
      <c r="D191" t="s">
        <v>146</v>
      </c>
      <c r="E191" t="s">
        <v>211</v>
      </c>
      <c r="F191">
        <v>3384.9609999999998</v>
      </c>
      <c r="G191">
        <v>1816.1269</v>
      </c>
      <c r="H191">
        <v>38509.386899999998</v>
      </c>
      <c r="J191">
        <f t="shared" si="35"/>
        <v>3.1376036285276046E-3</v>
      </c>
      <c r="O191">
        <f t="shared" si="36"/>
        <v>0</v>
      </c>
      <c r="P191">
        <f t="shared" si="37"/>
        <v>3.2865652259831184</v>
      </c>
      <c r="R191">
        <f t="shared" si="38"/>
        <v>1376.9853861427134</v>
      </c>
      <c r="T191">
        <f t="shared" si="39"/>
        <v>2.4914133002098451</v>
      </c>
      <c r="U191">
        <f t="shared" si="40"/>
        <v>3.3008685505650757</v>
      </c>
      <c r="AF191">
        <f t="shared" si="41"/>
        <v>112.29878892245154</v>
      </c>
      <c r="AG191">
        <f t="shared" si="42"/>
        <v>112.29878892245154</v>
      </c>
      <c r="AH191">
        <f t="shared" si="43"/>
        <v>139.9293302844668</v>
      </c>
      <c r="AL191">
        <f t="shared" si="44"/>
        <v>36.838306561650157</v>
      </c>
      <c r="AM191">
        <f t="shared" si="45"/>
        <v>0</v>
      </c>
      <c r="AN191">
        <f t="shared" si="46"/>
        <v>34.771852562835825</v>
      </c>
    </row>
    <row r="192" spans="1:40" x14ac:dyDescent="0.25">
      <c r="A192" t="s">
        <v>55</v>
      </c>
      <c r="B192">
        <v>281.16399999999999</v>
      </c>
      <c r="C192">
        <v>48.206000000000003</v>
      </c>
      <c r="D192" t="s">
        <v>147</v>
      </c>
      <c r="E192" t="s">
        <v>211</v>
      </c>
      <c r="F192">
        <v>3422.4582</v>
      </c>
      <c r="G192">
        <v>1824.4438</v>
      </c>
      <c r="H192">
        <v>39184.098899999997</v>
      </c>
      <c r="J192">
        <f t="shared" si="35"/>
        <v>2.3410628344495676</v>
      </c>
      <c r="O192">
        <f t="shared" si="36"/>
        <v>0.39921919698448494</v>
      </c>
      <c r="P192">
        <f t="shared" si="37"/>
        <v>23.279709218187325</v>
      </c>
      <c r="R192">
        <f t="shared" si="38"/>
        <v>1376.9854945646687</v>
      </c>
      <c r="T192">
        <f t="shared" si="39"/>
        <v>2.491367414936223</v>
      </c>
      <c r="U192">
        <f t="shared" si="40"/>
        <v>3.3008447480900616</v>
      </c>
      <c r="AF192">
        <f t="shared" si="41"/>
        <v>112.29865715343452</v>
      </c>
      <c r="AG192">
        <f t="shared" si="42"/>
        <v>112.29865715343452</v>
      </c>
      <c r="AH192">
        <f t="shared" si="43"/>
        <v>139.92932386497492</v>
      </c>
      <c r="AL192">
        <f t="shared" si="44"/>
        <v>51.621849022313462</v>
      </c>
      <c r="AM192">
        <f t="shared" si="45"/>
        <v>0</v>
      </c>
      <c r="AN192">
        <f t="shared" si="46"/>
        <v>22.320869653013833</v>
      </c>
    </row>
    <row r="193" spans="1:40" x14ac:dyDescent="0.25">
      <c r="A193" t="s">
        <v>56</v>
      </c>
      <c r="B193">
        <v>289.00400000000002</v>
      </c>
      <c r="C193">
        <v>48.331000000000003</v>
      </c>
      <c r="D193" t="s">
        <v>148</v>
      </c>
      <c r="E193" t="s">
        <v>211</v>
      </c>
      <c r="F193">
        <v>3313.9703</v>
      </c>
      <c r="G193">
        <v>1851.6525999999999</v>
      </c>
      <c r="H193">
        <v>37218.474499999997</v>
      </c>
      <c r="J193">
        <f t="shared" si="35"/>
        <v>0.18445125029448389</v>
      </c>
      <c r="O193">
        <f t="shared" si="36"/>
        <v>0</v>
      </c>
      <c r="P193">
        <f t="shared" si="37"/>
        <v>33.787231178272137</v>
      </c>
      <c r="R193">
        <f t="shared" si="38"/>
        <v>1376.9854945646687</v>
      </c>
      <c r="T193">
        <f t="shared" si="39"/>
        <v>2.491367414936223</v>
      </c>
      <c r="U193">
        <f t="shared" si="40"/>
        <v>3.3008447480900616</v>
      </c>
      <c r="AF193">
        <f t="shared" si="41"/>
        <v>112.29865715343452</v>
      </c>
      <c r="AG193">
        <f t="shared" si="42"/>
        <v>112.29865715343452</v>
      </c>
      <c r="AH193">
        <f t="shared" si="43"/>
        <v>139.92932386497492</v>
      </c>
      <c r="AL193">
        <f t="shared" si="44"/>
        <v>50.093898293676169</v>
      </c>
      <c r="AM193">
        <f t="shared" si="45"/>
        <v>0</v>
      </c>
      <c r="AN193">
        <f t="shared" si="46"/>
        <v>23.475919631137884</v>
      </c>
    </row>
    <row r="194" spans="1:40" x14ac:dyDescent="0.25">
      <c r="A194" t="s">
        <v>57</v>
      </c>
      <c r="B194">
        <v>287.733</v>
      </c>
      <c r="C194">
        <v>48.517000000000003</v>
      </c>
      <c r="D194" t="s">
        <v>149</v>
      </c>
      <c r="E194" t="s">
        <v>211</v>
      </c>
      <c r="F194">
        <v>3365.5196000000001</v>
      </c>
      <c r="G194">
        <v>1871.711</v>
      </c>
      <c r="H194">
        <v>38143.392599999999</v>
      </c>
      <c r="J194">
        <f t="shared" si="35"/>
        <v>0.36516003096287819</v>
      </c>
      <c r="O194">
        <f t="shared" si="36"/>
        <v>0</v>
      </c>
      <c r="P194">
        <f t="shared" si="37"/>
        <v>18.823410628344494</v>
      </c>
      <c r="R194">
        <f t="shared" si="38"/>
        <v>1376.9854945646687</v>
      </c>
      <c r="T194">
        <f t="shared" si="39"/>
        <v>2.491367414936223</v>
      </c>
      <c r="U194">
        <f t="shared" si="40"/>
        <v>3.3008447480900616</v>
      </c>
      <c r="AF194">
        <f t="shared" si="41"/>
        <v>112.29865715343452</v>
      </c>
      <c r="AG194">
        <f t="shared" si="42"/>
        <v>112.29865715343452</v>
      </c>
      <c r="AH194">
        <f t="shared" si="43"/>
        <v>139.92932386497492</v>
      </c>
      <c r="AL194">
        <f t="shared" si="44"/>
        <v>47.508161410830276</v>
      </c>
      <c r="AM194">
        <f t="shared" si="45"/>
        <v>0</v>
      </c>
      <c r="AN194">
        <f t="shared" si="46"/>
        <v>25.220947060209337</v>
      </c>
    </row>
    <row r="195" spans="1:40" x14ac:dyDescent="0.25">
      <c r="A195" t="s">
        <v>64</v>
      </c>
      <c r="B195">
        <v>293.75</v>
      </c>
      <c r="C195">
        <v>50.216999999999999</v>
      </c>
      <c r="D195" t="s">
        <v>156</v>
      </c>
      <c r="E195" t="s">
        <v>211</v>
      </c>
      <c r="F195">
        <v>3465.8348000000001</v>
      </c>
      <c r="G195">
        <v>1786.3041000000001</v>
      </c>
      <c r="H195">
        <v>39977.179300000003</v>
      </c>
      <c r="J195">
        <f t="shared" si="35"/>
        <v>0</v>
      </c>
      <c r="O195">
        <f t="shared" si="36"/>
        <v>0</v>
      </c>
      <c r="P195">
        <f t="shared" si="37"/>
        <v>3.6996678241067484</v>
      </c>
      <c r="R195">
        <f t="shared" si="38"/>
        <v>1376.9853861427134</v>
      </c>
      <c r="T195">
        <f t="shared" si="39"/>
        <v>2.4914133002098451</v>
      </c>
      <c r="U195">
        <f t="shared" si="40"/>
        <v>3.3008685505650757</v>
      </c>
      <c r="AF195">
        <f t="shared" si="41"/>
        <v>112.29878892245154</v>
      </c>
      <c r="AG195">
        <f t="shared" si="42"/>
        <v>112.29878892245154</v>
      </c>
      <c r="AH195">
        <f t="shared" si="43"/>
        <v>139.9293302844668</v>
      </c>
      <c r="AL195">
        <f t="shared" si="44"/>
        <v>37.766893449641955</v>
      </c>
      <c r="AM195">
        <f t="shared" si="45"/>
        <v>0</v>
      </c>
      <c r="AN195">
        <f t="shared" si="46"/>
        <v>33.711995031476732</v>
      </c>
    </row>
    <row r="196" spans="1:40" x14ac:dyDescent="0.25">
      <c r="A196" t="s">
        <v>86</v>
      </c>
      <c r="B196">
        <v>285.96699999999998</v>
      </c>
      <c r="C196">
        <v>45.683</v>
      </c>
      <c r="D196" t="s">
        <v>181</v>
      </c>
      <c r="E196" t="s">
        <v>211</v>
      </c>
      <c r="F196">
        <v>3150.6428000000001</v>
      </c>
      <c r="G196">
        <v>1998.9041999999999</v>
      </c>
      <c r="H196">
        <v>34229.8488</v>
      </c>
      <c r="J196">
        <f t="shared" si="35"/>
        <v>0.80394687382533514</v>
      </c>
      <c r="O196">
        <f t="shared" si="36"/>
        <v>9.7897506578123031E-2</v>
      </c>
      <c r="P196">
        <f t="shared" si="37"/>
        <v>19.791880716702167</v>
      </c>
      <c r="R196">
        <f t="shared" si="38"/>
        <v>1376.9853401829344</v>
      </c>
      <c r="T196">
        <f t="shared" si="39"/>
        <v>2.4914171156496678</v>
      </c>
      <c r="U196">
        <f t="shared" si="40"/>
        <v>3.3008394937977692</v>
      </c>
      <c r="AF196">
        <f t="shared" si="41"/>
        <v>112.29883473248965</v>
      </c>
      <c r="AG196">
        <f t="shared" si="42"/>
        <v>112.29883473248965</v>
      </c>
      <c r="AH196">
        <f t="shared" si="43"/>
        <v>139.92933216388923</v>
      </c>
      <c r="AL196">
        <f t="shared" si="44"/>
        <v>65.012153865430392</v>
      </c>
      <c r="AM196">
        <f t="shared" si="45"/>
        <v>0</v>
      </c>
      <c r="AN196">
        <f t="shared" si="46"/>
        <v>17.932088710687882</v>
      </c>
    </row>
    <row r="197" spans="1:40" x14ac:dyDescent="0.25">
      <c r="A197" t="s">
        <v>87</v>
      </c>
      <c r="B197">
        <v>291.58300000000003</v>
      </c>
      <c r="C197">
        <v>58.1</v>
      </c>
      <c r="D197" t="s">
        <v>182</v>
      </c>
      <c r="E197" t="s">
        <v>211</v>
      </c>
      <c r="F197">
        <v>4073.1167</v>
      </c>
      <c r="G197">
        <v>1732.7472</v>
      </c>
      <c r="H197">
        <v>50953.0164</v>
      </c>
      <c r="J197">
        <f t="shared" si="35"/>
        <v>0.66778383579217448</v>
      </c>
      <c r="O197">
        <f t="shared" si="36"/>
        <v>1.7796664528543938E-2</v>
      </c>
      <c r="P197">
        <f t="shared" si="37"/>
        <v>16.682168056446439</v>
      </c>
      <c r="R197">
        <f t="shared" si="38"/>
        <v>1376.985246953175</v>
      </c>
      <c r="T197">
        <f t="shared" si="39"/>
        <v>2.4913406029506096</v>
      </c>
      <c r="U197">
        <f t="shared" si="40"/>
        <v>3.3008338678640152</v>
      </c>
      <c r="AF197">
        <f t="shared" si="41"/>
        <v>112.29955099422708</v>
      </c>
      <c r="AG197">
        <f t="shared" si="42"/>
        <v>112.29955099422708</v>
      </c>
      <c r="AH197">
        <f t="shared" si="43"/>
        <v>139.92944194996795</v>
      </c>
      <c r="AL197">
        <f t="shared" si="44"/>
        <v>66.335792174470825</v>
      </c>
      <c r="AM197">
        <f t="shared" si="45"/>
        <v>0</v>
      </c>
      <c r="AN197">
        <f t="shared" si="46"/>
        <v>17.612251443232843</v>
      </c>
    </row>
    <row r="198" spans="1:40" x14ac:dyDescent="0.25">
      <c r="A198" t="s">
        <v>31</v>
      </c>
      <c r="B198">
        <v>257.53800000000001</v>
      </c>
      <c r="C198">
        <v>51.265000000000001</v>
      </c>
      <c r="D198" t="s">
        <v>122</v>
      </c>
      <c r="E198" t="s">
        <v>210</v>
      </c>
      <c r="F198">
        <v>4740.8072000000002</v>
      </c>
      <c r="G198">
        <v>1844.5202999999999</v>
      </c>
      <c r="H198">
        <v>39407.311900000001</v>
      </c>
      <c r="J198">
        <f t="shared" si="35"/>
        <v>1.8672225785760104</v>
      </c>
      <c r="O198">
        <f t="shared" si="36"/>
        <v>0.2664528543938422</v>
      </c>
      <c r="P198">
        <f t="shared" si="37"/>
        <v>19.815586914688904</v>
      </c>
      <c r="R198">
        <f t="shared" si="38"/>
        <v>1376.985246953175</v>
      </c>
      <c r="T198">
        <f t="shared" si="39"/>
        <v>2.4913406029506096</v>
      </c>
      <c r="U198">
        <f t="shared" si="40"/>
        <v>3.3008338678640152</v>
      </c>
      <c r="AF198">
        <f t="shared" si="41"/>
        <v>112.29955099422708</v>
      </c>
      <c r="AG198">
        <f t="shared" si="42"/>
        <v>112.29955099422708</v>
      </c>
      <c r="AH198">
        <f t="shared" si="43"/>
        <v>139.92944194996795</v>
      </c>
      <c r="AL198">
        <f t="shared" si="44"/>
        <v>54.703335471456064</v>
      </c>
      <c r="AM198">
        <f t="shared" si="45"/>
        <v>0</v>
      </c>
      <c r="AN198">
        <f t="shared" si="46"/>
        <v>20.482681205901219</v>
      </c>
    </row>
    <row r="199" spans="1:40" x14ac:dyDescent="0.25">
      <c r="A199" t="s">
        <v>72</v>
      </c>
      <c r="B199">
        <v>255.333</v>
      </c>
      <c r="C199">
        <v>50.433</v>
      </c>
      <c r="D199" t="s">
        <v>165</v>
      </c>
      <c r="E199" t="s">
        <v>210</v>
      </c>
      <c r="F199">
        <v>4689.2029000000002</v>
      </c>
      <c r="G199">
        <v>1834.3776</v>
      </c>
      <c r="H199">
        <v>38565.117899999997</v>
      </c>
      <c r="J199">
        <f t="shared" si="35"/>
        <v>2.115000168276512</v>
      </c>
      <c r="O199">
        <f t="shared" si="36"/>
        <v>0.20801332749974757</v>
      </c>
      <c r="P199">
        <f t="shared" si="37"/>
        <v>26.069060680510212</v>
      </c>
      <c r="R199">
        <f t="shared" si="38"/>
        <v>1376.9854945646687</v>
      </c>
      <c r="T199">
        <f t="shared" si="39"/>
        <v>2.491367414936223</v>
      </c>
      <c r="U199">
        <f t="shared" si="40"/>
        <v>3.3008447480900616</v>
      </c>
      <c r="AF199">
        <f t="shared" si="41"/>
        <v>112.29865715343452</v>
      </c>
      <c r="AG199">
        <f t="shared" si="42"/>
        <v>112.29865715343452</v>
      </c>
      <c r="AH199">
        <f t="shared" si="43"/>
        <v>139.92932386497492</v>
      </c>
      <c r="AL199">
        <f t="shared" si="44"/>
        <v>49.7940295493555</v>
      </c>
      <c r="AM199">
        <f t="shared" si="45"/>
        <v>0</v>
      </c>
      <c r="AN199">
        <f t="shared" si="46"/>
        <v>23.878100494732944</v>
      </c>
    </row>
    <row r="200" spans="1:40" x14ac:dyDescent="0.25">
      <c r="A200" t="s">
        <v>74</v>
      </c>
      <c r="B200">
        <v>254.327</v>
      </c>
      <c r="C200">
        <v>53.213999999999999</v>
      </c>
      <c r="D200" t="s">
        <v>167</v>
      </c>
      <c r="E200" t="s">
        <v>210</v>
      </c>
      <c r="F200">
        <v>4815.3352999999997</v>
      </c>
      <c r="G200">
        <v>1832.6768</v>
      </c>
      <c r="H200">
        <v>40877.480499999998</v>
      </c>
      <c r="J200">
        <f t="shared" si="35"/>
        <v>1.4258338678640152</v>
      </c>
      <c r="O200">
        <f t="shared" si="36"/>
        <v>7.8226427196921106E-2</v>
      </c>
      <c r="P200">
        <f t="shared" si="37"/>
        <v>16.646889031430405</v>
      </c>
      <c r="R200">
        <f t="shared" si="38"/>
        <v>1376.985246953175</v>
      </c>
      <c r="T200">
        <f t="shared" si="39"/>
        <v>2.4913406029506096</v>
      </c>
      <c r="U200">
        <f t="shared" si="40"/>
        <v>3.3008338678640152</v>
      </c>
      <c r="AF200">
        <f t="shared" si="41"/>
        <v>112.29955099422708</v>
      </c>
      <c r="AG200">
        <f t="shared" si="42"/>
        <v>112.29955099422708</v>
      </c>
      <c r="AH200">
        <f t="shared" si="43"/>
        <v>139.92944194996795</v>
      </c>
      <c r="AL200">
        <f t="shared" si="44"/>
        <v>73.505452212957024</v>
      </c>
      <c r="AM200">
        <f t="shared" si="45"/>
        <v>0</v>
      </c>
      <c r="AN200">
        <f t="shared" si="46"/>
        <v>14.711032713277742</v>
      </c>
    </row>
    <row r="201" spans="1:40" x14ac:dyDescent="0.25">
      <c r="A201" t="s">
        <v>76</v>
      </c>
      <c r="B201">
        <v>251.756</v>
      </c>
      <c r="C201">
        <v>52.768999999999998</v>
      </c>
      <c r="D201" t="s">
        <v>171</v>
      </c>
      <c r="E201" t="s">
        <v>210</v>
      </c>
      <c r="F201">
        <v>4674.8824999999997</v>
      </c>
      <c r="G201">
        <v>1801.5069000000001</v>
      </c>
      <c r="H201">
        <v>38761.233399999997</v>
      </c>
      <c r="J201">
        <f t="shared" si="35"/>
        <v>0.39389031430404109</v>
      </c>
      <c r="O201">
        <f t="shared" si="36"/>
        <v>0</v>
      </c>
      <c r="P201">
        <f t="shared" si="37"/>
        <v>29.44194996792816</v>
      </c>
      <c r="R201">
        <f t="shared" si="38"/>
        <v>1376.985246953175</v>
      </c>
      <c r="T201">
        <f t="shared" si="39"/>
        <v>2.4913406029506096</v>
      </c>
      <c r="U201">
        <f t="shared" si="40"/>
        <v>3.3008338678640152</v>
      </c>
      <c r="AF201">
        <f t="shared" si="41"/>
        <v>112.29955099422708</v>
      </c>
      <c r="AG201">
        <f t="shared" si="42"/>
        <v>112.29955099422708</v>
      </c>
      <c r="AH201">
        <f t="shared" si="43"/>
        <v>139.92944194996795</v>
      </c>
      <c r="AL201">
        <f t="shared" si="44"/>
        <v>75.979794740218097</v>
      </c>
      <c r="AM201">
        <f t="shared" si="45"/>
        <v>0</v>
      </c>
      <c r="AN201">
        <f t="shared" si="46"/>
        <v>12.185535599743424</v>
      </c>
    </row>
    <row r="202" spans="1:40" x14ac:dyDescent="0.25">
      <c r="A202" t="s">
        <v>92</v>
      </c>
      <c r="B202">
        <v>254.738</v>
      </c>
      <c r="C202">
        <v>55.151000000000003</v>
      </c>
      <c r="D202" t="s">
        <v>187</v>
      </c>
      <c r="E202" t="s">
        <v>210</v>
      </c>
      <c r="F202">
        <v>4845.0011000000004</v>
      </c>
      <c r="G202">
        <v>1777.7503999999999</v>
      </c>
      <c r="H202">
        <v>42140.546600000001</v>
      </c>
      <c r="J202">
        <f t="shared" si="35"/>
        <v>0.87653650254668924</v>
      </c>
      <c r="O202">
        <f t="shared" si="36"/>
        <v>0.1079660441426146</v>
      </c>
      <c r="P202">
        <f t="shared" si="37"/>
        <v>5.7039049235993211</v>
      </c>
      <c r="R202">
        <f t="shared" si="38"/>
        <v>1376.9853989813244</v>
      </c>
      <c r="T202">
        <f t="shared" si="39"/>
        <v>2.4913412563667237</v>
      </c>
      <c r="U202">
        <f t="shared" si="40"/>
        <v>3.3008488964346352</v>
      </c>
      <c r="AF202">
        <f t="shared" si="41"/>
        <v>112.29881154499152</v>
      </c>
      <c r="AG202">
        <f t="shared" si="42"/>
        <v>112.29881154499152</v>
      </c>
      <c r="AH202">
        <f t="shared" si="43"/>
        <v>139.92937181663839</v>
      </c>
      <c r="AL202">
        <f t="shared" si="44"/>
        <v>51.90696095076401</v>
      </c>
      <c r="AM202">
        <f t="shared" si="45"/>
        <v>0</v>
      </c>
      <c r="AN202">
        <f t="shared" si="46"/>
        <v>22.298132427843804</v>
      </c>
    </row>
    <row r="203" spans="1:40" x14ac:dyDescent="0.25">
      <c r="A203" t="s">
        <v>106</v>
      </c>
      <c r="B203">
        <v>231.178</v>
      </c>
      <c r="C203">
        <v>60.116</v>
      </c>
      <c r="D203" t="s">
        <v>201</v>
      </c>
      <c r="E203" t="s">
        <v>217</v>
      </c>
      <c r="F203">
        <v>4022.7469000000001</v>
      </c>
      <c r="G203">
        <v>1728.47</v>
      </c>
      <c r="H203">
        <v>45916.401700000002</v>
      </c>
      <c r="J203">
        <f t="shared" ref="J203:J234" si="47">J101/AT101</f>
        <v>4.2907145020698007E-2</v>
      </c>
      <c r="O203">
        <f t="shared" ref="O203:O234" si="48">O101/AT101</f>
        <v>0</v>
      </c>
      <c r="P203">
        <f t="shared" ref="P203:P234" si="49">P101/AT101</f>
        <v>11.412513041429676</v>
      </c>
      <c r="R203">
        <f t="shared" ref="R203:R234" si="50">R101/AT101</f>
        <v>1376.9854945646687</v>
      </c>
      <c r="T203">
        <f t="shared" ref="T203:T234" si="51">T101/AT101</f>
        <v>2.491367414936223</v>
      </c>
      <c r="U203">
        <f t="shared" ref="U203:U234" si="52">U101/AT101</f>
        <v>3.3008447480900616</v>
      </c>
      <c r="AF203">
        <f t="shared" si="41"/>
        <v>112.29865715343452</v>
      </c>
      <c r="AG203">
        <f t="shared" si="42"/>
        <v>112.29865715343452</v>
      </c>
      <c r="AH203">
        <f t="shared" si="43"/>
        <v>139.92932386497492</v>
      </c>
      <c r="AL203">
        <f t="shared" si="44"/>
        <v>41.726180459731431</v>
      </c>
      <c r="AM203">
        <f t="shared" si="45"/>
        <v>0</v>
      </c>
      <c r="AN203">
        <f t="shared" si="46"/>
        <v>28.540706088244203</v>
      </c>
    </row>
    <row r="204" spans="1:40" x14ac:dyDescent="0.25">
      <c r="A204" t="s">
        <v>108</v>
      </c>
      <c r="B204">
        <v>224.93299999999999</v>
      </c>
      <c r="C204">
        <v>60.71</v>
      </c>
      <c r="D204" t="s">
        <v>203</v>
      </c>
      <c r="E204" t="s">
        <v>217</v>
      </c>
      <c r="F204">
        <v>3880.9092000000001</v>
      </c>
      <c r="G204">
        <v>1724.279</v>
      </c>
      <c r="H204">
        <v>43360.917699999998</v>
      </c>
      <c r="J204">
        <f t="shared" si="47"/>
        <v>0.33055348047538202</v>
      </c>
      <c r="O204">
        <f t="shared" si="48"/>
        <v>0</v>
      </c>
      <c r="P204">
        <f t="shared" si="49"/>
        <v>2.1661799660441425</v>
      </c>
      <c r="R204">
        <f t="shared" si="50"/>
        <v>1376.9853989813244</v>
      </c>
      <c r="T204">
        <f t="shared" si="51"/>
        <v>2.4913412563667237</v>
      </c>
      <c r="U204">
        <f t="shared" si="52"/>
        <v>3.3008488964346352</v>
      </c>
      <c r="AF204">
        <f t="shared" si="41"/>
        <v>112.29881154499152</v>
      </c>
      <c r="AG204">
        <f t="shared" si="42"/>
        <v>112.29881154499152</v>
      </c>
      <c r="AH204">
        <f t="shared" si="43"/>
        <v>139.92937181663839</v>
      </c>
      <c r="AL204">
        <f t="shared" si="44"/>
        <v>62.18268251273345</v>
      </c>
      <c r="AM204">
        <f t="shared" si="45"/>
        <v>0</v>
      </c>
      <c r="AN204">
        <f t="shared" si="46"/>
        <v>20.099830220713077</v>
      </c>
    </row>
    <row r="205" spans="1:40" x14ac:dyDescent="0.25">
      <c r="A205" t="s">
        <v>109</v>
      </c>
      <c r="B205">
        <v>224.13200000000001</v>
      </c>
      <c r="C205">
        <v>63.616</v>
      </c>
      <c r="D205" t="s">
        <v>204</v>
      </c>
      <c r="E205" t="s">
        <v>217</v>
      </c>
      <c r="F205">
        <v>4070.1828</v>
      </c>
      <c r="G205">
        <v>1735.7666999999999</v>
      </c>
      <c r="H205">
        <v>46755.5213</v>
      </c>
      <c r="J205">
        <f t="shared" si="47"/>
        <v>0.96814940577249575</v>
      </c>
      <c r="O205">
        <f t="shared" si="48"/>
        <v>0.14452971137521223</v>
      </c>
      <c r="P205">
        <f t="shared" si="49"/>
        <v>12.874702886247878</v>
      </c>
      <c r="R205">
        <f t="shared" si="50"/>
        <v>1376.9853989813244</v>
      </c>
      <c r="T205">
        <f t="shared" si="51"/>
        <v>2.4913412563667237</v>
      </c>
      <c r="U205">
        <f t="shared" si="52"/>
        <v>3.3008488964346352</v>
      </c>
      <c r="AF205">
        <f t="shared" si="41"/>
        <v>112.29881154499152</v>
      </c>
      <c r="AG205">
        <f t="shared" si="42"/>
        <v>112.29881154499152</v>
      </c>
      <c r="AH205">
        <f t="shared" si="43"/>
        <v>139.92937181663839</v>
      </c>
      <c r="AL205">
        <f t="shared" si="44"/>
        <v>50.609168081494062</v>
      </c>
      <c r="AM205">
        <f t="shared" si="45"/>
        <v>0</v>
      </c>
      <c r="AN205">
        <f t="shared" si="46"/>
        <v>22.626146010186758</v>
      </c>
    </row>
    <row r="207" spans="1:40" x14ac:dyDescent="0.25">
      <c r="A207" t="s">
        <v>333</v>
      </c>
      <c r="C207" s="20">
        <f>'Conversion factor calc'!K35</f>
        <v>12694.414954452697</v>
      </c>
    </row>
    <row r="208" spans="1:40" ht="75" x14ac:dyDescent="0.25">
      <c r="A208" s="1" t="s">
        <v>0</v>
      </c>
      <c r="B208" s="2" t="s">
        <v>1</v>
      </c>
      <c r="C208" s="2" t="s">
        <v>2</v>
      </c>
      <c r="D208" s="1" t="s">
        <v>3</v>
      </c>
      <c r="E208" s="1" t="s">
        <v>4</v>
      </c>
      <c r="F208" s="2" t="s">
        <v>5</v>
      </c>
      <c r="G208" s="2" t="s">
        <v>6</v>
      </c>
      <c r="H208" s="2" t="s">
        <v>254</v>
      </c>
      <c r="I208" s="4" t="s">
        <v>334</v>
      </c>
      <c r="J208" s="9"/>
      <c r="K208" s="4" t="s">
        <v>335</v>
      </c>
      <c r="L208" s="6" t="s">
        <v>337</v>
      </c>
      <c r="M208" s="6" t="s">
        <v>336</v>
      </c>
      <c r="N208" s="6" t="s">
        <v>338</v>
      </c>
      <c r="O208" s="9"/>
      <c r="P208" s="9"/>
      <c r="Q208" s="6" t="s">
        <v>339</v>
      </c>
    </row>
    <row r="209" spans="1:17" x14ac:dyDescent="0.25">
      <c r="A209" t="s">
        <v>7</v>
      </c>
      <c r="B209">
        <v>233.20099999999999</v>
      </c>
      <c r="C209">
        <v>65.281000000000006</v>
      </c>
      <c r="D209" t="s">
        <v>8</v>
      </c>
      <c r="E209" t="s">
        <v>205</v>
      </c>
      <c r="F209">
        <v>4542.0739000000003</v>
      </c>
      <c r="G209">
        <v>1743.2434000000001</v>
      </c>
      <c r="H209">
        <v>50520.334300000002</v>
      </c>
      <c r="I209">
        <f t="shared" ref="I209:I240" si="53">I5*$C$207</f>
        <v>2335.3915191706628</v>
      </c>
      <c r="K209">
        <f t="shared" ref="K209:N228" si="54">K5*$C$207</f>
        <v>37805.237175855575</v>
      </c>
      <c r="L209">
        <f t="shared" si="54"/>
        <v>12278.799808843916</v>
      </c>
      <c r="M209">
        <f t="shared" si="54"/>
        <v>0.22479270001344837</v>
      </c>
      <c r="N209">
        <f t="shared" si="54"/>
        <v>2.8531967051627881E-2</v>
      </c>
      <c r="Q209">
        <f t="shared" ref="Q209:Q240" si="55">Q5*$C$207</f>
        <v>156.63638612299181</v>
      </c>
    </row>
    <row r="210" spans="1:17" x14ac:dyDescent="0.25">
      <c r="A210" t="s">
        <v>9</v>
      </c>
      <c r="B210">
        <v>242.83500000000001</v>
      </c>
      <c r="C210">
        <v>58.621000000000002</v>
      </c>
      <c r="D210" t="s">
        <v>10</v>
      </c>
      <c r="E210" t="s">
        <v>206</v>
      </c>
      <c r="F210">
        <v>5036.9931999999999</v>
      </c>
      <c r="G210">
        <v>1754.7457999999999</v>
      </c>
      <c r="H210">
        <v>43496.0484</v>
      </c>
      <c r="I210">
        <f t="shared" si="53"/>
        <v>2557.6707250231293</v>
      </c>
      <c r="K210">
        <f t="shared" si="54"/>
        <v>31438.988076197547</v>
      </c>
      <c r="L210">
        <f t="shared" si="54"/>
        <v>11077.273433404967</v>
      </c>
      <c r="M210">
        <f t="shared" si="54"/>
        <v>4.1015654717836663</v>
      </c>
      <c r="N210">
        <f t="shared" si="54"/>
        <v>1.0256452562450058</v>
      </c>
      <c r="Q210">
        <f t="shared" si="55"/>
        <v>242.76799158895335</v>
      </c>
    </row>
    <row r="211" spans="1:17" x14ac:dyDescent="0.25">
      <c r="A211" t="s">
        <v>11</v>
      </c>
      <c r="B211">
        <v>245.22300000000001</v>
      </c>
      <c r="C211">
        <v>55.292999999999999</v>
      </c>
      <c r="D211" t="s">
        <v>12</v>
      </c>
      <c r="E211" t="s">
        <v>206</v>
      </c>
      <c r="F211">
        <v>4797.5753000000004</v>
      </c>
      <c r="G211">
        <v>1772.4494</v>
      </c>
      <c r="H211">
        <v>38883.492200000001</v>
      </c>
      <c r="I211">
        <f t="shared" si="53"/>
        <v>3805.4047708962848</v>
      </c>
      <c r="K211">
        <f t="shared" si="54"/>
        <v>26452.621882088533</v>
      </c>
      <c r="L211">
        <f t="shared" si="54"/>
        <v>9804.7852783706294</v>
      </c>
      <c r="M211">
        <f t="shared" si="54"/>
        <v>0.49930942340348788</v>
      </c>
      <c r="N211">
        <f t="shared" si="54"/>
        <v>1.1512437978043607E-2</v>
      </c>
      <c r="Q211">
        <f t="shared" si="55"/>
        <v>458.35724076042357</v>
      </c>
    </row>
    <row r="212" spans="1:17" x14ac:dyDescent="0.25">
      <c r="A212" t="s">
        <v>13</v>
      </c>
      <c r="B212">
        <v>258.92399999999998</v>
      </c>
      <c r="C212">
        <v>56.863999999999997</v>
      </c>
      <c r="D212" t="s">
        <v>14</v>
      </c>
      <c r="E212" t="s">
        <v>207</v>
      </c>
      <c r="F212">
        <v>3922.5572000000002</v>
      </c>
      <c r="G212">
        <v>1743.6477</v>
      </c>
      <c r="H212">
        <v>47070.907099999997</v>
      </c>
      <c r="I212">
        <f t="shared" si="53"/>
        <v>2440.6282191430755</v>
      </c>
      <c r="K212">
        <f t="shared" si="54"/>
        <v>34951.532694094611</v>
      </c>
      <c r="L212">
        <f t="shared" si="54"/>
        <v>11608.407755099268</v>
      </c>
      <c r="M212">
        <f t="shared" si="54"/>
        <v>2.2036234919434436</v>
      </c>
      <c r="N212">
        <f t="shared" si="54"/>
        <v>3.4359972957217111E-3</v>
      </c>
      <c r="Q212">
        <f t="shared" si="55"/>
        <v>172.61865455064779</v>
      </c>
    </row>
    <row r="213" spans="1:17" x14ac:dyDescent="0.25">
      <c r="A213" t="s">
        <v>15</v>
      </c>
      <c r="B213">
        <v>262.13600000000002</v>
      </c>
      <c r="C213">
        <v>55.801000000000002</v>
      </c>
      <c r="D213" t="s">
        <v>16</v>
      </c>
      <c r="E213" t="s">
        <v>207</v>
      </c>
      <c r="F213">
        <v>3911.3226</v>
      </c>
      <c r="G213">
        <v>1754.2333000000001</v>
      </c>
      <c r="H213">
        <v>46861.340400000001</v>
      </c>
      <c r="I213">
        <f t="shared" si="53"/>
        <v>2458.0195676306757</v>
      </c>
      <c r="K213">
        <f t="shared" si="54"/>
        <v>34676.063889582983</v>
      </c>
      <c r="L213">
        <f t="shared" si="54"/>
        <v>11538.080696251602</v>
      </c>
      <c r="M213">
        <f t="shared" si="54"/>
        <v>1.0022367550689948</v>
      </c>
      <c r="N213">
        <f t="shared" si="54"/>
        <v>0</v>
      </c>
      <c r="Q213">
        <f t="shared" si="55"/>
        <v>257.3538743716195</v>
      </c>
    </row>
    <row r="214" spans="1:17" x14ac:dyDescent="0.25">
      <c r="A214" t="s">
        <v>17</v>
      </c>
      <c r="B214">
        <v>278.75599999999997</v>
      </c>
      <c r="C214">
        <v>68.775999999999996</v>
      </c>
      <c r="D214" t="s">
        <v>18</v>
      </c>
      <c r="E214" t="s">
        <v>208</v>
      </c>
      <c r="F214">
        <v>6666.3014999999996</v>
      </c>
      <c r="G214">
        <v>1721.7822000000001</v>
      </c>
      <c r="H214">
        <v>65109.140800000001</v>
      </c>
      <c r="I214">
        <f t="shared" si="53"/>
        <v>2191.9446301853473</v>
      </c>
      <c r="K214">
        <f t="shared" si="54"/>
        <v>50221.644442805758</v>
      </c>
      <c r="L214">
        <f t="shared" si="54"/>
        <v>14942.59584288627</v>
      </c>
      <c r="M214">
        <f t="shared" si="54"/>
        <v>0</v>
      </c>
      <c r="N214">
        <f t="shared" si="54"/>
        <v>0</v>
      </c>
      <c r="Q214">
        <f t="shared" si="55"/>
        <v>0</v>
      </c>
    </row>
    <row r="215" spans="1:17" x14ac:dyDescent="0.25">
      <c r="A215" t="s">
        <v>19</v>
      </c>
      <c r="B215">
        <v>267.88400000000001</v>
      </c>
      <c r="C215">
        <v>62.811</v>
      </c>
      <c r="D215" t="s">
        <v>20</v>
      </c>
      <c r="E215" t="s">
        <v>208</v>
      </c>
      <c r="F215">
        <v>6412.0982000000004</v>
      </c>
      <c r="G215">
        <v>1724.0337</v>
      </c>
      <c r="H215">
        <v>60481.567900000002</v>
      </c>
      <c r="I215">
        <f t="shared" si="53"/>
        <v>2457.511791032498</v>
      </c>
      <c r="K215">
        <f t="shared" si="54"/>
        <v>46177.203838317131</v>
      </c>
      <c r="L215">
        <f t="shared" si="54"/>
        <v>13949.892593448069</v>
      </c>
      <c r="M215">
        <f t="shared" si="54"/>
        <v>0</v>
      </c>
      <c r="N215">
        <f t="shared" si="54"/>
        <v>0</v>
      </c>
      <c r="Q215">
        <f t="shared" si="55"/>
        <v>27.934060107273162</v>
      </c>
    </row>
    <row r="216" spans="1:17" x14ac:dyDescent="0.25">
      <c r="A216" t="s">
        <v>21</v>
      </c>
      <c r="B216">
        <v>282.03300000000002</v>
      </c>
      <c r="C216">
        <v>72.683000000000007</v>
      </c>
      <c r="D216" t="s">
        <v>22</v>
      </c>
      <c r="E216" t="s">
        <v>208</v>
      </c>
      <c r="F216">
        <v>6743.3746000000001</v>
      </c>
      <c r="G216">
        <v>1721.7822000000001</v>
      </c>
      <c r="H216">
        <v>66503.491899999994</v>
      </c>
      <c r="I216">
        <f t="shared" si="53"/>
        <v>1981.5981743900659</v>
      </c>
      <c r="K216">
        <f t="shared" si="54"/>
        <v>51357.794581229275</v>
      </c>
      <c r="L216">
        <f t="shared" si="54"/>
        <v>15464.336297514275</v>
      </c>
      <c r="M216">
        <f t="shared" si="54"/>
        <v>0</v>
      </c>
      <c r="N216">
        <f t="shared" si="54"/>
        <v>0</v>
      </c>
      <c r="Q216">
        <f t="shared" si="55"/>
        <v>0</v>
      </c>
    </row>
    <row r="217" spans="1:17" x14ac:dyDescent="0.25">
      <c r="A217" t="s">
        <v>110</v>
      </c>
      <c r="B217">
        <v>228.18299999999999</v>
      </c>
      <c r="C217">
        <v>53.25</v>
      </c>
      <c r="D217" t="s">
        <v>111</v>
      </c>
      <c r="E217" t="s">
        <v>209</v>
      </c>
      <c r="F217">
        <v>2692.2752999999998</v>
      </c>
      <c r="G217">
        <v>1782.6159</v>
      </c>
      <c r="H217">
        <v>24488.290199999999</v>
      </c>
      <c r="I217">
        <f t="shared" si="53"/>
        <v>5667.0407239667729</v>
      </c>
      <c r="K217">
        <f t="shared" si="54"/>
        <v>14711.557490715231</v>
      </c>
      <c r="L217">
        <f t="shared" si="54"/>
        <v>4210.2296637937816</v>
      </c>
      <c r="M217">
        <f t="shared" si="54"/>
        <v>0</v>
      </c>
      <c r="N217">
        <f t="shared" si="54"/>
        <v>0</v>
      </c>
      <c r="Q217">
        <f t="shared" si="55"/>
        <v>669.28763964360951</v>
      </c>
    </row>
    <row r="218" spans="1:17" x14ac:dyDescent="0.25">
      <c r="A218" t="s">
        <v>23</v>
      </c>
      <c r="B218">
        <v>237.49</v>
      </c>
      <c r="C218">
        <v>53.026000000000003</v>
      </c>
      <c r="D218" t="s">
        <v>24</v>
      </c>
      <c r="E218" t="s">
        <v>209</v>
      </c>
      <c r="F218">
        <v>3181.6104999999998</v>
      </c>
      <c r="G218">
        <v>1744.4146000000001</v>
      </c>
      <c r="H218">
        <v>33363.247100000001</v>
      </c>
      <c r="I218">
        <f t="shared" si="53"/>
        <v>4278.1447838001031</v>
      </c>
      <c r="K218">
        <f t="shared" si="54"/>
        <v>21906.751886899019</v>
      </c>
      <c r="L218">
        <f t="shared" si="54"/>
        <v>8485.9625087525383</v>
      </c>
      <c r="M218">
        <f t="shared" si="54"/>
        <v>5.4509817814419881</v>
      </c>
      <c r="N218">
        <f t="shared" si="54"/>
        <v>0.62610123996856148</v>
      </c>
      <c r="Q218">
        <f t="shared" si="55"/>
        <v>154.12289196201021</v>
      </c>
    </row>
    <row r="219" spans="1:17" x14ac:dyDescent="0.25">
      <c r="A219" t="s">
        <v>25</v>
      </c>
      <c r="B219">
        <v>237.946</v>
      </c>
      <c r="C219">
        <v>52.183</v>
      </c>
      <c r="D219" t="s">
        <v>116</v>
      </c>
      <c r="E219" t="s">
        <v>209</v>
      </c>
      <c r="F219">
        <v>3289.4113000000002</v>
      </c>
      <c r="G219">
        <v>1729.4766</v>
      </c>
      <c r="H219">
        <v>35330.080600000001</v>
      </c>
      <c r="I219">
        <f t="shared" si="53"/>
        <v>3719.5905258041848</v>
      </c>
      <c r="K219">
        <f t="shared" si="54"/>
        <v>23144.457344958155</v>
      </c>
      <c r="L219">
        <f t="shared" si="54"/>
        <v>9766.9559218063605</v>
      </c>
      <c r="M219">
        <f t="shared" si="54"/>
        <v>10.451819608599084</v>
      </c>
      <c r="N219">
        <f t="shared" si="54"/>
        <v>0.83681583379752189</v>
      </c>
      <c r="Q219">
        <f t="shared" si="55"/>
        <v>34.777619209218606</v>
      </c>
    </row>
    <row r="220" spans="1:17" x14ac:dyDescent="0.25">
      <c r="A220" t="s">
        <v>26</v>
      </c>
      <c r="B220">
        <v>237.637</v>
      </c>
      <c r="C220">
        <v>49.024999999999999</v>
      </c>
      <c r="D220" t="s">
        <v>117</v>
      </c>
      <c r="E220" t="s">
        <v>209</v>
      </c>
      <c r="F220">
        <v>2609.9153999999999</v>
      </c>
      <c r="G220">
        <v>1853.5534</v>
      </c>
      <c r="H220">
        <v>22923.8518</v>
      </c>
      <c r="I220">
        <f t="shared" si="53"/>
        <v>4628.6375806925425</v>
      </c>
      <c r="K220">
        <f t="shared" si="54"/>
        <v>13628.723895100416</v>
      </c>
      <c r="L220">
        <f t="shared" si="54"/>
        <v>4367.6404092289949</v>
      </c>
      <c r="M220">
        <f t="shared" si="54"/>
        <v>0</v>
      </c>
      <c r="N220">
        <f t="shared" si="54"/>
        <v>0</v>
      </c>
      <c r="Q220">
        <f t="shared" si="55"/>
        <v>1151.8912129670377</v>
      </c>
    </row>
    <row r="221" spans="1:17" x14ac:dyDescent="0.25">
      <c r="A221" t="s">
        <v>27</v>
      </c>
      <c r="B221">
        <v>232.63300000000001</v>
      </c>
      <c r="C221">
        <v>50.680999999999997</v>
      </c>
      <c r="D221" t="s">
        <v>118</v>
      </c>
      <c r="E221" t="s">
        <v>209</v>
      </c>
      <c r="F221">
        <v>2729.2521999999999</v>
      </c>
      <c r="G221">
        <v>1765.5813000000001</v>
      </c>
      <c r="H221">
        <v>25174.9624</v>
      </c>
      <c r="I221">
        <f t="shared" si="53"/>
        <v>5694.8414927170243</v>
      </c>
      <c r="K221">
        <f t="shared" si="54"/>
        <v>15455.450207046159</v>
      </c>
      <c r="L221">
        <f t="shared" si="54"/>
        <v>4390.9981327451878</v>
      </c>
      <c r="M221">
        <f t="shared" si="54"/>
        <v>0</v>
      </c>
      <c r="N221">
        <f t="shared" si="54"/>
        <v>0</v>
      </c>
      <c r="Q221">
        <f t="shared" si="55"/>
        <v>455.70410803494292</v>
      </c>
    </row>
    <row r="222" spans="1:17" x14ac:dyDescent="0.25">
      <c r="A222" t="s">
        <v>28</v>
      </c>
      <c r="B222">
        <v>249.721</v>
      </c>
      <c r="C222">
        <v>54.405000000000001</v>
      </c>
      <c r="D222" t="s">
        <v>119</v>
      </c>
      <c r="E222" t="s">
        <v>206</v>
      </c>
      <c r="F222">
        <v>4814.5853999999999</v>
      </c>
      <c r="G222">
        <v>1780.1617000000001</v>
      </c>
      <c r="H222">
        <v>39096.867100000003</v>
      </c>
      <c r="I222">
        <f t="shared" si="53"/>
        <v>3113.3052675795238</v>
      </c>
      <c r="K222">
        <f t="shared" si="54"/>
        <v>27021.331672048011</v>
      </c>
      <c r="L222">
        <f t="shared" si="54"/>
        <v>10062.101069497387</v>
      </c>
      <c r="M222">
        <f t="shared" si="54"/>
        <v>2.547261304760478</v>
      </c>
      <c r="N222">
        <f t="shared" si="54"/>
        <v>0.4222416302150056</v>
      </c>
      <c r="Q222">
        <f t="shared" si="55"/>
        <v>528.77316051277262</v>
      </c>
    </row>
    <row r="223" spans="1:17" x14ac:dyDescent="0.25">
      <c r="A223" t="s">
        <v>29</v>
      </c>
      <c r="B223">
        <v>246.53299999999999</v>
      </c>
      <c r="C223">
        <v>53.667000000000002</v>
      </c>
      <c r="D223" t="s">
        <v>120</v>
      </c>
      <c r="E223" t="s">
        <v>206</v>
      </c>
      <c r="F223">
        <v>4739.5024999999996</v>
      </c>
      <c r="G223">
        <v>1764.1672000000001</v>
      </c>
      <c r="H223">
        <v>37949.642599999999</v>
      </c>
      <c r="I223">
        <f t="shared" si="53"/>
        <v>3236.1872043386261</v>
      </c>
      <c r="K223">
        <f t="shared" si="54"/>
        <v>25867.409352688261</v>
      </c>
      <c r="L223">
        <f t="shared" si="54"/>
        <v>10166.068327974353</v>
      </c>
      <c r="M223">
        <f t="shared" si="54"/>
        <v>2.1602085927992154</v>
      </c>
      <c r="N223">
        <f t="shared" si="54"/>
        <v>0.95189070535963549</v>
      </c>
      <c r="Q223">
        <f t="shared" si="55"/>
        <v>347.38266522859806</v>
      </c>
    </row>
    <row r="224" spans="1:17" x14ac:dyDescent="0.25">
      <c r="A224" t="s">
        <v>30</v>
      </c>
      <c r="B224">
        <v>246.42</v>
      </c>
      <c r="C224">
        <v>53.31</v>
      </c>
      <c r="D224" t="s">
        <v>121</v>
      </c>
      <c r="E224" t="s">
        <v>206</v>
      </c>
      <c r="F224">
        <v>4822.308</v>
      </c>
      <c r="G224">
        <v>1787.6802</v>
      </c>
      <c r="H224">
        <v>39103.861199999999</v>
      </c>
      <c r="I224">
        <f t="shared" si="53"/>
        <v>3518.5109929256546</v>
      </c>
      <c r="K224">
        <f t="shared" si="54"/>
        <v>26485.627360970106</v>
      </c>
      <c r="L224">
        <f t="shared" si="54"/>
        <v>10024.017824634027</v>
      </c>
      <c r="M224">
        <f t="shared" si="54"/>
        <v>2.2338361995350411</v>
      </c>
      <c r="N224">
        <f t="shared" si="54"/>
        <v>1.1544554847878372</v>
      </c>
      <c r="Q224">
        <f t="shared" si="55"/>
        <v>592.72762305330525</v>
      </c>
    </row>
    <row r="225" spans="1:17" x14ac:dyDescent="0.25">
      <c r="A225" t="s">
        <v>31</v>
      </c>
      <c r="B225">
        <v>257.53800000000001</v>
      </c>
      <c r="C225">
        <v>51.265000000000001</v>
      </c>
      <c r="D225" t="s">
        <v>122</v>
      </c>
      <c r="E225" t="s">
        <v>210</v>
      </c>
      <c r="F225">
        <v>4740.8072000000002</v>
      </c>
      <c r="G225">
        <v>1844.5202999999999</v>
      </c>
      <c r="H225">
        <v>39407.311900000001</v>
      </c>
      <c r="I225">
        <f t="shared" si="53"/>
        <v>3344.7244521991965</v>
      </c>
      <c r="K225">
        <f t="shared" si="54"/>
        <v>27016.253906066231</v>
      </c>
      <c r="L225">
        <f t="shared" si="54"/>
        <v>9651.5636898703851</v>
      </c>
      <c r="M225">
        <f t="shared" si="54"/>
        <v>3.4509767053679661</v>
      </c>
      <c r="N225">
        <f t="shared" si="54"/>
        <v>0.65174395817655595</v>
      </c>
      <c r="Q225">
        <f t="shared" si="55"/>
        <v>1103.1192707120306</v>
      </c>
    </row>
    <row r="226" spans="1:17" x14ac:dyDescent="0.25">
      <c r="A226" t="s">
        <v>32</v>
      </c>
      <c r="B226">
        <v>260.05</v>
      </c>
      <c r="C226">
        <v>49.917000000000002</v>
      </c>
      <c r="D226" t="s">
        <v>123</v>
      </c>
      <c r="E226" t="s">
        <v>207</v>
      </c>
      <c r="F226">
        <v>3512.4468999999999</v>
      </c>
      <c r="G226">
        <v>1887.4421</v>
      </c>
      <c r="H226">
        <v>39533.584999999999</v>
      </c>
      <c r="I226">
        <f t="shared" si="53"/>
        <v>3245.9619038535543</v>
      </c>
      <c r="K226">
        <f t="shared" si="54"/>
        <v>27027.67887952524</v>
      </c>
      <c r="L226">
        <f t="shared" si="54"/>
        <v>9543.0264420098156</v>
      </c>
      <c r="M226">
        <f t="shared" si="54"/>
        <v>1.1319102038287292</v>
      </c>
      <c r="N226">
        <f t="shared" si="54"/>
        <v>1.6408800770125555E-2</v>
      </c>
      <c r="Q226">
        <f t="shared" si="55"/>
        <v>1369.6004294359016</v>
      </c>
    </row>
    <row r="227" spans="1:17" x14ac:dyDescent="0.25">
      <c r="A227" t="s">
        <v>33</v>
      </c>
      <c r="B227">
        <v>295.52100000000002</v>
      </c>
      <c r="C227">
        <v>48.774999999999999</v>
      </c>
      <c r="D227" t="s">
        <v>124</v>
      </c>
      <c r="E227" t="s">
        <v>211</v>
      </c>
      <c r="F227">
        <v>3197.3125</v>
      </c>
      <c r="G227">
        <v>1857.0764999999999</v>
      </c>
      <c r="H227">
        <v>35112.201300000001</v>
      </c>
      <c r="I227">
        <f t="shared" si="53"/>
        <v>4044.5675486381738</v>
      </c>
      <c r="K227">
        <f t="shared" si="54"/>
        <v>23892.158385775423</v>
      </c>
      <c r="L227">
        <f t="shared" si="54"/>
        <v>8996.9127106692595</v>
      </c>
      <c r="M227">
        <f t="shared" si="54"/>
        <v>0</v>
      </c>
      <c r="N227">
        <f t="shared" si="54"/>
        <v>0</v>
      </c>
      <c r="Q227">
        <f t="shared" si="55"/>
        <v>1235.6108795916534</v>
      </c>
    </row>
    <row r="228" spans="1:17" x14ac:dyDescent="0.25">
      <c r="A228" t="s">
        <v>34</v>
      </c>
      <c r="B228">
        <v>296.49099999999999</v>
      </c>
      <c r="C228">
        <v>44.881</v>
      </c>
      <c r="D228" t="s">
        <v>125</v>
      </c>
      <c r="E228" t="s">
        <v>212</v>
      </c>
      <c r="F228">
        <v>4775.6808000000001</v>
      </c>
      <c r="G228">
        <v>1968.0935999999999</v>
      </c>
      <c r="H228">
        <v>30784.455000000002</v>
      </c>
      <c r="I228">
        <f t="shared" si="53"/>
        <v>4976.0837179959126</v>
      </c>
      <c r="K228">
        <f t="shared" si="54"/>
        <v>18254.568704502977</v>
      </c>
      <c r="L228">
        <f t="shared" si="54"/>
        <v>6674.7233830512287</v>
      </c>
      <c r="M228">
        <f t="shared" si="54"/>
        <v>0</v>
      </c>
      <c r="N228">
        <f t="shared" si="54"/>
        <v>0</v>
      </c>
      <c r="Q228">
        <f t="shared" si="55"/>
        <v>2067.6663077812555</v>
      </c>
    </row>
    <row r="229" spans="1:17" x14ac:dyDescent="0.25">
      <c r="A229" t="s">
        <v>35</v>
      </c>
      <c r="B229">
        <v>295.08300000000003</v>
      </c>
      <c r="C229">
        <v>44.984000000000002</v>
      </c>
      <c r="D229" t="s">
        <v>126</v>
      </c>
      <c r="E229" t="s">
        <v>212</v>
      </c>
      <c r="F229">
        <v>4732.8599000000004</v>
      </c>
      <c r="G229">
        <v>2001.8306</v>
      </c>
      <c r="H229">
        <v>29441.256300000001</v>
      </c>
      <c r="I229">
        <f t="shared" si="53"/>
        <v>4664.1819425650101</v>
      </c>
      <c r="K229">
        <f t="shared" ref="K229:N248" si="56">K25*$C$207</f>
        <v>17466.245535831466</v>
      </c>
      <c r="L229">
        <f t="shared" si="56"/>
        <v>6407.8867807086326</v>
      </c>
      <c r="M229">
        <f t="shared" si="56"/>
        <v>0</v>
      </c>
      <c r="N229">
        <f t="shared" si="56"/>
        <v>0</v>
      </c>
      <c r="Q229">
        <f t="shared" si="55"/>
        <v>2157.4158215092357</v>
      </c>
    </row>
    <row r="230" spans="1:17" x14ac:dyDescent="0.25">
      <c r="A230" t="s">
        <v>36</v>
      </c>
      <c r="B230">
        <v>277.04399999999998</v>
      </c>
      <c r="C230">
        <v>42.276000000000003</v>
      </c>
      <c r="D230" t="s">
        <v>127</v>
      </c>
      <c r="E230" t="s">
        <v>213</v>
      </c>
      <c r="F230">
        <v>2901.5826999999999</v>
      </c>
      <c r="G230">
        <v>2174.2764999999999</v>
      </c>
      <c r="H230">
        <v>27679.879199999999</v>
      </c>
      <c r="I230">
        <f t="shared" si="53"/>
        <v>3914.9575719532118</v>
      </c>
      <c r="K230">
        <f t="shared" si="56"/>
        <v>15600.16653752692</v>
      </c>
      <c r="L230">
        <f t="shared" si="56"/>
        <v>6107.6638670358261</v>
      </c>
      <c r="M230">
        <f t="shared" si="56"/>
        <v>0</v>
      </c>
      <c r="N230">
        <f t="shared" si="56"/>
        <v>0</v>
      </c>
      <c r="Q230">
        <f t="shared" si="55"/>
        <v>3096.0408632414683</v>
      </c>
    </row>
    <row r="231" spans="1:17" x14ac:dyDescent="0.25">
      <c r="A231" t="s">
        <v>112</v>
      </c>
      <c r="B231">
        <v>299.983</v>
      </c>
      <c r="C231">
        <v>43.933</v>
      </c>
      <c r="D231" t="s">
        <v>128</v>
      </c>
      <c r="E231" t="s">
        <v>212</v>
      </c>
      <c r="F231">
        <v>4543.3787000000002</v>
      </c>
      <c r="G231">
        <v>1996.7258999999999</v>
      </c>
      <c r="H231">
        <v>26103.967400000001</v>
      </c>
      <c r="I231">
        <f t="shared" si="53"/>
        <v>5142.2536097496986</v>
      </c>
      <c r="K231">
        <f t="shared" si="56"/>
        <v>14931.170869427262</v>
      </c>
      <c r="L231">
        <f t="shared" si="56"/>
        <v>5105.6936946808746</v>
      </c>
      <c r="M231">
        <f t="shared" si="56"/>
        <v>0</v>
      </c>
      <c r="N231">
        <f t="shared" si="56"/>
        <v>0</v>
      </c>
      <c r="Q231">
        <f t="shared" si="55"/>
        <v>2428.3146366372562</v>
      </c>
    </row>
    <row r="232" spans="1:17" x14ac:dyDescent="0.25">
      <c r="A232" t="s">
        <v>37</v>
      </c>
      <c r="B232">
        <v>293.91199999999998</v>
      </c>
      <c r="C232">
        <v>43.826999999999998</v>
      </c>
      <c r="D232" t="s">
        <v>129</v>
      </c>
      <c r="E232" t="s">
        <v>212</v>
      </c>
      <c r="F232">
        <v>4667.7772000000004</v>
      </c>
      <c r="G232">
        <v>1980.1003000000001</v>
      </c>
      <c r="H232">
        <v>28683.020499999999</v>
      </c>
      <c r="I232">
        <f t="shared" si="53"/>
        <v>5259.0422273306631</v>
      </c>
      <c r="K232">
        <f t="shared" si="56"/>
        <v>16370.7175252622</v>
      </c>
      <c r="L232">
        <f t="shared" si="56"/>
        <v>5811.5031661484445</v>
      </c>
      <c r="M232">
        <f t="shared" si="56"/>
        <v>0</v>
      </c>
      <c r="N232">
        <f t="shared" si="56"/>
        <v>0</v>
      </c>
      <c r="Q232">
        <f t="shared" si="55"/>
        <v>2355.4486947986979</v>
      </c>
    </row>
    <row r="233" spans="1:17" x14ac:dyDescent="0.25">
      <c r="A233" t="s">
        <v>38</v>
      </c>
      <c r="B233">
        <v>294.11700000000002</v>
      </c>
      <c r="C233">
        <v>45.317</v>
      </c>
      <c r="D233" t="s">
        <v>130</v>
      </c>
      <c r="E233" t="s">
        <v>214</v>
      </c>
      <c r="F233">
        <v>3763.7761</v>
      </c>
      <c r="G233">
        <v>1919.1401000000001</v>
      </c>
      <c r="H233">
        <v>33027.455000000002</v>
      </c>
      <c r="I233">
        <f t="shared" si="53"/>
        <v>4929.7491034121604</v>
      </c>
      <c r="K233">
        <f t="shared" si="56"/>
        <v>20006.39796821745</v>
      </c>
      <c r="L233">
        <f t="shared" si="56"/>
        <v>7557.3660548343241</v>
      </c>
      <c r="M233">
        <f t="shared" si="56"/>
        <v>0</v>
      </c>
      <c r="N233">
        <f t="shared" si="56"/>
        <v>0</v>
      </c>
      <c r="Q233">
        <f t="shared" si="55"/>
        <v>1793.0861123164434</v>
      </c>
    </row>
    <row r="234" spans="1:17" x14ac:dyDescent="0.25">
      <c r="A234" t="s">
        <v>39</v>
      </c>
      <c r="B234">
        <v>283.40300000000002</v>
      </c>
      <c r="C234">
        <v>44.225000000000001</v>
      </c>
      <c r="D234" t="s">
        <v>131</v>
      </c>
      <c r="E234" t="s">
        <v>213</v>
      </c>
      <c r="F234">
        <v>2552.3184999999999</v>
      </c>
      <c r="G234">
        <v>2055.8087999999998</v>
      </c>
      <c r="H234">
        <v>21525.629000000001</v>
      </c>
      <c r="I234">
        <f t="shared" si="53"/>
        <v>4422.9880584304092</v>
      </c>
      <c r="K234">
        <f t="shared" si="56"/>
        <v>17511.945429667496</v>
      </c>
      <c r="L234">
        <f t="shared" si="56"/>
        <v>6883.6734532015189</v>
      </c>
      <c r="M234">
        <f t="shared" si="56"/>
        <v>0</v>
      </c>
      <c r="N234">
        <f t="shared" si="56"/>
        <v>0</v>
      </c>
      <c r="Q234">
        <f t="shared" si="55"/>
        <v>2671.2857388654811</v>
      </c>
    </row>
    <row r="235" spans="1:17" x14ac:dyDescent="0.25">
      <c r="A235" t="s">
        <v>40</v>
      </c>
      <c r="B235">
        <v>282.46699999999998</v>
      </c>
      <c r="C235">
        <v>44.116999999999997</v>
      </c>
      <c r="D235" t="s">
        <v>132</v>
      </c>
      <c r="E235" t="s">
        <v>213</v>
      </c>
      <c r="F235">
        <v>3032.2033999999999</v>
      </c>
      <c r="G235">
        <v>2071.4785000000002</v>
      </c>
      <c r="H235">
        <v>30162.192899999998</v>
      </c>
      <c r="I235">
        <f t="shared" si="53"/>
        <v>4398.7417258674041</v>
      </c>
      <c r="K235">
        <f t="shared" si="56"/>
        <v>17560.184206494414</v>
      </c>
      <c r="L235">
        <f t="shared" si="56"/>
        <v>6870.9790382470665</v>
      </c>
      <c r="M235">
        <f t="shared" si="56"/>
        <v>0</v>
      </c>
      <c r="N235">
        <f t="shared" si="56"/>
        <v>0</v>
      </c>
      <c r="Q235">
        <f t="shared" si="55"/>
        <v>2545.9918632650329</v>
      </c>
    </row>
    <row r="236" spans="1:17" x14ac:dyDescent="0.25">
      <c r="A236" t="s">
        <v>41</v>
      </c>
      <c r="B236">
        <v>278.846</v>
      </c>
      <c r="C236">
        <v>43.036000000000001</v>
      </c>
      <c r="D236" t="s">
        <v>133</v>
      </c>
      <c r="E236" t="s">
        <v>213</v>
      </c>
      <c r="F236">
        <v>3018.6331</v>
      </c>
      <c r="G236">
        <v>2082.1428000000001</v>
      </c>
      <c r="H236">
        <v>29902.444899999999</v>
      </c>
      <c r="I236">
        <f t="shared" si="53"/>
        <v>4555.136918106261</v>
      </c>
      <c r="K236">
        <f t="shared" si="56"/>
        <v>17305.026465909916</v>
      </c>
      <c r="L236">
        <f t="shared" si="56"/>
        <v>6549.8103398994135</v>
      </c>
      <c r="M236">
        <f t="shared" si="56"/>
        <v>0</v>
      </c>
      <c r="N236">
        <f t="shared" si="56"/>
        <v>0</v>
      </c>
      <c r="Q236">
        <f t="shared" si="55"/>
        <v>2626.728342375352</v>
      </c>
    </row>
    <row r="237" spans="1:17" x14ac:dyDescent="0.25">
      <c r="A237" t="s">
        <v>42</v>
      </c>
      <c r="B237">
        <v>282.68099999999998</v>
      </c>
      <c r="C237">
        <v>45.951999999999998</v>
      </c>
      <c r="D237" t="s">
        <v>134</v>
      </c>
      <c r="E237" t="s">
        <v>213</v>
      </c>
      <c r="F237">
        <v>3251.7532999999999</v>
      </c>
      <c r="G237">
        <v>1975.8977</v>
      </c>
      <c r="H237">
        <v>34240.426399999997</v>
      </c>
      <c r="I237">
        <f t="shared" si="53"/>
        <v>4093.1871579137278</v>
      </c>
      <c r="K237">
        <f t="shared" si="56"/>
        <v>21451.022390034166</v>
      </c>
      <c r="L237">
        <f t="shared" si="56"/>
        <v>8143.9749698795831</v>
      </c>
      <c r="M237">
        <f t="shared" si="56"/>
        <v>0.22007037765039197</v>
      </c>
      <c r="N237">
        <f t="shared" si="56"/>
        <v>0</v>
      </c>
      <c r="Q237">
        <f t="shared" si="55"/>
        <v>2036.4380469933017</v>
      </c>
    </row>
    <row r="238" spans="1:17" x14ac:dyDescent="0.25">
      <c r="A238" t="s">
        <v>43</v>
      </c>
      <c r="B238">
        <v>286.267</v>
      </c>
      <c r="C238">
        <v>45.466999999999999</v>
      </c>
      <c r="D238" t="s">
        <v>135</v>
      </c>
      <c r="E238" t="s">
        <v>211</v>
      </c>
      <c r="F238">
        <v>2996.6</v>
      </c>
      <c r="G238">
        <v>2016.1357</v>
      </c>
      <c r="H238">
        <v>31444.4156</v>
      </c>
      <c r="I238">
        <f t="shared" si="53"/>
        <v>3887.7915239506829</v>
      </c>
      <c r="K238">
        <f t="shared" si="56"/>
        <v>19056.855729624389</v>
      </c>
      <c r="L238">
        <f t="shared" si="56"/>
        <v>7665.0146936480824</v>
      </c>
      <c r="M238">
        <f t="shared" si="56"/>
        <v>0.81180783633724996</v>
      </c>
      <c r="N238">
        <f t="shared" si="56"/>
        <v>3.3631313538831529E-3</v>
      </c>
      <c r="Q238">
        <f t="shared" si="55"/>
        <v>2164.905526332363</v>
      </c>
    </row>
    <row r="239" spans="1:17" x14ac:dyDescent="0.25">
      <c r="A239" t="s">
        <v>44</v>
      </c>
      <c r="B239">
        <v>282.25</v>
      </c>
      <c r="C239">
        <v>55.283000000000001</v>
      </c>
      <c r="D239" t="s">
        <v>136</v>
      </c>
      <c r="E239" t="s">
        <v>211</v>
      </c>
      <c r="F239">
        <v>3907.8301000000001</v>
      </c>
      <c r="G239">
        <v>1732.7389000000001</v>
      </c>
      <c r="H239">
        <v>47969.909599999999</v>
      </c>
      <c r="I239">
        <f t="shared" si="53"/>
        <v>3488.806061932235</v>
      </c>
      <c r="K239">
        <f t="shared" si="56"/>
        <v>34547.85029854301</v>
      </c>
      <c r="L239">
        <f t="shared" si="56"/>
        <v>11527.163499390772</v>
      </c>
      <c r="M239">
        <f t="shared" si="56"/>
        <v>0</v>
      </c>
      <c r="N239">
        <f t="shared" si="56"/>
        <v>0</v>
      </c>
      <c r="Q239">
        <f t="shared" si="55"/>
        <v>122.80703971087084</v>
      </c>
    </row>
    <row r="240" spans="1:17" x14ac:dyDescent="0.25">
      <c r="A240" t="s">
        <v>45</v>
      </c>
      <c r="B240">
        <v>284.33100000000002</v>
      </c>
      <c r="C240">
        <v>45.323</v>
      </c>
      <c r="D240" t="s">
        <v>137</v>
      </c>
      <c r="E240" t="s">
        <v>213</v>
      </c>
      <c r="F240">
        <v>3172.5272</v>
      </c>
      <c r="G240">
        <v>2017.4739999999999</v>
      </c>
      <c r="H240">
        <v>32758.679400000001</v>
      </c>
      <c r="I240">
        <f t="shared" si="53"/>
        <v>4168.2111502945427</v>
      </c>
      <c r="K240">
        <f t="shared" si="56"/>
        <v>19930.231478490736</v>
      </c>
      <c r="L240">
        <f t="shared" si="56"/>
        <v>7730.7717631121486</v>
      </c>
      <c r="M240">
        <f t="shared" si="56"/>
        <v>0.15564622175654452</v>
      </c>
      <c r="N240">
        <f t="shared" si="56"/>
        <v>0</v>
      </c>
      <c r="Q240">
        <f t="shared" si="55"/>
        <v>2239.1678538159113</v>
      </c>
    </row>
    <row r="241" spans="1:17" x14ac:dyDescent="0.25">
      <c r="A241" t="s">
        <v>46</v>
      </c>
      <c r="B241">
        <v>278.89999999999998</v>
      </c>
      <c r="C241">
        <v>44.75</v>
      </c>
      <c r="D241" t="s">
        <v>138</v>
      </c>
      <c r="E241" t="s">
        <v>213</v>
      </c>
      <c r="F241">
        <v>3092.5055000000002</v>
      </c>
      <c r="G241">
        <v>1993.0362</v>
      </c>
      <c r="H241">
        <v>31345.470600000001</v>
      </c>
      <c r="I241">
        <f t="shared" ref="I241:I272" si="57">I37*$C$207</f>
        <v>4765.483373901543</v>
      </c>
      <c r="K241">
        <f t="shared" si="56"/>
        <v>18546.540248455392</v>
      </c>
      <c r="L241">
        <f t="shared" si="56"/>
        <v>7014.9337038305603</v>
      </c>
      <c r="M241">
        <f t="shared" si="56"/>
        <v>0</v>
      </c>
      <c r="N241">
        <f t="shared" si="56"/>
        <v>0</v>
      </c>
      <c r="Q241">
        <f t="shared" ref="Q241:Q272" si="58">Q37*$C$207</f>
        <v>2210.732364317937</v>
      </c>
    </row>
    <row r="242" spans="1:17" x14ac:dyDescent="0.25">
      <c r="A242" t="s">
        <v>47</v>
      </c>
      <c r="B242">
        <v>293.46699999999998</v>
      </c>
      <c r="C242">
        <v>45.866999999999997</v>
      </c>
      <c r="D242" t="s">
        <v>139</v>
      </c>
      <c r="E242" t="s">
        <v>214</v>
      </c>
      <c r="F242">
        <v>3784.8598000000002</v>
      </c>
      <c r="G242">
        <v>1954.4052999999999</v>
      </c>
      <c r="H242">
        <v>33173.3802</v>
      </c>
      <c r="I242">
        <f t="shared" si="57"/>
        <v>4433.2705345435152</v>
      </c>
      <c r="K242">
        <f t="shared" si="56"/>
        <v>20338.991640024113</v>
      </c>
      <c r="L242">
        <f t="shared" si="56"/>
        <v>7804.780202296608</v>
      </c>
      <c r="M242">
        <f t="shared" si="56"/>
        <v>8.7072261614086502E-2</v>
      </c>
      <c r="N242">
        <f t="shared" si="56"/>
        <v>0</v>
      </c>
      <c r="Q242">
        <f t="shared" si="58"/>
        <v>1868.2370488468034</v>
      </c>
    </row>
    <row r="243" spans="1:17" x14ac:dyDescent="0.25">
      <c r="A243" t="s">
        <v>48</v>
      </c>
      <c r="B243">
        <v>295.32100000000003</v>
      </c>
      <c r="C243">
        <v>46.112000000000002</v>
      </c>
      <c r="D243" t="s">
        <v>140</v>
      </c>
      <c r="E243" t="s">
        <v>214</v>
      </c>
      <c r="F243">
        <v>3775.9911999999999</v>
      </c>
      <c r="G243">
        <v>1961.0351000000001</v>
      </c>
      <c r="H243">
        <v>32997.686099999999</v>
      </c>
      <c r="I243">
        <f t="shared" si="57"/>
        <v>4686.9049453334801</v>
      </c>
      <c r="K243">
        <f t="shared" si="56"/>
        <v>20072.408925980602</v>
      </c>
      <c r="L243">
        <f t="shared" si="56"/>
        <v>7612.3328715871039</v>
      </c>
      <c r="M243">
        <f t="shared" si="56"/>
        <v>0</v>
      </c>
      <c r="N243">
        <f t="shared" si="56"/>
        <v>0</v>
      </c>
      <c r="Q243">
        <f t="shared" si="58"/>
        <v>1913.429166084655</v>
      </c>
    </row>
    <row r="244" spans="1:17" x14ac:dyDescent="0.25">
      <c r="A244" t="s">
        <v>49</v>
      </c>
      <c r="B244">
        <v>296.86700000000002</v>
      </c>
      <c r="C244">
        <v>46.283000000000001</v>
      </c>
      <c r="D244" t="s">
        <v>141</v>
      </c>
      <c r="E244" t="s">
        <v>215</v>
      </c>
      <c r="F244">
        <v>3049.8195000000001</v>
      </c>
      <c r="G244">
        <v>1957.9244000000001</v>
      </c>
      <c r="H244">
        <v>32301.785400000001</v>
      </c>
      <c r="I244">
        <f t="shared" si="57"/>
        <v>4927.3371645708139</v>
      </c>
      <c r="K244">
        <f t="shared" si="56"/>
        <v>19352.635598063138</v>
      </c>
      <c r="L244">
        <f t="shared" si="56"/>
        <v>7247.8762182447672</v>
      </c>
      <c r="M244">
        <f t="shared" si="56"/>
        <v>0</v>
      </c>
      <c r="N244">
        <f t="shared" si="56"/>
        <v>0</v>
      </c>
      <c r="Q244">
        <f t="shared" si="58"/>
        <v>1964.8415466501885</v>
      </c>
    </row>
    <row r="245" spans="1:17" x14ac:dyDescent="0.25">
      <c r="A245" t="s">
        <v>50</v>
      </c>
      <c r="B245">
        <v>299.95</v>
      </c>
      <c r="C245">
        <v>46.167000000000002</v>
      </c>
      <c r="D245" t="s">
        <v>142</v>
      </c>
      <c r="E245" t="s">
        <v>212</v>
      </c>
      <c r="F245">
        <v>4809.7565999999997</v>
      </c>
      <c r="G245">
        <v>1935.7176999999999</v>
      </c>
      <c r="H245">
        <v>31934.773499999999</v>
      </c>
      <c r="I245">
        <f t="shared" si="57"/>
        <v>4886.4611484174766</v>
      </c>
      <c r="K245">
        <f t="shared" si="56"/>
        <v>19212.997033564159</v>
      </c>
      <c r="L245">
        <f t="shared" si="56"/>
        <v>7064.1880338538367</v>
      </c>
      <c r="M245">
        <f t="shared" si="56"/>
        <v>0</v>
      </c>
      <c r="N245">
        <f t="shared" si="56"/>
        <v>0</v>
      </c>
      <c r="Q245">
        <f t="shared" si="58"/>
        <v>1900.861695279747</v>
      </c>
    </row>
    <row r="246" spans="1:17" x14ac:dyDescent="0.25">
      <c r="A246" t="s">
        <v>51</v>
      </c>
      <c r="B246">
        <v>288.60700000000003</v>
      </c>
      <c r="C246">
        <v>46.790999999999997</v>
      </c>
      <c r="D246" t="s">
        <v>143</v>
      </c>
      <c r="E246" t="s">
        <v>211</v>
      </c>
      <c r="F246">
        <v>3191.5821000000001</v>
      </c>
      <c r="G246">
        <v>1958.9922999999999</v>
      </c>
      <c r="H246">
        <v>34979.611900000004</v>
      </c>
      <c r="I246">
        <f t="shared" si="57"/>
        <v>4244.6315283203485</v>
      </c>
      <c r="K246">
        <f t="shared" si="56"/>
        <v>21921.985184844365</v>
      </c>
      <c r="L246">
        <f t="shared" si="56"/>
        <v>8299.1007206229951</v>
      </c>
      <c r="M246">
        <f t="shared" si="56"/>
        <v>1.9961967515876866E-2</v>
      </c>
      <c r="N246">
        <f t="shared" si="56"/>
        <v>0</v>
      </c>
      <c r="Q246">
        <f t="shared" si="58"/>
        <v>1926.5044134877414</v>
      </c>
    </row>
    <row r="247" spans="1:17" x14ac:dyDescent="0.25">
      <c r="A247" t="s">
        <v>52</v>
      </c>
      <c r="B247">
        <v>288.61700000000002</v>
      </c>
      <c r="C247">
        <v>46.783000000000001</v>
      </c>
      <c r="D247" t="s">
        <v>144</v>
      </c>
      <c r="E247" t="s">
        <v>211</v>
      </c>
      <c r="F247">
        <v>1897.0386000000001</v>
      </c>
      <c r="G247">
        <v>1795.7902999999999</v>
      </c>
      <c r="H247">
        <v>11659.5898</v>
      </c>
      <c r="I247">
        <f t="shared" si="57"/>
        <v>4283.603382230518</v>
      </c>
      <c r="K247">
        <f t="shared" si="56"/>
        <v>22079.395930279577</v>
      </c>
      <c r="L247">
        <f t="shared" si="56"/>
        <v>8295.4193402862038</v>
      </c>
      <c r="M247">
        <f t="shared" si="56"/>
        <v>0.12473151301796587</v>
      </c>
      <c r="N247">
        <f t="shared" si="56"/>
        <v>0</v>
      </c>
      <c r="Q247">
        <f t="shared" si="58"/>
        <v>1879.1542457076328</v>
      </c>
    </row>
    <row r="248" spans="1:17" x14ac:dyDescent="0.25">
      <c r="A248" t="s">
        <v>53</v>
      </c>
      <c r="B248">
        <v>291.78300000000002</v>
      </c>
      <c r="C248">
        <v>48.6</v>
      </c>
      <c r="D248" t="s">
        <v>145</v>
      </c>
      <c r="E248" t="s">
        <v>211</v>
      </c>
      <c r="F248">
        <v>3242.6034</v>
      </c>
      <c r="G248">
        <v>1846.8864000000001</v>
      </c>
      <c r="H248">
        <v>35930.943700000003</v>
      </c>
      <c r="I248">
        <f t="shared" si="57"/>
        <v>4343.7749091146234</v>
      </c>
      <c r="K248">
        <f t="shared" si="56"/>
        <v>23068.29085523144</v>
      </c>
      <c r="L248">
        <f t="shared" si="56"/>
        <v>8698.2131267909881</v>
      </c>
      <c r="M248">
        <f t="shared" si="56"/>
        <v>0</v>
      </c>
      <c r="N248">
        <f t="shared" si="56"/>
        <v>0</v>
      </c>
      <c r="Q248">
        <f t="shared" si="58"/>
        <v>1214.1319294887194</v>
      </c>
    </row>
    <row r="249" spans="1:17" x14ac:dyDescent="0.25">
      <c r="A249" t="s">
        <v>54</v>
      </c>
      <c r="B249">
        <v>282.21699999999998</v>
      </c>
      <c r="C249">
        <v>48.052999999999997</v>
      </c>
      <c r="D249" t="s">
        <v>146</v>
      </c>
      <c r="E249" t="s">
        <v>211</v>
      </c>
      <c r="F249">
        <v>3384.9609999999998</v>
      </c>
      <c r="G249">
        <v>1816.1269</v>
      </c>
      <c r="H249">
        <v>38509.386899999998</v>
      </c>
      <c r="I249">
        <f t="shared" si="57"/>
        <v>3910.1336942705202</v>
      </c>
      <c r="K249">
        <f t="shared" ref="K249:N268" si="59">K45*$C$207</f>
        <v>26074.328316445837</v>
      </c>
      <c r="L249">
        <f t="shared" si="59"/>
        <v>9177.935067919756</v>
      </c>
      <c r="M249">
        <f t="shared" si="59"/>
        <v>1.3849606715307892</v>
      </c>
      <c r="N249">
        <f t="shared" si="59"/>
        <v>4.2153074297755624E-2</v>
      </c>
      <c r="Q249">
        <f t="shared" si="58"/>
        <v>888.6852133014155</v>
      </c>
    </row>
    <row r="250" spans="1:17" x14ac:dyDescent="0.25">
      <c r="A250" t="s">
        <v>55</v>
      </c>
      <c r="B250">
        <v>281.16399999999999</v>
      </c>
      <c r="C250">
        <v>48.206000000000003</v>
      </c>
      <c r="D250" t="s">
        <v>147</v>
      </c>
      <c r="E250" t="s">
        <v>211</v>
      </c>
      <c r="F250">
        <v>3422.4582</v>
      </c>
      <c r="G250">
        <v>1824.4438</v>
      </c>
      <c r="H250">
        <v>39184.098899999997</v>
      </c>
      <c r="I250">
        <f t="shared" si="57"/>
        <v>3520.6690434679108</v>
      </c>
      <c r="K250">
        <f t="shared" si="59"/>
        <v>26790.293319876972</v>
      </c>
      <c r="L250">
        <f t="shared" si="59"/>
        <v>9511.2904046236836</v>
      </c>
      <c r="M250">
        <f t="shared" si="59"/>
        <v>0.50327008086927716</v>
      </c>
      <c r="N250">
        <f t="shared" si="59"/>
        <v>3.4340931334785434E-2</v>
      </c>
      <c r="Q250">
        <f t="shared" si="58"/>
        <v>931.47808611287553</v>
      </c>
    </row>
    <row r="251" spans="1:17" x14ac:dyDescent="0.25">
      <c r="A251" t="s">
        <v>56</v>
      </c>
      <c r="B251">
        <v>289.00400000000002</v>
      </c>
      <c r="C251">
        <v>48.331000000000003</v>
      </c>
      <c r="D251" t="s">
        <v>148</v>
      </c>
      <c r="E251" t="s">
        <v>211</v>
      </c>
      <c r="F251">
        <v>3313.9703</v>
      </c>
      <c r="G251">
        <v>1851.6525999999999</v>
      </c>
      <c r="H251">
        <v>37218.474499999997</v>
      </c>
      <c r="I251">
        <f t="shared" si="57"/>
        <v>3817.7183534021042</v>
      </c>
      <c r="K251">
        <f t="shared" si="59"/>
        <v>24740.145304732861</v>
      </c>
      <c r="L251">
        <f t="shared" si="59"/>
        <v>9015.3196123532161</v>
      </c>
      <c r="M251">
        <f t="shared" si="59"/>
        <v>1.205652060299145</v>
      </c>
      <c r="N251">
        <f t="shared" si="59"/>
        <v>0</v>
      </c>
      <c r="Q251">
        <f t="shared" si="58"/>
        <v>1175.0712146738683</v>
      </c>
    </row>
    <row r="252" spans="1:17" x14ac:dyDescent="0.25">
      <c r="A252" t="s">
        <v>57</v>
      </c>
      <c r="B252">
        <v>287.733</v>
      </c>
      <c r="C252">
        <v>48.517000000000003</v>
      </c>
      <c r="D252" t="s">
        <v>149</v>
      </c>
      <c r="E252" t="s">
        <v>211</v>
      </c>
      <c r="F252">
        <v>3365.5196000000001</v>
      </c>
      <c r="G252">
        <v>1871.711</v>
      </c>
      <c r="H252">
        <v>38143.392599999999</v>
      </c>
      <c r="I252">
        <f t="shared" si="57"/>
        <v>3371.6366119026366</v>
      </c>
      <c r="K252">
        <f t="shared" si="59"/>
        <v>25674.454245380581</v>
      </c>
      <c r="L252">
        <f t="shared" si="59"/>
        <v>9347.2785634121556</v>
      </c>
      <c r="M252">
        <f t="shared" si="59"/>
        <v>0.24370737829558289</v>
      </c>
      <c r="N252">
        <f t="shared" si="59"/>
        <v>0</v>
      </c>
      <c r="Q252">
        <f t="shared" si="58"/>
        <v>1344.5924319756298</v>
      </c>
    </row>
    <row r="253" spans="1:17" x14ac:dyDescent="0.25">
      <c r="A253" t="s">
        <v>58</v>
      </c>
      <c r="B253">
        <v>280.577</v>
      </c>
      <c r="C253">
        <v>46.363999999999997</v>
      </c>
      <c r="D253" t="s">
        <v>150</v>
      </c>
      <c r="E253" t="s">
        <v>213</v>
      </c>
      <c r="F253">
        <v>3336.1136000000001</v>
      </c>
      <c r="G253">
        <v>1905.7407000000001</v>
      </c>
      <c r="H253">
        <v>35845.9758</v>
      </c>
      <c r="I253">
        <f t="shared" si="57"/>
        <v>4349.9951724423054</v>
      </c>
      <c r="K253">
        <f t="shared" si="59"/>
        <v>22786.474843242591</v>
      </c>
      <c r="L253">
        <f t="shared" si="59"/>
        <v>8413.4773993626131</v>
      </c>
      <c r="M253">
        <f t="shared" si="59"/>
        <v>3.7576737706675425E-2</v>
      </c>
      <c r="N253">
        <f t="shared" si="59"/>
        <v>0</v>
      </c>
      <c r="Q253">
        <f t="shared" si="58"/>
        <v>1697.7510560085036</v>
      </c>
    </row>
    <row r="254" spans="1:17" x14ac:dyDescent="0.25">
      <c r="A254" t="s">
        <v>59</v>
      </c>
      <c r="B254">
        <v>278.62299999999999</v>
      </c>
      <c r="C254">
        <v>48.57</v>
      </c>
      <c r="D254" t="s">
        <v>151</v>
      </c>
      <c r="E254" t="s">
        <v>213</v>
      </c>
      <c r="F254">
        <v>3528.2478000000001</v>
      </c>
      <c r="G254">
        <v>1812.3330000000001</v>
      </c>
      <c r="H254">
        <v>39427.108399999997</v>
      </c>
      <c r="I254">
        <f t="shared" si="57"/>
        <v>3407.434862074193</v>
      </c>
      <c r="K254">
        <f t="shared" si="59"/>
        <v>27197.784039914906</v>
      </c>
      <c r="L254">
        <f t="shared" si="59"/>
        <v>9609.9260088197807</v>
      </c>
      <c r="M254">
        <f t="shared" si="59"/>
        <v>0.46490755887692109</v>
      </c>
      <c r="N254">
        <f t="shared" si="59"/>
        <v>0</v>
      </c>
      <c r="Q254">
        <f t="shared" si="58"/>
        <v>798.46600622012011</v>
      </c>
    </row>
    <row r="255" spans="1:17" x14ac:dyDescent="0.25">
      <c r="A255" t="s">
        <v>60</v>
      </c>
      <c r="B255">
        <v>236.57400000000001</v>
      </c>
      <c r="C255">
        <v>48.646999999999998</v>
      </c>
      <c r="D255" t="s">
        <v>152</v>
      </c>
      <c r="E255" t="s">
        <v>209</v>
      </c>
      <c r="F255">
        <v>2575.1477</v>
      </c>
      <c r="G255">
        <v>1781.9297999999999</v>
      </c>
      <c r="H255">
        <v>22375.114600000001</v>
      </c>
      <c r="I255">
        <f t="shared" si="57"/>
        <v>4621.7825966171386</v>
      </c>
      <c r="K255">
        <f t="shared" si="59"/>
        <v>13980.359189338755</v>
      </c>
      <c r="L255">
        <f t="shared" si="59"/>
        <v>4056.8811311439927</v>
      </c>
      <c r="M255">
        <f t="shared" si="59"/>
        <v>0</v>
      </c>
      <c r="N255">
        <f t="shared" si="59"/>
        <v>0</v>
      </c>
      <c r="Q255">
        <f t="shared" si="58"/>
        <v>509.60459393154906</v>
      </c>
    </row>
    <row r="256" spans="1:17" x14ac:dyDescent="0.25">
      <c r="A256" t="s">
        <v>61</v>
      </c>
      <c r="B256">
        <v>307.24799999999999</v>
      </c>
      <c r="C256">
        <v>47.619</v>
      </c>
      <c r="D256" t="s">
        <v>153</v>
      </c>
      <c r="E256" t="s">
        <v>216</v>
      </c>
      <c r="F256">
        <v>3209.1109000000001</v>
      </c>
      <c r="G256">
        <v>1838.9839999999999</v>
      </c>
      <c r="H256">
        <v>33092.996299999999</v>
      </c>
      <c r="I256">
        <f t="shared" si="57"/>
        <v>5008.0736436811339</v>
      </c>
      <c r="K256">
        <f t="shared" si="59"/>
        <v>20695.704700244234</v>
      </c>
      <c r="L256">
        <f t="shared" si="59"/>
        <v>7286.8480721549367</v>
      </c>
      <c r="M256">
        <f t="shared" si="59"/>
        <v>0</v>
      </c>
      <c r="N256">
        <f t="shared" si="59"/>
        <v>0</v>
      </c>
      <c r="Q256">
        <f t="shared" si="58"/>
        <v>1242.7578352110102</v>
      </c>
    </row>
    <row r="257" spans="1:17" x14ac:dyDescent="0.25">
      <c r="A257" t="s">
        <v>62</v>
      </c>
      <c r="B257">
        <v>305.43200000000002</v>
      </c>
      <c r="C257">
        <v>48.936999999999998</v>
      </c>
      <c r="D257" t="s">
        <v>154</v>
      </c>
      <c r="E257" t="s">
        <v>216</v>
      </c>
      <c r="F257">
        <v>3303.7876999999999</v>
      </c>
      <c r="G257">
        <v>1820.0930000000001</v>
      </c>
      <c r="H257">
        <v>34829.410799999998</v>
      </c>
      <c r="I257">
        <f t="shared" si="57"/>
        <v>4726.6384641409177</v>
      </c>
      <c r="K257">
        <f t="shared" si="59"/>
        <v>22231.72890973301</v>
      </c>
      <c r="L257">
        <f t="shared" si="59"/>
        <v>8124.55251499927</v>
      </c>
      <c r="M257">
        <f t="shared" si="59"/>
        <v>0</v>
      </c>
      <c r="N257">
        <f t="shared" si="59"/>
        <v>0</v>
      </c>
      <c r="Q257">
        <f t="shared" si="58"/>
        <v>956.90499926664438</v>
      </c>
    </row>
    <row r="258" spans="1:17" x14ac:dyDescent="0.25">
      <c r="A258" t="s">
        <v>63</v>
      </c>
      <c r="B258">
        <v>302.60000000000002</v>
      </c>
      <c r="C258">
        <v>49.216999999999999</v>
      </c>
      <c r="D258" t="s">
        <v>155</v>
      </c>
      <c r="E258" t="s">
        <v>216</v>
      </c>
      <c r="F258">
        <v>3325.5374999999999</v>
      </c>
      <c r="G258">
        <v>1836.5875000000001</v>
      </c>
      <c r="H258">
        <v>35199.714999999997</v>
      </c>
      <c r="I258">
        <f t="shared" si="57"/>
        <v>4574.3054846874847</v>
      </c>
      <c r="K258">
        <f t="shared" si="59"/>
        <v>22491.964416299288</v>
      </c>
      <c r="L258">
        <f t="shared" si="59"/>
        <v>8338.4534069817983</v>
      </c>
      <c r="M258">
        <f t="shared" si="59"/>
        <v>0</v>
      </c>
      <c r="N258">
        <f t="shared" si="59"/>
        <v>0</v>
      </c>
      <c r="Q258">
        <f t="shared" si="58"/>
        <v>1054.9947436197003</v>
      </c>
    </row>
    <row r="259" spans="1:17" x14ac:dyDescent="0.25">
      <c r="A259" t="s">
        <v>64</v>
      </c>
      <c r="B259">
        <v>293.75</v>
      </c>
      <c r="C259">
        <v>50.216999999999999</v>
      </c>
      <c r="D259" t="s">
        <v>156</v>
      </c>
      <c r="E259" t="s">
        <v>211</v>
      </c>
      <c r="F259">
        <v>3465.8348000000001</v>
      </c>
      <c r="G259">
        <v>1786.3041000000001</v>
      </c>
      <c r="H259">
        <v>39977.179300000003</v>
      </c>
      <c r="I259">
        <f t="shared" si="57"/>
        <v>3396.1368327647301</v>
      </c>
      <c r="K259">
        <f t="shared" si="59"/>
        <v>27450.402897508509</v>
      </c>
      <c r="L259">
        <f t="shared" si="59"/>
        <v>9960.5457498617652</v>
      </c>
      <c r="M259">
        <f t="shared" si="59"/>
        <v>0</v>
      </c>
      <c r="N259">
        <f t="shared" si="59"/>
        <v>0</v>
      </c>
      <c r="Q259">
        <f t="shared" si="58"/>
        <v>663.02929307106433</v>
      </c>
    </row>
    <row r="260" spans="1:17" x14ac:dyDescent="0.25">
      <c r="A260" t="s">
        <v>65</v>
      </c>
      <c r="B260">
        <v>301.45</v>
      </c>
      <c r="C260">
        <v>48.533000000000001</v>
      </c>
      <c r="D260" t="s">
        <v>157</v>
      </c>
      <c r="E260" t="s">
        <v>216</v>
      </c>
      <c r="F260">
        <v>3219.3904000000002</v>
      </c>
      <c r="G260">
        <v>1877.9911999999999</v>
      </c>
      <c r="H260">
        <v>33224.419000000002</v>
      </c>
      <c r="I260">
        <f t="shared" si="57"/>
        <v>4902.4561112600868</v>
      </c>
      <c r="K260">
        <f t="shared" si="59"/>
        <v>20469.744114054974</v>
      </c>
      <c r="L260">
        <f t="shared" si="59"/>
        <v>7518.5211450736988</v>
      </c>
      <c r="M260">
        <f t="shared" si="59"/>
        <v>0</v>
      </c>
      <c r="N260">
        <f t="shared" si="59"/>
        <v>0</v>
      </c>
      <c r="Q260">
        <f t="shared" si="58"/>
        <v>1541.1019754705574</v>
      </c>
    </row>
    <row r="261" spans="1:17" x14ac:dyDescent="0.25">
      <c r="A261" t="s">
        <v>66</v>
      </c>
      <c r="B261">
        <v>299.58300000000003</v>
      </c>
      <c r="C261">
        <v>53.317</v>
      </c>
      <c r="D261" t="s">
        <v>158</v>
      </c>
      <c r="E261" t="s">
        <v>216</v>
      </c>
      <c r="F261">
        <v>3723.2953000000002</v>
      </c>
      <c r="G261">
        <v>1747.2288000000001</v>
      </c>
      <c r="H261">
        <v>42516.199200000003</v>
      </c>
      <c r="I261">
        <f t="shared" si="57"/>
        <v>2607.9406082427622</v>
      </c>
      <c r="K261">
        <f t="shared" si="59"/>
        <v>30225.402006551871</v>
      </c>
      <c r="L261">
        <f t="shared" si="59"/>
        <v>11046.806837514283</v>
      </c>
      <c r="M261">
        <f t="shared" si="59"/>
        <v>0</v>
      </c>
      <c r="N261">
        <f t="shared" si="59"/>
        <v>0</v>
      </c>
      <c r="Q261">
        <f t="shared" si="58"/>
        <v>209.03893105497255</v>
      </c>
    </row>
    <row r="262" spans="1:17" x14ac:dyDescent="0.25">
      <c r="A262" t="s">
        <v>113</v>
      </c>
      <c r="B262">
        <v>302.96699999999998</v>
      </c>
      <c r="C262">
        <v>53.716999999999999</v>
      </c>
      <c r="D262" t="s">
        <v>159</v>
      </c>
      <c r="E262" t="s">
        <v>216</v>
      </c>
      <c r="F262">
        <v>3691.2004999999999</v>
      </c>
      <c r="G262">
        <v>1739.9283</v>
      </c>
      <c r="H262">
        <v>41949.796900000001</v>
      </c>
      <c r="I262">
        <f t="shared" si="57"/>
        <v>4071.2258200425244</v>
      </c>
      <c r="K262">
        <f t="shared" si="59"/>
        <v>29000.390963447186</v>
      </c>
      <c r="L262">
        <f t="shared" si="59"/>
        <v>10247.693416131484</v>
      </c>
      <c r="M262">
        <f t="shared" si="59"/>
        <v>0</v>
      </c>
      <c r="N262">
        <f t="shared" si="59"/>
        <v>0</v>
      </c>
      <c r="Q262">
        <f t="shared" si="58"/>
        <v>175.19562078640169</v>
      </c>
    </row>
    <row r="263" spans="1:17" x14ac:dyDescent="0.25">
      <c r="A263" t="s">
        <v>67</v>
      </c>
      <c r="B263">
        <v>293.13600000000002</v>
      </c>
      <c r="C263">
        <v>52.921999999999997</v>
      </c>
      <c r="D263" t="s">
        <v>160</v>
      </c>
      <c r="E263" t="s">
        <v>216</v>
      </c>
      <c r="F263">
        <v>3992.5524</v>
      </c>
      <c r="G263">
        <v>1739.5713000000001</v>
      </c>
      <c r="H263">
        <v>47386.297500000001</v>
      </c>
      <c r="I263">
        <f t="shared" si="57"/>
        <v>2848.2458833305518</v>
      </c>
      <c r="K263">
        <f t="shared" si="59"/>
        <v>34500.880963211537</v>
      </c>
      <c r="L263">
        <f t="shared" si="59"/>
        <v>11659.058470767535</v>
      </c>
      <c r="M263">
        <f t="shared" si="59"/>
        <v>6.9076658974654356E-2</v>
      </c>
      <c r="N263">
        <f t="shared" si="59"/>
        <v>0</v>
      </c>
      <c r="Q263">
        <f t="shared" si="58"/>
        <v>164.773506108796</v>
      </c>
    </row>
    <row r="264" spans="1:17" x14ac:dyDescent="0.25">
      <c r="A264" t="s">
        <v>68</v>
      </c>
      <c r="B264">
        <v>277.53300000000002</v>
      </c>
      <c r="C264">
        <v>49.414000000000001</v>
      </c>
      <c r="D264" t="s">
        <v>161</v>
      </c>
      <c r="E264" t="s">
        <v>213</v>
      </c>
      <c r="F264">
        <v>3566.569</v>
      </c>
      <c r="G264">
        <v>1827.6211000000001</v>
      </c>
      <c r="H264">
        <v>40100.242700000003</v>
      </c>
      <c r="I264">
        <f t="shared" si="57"/>
        <v>3442.7253356475712</v>
      </c>
      <c r="K264">
        <f t="shared" si="59"/>
        <v>27661.130185752427</v>
      </c>
      <c r="L264">
        <f t="shared" si="59"/>
        <v>9647.7553653840496</v>
      </c>
      <c r="M264">
        <f t="shared" si="59"/>
        <v>0.45683391096588921</v>
      </c>
      <c r="N264">
        <f t="shared" si="59"/>
        <v>0</v>
      </c>
      <c r="Q264">
        <f t="shared" si="58"/>
        <v>950.024626361331</v>
      </c>
    </row>
    <row r="265" spans="1:17" x14ac:dyDescent="0.25">
      <c r="A265" t="s">
        <v>69</v>
      </c>
      <c r="B265">
        <v>273.08300000000003</v>
      </c>
      <c r="C265">
        <v>49.767000000000003</v>
      </c>
      <c r="D265" t="s">
        <v>162</v>
      </c>
      <c r="E265" t="s">
        <v>213</v>
      </c>
      <c r="F265">
        <v>3609.0707000000002</v>
      </c>
      <c r="G265">
        <v>1805.0479</v>
      </c>
      <c r="H265">
        <v>40894.657399999996</v>
      </c>
      <c r="I265">
        <f t="shared" si="57"/>
        <v>3287.2187524555261</v>
      </c>
      <c r="K265">
        <f t="shared" si="59"/>
        <v>28601.786333877371</v>
      </c>
      <c r="L265">
        <f t="shared" si="59"/>
        <v>9902.405329370371</v>
      </c>
      <c r="M265">
        <f t="shared" si="59"/>
        <v>0.21803927125767952</v>
      </c>
      <c r="N265">
        <f t="shared" si="59"/>
        <v>0</v>
      </c>
      <c r="Q265">
        <f t="shared" si="58"/>
        <v>769.24346299497006</v>
      </c>
    </row>
    <row r="266" spans="1:17" x14ac:dyDescent="0.25">
      <c r="A266" t="s">
        <v>70</v>
      </c>
      <c r="B266">
        <v>268.10000000000002</v>
      </c>
      <c r="C266">
        <v>50.116999999999997</v>
      </c>
      <c r="D266" t="s">
        <v>163</v>
      </c>
      <c r="E266" t="s">
        <v>213</v>
      </c>
      <c r="F266">
        <v>3548.2566000000002</v>
      </c>
      <c r="G266">
        <v>1845.654</v>
      </c>
      <c r="H266">
        <v>39748.65</v>
      </c>
      <c r="I266">
        <f t="shared" si="57"/>
        <v>3438.0284021144244</v>
      </c>
      <c r="K266">
        <f t="shared" si="59"/>
        <v>27167.317444024215</v>
      </c>
      <c r="L266">
        <f t="shared" si="59"/>
        <v>9624.5245860174018</v>
      </c>
      <c r="M266">
        <f t="shared" si="59"/>
        <v>0.10940935416794145</v>
      </c>
      <c r="N266">
        <f t="shared" si="59"/>
        <v>0</v>
      </c>
      <c r="Q266">
        <f t="shared" si="58"/>
        <v>1159.1016406611668</v>
      </c>
    </row>
    <row r="267" spans="1:17" x14ac:dyDescent="0.25">
      <c r="A267" t="s">
        <v>71</v>
      </c>
      <c r="B267">
        <v>262.76</v>
      </c>
      <c r="C267">
        <v>49.91</v>
      </c>
      <c r="D267" t="s">
        <v>164</v>
      </c>
      <c r="E267" t="s">
        <v>207</v>
      </c>
      <c r="F267">
        <v>3439.0129999999999</v>
      </c>
      <c r="G267">
        <v>1916.4378999999999</v>
      </c>
      <c r="H267">
        <v>38180.770499999999</v>
      </c>
      <c r="I267">
        <f t="shared" si="57"/>
        <v>3274.1435050524397</v>
      </c>
      <c r="K267">
        <f t="shared" si="59"/>
        <v>25732.848554171062</v>
      </c>
      <c r="L267">
        <f t="shared" si="59"/>
        <v>9226.3007888962202</v>
      </c>
      <c r="M267">
        <f t="shared" si="59"/>
        <v>1.3722662565763366</v>
      </c>
      <c r="N267">
        <f t="shared" si="59"/>
        <v>0</v>
      </c>
      <c r="Q267">
        <f t="shared" si="58"/>
        <v>1562.5555367435825</v>
      </c>
    </row>
    <row r="268" spans="1:17" x14ac:dyDescent="0.25">
      <c r="A268" t="s">
        <v>72</v>
      </c>
      <c r="B268">
        <v>255.333</v>
      </c>
      <c r="C268">
        <v>50.433</v>
      </c>
      <c r="D268" t="s">
        <v>165</v>
      </c>
      <c r="E268" t="s">
        <v>210</v>
      </c>
      <c r="F268">
        <v>4689.2029000000002</v>
      </c>
      <c r="G268">
        <v>1834.3776</v>
      </c>
      <c r="H268">
        <v>38565.117899999997</v>
      </c>
      <c r="I268">
        <f t="shared" si="57"/>
        <v>3315.9081302525892</v>
      </c>
      <c r="K268">
        <f t="shared" si="59"/>
        <v>26292.672253662429</v>
      </c>
      <c r="L268">
        <f t="shared" si="59"/>
        <v>9644.9625940940696</v>
      </c>
      <c r="M268">
        <f t="shared" si="59"/>
        <v>4.5722743782947726</v>
      </c>
      <c r="N268">
        <f t="shared" si="59"/>
        <v>0.65355925951504268</v>
      </c>
      <c r="Q268">
        <f t="shared" si="58"/>
        <v>918.61864376401491</v>
      </c>
    </row>
    <row r="269" spans="1:17" x14ac:dyDescent="0.25">
      <c r="A269" t="s">
        <v>73</v>
      </c>
      <c r="B269">
        <v>258.89999999999998</v>
      </c>
      <c r="C269">
        <v>53.966999999999999</v>
      </c>
      <c r="D269" t="s">
        <v>166</v>
      </c>
      <c r="E269" t="s">
        <v>207</v>
      </c>
      <c r="F269">
        <v>3638.1675</v>
      </c>
      <c r="G269">
        <v>1812.5572999999999</v>
      </c>
      <c r="H269">
        <v>41873.505100000002</v>
      </c>
      <c r="I269">
        <f t="shared" si="57"/>
        <v>2943.0731630403134</v>
      </c>
      <c r="K269">
        <f t="shared" ref="K269:N288" si="60">K65*$C$207</f>
        <v>29646.536684628827</v>
      </c>
      <c r="L269">
        <f t="shared" si="60"/>
        <v>10273.590022638567</v>
      </c>
      <c r="M269">
        <f t="shared" si="60"/>
        <v>1.2075816113722218</v>
      </c>
      <c r="N269">
        <f t="shared" si="60"/>
        <v>6.388845158276954E-2</v>
      </c>
      <c r="Q269">
        <f t="shared" si="58"/>
        <v>869.59281320991863</v>
      </c>
    </row>
    <row r="270" spans="1:17" x14ac:dyDescent="0.25">
      <c r="A270" t="s">
        <v>74</v>
      </c>
      <c r="B270">
        <v>254.327</v>
      </c>
      <c r="C270">
        <v>53.213999999999999</v>
      </c>
      <c r="D270" t="s">
        <v>167</v>
      </c>
      <c r="E270" t="s">
        <v>210</v>
      </c>
      <c r="F270">
        <v>4815.3352999999997</v>
      </c>
      <c r="G270">
        <v>1832.6768</v>
      </c>
      <c r="H270">
        <v>40877.480499999998</v>
      </c>
      <c r="I270">
        <f t="shared" si="57"/>
        <v>2943.0731630403134</v>
      </c>
      <c r="K270">
        <f t="shared" si="60"/>
        <v>28521.811519664319</v>
      </c>
      <c r="L270">
        <f t="shared" si="60"/>
        <v>10077.969088190452</v>
      </c>
      <c r="M270">
        <f t="shared" si="60"/>
        <v>6.2751032002850575</v>
      </c>
      <c r="N270">
        <f t="shared" si="60"/>
        <v>0.21332964330957757</v>
      </c>
      <c r="Q270">
        <f t="shared" si="58"/>
        <v>1009.3329330285339</v>
      </c>
    </row>
    <row r="271" spans="1:17" x14ac:dyDescent="0.25">
      <c r="A271" t="s">
        <v>75</v>
      </c>
      <c r="B271">
        <v>249.928</v>
      </c>
      <c r="C271">
        <v>53.308999999999997</v>
      </c>
      <c r="D271" t="s">
        <v>168</v>
      </c>
      <c r="E271" t="s">
        <v>206</v>
      </c>
      <c r="F271">
        <v>4850.4297999999999</v>
      </c>
      <c r="G271">
        <v>1788.0114000000001</v>
      </c>
      <c r="H271">
        <v>39619.113700000002</v>
      </c>
      <c r="I271">
        <f t="shared" si="57"/>
        <v>3546.4387058254501</v>
      </c>
      <c r="K271">
        <f t="shared" si="60"/>
        <v>27079.725980838495</v>
      </c>
      <c r="L271">
        <f t="shared" si="60"/>
        <v>9954.7063189827168</v>
      </c>
      <c r="M271">
        <f t="shared" si="60"/>
        <v>2.3610342373786573</v>
      </c>
      <c r="N271">
        <f t="shared" si="60"/>
        <v>0.57658032723124153</v>
      </c>
      <c r="Q271">
        <f t="shared" si="58"/>
        <v>615.92031917509041</v>
      </c>
    </row>
    <row r="272" spans="1:17" x14ac:dyDescent="0.25">
      <c r="A272" t="s">
        <v>114</v>
      </c>
      <c r="B272">
        <v>268.18299999999999</v>
      </c>
      <c r="C272">
        <v>81.167000000000002</v>
      </c>
      <c r="D272" t="s">
        <v>169</v>
      </c>
      <c r="E272" t="s">
        <v>206</v>
      </c>
      <c r="F272">
        <v>4506.3562000000002</v>
      </c>
      <c r="G272">
        <v>1769.0867000000001</v>
      </c>
      <c r="H272">
        <v>33657.638599999998</v>
      </c>
      <c r="I272">
        <f t="shared" si="57"/>
        <v>3449.3264314238872</v>
      </c>
      <c r="K272">
        <f t="shared" si="60"/>
        <v>22173.334600942526</v>
      </c>
      <c r="L272">
        <f t="shared" si="60"/>
        <v>9176.7925705738544</v>
      </c>
      <c r="M272">
        <f t="shared" si="60"/>
        <v>31.567201667237523</v>
      </c>
      <c r="N272">
        <f t="shared" si="60"/>
        <v>13.145066685335767</v>
      </c>
      <c r="Q272">
        <f t="shared" si="58"/>
        <v>184.767209662059</v>
      </c>
    </row>
    <row r="273" spans="1:17" x14ac:dyDescent="0.25">
      <c r="A273" t="s">
        <v>115</v>
      </c>
      <c r="B273">
        <v>251.983</v>
      </c>
      <c r="C273">
        <v>66.832999999999998</v>
      </c>
      <c r="D273" t="s">
        <v>170</v>
      </c>
      <c r="E273" t="s">
        <v>206</v>
      </c>
      <c r="F273">
        <v>5821.5784000000003</v>
      </c>
      <c r="G273">
        <v>1726.2072000000001</v>
      </c>
      <c r="H273">
        <v>58091.4611</v>
      </c>
      <c r="I273">
        <f t="shared" ref="I273:I304" si="61">I69*$C$207</f>
        <v>2109.8117654300381</v>
      </c>
      <c r="K273">
        <f t="shared" si="60"/>
        <v>44604.365825460445</v>
      </c>
      <c r="L273">
        <f t="shared" si="60"/>
        <v>13765.823576608505</v>
      </c>
      <c r="M273">
        <f t="shared" si="60"/>
        <v>0</v>
      </c>
      <c r="N273">
        <f t="shared" si="60"/>
        <v>0</v>
      </c>
      <c r="Q273">
        <f t="shared" ref="Q273:Q304" si="62">Q69*$C$207</f>
        <v>48.620878717049273</v>
      </c>
    </row>
    <row r="274" spans="1:17" x14ac:dyDescent="0.25">
      <c r="A274" t="s">
        <v>76</v>
      </c>
      <c r="B274">
        <v>251.756</v>
      </c>
      <c r="C274">
        <v>52.768999999999998</v>
      </c>
      <c r="D274" t="s">
        <v>171</v>
      </c>
      <c r="E274" t="s">
        <v>210</v>
      </c>
      <c r="F274">
        <v>4674.8824999999997</v>
      </c>
      <c r="G274">
        <v>1801.5069000000001</v>
      </c>
      <c r="H274">
        <v>38761.233399999997</v>
      </c>
      <c r="I274">
        <f t="shared" si="61"/>
        <v>3219.5575207482934</v>
      </c>
      <c r="K274">
        <f t="shared" si="60"/>
        <v>26743.323984545499</v>
      </c>
      <c r="L274">
        <f t="shared" si="60"/>
        <v>9901.3897761740154</v>
      </c>
      <c r="M274">
        <f t="shared" si="60"/>
        <v>7.9599059530400194</v>
      </c>
      <c r="N274">
        <f t="shared" si="60"/>
        <v>0.49381274172820988</v>
      </c>
      <c r="Q274">
        <f t="shared" si="62"/>
        <v>766.89499622839639</v>
      </c>
    </row>
    <row r="275" spans="1:17" x14ac:dyDescent="0.25">
      <c r="A275" t="s">
        <v>77</v>
      </c>
      <c r="B275">
        <v>245.98</v>
      </c>
      <c r="C275">
        <v>51.113999999999997</v>
      </c>
      <c r="D275" t="s">
        <v>172</v>
      </c>
      <c r="E275" t="s">
        <v>206</v>
      </c>
      <c r="F275">
        <v>4608.3626000000004</v>
      </c>
      <c r="G275">
        <v>1740.1971000000001</v>
      </c>
      <c r="H275">
        <v>35911.809600000001</v>
      </c>
      <c r="I275">
        <f t="shared" si="61"/>
        <v>3202.0392281111485</v>
      </c>
      <c r="K275">
        <f t="shared" si="60"/>
        <v>23572.259128923215</v>
      </c>
      <c r="L275">
        <f t="shared" si="60"/>
        <v>10383.269767845039</v>
      </c>
      <c r="M275">
        <f t="shared" si="60"/>
        <v>5.262342775218821</v>
      </c>
      <c r="N275">
        <f t="shared" si="60"/>
        <v>4.2235587994959564E-2</v>
      </c>
      <c r="Q275">
        <f t="shared" si="62"/>
        <v>121.29005712381374</v>
      </c>
    </row>
    <row r="276" spans="1:17" x14ac:dyDescent="0.25">
      <c r="A276" t="s">
        <v>78</v>
      </c>
      <c r="B276">
        <v>246.1</v>
      </c>
      <c r="C276">
        <v>52.183</v>
      </c>
      <c r="D276" t="s">
        <v>173</v>
      </c>
      <c r="E276" t="s">
        <v>206</v>
      </c>
      <c r="F276">
        <v>4777.3450999999995</v>
      </c>
      <c r="G276">
        <v>1751.7904000000001</v>
      </c>
      <c r="H276">
        <v>38804.683499999999</v>
      </c>
      <c r="I276">
        <f t="shared" si="61"/>
        <v>3426.9842611040499</v>
      </c>
      <c r="K276">
        <f t="shared" si="60"/>
        <v>26559.254967705932</v>
      </c>
      <c r="L276">
        <f t="shared" si="60"/>
        <v>10115.671500605176</v>
      </c>
      <c r="M276">
        <f t="shared" si="60"/>
        <v>1.9456729800689649</v>
      </c>
      <c r="N276">
        <f t="shared" si="60"/>
        <v>0.25610982170608315</v>
      </c>
      <c r="Q276">
        <f t="shared" si="62"/>
        <v>228.15671997637833</v>
      </c>
    </row>
    <row r="277" spans="1:17" x14ac:dyDescent="0.25">
      <c r="A277" t="s">
        <v>79</v>
      </c>
      <c r="B277">
        <v>243.535</v>
      </c>
      <c r="C277">
        <v>53.579000000000001</v>
      </c>
      <c r="D277" t="s">
        <v>174</v>
      </c>
      <c r="E277" t="s">
        <v>206</v>
      </c>
      <c r="F277">
        <v>4742.4155000000001</v>
      </c>
      <c r="G277">
        <v>1739.1944000000001</v>
      </c>
      <c r="H277">
        <v>38360.828699999998</v>
      </c>
      <c r="I277">
        <f t="shared" si="61"/>
        <v>3633.5223924129955</v>
      </c>
      <c r="K277">
        <f t="shared" si="60"/>
        <v>26561.793850696824</v>
      </c>
      <c r="L277">
        <f t="shared" si="60"/>
        <v>10224.462636764836</v>
      </c>
      <c r="M277">
        <f t="shared" si="60"/>
        <v>2.7876935239978122</v>
      </c>
      <c r="N277">
        <f t="shared" si="60"/>
        <v>0.25348207781051146</v>
      </c>
      <c r="Q277">
        <f t="shared" si="62"/>
        <v>128.28975752969896</v>
      </c>
    </row>
    <row r="278" spans="1:17" x14ac:dyDescent="0.25">
      <c r="A278" t="s">
        <v>80</v>
      </c>
      <c r="B278">
        <v>239.55600000000001</v>
      </c>
      <c r="C278">
        <v>50.701999999999998</v>
      </c>
      <c r="D278" t="s">
        <v>175</v>
      </c>
      <c r="E278" t="s">
        <v>209</v>
      </c>
      <c r="F278">
        <v>2846.7918</v>
      </c>
      <c r="G278">
        <v>1776.0406</v>
      </c>
      <c r="H278">
        <v>27284.583200000001</v>
      </c>
      <c r="I278">
        <f t="shared" si="61"/>
        <v>2997.1513707462818</v>
      </c>
      <c r="K278">
        <f t="shared" si="60"/>
        <v>17430.701173958998</v>
      </c>
      <c r="L278">
        <f t="shared" si="60"/>
        <v>7732.5489812057704</v>
      </c>
      <c r="M278">
        <f t="shared" si="60"/>
        <v>87.147158662317764</v>
      </c>
      <c r="N278">
        <f t="shared" si="60"/>
        <v>29.096868517101029</v>
      </c>
      <c r="Q278">
        <f t="shared" si="62"/>
        <v>130.14314211304907</v>
      </c>
    </row>
    <row r="279" spans="1:17" x14ac:dyDescent="0.25">
      <c r="A279" t="s">
        <v>81</v>
      </c>
      <c r="B279">
        <v>240.398</v>
      </c>
      <c r="C279">
        <v>49.463000000000001</v>
      </c>
      <c r="D279" t="s">
        <v>176</v>
      </c>
      <c r="E279" t="s">
        <v>209</v>
      </c>
      <c r="F279">
        <v>2792.2179999999998</v>
      </c>
      <c r="G279">
        <v>1777.1294</v>
      </c>
      <c r="H279">
        <v>26298.6692</v>
      </c>
      <c r="I279">
        <f t="shared" si="61"/>
        <v>2886.9638489416325</v>
      </c>
      <c r="K279">
        <f t="shared" si="60"/>
        <v>17006.707714480279</v>
      </c>
      <c r="L279">
        <f t="shared" si="60"/>
        <v>7206.1115930446185</v>
      </c>
      <c r="M279">
        <f t="shared" si="60"/>
        <v>34.057845881301141</v>
      </c>
      <c r="N279">
        <f t="shared" si="60"/>
        <v>6.1400346251696805</v>
      </c>
      <c r="Q279">
        <f t="shared" si="62"/>
        <v>202.6155570880195</v>
      </c>
    </row>
    <row r="280" spans="1:17" x14ac:dyDescent="0.25">
      <c r="A280" t="s">
        <v>82</v>
      </c>
      <c r="B280">
        <v>236.816</v>
      </c>
      <c r="C280">
        <v>49.194000000000003</v>
      </c>
      <c r="D280" t="s">
        <v>177</v>
      </c>
      <c r="E280" t="s">
        <v>209</v>
      </c>
      <c r="F280">
        <v>2582.6923999999999</v>
      </c>
      <c r="G280">
        <v>1874.9182000000001</v>
      </c>
      <c r="H280">
        <v>22406.499899999999</v>
      </c>
      <c r="I280">
        <f t="shared" si="61"/>
        <v>5038.2863512727308</v>
      </c>
      <c r="K280">
        <f t="shared" si="60"/>
        <v>12863.25067334692</v>
      </c>
      <c r="L280">
        <f t="shared" si="60"/>
        <v>3797.4072894749802</v>
      </c>
      <c r="M280">
        <f t="shared" si="60"/>
        <v>0</v>
      </c>
      <c r="N280">
        <f t="shared" si="60"/>
        <v>0</v>
      </c>
      <c r="Q280">
        <f t="shared" si="62"/>
        <v>1498.9565178217745</v>
      </c>
    </row>
    <row r="281" spans="1:17" x14ac:dyDescent="0.25">
      <c r="A281" t="s">
        <v>83</v>
      </c>
      <c r="B281">
        <v>235.113</v>
      </c>
      <c r="C281">
        <v>49.710999999999999</v>
      </c>
      <c r="D281" t="s">
        <v>178</v>
      </c>
      <c r="E281" t="s">
        <v>209</v>
      </c>
      <c r="F281">
        <v>2580.2539000000002</v>
      </c>
      <c r="G281">
        <v>1803.9121</v>
      </c>
      <c r="H281">
        <v>22442.494200000001</v>
      </c>
      <c r="I281">
        <f t="shared" si="61"/>
        <v>4717.2445970746221</v>
      </c>
      <c r="K281">
        <f t="shared" si="60"/>
        <v>13772.170784085731</v>
      </c>
      <c r="L281">
        <f t="shared" si="60"/>
        <v>4016.5128915888336</v>
      </c>
      <c r="M281">
        <f t="shared" si="60"/>
        <v>0</v>
      </c>
      <c r="N281">
        <f t="shared" si="60"/>
        <v>0</v>
      </c>
      <c r="Q281">
        <f t="shared" si="62"/>
        <v>736.32684501807421</v>
      </c>
    </row>
    <row r="282" spans="1:17" x14ac:dyDescent="0.25">
      <c r="A282" t="s">
        <v>84</v>
      </c>
      <c r="B282">
        <v>237.321</v>
      </c>
      <c r="C282">
        <v>53.889000000000003</v>
      </c>
      <c r="D282" t="s">
        <v>179</v>
      </c>
      <c r="E282" t="s">
        <v>209</v>
      </c>
      <c r="F282">
        <v>3310.1529999999998</v>
      </c>
      <c r="G282">
        <v>1740.4966999999999</v>
      </c>
      <c r="H282">
        <v>35691.8243</v>
      </c>
      <c r="I282">
        <f t="shared" si="61"/>
        <v>4098.6457563441418</v>
      </c>
      <c r="K282">
        <f t="shared" si="60"/>
        <v>23578.60633640044</v>
      </c>
      <c r="L282">
        <f t="shared" si="60"/>
        <v>9189.3600413787626</v>
      </c>
      <c r="M282">
        <f t="shared" si="60"/>
        <v>2.0403733156291817</v>
      </c>
      <c r="N282">
        <f t="shared" si="60"/>
        <v>0</v>
      </c>
      <c r="Q282">
        <f t="shared" si="62"/>
        <v>138.06445704462755</v>
      </c>
    </row>
    <row r="283" spans="1:17" x14ac:dyDescent="0.25">
      <c r="A283" t="s">
        <v>85</v>
      </c>
      <c r="B283">
        <v>229.55</v>
      </c>
      <c r="C283">
        <v>54.283000000000001</v>
      </c>
      <c r="D283" t="s">
        <v>180</v>
      </c>
      <c r="E283" t="s">
        <v>209</v>
      </c>
      <c r="F283">
        <v>2799.3831</v>
      </c>
      <c r="G283">
        <v>1766.127</v>
      </c>
      <c r="H283">
        <v>26439.945800000001</v>
      </c>
      <c r="I283">
        <f t="shared" si="61"/>
        <v>5896.5557463432779</v>
      </c>
      <c r="K283">
        <f t="shared" si="60"/>
        <v>16015.273906537523</v>
      </c>
      <c r="L283">
        <f t="shared" si="60"/>
        <v>4895.728071334227</v>
      </c>
      <c r="M283">
        <f t="shared" si="60"/>
        <v>0</v>
      </c>
      <c r="N283">
        <f t="shared" si="60"/>
        <v>0</v>
      </c>
      <c r="Q283">
        <f t="shared" si="62"/>
        <v>498.6239249959475</v>
      </c>
    </row>
    <row r="284" spans="1:17" x14ac:dyDescent="0.25">
      <c r="A284" t="s">
        <v>86</v>
      </c>
      <c r="B284">
        <v>285.96699999999998</v>
      </c>
      <c r="C284">
        <v>45.683</v>
      </c>
      <c r="D284" t="s">
        <v>181</v>
      </c>
      <c r="E284" t="s">
        <v>211</v>
      </c>
      <c r="F284">
        <v>3150.6428000000001</v>
      </c>
      <c r="G284">
        <v>1998.9041999999999</v>
      </c>
      <c r="H284">
        <v>34229.8488</v>
      </c>
      <c r="I284">
        <f t="shared" si="61"/>
        <v>4036.8239555159576</v>
      </c>
      <c r="K284">
        <f t="shared" si="60"/>
        <v>21360.892043857555</v>
      </c>
      <c r="L284">
        <f t="shared" si="60"/>
        <v>8079.6142860605078</v>
      </c>
      <c r="M284">
        <f t="shared" si="60"/>
        <v>0.55700553937147546</v>
      </c>
      <c r="N284">
        <f t="shared" si="60"/>
        <v>0</v>
      </c>
      <c r="Q284">
        <f t="shared" si="62"/>
        <v>2151.3225023310988</v>
      </c>
    </row>
    <row r="285" spans="1:17" x14ac:dyDescent="0.25">
      <c r="A285" t="s">
        <v>87</v>
      </c>
      <c r="B285">
        <v>291.58300000000003</v>
      </c>
      <c r="C285">
        <v>58.1</v>
      </c>
      <c r="D285" t="s">
        <v>182</v>
      </c>
      <c r="E285" t="s">
        <v>211</v>
      </c>
      <c r="F285">
        <v>4073.1167</v>
      </c>
      <c r="G285">
        <v>1732.7472</v>
      </c>
      <c r="H285">
        <v>50953.0164</v>
      </c>
      <c r="I285">
        <f t="shared" si="61"/>
        <v>2820.8259470289336</v>
      </c>
      <c r="K285">
        <f t="shared" si="60"/>
        <v>37322.849407586378</v>
      </c>
      <c r="L285">
        <f t="shared" si="60"/>
        <v>12513.265653052656</v>
      </c>
      <c r="M285">
        <f t="shared" si="60"/>
        <v>0</v>
      </c>
      <c r="N285">
        <f t="shared" si="60"/>
        <v>0</v>
      </c>
      <c r="Q285">
        <f t="shared" si="62"/>
        <v>104.4242574153279</v>
      </c>
    </row>
    <row r="286" spans="1:17" x14ac:dyDescent="0.25">
      <c r="A286" t="s">
        <v>88</v>
      </c>
      <c r="B286">
        <v>291.44400000000002</v>
      </c>
      <c r="C286">
        <v>63.756</v>
      </c>
      <c r="D286" t="s">
        <v>183</v>
      </c>
      <c r="E286" t="s">
        <v>208</v>
      </c>
      <c r="F286">
        <v>6290.0054</v>
      </c>
      <c r="G286">
        <v>1721.7822000000001</v>
      </c>
      <c r="H286">
        <v>58313.991999999998</v>
      </c>
      <c r="I286">
        <f t="shared" si="61"/>
        <v>2502.4500199712602</v>
      </c>
      <c r="K286">
        <f t="shared" si="60"/>
        <v>43513.915580872956</v>
      </c>
      <c r="L286">
        <f t="shared" si="60"/>
        <v>14170.775413655547</v>
      </c>
      <c r="M286">
        <f t="shared" si="60"/>
        <v>0</v>
      </c>
      <c r="N286">
        <f t="shared" si="60"/>
        <v>0</v>
      </c>
      <c r="Q286">
        <f t="shared" si="62"/>
        <v>0</v>
      </c>
    </row>
    <row r="287" spans="1:17" x14ac:dyDescent="0.25">
      <c r="A287" t="s">
        <v>89</v>
      </c>
      <c r="B287">
        <v>265.28300000000002</v>
      </c>
      <c r="C287">
        <v>56.35</v>
      </c>
      <c r="D287" t="s">
        <v>184</v>
      </c>
      <c r="E287" t="s">
        <v>207</v>
      </c>
      <c r="F287">
        <v>3749.7024999999999</v>
      </c>
      <c r="G287">
        <v>1747.7782999999999</v>
      </c>
      <c r="H287">
        <v>43950.015099999997</v>
      </c>
      <c r="I287">
        <f t="shared" si="61"/>
        <v>2512.986384383456</v>
      </c>
      <c r="K287">
        <f t="shared" si="60"/>
        <v>35840.1417409063</v>
      </c>
      <c r="L287">
        <f t="shared" si="60"/>
        <v>11767.722662777651</v>
      </c>
      <c r="M287">
        <f t="shared" si="60"/>
        <v>0.34711608251455456</v>
      </c>
      <c r="N287">
        <f t="shared" si="60"/>
        <v>0</v>
      </c>
      <c r="Q287">
        <f t="shared" si="62"/>
        <v>203.88499858346475</v>
      </c>
    </row>
    <row r="288" spans="1:17" x14ac:dyDescent="0.25">
      <c r="A288" t="s">
        <v>90</v>
      </c>
      <c r="B288">
        <v>276.64100000000002</v>
      </c>
      <c r="C288">
        <v>64.192999999999998</v>
      </c>
      <c r="D288" t="s">
        <v>185</v>
      </c>
      <c r="E288" t="s">
        <v>208</v>
      </c>
      <c r="F288">
        <v>6384.2358999999997</v>
      </c>
      <c r="G288">
        <v>1721.9869000000001</v>
      </c>
      <c r="H288">
        <v>60081.011700000003</v>
      </c>
      <c r="I288">
        <f t="shared" si="61"/>
        <v>2156.0194358642461</v>
      </c>
      <c r="K288">
        <f t="shared" si="60"/>
        <v>46931.252086611625</v>
      </c>
      <c r="L288">
        <f t="shared" si="60"/>
        <v>14493.213553498643</v>
      </c>
      <c r="M288">
        <f t="shared" si="60"/>
        <v>0</v>
      </c>
      <c r="N288">
        <f t="shared" si="60"/>
        <v>0</v>
      </c>
      <c r="Q288">
        <f t="shared" si="62"/>
        <v>2.918445998028675</v>
      </c>
    </row>
    <row r="289" spans="1:17" x14ac:dyDescent="0.25">
      <c r="A289" t="s">
        <v>91</v>
      </c>
      <c r="B289">
        <v>274.06700000000001</v>
      </c>
      <c r="C289">
        <v>79.983000000000004</v>
      </c>
      <c r="D289" t="s">
        <v>186</v>
      </c>
      <c r="E289" t="s">
        <v>208</v>
      </c>
      <c r="F289">
        <v>6845.0213000000003</v>
      </c>
      <c r="G289">
        <v>1721.7822000000001</v>
      </c>
      <c r="H289">
        <v>68431.620999999999</v>
      </c>
      <c r="I289">
        <f t="shared" si="61"/>
        <v>1405.9064562056362</v>
      </c>
      <c r="K289">
        <f t="shared" ref="K289:N307" si="63">K85*$C$207</f>
        <v>58828.457781924684</v>
      </c>
      <c r="L289">
        <f t="shared" si="63"/>
        <v>16816.291490163487</v>
      </c>
      <c r="M289">
        <f t="shared" si="63"/>
        <v>0</v>
      </c>
      <c r="N289">
        <f t="shared" si="63"/>
        <v>0</v>
      </c>
      <c r="Q289">
        <f t="shared" si="62"/>
        <v>0</v>
      </c>
    </row>
    <row r="290" spans="1:17" x14ac:dyDescent="0.25">
      <c r="A290" t="s">
        <v>92</v>
      </c>
      <c r="B290">
        <v>254.738</v>
      </c>
      <c r="C290">
        <v>55.151000000000003</v>
      </c>
      <c r="D290" t="s">
        <v>187</v>
      </c>
      <c r="E290" t="s">
        <v>210</v>
      </c>
      <c r="F290">
        <v>4845.0011000000004</v>
      </c>
      <c r="G290">
        <v>1777.7503999999999</v>
      </c>
      <c r="H290">
        <v>42140.546600000001</v>
      </c>
      <c r="I290">
        <f t="shared" si="61"/>
        <v>2765.2244095284309</v>
      </c>
      <c r="K290">
        <f t="shared" si="63"/>
        <v>30183.510437202178</v>
      </c>
      <c r="L290">
        <f t="shared" si="63"/>
        <v>10511.356414735468</v>
      </c>
      <c r="M290">
        <f t="shared" si="63"/>
        <v>2.101306507410555</v>
      </c>
      <c r="N290">
        <f t="shared" si="63"/>
        <v>0.16474811727888711</v>
      </c>
      <c r="Q290">
        <f t="shared" si="62"/>
        <v>495.60265423678777</v>
      </c>
    </row>
    <row r="291" spans="1:17" x14ac:dyDescent="0.25">
      <c r="A291" t="s">
        <v>93</v>
      </c>
      <c r="B291">
        <v>265.03100000000001</v>
      </c>
      <c r="C291">
        <v>74.716999999999999</v>
      </c>
      <c r="D291" t="s">
        <v>188</v>
      </c>
      <c r="E291" t="s">
        <v>208</v>
      </c>
      <c r="F291">
        <v>6883.8091999999997</v>
      </c>
      <c r="G291">
        <v>1721.7822000000001</v>
      </c>
      <c r="H291">
        <v>69075.526800000007</v>
      </c>
      <c r="I291">
        <f t="shared" si="61"/>
        <v>1810.8582932526772</v>
      </c>
      <c r="K291">
        <f t="shared" si="63"/>
        <v>53758.308449116281</v>
      </c>
      <c r="L291">
        <f t="shared" si="63"/>
        <v>15989.885076628618</v>
      </c>
      <c r="M291">
        <f t="shared" si="63"/>
        <v>0</v>
      </c>
      <c r="N291">
        <f t="shared" si="63"/>
        <v>0</v>
      </c>
      <c r="Q291">
        <f t="shared" si="62"/>
        <v>0</v>
      </c>
    </row>
    <row r="292" spans="1:17" x14ac:dyDescent="0.25">
      <c r="A292" t="s">
        <v>94</v>
      </c>
      <c r="B292">
        <v>254.95</v>
      </c>
      <c r="C292">
        <v>69.132999999999996</v>
      </c>
      <c r="D292" t="s">
        <v>189</v>
      </c>
      <c r="E292" t="s">
        <v>208</v>
      </c>
      <c r="F292">
        <v>6700.6565000000001</v>
      </c>
      <c r="G292">
        <v>1722.0146999999999</v>
      </c>
      <c r="H292">
        <v>65723.840200000006</v>
      </c>
      <c r="I292">
        <f t="shared" si="61"/>
        <v>1914.4447192810112</v>
      </c>
      <c r="K292">
        <f t="shared" si="63"/>
        <v>51134.37287803091</v>
      </c>
      <c r="L292">
        <f t="shared" si="63"/>
        <v>14905.782039518355</v>
      </c>
      <c r="M292">
        <f t="shared" si="63"/>
        <v>0</v>
      </c>
      <c r="N292">
        <f t="shared" si="63"/>
        <v>0</v>
      </c>
      <c r="Q292">
        <f t="shared" si="62"/>
        <v>2.918445998028675</v>
      </c>
    </row>
    <row r="293" spans="1:17" x14ac:dyDescent="0.25">
      <c r="A293" t="s">
        <v>95</v>
      </c>
      <c r="B293">
        <v>264</v>
      </c>
      <c r="C293">
        <v>64.316999999999993</v>
      </c>
      <c r="D293" t="s">
        <v>190</v>
      </c>
      <c r="E293" t="s">
        <v>208</v>
      </c>
      <c r="F293">
        <v>6433.5382</v>
      </c>
      <c r="G293">
        <v>1725.0718999999999</v>
      </c>
      <c r="H293">
        <v>60928.656799999997</v>
      </c>
      <c r="I293">
        <f t="shared" si="61"/>
        <v>2251.6083804712748</v>
      </c>
      <c r="K293">
        <f t="shared" si="63"/>
        <v>47041.693496715365</v>
      </c>
      <c r="L293">
        <f t="shared" si="63"/>
        <v>14137.769934773967</v>
      </c>
      <c r="M293">
        <f t="shared" si="63"/>
        <v>0</v>
      </c>
      <c r="N293">
        <f t="shared" si="63"/>
        <v>0</v>
      </c>
      <c r="Q293">
        <f t="shared" si="62"/>
        <v>34.187328913836559</v>
      </c>
    </row>
    <row r="294" spans="1:17" x14ac:dyDescent="0.25">
      <c r="A294" t="s">
        <v>96</v>
      </c>
      <c r="B294">
        <v>248.083</v>
      </c>
      <c r="C294">
        <v>60.017000000000003</v>
      </c>
      <c r="D294" t="s">
        <v>191</v>
      </c>
      <c r="E294" t="s">
        <v>205</v>
      </c>
      <c r="F294">
        <v>4261.6253999999999</v>
      </c>
      <c r="G294">
        <v>1747.8024</v>
      </c>
      <c r="H294">
        <v>45434.585299999999</v>
      </c>
      <c r="I294">
        <f t="shared" si="61"/>
        <v>2300.1010455972842</v>
      </c>
      <c r="K294">
        <f t="shared" si="63"/>
        <v>33443.436197505631</v>
      </c>
      <c r="L294">
        <f t="shared" si="63"/>
        <v>11437.413985662792</v>
      </c>
      <c r="M294">
        <f t="shared" si="63"/>
        <v>2.7856624176050997</v>
      </c>
      <c r="N294">
        <f t="shared" si="63"/>
        <v>0.55734828857524565</v>
      </c>
      <c r="Q294">
        <f t="shared" si="62"/>
        <v>173.40570827782383</v>
      </c>
    </row>
    <row r="295" spans="1:17" x14ac:dyDescent="0.25">
      <c r="A295" t="s">
        <v>97</v>
      </c>
      <c r="B295">
        <v>244.21700000000001</v>
      </c>
      <c r="C295">
        <v>60.832999999999998</v>
      </c>
      <c r="D295" t="s">
        <v>192</v>
      </c>
      <c r="E295" t="s">
        <v>205</v>
      </c>
      <c r="F295">
        <v>4320.2527</v>
      </c>
      <c r="G295">
        <v>1755.6773000000001</v>
      </c>
      <c r="H295">
        <v>46459.8505</v>
      </c>
      <c r="I295">
        <f t="shared" si="61"/>
        <v>2526.5694083847206</v>
      </c>
      <c r="K295">
        <f t="shared" si="63"/>
        <v>34135.281812523303</v>
      </c>
      <c r="L295">
        <f t="shared" si="63"/>
        <v>11465.976419310309</v>
      </c>
      <c r="M295">
        <f t="shared" si="63"/>
        <v>6.656951202114994E-2</v>
      </c>
      <c r="N295">
        <f t="shared" si="63"/>
        <v>0</v>
      </c>
      <c r="Q295">
        <f t="shared" si="62"/>
        <v>281.65098459444198</v>
      </c>
    </row>
    <row r="296" spans="1:17" x14ac:dyDescent="0.25">
      <c r="A296" t="s">
        <v>98</v>
      </c>
      <c r="B296">
        <v>245.56</v>
      </c>
      <c r="C296">
        <v>62.463000000000001</v>
      </c>
      <c r="D296" t="s">
        <v>193</v>
      </c>
      <c r="E296" t="s">
        <v>205</v>
      </c>
      <c r="F296">
        <v>4484.3404</v>
      </c>
      <c r="G296">
        <v>1740.9707000000001</v>
      </c>
      <c r="H296">
        <v>49487.724300000002</v>
      </c>
      <c r="I296">
        <f t="shared" si="61"/>
        <v>2321.5546068703093</v>
      </c>
      <c r="K296">
        <f t="shared" si="63"/>
        <v>36840.461639317175</v>
      </c>
      <c r="L296">
        <f t="shared" si="63"/>
        <v>12140.176797541291</v>
      </c>
      <c r="M296">
        <f t="shared" si="63"/>
        <v>0.32416458027690409</v>
      </c>
      <c r="N296">
        <f t="shared" si="63"/>
        <v>0</v>
      </c>
      <c r="Q296">
        <f t="shared" si="62"/>
        <v>156.9410520818987</v>
      </c>
    </row>
    <row r="297" spans="1:17" x14ac:dyDescent="0.25">
      <c r="A297" t="s">
        <v>99</v>
      </c>
      <c r="B297">
        <v>244.85599999999999</v>
      </c>
      <c r="C297">
        <v>67.816999999999993</v>
      </c>
      <c r="D297" t="s">
        <v>194</v>
      </c>
      <c r="E297" t="s">
        <v>208</v>
      </c>
      <c r="F297">
        <v>6365.8208999999997</v>
      </c>
      <c r="G297">
        <v>1725.4528</v>
      </c>
      <c r="H297">
        <v>59608.823600000003</v>
      </c>
      <c r="I297">
        <f t="shared" si="61"/>
        <v>2352.2750910600848</v>
      </c>
      <c r="K297">
        <f t="shared" si="63"/>
        <v>45491.705430776688</v>
      </c>
      <c r="L297">
        <f t="shared" si="63"/>
        <v>13831.834534371657</v>
      </c>
      <c r="M297">
        <f t="shared" si="63"/>
        <v>0</v>
      </c>
      <c r="N297">
        <f t="shared" si="63"/>
        <v>0</v>
      </c>
      <c r="Q297">
        <f t="shared" si="62"/>
        <v>43.117849834294034</v>
      </c>
    </row>
    <row r="298" spans="1:17" x14ac:dyDescent="0.25">
      <c r="A298" t="s">
        <v>100</v>
      </c>
      <c r="B298">
        <v>241.11500000000001</v>
      </c>
      <c r="C298">
        <v>55.18</v>
      </c>
      <c r="D298" t="s">
        <v>195</v>
      </c>
      <c r="E298" t="s">
        <v>206</v>
      </c>
      <c r="F298">
        <v>4809.4264000000003</v>
      </c>
      <c r="G298">
        <v>1742.4758999999999</v>
      </c>
      <c r="H298">
        <v>39531.137199999997</v>
      </c>
      <c r="I298">
        <f t="shared" si="61"/>
        <v>3154.6890603310399</v>
      </c>
      <c r="K298">
        <f t="shared" si="63"/>
        <v>27513.874972280777</v>
      </c>
      <c r="L298">
        <f t="shared" si="63"/>
        <v>10338.71237135491</v>
      </c>
      <c r="M298">
        <f t="shared" si="63"/>
        <v>2.0648735364912758</v>
      </c>
      <c r="N298">
        <f t="shared" si="63"/>
        <v>0.36553567861346542</v>
      </c>
      <c r="Q298">
        <f t="shared" si="62"/>
        <v>147.43293528101361</v>
      </c>
    </row>
    <row r="299" spans="1:17" x14ac:dyDescent="0.25">
      <c r="A299" t="s">
        <v>101</v>
      </c>
      <c r="B299">
        <v>239.26</v>
      </c>
      <c r="C299">
        <v>56.238</v>
      </c>
      <c r="D299" t="s">
        <v>196</v>
      </c>
      <c r="E299" t="s">
        <v>209</v>
      </c>
      <c r="F299">
        <v>3539.8638000000001</v>
      </c>
      <c r="G299">
        <v>1739.1496</v>
      </c>
      <c r="H299">
        <v>39837.414100000002</v>
      </c>
      <c r="I299">
        <f t="shared" si="61"/>
        <v>2824.1264949170913</v>
      </c>
      <c r="K299">
        <f t="shared" si="63"/>
        <v>27602.735876961942</v>
      </c>
      <c r="L299">
        <f t="shared" si="63"/>
        <v>10858.675607889292</v>
      </c>
      <c r="M299">
        <f t="shared" si="63"/>
        <v>2.1593199837524035</v>
      </c>
      <c r="N299">
        <f t="shared" si="63"/>
        <v>7.6048431667639776E-2</v>
      </c>
      <c r="Q299">
        <f t="shared" si="62"/>
        <v>126.04030719976994</v>
      </c>
    </row>
    <row r="300" spans="1:17" x14ac:dyDescent="0.25">
      <c r="A300" t="s">
        <v>102</v>
      </c>
      <c r="B300">
        <v>237.4</v>
      </c>
      <c r="C300">
        <v>58.832999999999998</v>
      </c>
      <c r="D300" t="s">
        <v>197</v>
      </c>
      <c r="E300" t="s">
        <v>209</v>
      </c>
      <c r="F300">
        <v>3730.4706000000001</v>
      </c>
      <c r="G300">
        <v>1743.7303999999999</v>
      </c>
      <c r="H300">
        <v>43275.139000000003</v>
      </c>
      <c r="I300">
        <f t="shared" si="61"/>
        <v>2391.2469449702548</v>
      </c>
      <c r="K300">
        <f t="shared" si="63"/>
        <v>31374.246559929838</v>
      </c>
      <c r="L300">
        <f t="shared" si="63"/>
        <v>11207.391186688108</v>
      </c>
      <c r="M300">
        <f t="shared" si="63"/>
        <v>4.164910602406386</v>
      </c>
      <c r="N300">
        <f t="shared" si="63"/>
        <v>0.40905213307732924</v>
      </c>
      <c r="Q300">
        <f t="shared" si="62"/>
        <v>142.22822514968803</v>
      </c>
    </row>
    <row r="301" spans="1:17" x14ac:dyDescent="0.25">
      <c r="A301" t="s">
        <v>103</v>
      </c>
      <c r="B301">
        <v>238.76300000000001</v>
      </c>
      <c r="C301">
        <v>61.76</v>
      </c>
      <c r="D301" t="s">
        <v>198</v>
      </c>
      <c r="E301" t="s">
        <v>205</v>
      </c>
      <c r="F301">
        <v>4315.4673000000003</v>
      </c>
      <c r="G301">
        <v>1750.1713999999999</v>
      </c>
      <c r="H301">
        <v>46405.056199999999</v>
      </c>
      <c r="I301">
        <f t="shared" si="61"/>
        <v>2253.1317102658095</v>
      </c>
      <c r="K301">
        <f t="shared" si="63"/>
        <v>34439.947771430168</v>
      </c>
      <c r="L301">
        <f t="shared" si="63"/>
        <v>11619.451896109644</v>
      </c>
      <c r="M301">
        <f t="shared" si="63"/>
        <v>2.0033056239621803</v>
      </c>
      <c r="N301">
        <f t="shared" si="63"/>
        <v>0.28138440188039848</v>
      </c>
      <c r="Q301">
        <f t="shared" si="62"/>
        <v>194.74501981625883</v>
      </c>
    </row>
    <row r="302" spans="1:17" x14ac:dyDescent="0.25">
      <c r="A302" t="s">
        <v>104</v>
      </c>
      <c r="B302">
        <v>232.81700000000001</v>
      </c>
      <c r="C302">
        <v>54.825000000000003</v>
      </c>
      <c r="D302" t="s">
        <v>199</v>
      </c>
      <c r="E302" t="s">
        <v>209</v>
      </c>
      <c r="F302">
        <v>3266.3679000000002</v>
      </c>
      <c r="G302">
        <v>1739.9338</v>
      </c>
      <c r="H302">
        <v>34897.053099999997</v>
      </c>
      <c r="I302">
        <f t="shared" si="61"/>
        <v>4310.7694302330465</v>
      </c>
      <c r="K302">
        <f t="shared" si="63"/>
        <v>23009.896546440959</v>
      </c>
      <c r="L302">
        <f t="shared" si="63"/>
        <v>8792.532629902571</v>
      </c>
      <c r="M302">
        <f t="shared" si="63"/>
        <v>1.8602395674254981</v>
      </c>
      <c r="N302">
        <f t="shared" si="63"/>
        <v>3.5247312562533356E-2</v>
      </c>
      <c r="Q302">
        <f t="shared" si="62"/>
        <v>140.15903551211224</v>
      </c>
    </row>
    <row r="303" spans="1:17" x14ac:dyDescent="0.25">
      <c r="A303" t="s">
        <v>105</v>
      </c>
      <c r="B303">
        <v>231.42400000000001</v>
      </c>
      <c r="C303">
        <v>54.469000000000001</v>
      </c>
      <c r="D303" t="s">
        <v>200</v>
      </c>
      <c r="E303" t="s">
        <v>209</v>
      </c>
      <c r="F303">
        <v>2998.817</v>
      </c>
      <c r="G303">
        <v>1751.6179</v>
      </c>
      <c r="H303">
        <v>30064.103999999999</v>
      </c>
      <c r="I303">
        <f t="shared" si="61"/>
        <v>4490.0145693899194</v>
      </c>
      <c r="K303">
        <f t="shared" si="63"/>
        <v>19579.86562574784</v>
      </c>
      <c r="L303">
        <f t="shared" si="63"/>
        <v>6973.1690786304107</v>
      </c>
      <c r="M303">
        <f t="shared" si="63"/>
        <v>0</v>
      </c>
      <c r="N303">
        <f t="shared" si="63"/>
        <v>0</v>
      </c>
      <c r="Q303">
        <f t="shared" si="62"/>
        <v>241.9301602019595</v>
      </c>
    </row>
    <row r="304" spans="1:17" x14ac:dyDescent="0.25">
      <c r="A304" t="s">
        <v>106</v>
      </c>
      <c r="B304">
        <v>231.178</v>
      </c>
      <c r="C304">
        <v>60.116</v>
      </c>
      <c r="D304" t="s">
        <v>201</v>
      </c>
      <c r="E304" t="s">
        <v>217</v>
      </c>
      <c r="F304">
        <v>4022.7469000000001</v>
      </c>
      <c r="G304">
        <v>1728.47</v>
      </c>
      <c r="H304">
        <v>45916.401700000002</v>
      </c>
      <c r="I304">
        <f t="shared" si="61"/>
        <v>2419.3016020195951</v>
      </c>
      <c r="K304">
        <f t="shared" si="63"/>
        <v>33598.308059949952</v>
      </c>
      <c r="L304">
        <f t="shared" si="63"/>
        <v>11805.044242743741</v>
      </c>
      <c r="M304">
        <f t="shared" si="63"/>
        <v>2.2169526276456191</v>
      </c>
      <c r="N304">
        <f t="shared" si="63"/>
        <v>0.34513575378165995</v>
      </c>
      <c r="Q304">
        <f t="shared" si="62"/>
        <v>50.789084791269794</v>
      </c>
    </row>
    <row r="305" spans="1:17" x14ac:dyDescent="0.25">
      <c r="A305" t="s">
        <v>107</v>
      </c>
      <c r="B305">
        <v>226.517</v>
      </c>
      <c r="C305">
        <v>68.304000000000002</v>
      </c>
      <c r="D305" t="s">
        <v>202</v>
      </c>
      <c r="E305" t="s">
        <v>205</v>
      </c>
      <c r="F305">
        <v>4753.4841999999999</v>
      </c>
      <c r="G305">
        <v>1733.2376999999999</v>
      </c>
      <c r="H305">
        <v>54387.194499999998</v>
      </c>
      <c r="I305">
        <f t="shared" ref="I305:I307" si="64">I101*$C$207</f>
        <v>2584.2020522779358</v>
      </c>
      <c r="K305">
        <f t="shared" si="63"/>
        <v>40529.458625081126</v>
      </c>
      <c r="L305">
        <f t="shared" si="63"/>
        <v>13226.310941044267</v>
      </c>
      <c r="M305">
        <f t="shared" si="63"/>
        <v>8.9688580536199186E-2</v>
      </c>
      <c r="N305">
        <f t="shared" si="63"/>
        <v>0</v>
      </c>
      <c r="Q305">
        <f t="shared" ref="Q305:Q307" si="65">Q101*$C$207</f>
        <v>110.4591822846747</v>
      </c>
    </row>
    <row r="306" spans="1:17" x14ac:dyDescent="0.25">
      <c r="A306" t="s">
        <v>108</v>
      </c>
      <c r="B306">
        <v>224.93299999999999</v>
      </c>
      <c r="C306">
        <v>60.71</v>
      </c>
      <c r="D306" t="s">
        <v>203</v>
      </c>
      <c r="E306" t="s">
        <v>217</v>
      </c>
      <c r="F306">
        <v>3880.9092000000001</v>
      </c>
      <c r="G306">
        <v>1724.279</v>
      </c>
      <c r="H306">
        <v>43360.917699999998</v>
      </c>
      <c r="I306">
        <f t="shared" si="64"/>
        <v>2535.8363313014706</v>
      </c>
      <c r="K306">
        <f t="shared" si="63"/>
        <v>30517.373550504282</v>
      </c>
      <c r="L306">
        <f t="shared" si="63"/>
        <v>11872.959362750062</v>
      </c>
      <c r="M306">
        <f t="shared" si="63"/>
        <v>2.7002290049616331</v>
      </c>
      <c r="N306">
        <f t="shared" si="63"/>
        <v>0</v>
      </c>
      <c r="Q306">
        <f t="shared" si="65"/>
        <v>21.67825241771887</v>
      </c>
    </row>
    <row r="307" spans="1:17" x14ac:dyDescent="0.25">
      <c r="A307" t="s">
        <v>109</v>
      </c>
      <c r="B307">
        <v>224.13200000000001</v>
      </c>
      <c r="C307">
        <v>63.616</v>
      </c>
      <c r="D307" t="s">
        <v>204</v>
      </c>
      <c r="E307" t="s">
        <v>217</v>
      </c>
      <c r="F307">
        <v>4070.1828</v>
      </c>
      <c r="G307">
        <v>1735.7666999999999</v>
      </c>
      <c r="H307">
        <v>46755.5213</v>
      </c>
      <c r="I307">
        <f t="shared" si="64"/>
        <v>2407.8766285605875</v>
      </c>
      <c r="K307">
        <f t="shared" si="63"/>
        <v>34151.78455196409</v>
      </c>
      <c r="L307">
        <f t="shared" si="63"/>
        <v>12024.657621455772</v>
      </c>
      <c r="M307">
        <f t="shared" si="63"/>
        <v>3.3098148110744514</v>
      </c>
      <c r="N307">
        <f t="shared" si="63"/>
        <v>0.17825497479042479</v>
      </c>
      <c r="Q307">
        <f t="shared" si="65"/>
        <v>108.94093025612216</v>
      </c>
    </row>
    <row r="323" spans="14:14" x14ac:dyDescent="0.25">
      <c r="N323" s="3"/>
    </row>
    <row r="329" spans="14:14" x14ac:dyDescent="0.25">
      <c r="N329" s="3"/>
    </row>
    <row r="337" spans="14:14" x14ac:dyDescent="0.25">
      <c r="N337" s="3"/>
    </row>
    <row r="400" spans="13:14" x14ac:dyDescent="0.25">
      <c r="M400" s="3"/>
      <c r="N400" s="3"/>
    </row>
    <row r="404" spans="14:14" x14ac:dyDescent="0.25">
      <c r="N404" s="3"/>
    </row>
    <row r="414" spans="14:14" x14ac:dyDescent="0.25">
      <c r="N414" s="3"/>
    </row>
    <row r="416" spans="14:14" x14ac:dyDescent="0.25">
      <c r="N416" s="3"/>
    </row>
    <row r="431" spans="14:14" x14ac:dyDescent="0.25">
      <c r="N431" s="3"/>
    </row>
    <row r="437" spans="14:14" x14ac:dyDescent="0.25">
      <c r="N437" s="3"/>
    </row>
    <row r="438" spans="14:14" x14ac:dyDescent="0.25">
      <c r="N438" s="3"/>
    </row>
    <row r="447" spans="14:14" x14ac:dyDescent="0.25">
      <c r="N447" s="3"/>
    </row>
    <row r="464" spans="13:13" x14ac:dyDescent="0.25">
      <c r="M464" s="3"/>
    </row>
    <row r="468" spans="14:14" x14ac:dyDescent="0.25">
      <c r="N468" s="3"/>
    </row>
    <row r="474" spans="14:14" x14ac:dyDescent="0.25">
      <c r="N474" s="3"/>
    </row>
    <row r="478" spans="14:14" x14ac:dyDescent="0.25">
      <c r="N478" s="3"/>
    </row>
    <row r="557" spans="14:14" x14ac:dyDescent="0.25">
      <c r="N557" s="3"/>
    </row>
    <row r="562" spans="13:14" x14ac:dyDescent="0.25">
      <c r="N562" s="3"/>
    </row>
    <row r="566" spans="13:14" x14ac:dyDescent="0.25">
      <c r="M566" s="3"/>
    </row>
    <row r="567" spans="13:14" x14ac:dyDescent="0.25">
      <c r="N567" s="3"/>
    </row>
    <row r="568" spans="13:14" x14ac:dyDescent="0.25">
      <c r="M568" s="3"/>
    </row>
    <row r="570" spans="13:14" x14ac:dyDescent="0.25">
      <c r="M570" s="3"/>
    </row>
    <row r="571" spans="13:14" x14ac:dyDescent="0.25">
      <c r="M571" s="3"/>
    </row>
    <row r="572" spans="13:14" x14ac:dyDescent="0.25">
      <c r="N572" s="3"/>
    </row>
    <row r="573" spans="13:14" x14ac:dyDescent="0.25">
      <c r="N573" s="3"/>
    </row>
    <row r="574" spans="13:14" x14ac:dyDescent="0.25">
      <c r="M574" s="3"/>
      <c r="N574" s="3"/>
    </row>
    <row r="589" spans="14:14" x14ac:dyDescent="0.25">
      <c r="N589" s="3"/>
    </row>
    <row r="598" spans="14:14" x14ac:dyDescent="0.25">
      <c r="N598" s="3"/>
    </row>
    <row r="599" spans="14:14" x14ac:dyDescent="0.25">
      <c r="N599" s="3"/>
    </row>
    <row r="600" spans="14:14" x14ac:dyDescent="0.25">
      <c r="N600" s="3"/>
    </row>
    <row r="607" spans="14:14" x14ac:dyDescent="0.25">
      <c r="N607" s="3"/>
    </row>
    <row r="608" spans="14:14" x14ac:dyDescent="0.25">
      <c r="N608" s="3"/>
    </row>
    <row r="609" spans="14:14" x14ac:dyDescent="0.25">
      <c r="N609" s="3"/>
    </row>
    <row r="611" spans="14:14" x14ac:dyDescent="0.25">
      <c r="N611" s="3"/>
    </row>
    <row r="614" spans="14:14" x14ac:dyDescent="0.25">
      <c r="N614" s="3"/>
    </row>
    <row r="616" spans="14:14" x14ac:dyDescent="0.25">
      <c r="N616" s="3"/>
    </row>
    <row r="618" spans="14:14" x14ac:dyDescent="0.25">
      <c r="N618" s="3"/>
    </row>
    <row r="621" spans="14:14" x14ac:dyDescent="0.25">
      <c r="N621" s="3"/>
    </row>
    <row r="624" spans="14:14" x14ac:dyDescent="0.25">
      <c r="N624" s="3"/>
    </row>
    <row r="647" spans="13:14" x14ac:dyDescent="0.25">
      <c r="N647" s="3"/>
    </row>
    <row r="648" spans="13:14" x14ac:dyDescent="0.25">
      <c r="N648" s="3"/>
    </row>
    <row r="651" spans="13:14" x14ac:dyDescent="0.25">
      <c r="M651" s="3"/>
    </row>
    <row r="654" spans="13:14" x14ac:dyDescent="0.25">
      <c r="N654" s="3"/>
    </row>
    <row r="660" spans="14:14" x14ac:dyDescent="0.25">
      <c r="N660" s="3"/>
    </row>
    <row r="669" spans="14:14" x14ac:dyDescent="0.25">
      <c r="N669" s="3"/>
    </row>
    <row r="681" spans="14:14" x14ac:dyDescent="0.25">
      <c r="N681" s="3"/>
    </row>
    <row r="692" spans="14:14" x14ac:dyDescent="0.25">
      <c r="N692" s="3"/>
    </row>
    <row r="745" spans="13:13" x14ac:dyDescent="0.25">
      <c r="M745" s="3"/>
    </row>
    <row r="746" spans="13:13" x14ac:dyDescent="0.25">
      <c r="M746" s="3"/>
    </row>
    <row r="764" spans="14:14" x14ac:dyDescent="0.25">
      <c r="N764" s="3"/>
    </row>
    <row r="773" spans="13:14" x14ac:dyDescent="0.25">
      <c r="N773" s="3"/>
    </row>
    <row r="774" spans="13:14" x14ac:dyDescent="0.25">
      <c r="N774" s="3"/>
    </row>
    <row r="776" spans="13:14" x14ac:dyDescent="0.25">
      <c r="N776" s="3"/>
    </row>
    <row r="784" spans="13:14" x14ac:dyDescent="0.25">
      <c r="M784" s="3"/>
      <c r="N784" s="3"/>
    </row>
    <row r="787" spans="13:14" x14ac:dyDescent="0.25">
      <c r="N787" s="3"/>
    </row>
    <row r="788" spans="13:14" x14ac:dyDescent="0.25">
      <c r="N788" s="3"/>
    </row>
    <row r="795" spans="13:14" x14ac:dyDescent="0.25">
      <c r="N795" s="3"/>
    </row>
    <row r="798" spans="13:14" x14ac:dyDescent="0.25">
      <c r="M798" s="3"/>
      <c r="N798" s="3"/>
    </row>
    <row r="803" spans="13:14" x14ac:dyDescent="0.25">
      <c r="N803" s="3"/>
    </row>
    <row r="807" spans="13:14" x14ac:dyDescent="0.25">
      <c r="N807" s="3"/>
    </row>
    <row r="808" spans="13:14" x14ac:dyDescent="0.25">
      <c r="M808" s="3"/>
      <c r="N808" s="3"/>
    </row>
    <row r="823" spans="13:13" x14ac:dyDescent="0.25">
      <c r="M823" s="3"/>
    </row>
    <row r="840" spans="14:14" x14ac:dyDescent="0.25">
      <c r="N840" s="3"/>
    </row>
    <row r="850" spans="13:14" x14ac:dyDescent="0.25">
      <c r="M850" s="3"/>
      <c r="N850" s="3"/>
    </row>
    <row r="883" spans="14:14" x14ac:dyDescent="0.25">
      <c r="N883" s="3"/>
    </row>
    <row r="886" spans="14:14" x14ac:dyDescent="0.25">
      <c r="N886" s="3"/>
    </row>
    <row r="887" spans="14:14" x14ac:dyDescent="0.25">
      <c r="N887" s="3"/>
    </row>
    <row r="894" spans="14:14" x14ac:dyDescent="0.25">
      <c r="N894" s="3"/>
    </row>
    <row r="897" spans="14:14" x14ac:dyDescent="0.25">
      <c r="N897" s="3"/>
    </row>
    <row r="906" spans="14:14" x14ac:dyDescent="0.25">
      <c r="N906" s="3"/>
    </row>
    <row r="916" spans="13:14" x14ac:dyDescent="0.25">
      <c r="N916" s="3"/>
    </row>
    <row r="917" spans="13:14" x14ac:dyDescent="0.25">
      <c r="M917" s="3"/>
    </row>
    <row r="951" spans="13:14" x14ac:dyDescent="0.25">
      <c r="M951" s="3"/>
    </row>
    <row r="958" spans="13:14" x14ac:dyDescent="0.25">
      <c r="N958" s="3"/>
    </row>
    <row r="962" spans="13:14" x14ac:dyDescent="0.25">
      <c r="M962" s="3"/>
      <c r="N962" s="3"/>
    </row>
    <row r="963" spans="13:14" x14ac:dyDescent="0.25">
      <c r="M963" s="3"/>
    </row>
    <row r="967" spans="13:14" x14ac:dyDescent="0.25">
      <c r="N967" s="3"/>
    </row>
    <row r="973" spans="13:14" x14ac:dyDescent="0.25">
      <c r="N973" s="3"/>
    </row>
    <row r="974" spans="13:14" x14ac:dyDescent="0.25">
      <c r="N974" s="3"/>
    </row>
    <row r="986" spans="14:14" x14ac:dyDescent="0.25">
      <c r="N986" s="3"/>
    </row>
    <row r="995" spans="14:14" x14ac:dyDescent="0.25">
      <c r="N995" s="3"/>
    </row>
    <row r="1011" spans="12:12" x14ac:dyDescent="0.25">
      <c r="L1011" s="3"/>
    </row>
  </sheetData>
  <sortState xmlns:xlrd2="http://schemas.microsoft.com/office/spreadsheetml/2017/richdata2" ref="A107:U205">
    <sortCondition ref="E107:E205"/>
  </sortState>
  <mergeCells count="3">
    <mergeCell ref="I3:AS3"/>
    <mergeCell ref="AT1:AW1"/>
    <mergeCell ref="AX1:B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468D9-383F-4E2D-904A-9372C13A8AE0}">
  <dimension ref="A1:AA50"/>
  <sheetViews>
    <sheetView zoomScale="55" zoomScaleNormal="55" workbookViewId="0">
      <selection activeCell="M53" sqref="M53"/>
    </sheetView>
  </sheetViews>
  <sheetFormatPr defaultRowHeight="15" x14ac:dyDescent="0.25"/>
  <cols>
    <col min="1" max="1" width="54.7109375" customWidth="1"/>
    <col min="4" max="4" width="13.140625" customWidth="1"/>
    <col min="6" max="6" width="34.140625" customWidth="1"/>
    <col min="7" max="7" width="16.140625" customWidth="1"/>
    <col min="8" max="8" width="19" customWidth="1"/>
    <col min="9" max="9" width="23" customWidth="1"/>
    <col min="10" max="10" width="41.7109375" customWidth="1"/>
    <col min="11" max="11" width="15.85546875" customWidth="1"/>
    <col min="12" max="12" width="18.7109375" customWidth="1"/>
    <col min="13" max="13" width="26" customWidth="1"/>
  </cols>
  <sheetData>
    <row r="1" spans="1:27" x14ac:dyDescent="0.25">
      <c r="A1" t="s">
        <v>274</v>
      </c>
    </row>
    <row r="2" spans="1:27" x14ac:dyDescent="0.25">
      <c r="A2" s="13" t="s">
        <v>275</v>
      </c>
    </row>
    <row r="3" spans="1:27" x14ac:dyDescent="0.25">
      <c r="A3" s="11" t="s">
        <v>276</v>
      </c>
    </row>
    <row r="5" spans="1:27" x14ac:dyDescent="0.25">
      <c r="L5" t="s">
        <v>277</v>
      </c>
    </row>
    <row r="6" spans="1:27" x14ac:dyDescent="0.25">
      <c r="L6">
        <v>45.6</v>
      </c>
    </row>
    <row r="7" spans="1:27" x14ac:dyDescent="0.25">
      <c r="U7">
        <v>-122.617</v>
      </c>
    </row>
    <row r="8" spans="1:27" x14ac:dyDescent="0.25">
      <c r="U8" t="s">
        <v>278</v>
      </c>
      <c r="Y8" t="s">
        <v>279</v>
      </c>
    </row>
    <row r="9" spans="1:27" x14ac:dyDescent="0.25">
      <c r="A9" t="s">
        <v>285</v>
      </c>
      <c r="E9" t="s">
        <v>280</v>
      </c>
      <c r="F9" t="s">
        <v>281</v>
      </c>
      <c r="M9" t="s">
        <v>282</v>
      </c>
      <c r="N9" t="s">
        <v>211</v>
      </c>
      <c r="U9" t="s">
        <v>283</v>
      </c>
      <c r="Y9" t="s">
        <v>284</v>
      </c>
    </row>
    <row r="10" spans="1:27" x14ac:dyDescent="0.25">
      <c r="A10" s="11" t="s">
        <v>286</v>
      </c>
      <c r="E10">
        <v>2578.6895</v>
      </c>
      <c r="F10" s="14" t="s">
        <v>5</v>
      </c>
      <c r="J10" s="11" t="s">
        <v>289</v>
      </c>
      <c r="M10" s="14" t="s">
        <v>5</v>
      </c>
      <c r="N10">
        <v>2996.6</v>
      </c>
      <c r="U10">
        <v>3118.3227000000002</v>
      </c>
      <c r="Y10">
        <v>3603.9418999999998</v>
      </c>
    </row>
    <row r="11" spans="1:27" ht="15.75" thickBot="1" x14ac:dyDescent="0.3">
      <c r="A11" t="s">
        <v>349</v>
      </c>
      <c r="B11">
        <v>0.23761611899999999</v>
      </c>
      <c r="C11" t="s">
        <v>287</v>
      </c>
      <c r="E11">
        <v>2325.8294999999998</v>
      </c>
      <c r="F11" s="14" t="s">
        <v>6</v>
      </c>
      <c r="H11" t="s">
        <v>288</v>
      </c>
      <c r="J11" t="s">
        <v>349</v>
      </c>
      <c r="K11">
        <v>1.511E-2</v>
      </c>
      <c r="L11" t="s">
        <v>290</v>
      </c>
      <c r="M11" s="14" t="s">
        <v>6</v>
      </c>
      <c r="N11">
        <v>2016.1357</v>
      </c>
      <c r="U11">
        <v>1966.7596000000001</v>
      </c>
      <c r="Y11">
        <v>2099.4938000000002</v>
      </c>
    </row>
    <row r="12" spans="1:27" x14ac:dyDescent="0.25">
      <c r="A12" t="s">
        <v>291</v>
      </c>
      <c r="B12">
        <f>E11*B11</f>
        <v>552.65457924571047</v>
      </c>
      <c r="C12" t="s">
        <v>292</v>
      </c>
      <c r="E12">
        <v>14048.741</v>
      </c>
      <c r="F12" s="14" t="s">
        <v>254</v>
      </c>
      <c r="H12" t="s">
        <v>294</v>
      </c>
      <c r="I12" s="15" t="s">
        <v>295</v>
      </c>
      <c r="J12" t="s">
        <v>296</v>
      </c>
      <c r="K12">
        <f>N11*K11</f>
        <v>30.463810427000002</v>
      </c>
      <c r="L12" t="s">
        <v>292</v>
      </c>
      <c r="M12" s="14" t="s">
        <v>254</v>
      </c>
      <c r="N12">
        <v>31444.4156</v>
      </c>
      <c r="P12" t="s">
        <v>293</v>
      </c>
      <c r="T12" t="s">
        <v>297</v>
      </c>
      <c r="U12">
        <v>22818.5</v>
      </c>
      <c r="V12" t="s">
        <v>298</v>
      </c>
      <c r="W12" s="11"/>
      <c r="Y12">
        <v>32994.343999999997</v>
      </c>
      <c r="Z12" t="s">
        <v>298</v>
      </c>
      <c r="AA12" s="11"/>
    </row>
    <row r="13" spans="1:27" x14ac:dyDescent="0.25">
      <c r="A13" t="s">
        <v>299</v>
      </c>
      <c r="B13">
        <f>E14+E19+E20+E22+E24+E25+E36+E37+E38+E42+E43+E44</f>
        <v>565.72631000000013</v>
      </c>
      <c r="C13" t="s">
        <v>292</v>
      </c>
      <c r="E13">
        <v>0.32852999999999999</v>
      </c>
      <c r="F13" s="13" t="s">
        <v>218</v>
      </c>
      <c r="G13" s="10" t="s">
        <v>218</v>
      </c>
      <c r="H13">
        <v>231.05825463540901</v>
      </c>
      <c r="I13" s="16">
        <f>H13/E13</f>
        <v>703.30945312576944</v>
      </c>
      <c r="J13" t="s">
        <v>299</v>
      </c>
      <c r="K13">
        <f>N14+N19+N20+N22+N24+N25+N36+N37+N38+N42+N43+N44</f>
        <v>30.562842479999997</v>
      </c>
      <c r="L13" t="s">
        <v>292</v>
      </c>
      <c r="M13" s="13" t="s">
        <v>218</v>
      </c>
      <c r="N13">
        <v>0.30053999999999997</v>
      </c>
      <c r="P13">
        <v>1</v>
      </c>
      <c r="T13">
        <f t="shared" ref="T13:T49" si="0">I13*E13</f>
        <v>231.05825463540901</v>
      </c>
      <c r="U13">
        <v>0.33661000000000002</v>
      </c>
      <c r="V13">
        <v>236.73683822736101</v>
      </c>
      <c r="W13">
        <f t="shared" ref="W13:W47" si="1">V13/U13</f>
        <v>703.29710414830515</v>
      </c>
      <c r="Y13">
        <v>0.29254000000000002</v>
      </c>
      <c r="Z13">
        <v>205.744183339724</v>
      </c>
      <c r="AA13">
        <f t="shared" ref="AA13:AA47" si="2">Z13/Y13</f>
        <v>703.30273924838991</v>
      </c>
    </row>
    <row r="14" spans="1:27" x14ac:dyDescent="0.25">
      <c r="A14" t="s">
        <v>300</v>
      </c>
      <c r="B14" s="17">
        <f>(B13-B12)/B13*100</f>
        <v>2.310610364628376</v>
      </c>
      <c r="E14">
        <v>3.5710999999999999</v>
      </c>
      <c r="F14" s="11" t="s">
        <v>219</v>
      </c>
      <c r="G14" s="10" t="s">
        <v>219</v>
      </c>
      <c r="H14">
        <v>3.5710817819240801</v>
      </c>
      <c r="I14" s="16">
        <f t="shared" ref="I14:I46" si="3">H14/E14</f>
        <v>0.99999489846940159</v>
      </c>
      <c r="J14" t="s">
        <v>301</v>
      </c>
      <c r="K14">
        <f>(K13-K12)/K13*100</f>
        <v>0.3240276262418994</v>
      </c>
      <c r="M14" s="11" t="s">
        <v>219</v>
      </c>
      <c r="N14">
        <v>7.0693000000000006E-2</v>
      </c>
      <c r="P14">
        <v>2</v>
      </c>
      <c r="T14">
        <f t="shared" si="0"/>
        <v>3.5710817819240801</v>
      </c>
      <c r="U14">
        <v>3.2786</v>
      </c>
      <c r="V14">
        <v>3.2786297868924201</v>
      </c>
      <c r="W14">
        <f t="shared" si="1"/>
        <v>1.0000090852474899</v>
      </c>
      <c r="Y14">
        <v>0.89419999999999999</v>
      </c>
      <c r="Z14">
        <v>0.89420054772227597</v>
      </c>
      <c r="AA14">
        <f t="shared" si="2"/>
        <v>1.0000006125277074</v>
      </c>
    </row>
    <row r="15" spans="1:27" x14ac:dyDescent="0.25">
      <c r="E15">
        <v>0.31163000000000002</v>
      </c>
      <c r="F15" s="13" t="s">
        <v>220</v>
      </c>
      <c r="G15" s="10" t="s">
        <v>220</v>
      </c>
      <c r="H15">
        <v>219.169563943035</v>
      </c>
      <c r="I15" s="16">
        <f>H15/E15</f>
        <v>703.30059346993221</v>
      </c>
      <c r="M15" s="13" t="s">
        <v>220</v>
      </c>
      <c r="N15">
        <v>1.4301999999999999</v>
      </c>
      <c r="P15">
        <v>3</v>
      </c>
      <c r="T15">
        <f t="shared" si="0"/>
        <v>219.169563943035</v>
      </c>
      <c r="U15">
        <v>1.0336000000000001</v>
      </c>
      <c r="V15">
        <v>726.90230094781703</v>
      </c>
      <c r="W15">
        <f t="shared" si="1"/>
        <v>703.27234998821302</v>
      </c>
      <c r="Y15">
        <v>1.5199</v>
      </c>
      <c r="Z15">
        <v>1068.9730054245799</v>
      </c>
      <c r="AA15">
        <f t="shared" si="2"/>
        <v>703.31798501518517</v>
      </c>
    </row>
    <row r="16" spans="1:27" x14ac:dyDescent="0.25">
      <c r="A16" s="17" t="s">
        <v>350</v>
      </c>
      <c r="E16">
        <v>0.11566</v>
      </c>
      <c r="F16" s="13" t="s">
        <v>221</v>
      </c>
      <c r="G16" s="12" t="s">
        <v>221</v>
      </c>
      <c r="H16">
        <v>81.345799448009799</v>
      </c>
      <c r="I16" s="16">
        <f>H16/E16</f>
        <v>703.318342106258</v>
      </c>
      <c r="M16" s="13" t="s">
        <v>221</v>
      </c>
      <c r="N16">
        <v>0.57582</v>
      </c>
      <c r="P16">
        <v>4</v>
      </c>
      <c r="T16">
        <f t="shared" si="0"/>
        <v>81.345799448009799</v>
      </c>
      <c r="U16">
        <v>0.31405</v>
      </c>
      <c r="V16">
        <v>220.86875852735301</v>
      </c>
      <c r="W16">
        <f t="shared" si="1"/>
        <v>703.29170045328135</v>
      </c>
      <c r="Y16">
        <v>0.60224</v>
      </c>
      <c r="Z16">
        <v>423.557589954359</v>
      </c>
      <c r="AA16">
        <f t="shared" si="2"/>
        <v>703.30364963197235</v>
      </c>
    </row>
    <row r="17" spans="1:27" x14ac:dyDescent="0.25">
      <c r="A17" s="17" t="s">
        <v>302</v>
      </c>
      <c r="E17">
        <v>4.1281E-3</v>
      </c>
      <c r="F17" s="13" t="s">
        <v>222</v>
      </c>
      <c r="G17" s="12" t="s">
        <v>222</v>
      </c>
      <c r="H17">
        <v>2.9033218465228399</v>
      </c>
      <c r="I17" s="16">
        <f t="shared" si="3"/>
        <v>703.30705325036695</v>
      </c>
      <c r="M17" s="13" t="s">
        <v>222</v>
      </c>
      <c r="N17" s="3">
        <v>6.3949999999999996E-5</v>
      </c>
      <c r="P17">
        <v>5</v>
      </c>
      <c r="T17">
        <f t="shared" si="0"/>
        <v>2.9033218465228399</v>
      </c>
      <c r="U17">
        <v>8.3582999999999997E-4</v>
      </c>
      <c r="V17">
        <v>0.58783860274767896</v>
      </c>
      <c r="W17">
        <f t="shared" si="1"/>
        <v>703.29923877783642</v>
      </c>
      <c r="Y17">
        <v>4.4578E-4</v>
      </c>
      <c r="Z17">
        <v>0.313517370339993</v>
      </c>
      <c r="AA17">
        <f t="shared" si="2"/>
        <v>703.30066476735828</v>
      </c>
    </row>
    <row r="18" spans="1:27" x14ac:dyDescent="0.25">
      <c r="A18" s="17" t="s">
        <v>303</v>
      </c>
      <c r="E18">
        <v>4.5078999999999996E-3</v>
      </c>
      <c r="F18" s="13" t="s">
        <v>223</v>
      </c>
      <c r="G18" s="12" t="s">
        <v>223</v>
      </c>
      <c r="H18">
        <v>3.1703778303213799</v>
      </c>
      <c r="I18" s="16">
        <f t="shared" si="3"/>
        <v>703.29373551351625</v>
      </c>
      <c r="M18" s="13" t="s">
        <v>223</v>
      </c>
      <c r="N18" s="3">
        <v>2.6492999999999998E-7</v>
      </c>
      <c r="P18">
        <v>6</v>
      </c>
      <c r="T18">
        <f t="shared" si="0"/>
        <v>3.1703778303213794</v>
      </c>
      <c r="U18">
        <v>1.4629000000000001E-3</v>
      </c>
      <c r="V18">
        <v>1.0288655995073399</v>
      </c>
      <c r="W18">
        <f t="shared" si="1"/>
        <v>703.30548876022965</v>
      </c>
      <c r="Y18">
        <v>2.9018000000000002E-4</v>
      </c>
      <c r="Z18">
        <v>0.20408258913169999</v>
      </c>
      <c r="AA18">
        <f t="shared" si="2"/>
        <v>703.29653708629121</v>
      </c>
    </row>
    <row r="19" spans="1:27" x14ac:dyDescent="0.25">
      <c r="A19" s="17" t="s">
        <v>304</v>
      </c>
      <c r="E19">
        <v>3.5192999999999999</v>
      </c>
      <c r="F19" s="11" t="s">
        <v>224</v>
      </c>
      <c r="G19" s="10" t="s">
        <v>224</v>
      </c>
      <c r="H19">
        <v>3.5192758992395299</v>
      </c>
      <c r="I19" s="16">
        <f>H19/E19</f>
        <v>0.99999315183119653</v>
      </c>
      <c r="M19" s="11" t="s">
        <v>224</v>
      </c>
      <c r="N19">
        <v>1.6948000000000001E-4</v>
      </c>
      <c r="P19">
        <v>7</v>
      </c>
      <c r="T19">
        <f t="shared" si="0"/>
        <v>3.5192758992395299</v>
      </c>
      <c r="U19">
        <v>3.0975999999999999</v>
      </c>
      <c r="V19">
        <v>3.0975796861576801</v>
      </c>
      <c r="W19">
        <f t="shared" si="1"/>
        <v>0.99999344207053209</v>
      </c>
      <c r="Y19">
        <v>0.42671999999999999</v>
      </c>
      <c r="Z19">
        <v>0.42672245630739403</v>
      </c>
      <c r="AA19">
        <f t="shared" si="2"/>
        <v>1.0000057562509235</v>
      </c>
    </row>
    <row r="20" spans="1:27" x14ac:dyDescent="0.25">
      <c r="A20" s="17" t="s">
        <v>305</v>
      </c>
      <c r="E20">
        <v>123.9579</v>
      </c>
      <c r="F20" s="11" t="s">
        <v>225</v>
      </c>
      <c r="G20" s="12" t="s">
        <v>225</v>
      </c>
      <c r="H20">
        <v>123.957910647479</v>
      </c>
      <c r="I20" s="16">
        <f t="shared" si="3"/>
        <v>1.0000000858959293</v>
      </c>
      <c r="M20" s="11" t="s">
        <v>225</v>
      </c>
      <c r="N20">
        <v>4.3768000000000002</v>
      </c>
      <c r="P20">
        <v>8</v>
      </c>
      <c r="T20">
        <f t="shared" si="0"/>
        <v>123.95791064747901</v>
      </c>
      <c r="U20">
        <v>52.6175</v>
      </c>
      <c r="V20">
        <v>52.617543915440102</v>
      </c>
      <c r="W20">
        <f t="shared" si="1"/>
        <v>1.0000008346166218</v>
      </c>
      <c r="Y20">
        <v>80.487399999999994</v>
      </c>
      <c r="Z20">
        <v>80.487357604437307</v>
      </c>
      <c r="AA20">
        <f t="shared" si="2"/>
        <v>0.99999947326460181</v>
      </c>
    </row>
    <row r="21" spans="1:27" x14ac:dyDescent="0.25">
      <c r="A21" s="17" t="s">
        <v>306</v>
      </c>
      <c r="E21">
        <v>0.34222999999999998</v>
      </c>
      <c r="F21" s="13" t="s">
        <v>226</v>
      </c>
      <c r="G21" s="12" t="s">
        <v>226</v>
      </c>
      <c r="H21">
        <v>240.691013912844</v>
      </c>
      <c r="I21" s="16">
        <f t="shared" si="3"/>
        <v>703.30191366286999</v>
      </c>
      <c r="M21" s="13" t="s">
        <v>226</v>
      </c>
      <c r="N21">
        <v>0.17036999999999999</v>
      </c>
      <c r="P21">
        <v>9</v>
      </c>
      <c r="T21">
        <f t="shared" si="0"/>
        <v>240.69101391284397</v>
      </c>
      <c r="U21">
        <v>0.11101999999999999</v>
      </c>
      <c r="V21">
        <v>78.082155676967204</v>
      </c>
      <c r="W21">
        <f t="shared" si="1"/>
        <v>703.31612031136024</v>
      </c>
      <c r="Y21">
        <v>0.18368000000000001</v>
      </c>
      <c r="Z21">
        <v>129.18371986559899</v>
      </c>
      <c r="AA21">
        <f t="shared" si="2"/>
        <v>703.30857940765998</v>
      </c>
    </row>
    <row r="22" spans="1:27" x14ac:dyDescent="0.25">
      <c r="A22" s="13" t="s">
        <v>307</v>
      </c>
      <c r="E22">
        <v>325.55290000000002</v>
      </c>
      <c r="F22" s="11" t="s">
        <v>227</v>
      </c>
      <c r="G22" t="s">
        <v>227</v>
      </c>
      <c r="H22">
        <v>325.55287244178601</v>
      </c>
      <c r="I22" s="16">
        <f>H22/E22</f>
        <v>0.99999991534950539</v>
      </c>
      <c r="J22" s="13" t="s">
        <v>307</v>
      </c>
      <c r="M22" s="11" t="s">
        <v>227</v>
      </c>
      <c r="N22">
        <v>20.421900000000001</v>
      </c>
      <c r="P22">
        <v>10</v>
      </c>
      <c r="T22">
        <f t="shared" si="0"/>
        <v>325.55287244178601</v>
      </c>
      <c r="U22">
        <v>420.00110000000001</v>
      </c>
      <c r="V22">
        <v>420.00110825803199</v>
      </c>
      <c r="W22">
        <f t="shared" si="1"/>
        <v>1.0000000196619294</v>
      </c>
      <c r="Y22">
        <v>344.68579999999997</v>
      </c>
      <c r="Z22">
        <v>344.68575910549902</v>
      </c>
      <c r="AA22">
        <f t="shared" si="2"/>
        <v>0.99999988135716367</v>
      </c>
    </row>
    <row r="23" spans="1:27" x14ac:dyDescent="0.25">
      <c r="A23" t="s">
        <v>308</v>
      </c>
      <c r="E23">
        <v>8.4110999999999995E-3</v>
      </c>
      <c r="F23" s="18" t="s">
        <v>228</v>
      </c>
      <c r="G23" t="s">
        <v>228</v>
      </c>
      <c r="H23">
        <v>1.8738491283660299</v>
      </c>
      <c r="I23" s="16">
        <f t="shared" si="3"/>
        <v>222.78288551628563</v>
      </c>
      <c r="J23" t="s">
        <v>308</v>
      </c>
      <c r="M23" s="18" t="s">
        <v>228</v>
      </c>
      <c r="N23">
        <v>8.2857E-3</v>
      </c>
      <c r="P23">
        <v>11</v>
      </c>
      <c r="T23">
        <f t="shared" si="0"/>
        <v>1.8738491283660299</v>
      </c>
      <c r="U23">
        <v>8.4110999999999995E-3</v>
      </c>
      <c r="V23">
        <v>1.8738491283660299</v>
      </c>
      <c r="W23">
        <f t="shared" si="1"/>
        <v>222.78288551628563</v>
      </c>
      <c r="Y23">
        <v>8.4110999999999995E-3</v>
      </c>
      <c r="Z23">
        <v>1.8738491283660299</v>
      </c>
      <c r="AA23">
        <f t="shared" si="2"/>
        <v>222.78288551628563</v>
      </c>
    </row>
    <row r="24" spans="1:27" x14ac:dyDescent="0.25">
      <c r="A24">
        <v>55.2</v>
      </c>
      <c r="B24" t="s">
        <v>309</v>
      </c>
      <c r="E24">
        <v>0.59199000000000002</v>
      </c>
      <c r="F24" s="19" t="s">
        <v>229</v>
      </c>
      <c r="G24" t="s">
        <v>229</v>
      </c>
      <c r="H24">
        <v>0.59199069899421897</v>
      </c>
      <c r="I24" s="16">
        <f t="shared" si="3"/>
        <v>1.000001180753423</v>
      </c>
      <c r="J24">
        <v>55.2</v>
      </c>
      <c r="K24" t="s">
        <v>309</v>
      </c>
      <c r="M24" s="19" t="s">
        <v>229</v>
      </c>
      <c r="N24">
        <v>3.7082999999999998E-2</v>
      </c>
      <c r="P24">
        <v>12</v>
      </c>
      <c r="T24">
        <f t="shared" si="0"/>
        <v>0.59199069899421897</v>
      </c>
      <c r="U24">
        <v>0.76373999999999997</v>
      </c>
      <c r="V24">
        <v>0.76373692479238997</v>
      </c>
      <c r="W24">
        <f t="shared" si="1"/>
        <v>0.99999597348887059</v>
      </c>
      <c r="Y24">
        <v>0.62678</v>
      </c>
      <c r="Z24">
        <v>0.62678225486308603</v>
      </c>
      <c r="AA24">
        <f t="shared" si="2"/>
        <v>1.0000035975351576</v>
      </c>
    </row>
    <row r="25" spans="1:27" x14ac:dyDescent="0.25">
      <c r="A25">
        <v>3.0582296339999999</v>
      </c>
      <c r="B25" t="s">
        <v>310</v>
      </c>
      <c r="E25">
        <v>0.78434000000000004</v>
      </c>
      <c r="F25" s="19" t="s">
        <v>230</v>
      </c>
      <c r="G25" t="s">
        <v>230</v>
      </c>
      <c r="H25">
        <v>0.78433677810459601</v>
      </c>
      <c r="I25" s="16">
        <f t="shared" si="3"/>
        <v>0.99999589222097052</v>
      </c>
      <c r="J25">
        <v>3.0582296339999999</v>
      </c>
      <c r="K25" t="s">
        <v>310</v>
      </c>
      <c r="M25" s="19" t="s">
        <v>230</v>
      </c>
      <c r="N25">
        <v>4.9132000000000002E-2</v>
      </c>
      <c r="P25">
        <v>13</v>
      </c>
      <c r="T25">
        <f t="shared" si="0"/>
        <v>0.78433677810459601</v>
      </c>
      <c r="U25">
        <v>1.0119</v>
      </c>
      <c r="V25">
        <v>1.01188576092312</v>
      </c>
      <c r="W25">
        <f t="shared" si="1"/>
        <v>0.99998592837545208</v>
      </c>
      <c r="Y25">
        <v>0.83043</v>
      </c>
      <c r="Z25">
        <v>0.83043259832912897</v>
      </c>
      <c r="AA25">
        <f t="shared" si="2"/>
        <v>1.0000031288960285</v>
      </c>
    </row>
    <row r="26" spans="1:27" x14ac:dyDescent="0.25">
      <c r="A26">
        <v>703.30499999999995</v>
      </c>
      <c r="B26" t="s">
        <v>311</v>
      </c>
      <c r="E26">
        <v>1.8213999999999999</v>
      </c>
      <c r="F26" s="18" t="s">
        <v>231</v>
      </c>
      <c r="G26" t="s">
        <v>231</v>
      </c>
      <c r="H26">
        <v>573.977991751486</v>
      </c>
      <c r="I26" s="16">
        <f t="shared" si="3"/>
        <v>315.130115159485</v>
      </c>
      <c r="J26">
        <v>703.30499999999995</v>
      </c>
      <c r="K26" t="s">
        <v>311</v>
      </c>
      <c r="M26" s="18" t="s">
        <v>231</v>
      </c>
      <c r="N26">
        <v>1.7962</v>
      </c>
      <c r="P26">
        <v>14</v>
      </c>
      <c r="T26">
        <f t="shared" si="0"/>
        <v>573.977991751486</v>
      </c>
      <c r="U26">
        <v>1.8213999999999999</v>
      </c>
      <c r="V26">
        <v>573.977991751486</v>
      </c>
      <c r="W26">
        <f t="shared" si="1"/>
        <v>315.130115159485</v>
      </c>
      <c r="Y26">
        <v>1.8213999999999999</v>
      </c>
      <c r="Z26">
        <v>573.977991751486</v>
      </c>
      <c r="AA26">
        <f t="shared" si="2"/>
        <v>315.130115159485</v>
      </c>
    </row>
    <row r="27" spans="1:27" x14ac:dyDescent="0.25">
      <c r="A27" t="s">
        <v>312</v>
      </c>
      <c r="B27">
        <f>H13+H15+H16+H17+H18+H21</f>
        <v>778.33833161614211</v>
      </c>
      <c r="E27">
        <v>8.7106000000000006E-3</v>
      </c>
      <c r="F27" s="18" t="s">
        <v>232</v>
      </c>
      <c r="G27" t="s">
        <v>232</v>
      </c>
      <c r="H27">
        <v>2.0966714736283101</v>
      </c>
      <c r="I27" s="16">
        <f t="shared" si="3"/>
        <v>240.70345023629943</v>
      </c>
      <c r="M27" s="18" t="s">
        <v>232</v>
      </c>
      <c r="N27">
        <v>8.7106000000000006E-3</v>
      </c>
      <c r="P27">
        <v>15</v>
      </c>
      <c r="T27">
        <f t="shared" si="0"/>
        <v>2.0966714736283101</v>
      </c>
      <c r="U27">
        <v>8.7106000000000006E-3</v>
      </c>
      <c r="V27">
        <v>2.0966714736283101</v>
      </c>
      <c r="W27">
        <f t="shared" si="1"/>
        <v>240.70345023629943</v>
      </c>
      <c r="Y27">
        <v>8.7106000000000006E-3</v>
      </c>
      <c r="Z27">
        <v>2.0966714736283101</v>
      </c>
      <c r="AA27">
        <f t="shared" si="2"/>
        <v>240.70345023629943</v>
      </c>
    </row>
    <row r="28" spans="1:27" x14ac:dyDescent="0.25">
      <c r="A28" t="s">
        <v>313</v>
      </c>
      <c r="B28">
        <f>B27/A25</f>
        <v>254.50617669874495</v>
      </c>
      <c r="E28">
        <v>1.1105E-2</v>
      </c>
      <c r="F28" s="18" t="s">
        <v>233</v>
      </c>
      <c r="G28" t="s">
        <v>233</v>
      </c>
      <c r="H28">
        <v>1.0265977798802099</v>
      </c>
      <c r="I28" s="16">
        <f t="shared" si="3"/>
        <v>92.444644743827993</v>
      </c>
      <c r="J28" t="s">
        <v>314</v>
      </c>
      <c r="K28" s="20">
        <f>N13+N15+N16+N17+N18+N21</f>
        <v>2.4769942149300004</v>
      </c>
      <c r="M28" s="18" t="s">
        <v>233</v>
      </c>
      <c r="N28">
        <v>1.1105E-2</v>
      </c>
      <c r="P28">
        <v>16</v>
      </c>
      <c r="T28">
        <f t="shared" si="0"/>
        <v>1.0265977798802099</v>
      </c>
      <c r="U28">
        <v>1.1105E-2</v>
      </c>
      <c r="V28">
        <v>1.0265977798802099</v>
      </c>
      <c r="W28">
        <f t="shared" si="1"/>
        <v>92.444644743827993</v>
      </c>
      <c r="Y28">
        <v>1.1105E-2</v>
      </c>
      <c r="Z28">
        <v>1.0265977798802099</v>
      </c>
      <c r="AA28">
        <f t="shared" si="2"/>
        <v>92.444644743827993</v>
      </c>
    </row>
    <row r="29" spans="1:27" x14ac:dyDescent="0.25">
      <c r="A29" t="s">
        <v>315</v>
      </c>
      <c r="B29">
        <f>B28*A24</f>
        <v>14048.740953770723</v>
      </c>
      <c r="E29">
        <v>7.3550000000000004E-4</v>
      </c>
      <c r="F29" s="18" t="s">
        <v>234</v>
      </c>
      <c r="G29" t="s">
        <v>234</v>
      </c>
      <c r="H29">
        <v>0.188953706904364</v>
      </c>
      <c r="I29" s="16">
        <f t="shared" si="3"/>
        <v>256.9051079597063</v>
      </c>
      <c r="J29" t="s">
        <v>316</v>
      </c>
      <c r="K29" s="20">
        <v>703.30550000000005</v>
      </c>
      <c r="M29" s="18" t="s">
        <v>234</v>
      </c>
      <c r="N29">
        <v>7.3550000000000004E-4</v>
      </c>
      <c r="P29">
        <v>17</v>
      </c>
      <c r="T29">
        <f t="shared" si="0"/>
        <v>0.188953706904364</v>
      </c>
      <c r="U29">
        <v>7.3550000000000004E-4</v>
      </c>
      <c r="V29">
        <v>0.188953706904364</v>
      </c>
      <c r="W29">
        <f t="shared" si="1"/>
        <v>256.9051079597063</v>
      </c>
      <c r="Y29">
        <v>7.3550000000000004E-4</v>
      </c>
      <c r="Z29">
        <v>0.188953706904364</v>
      </c>
      <c r="AA29">
        <f t="shared" si="2"/>
        <v>256.9051079597063</v>
      </c>
    </row>
    <row r="30" spans="1:27" x14ac:dyDescent="0.25">
      <c r="E30">
        <v>1.9855999999999999E-2</v>
      </c>
      <c r="F30" s="18" t="s">
        <v>235</v>
      </c>
      <c r="G30" t="s">
        <v>235</v>
      </c>
      <c r="H30">
        <v>3.8982274507707499</v>
      </c>
      <c r="I30" s="16">
        <f t="shared" si="3"/>
        <v>196.3249119042481</v>
      </c>
      <c r="J30" t="s">
        <v>262</v>
      </c>
      <c r="K30" s="20">
        <f>K28*K29</f>
        <v>1742.0836548284515</v>
      </c>
      <c r="M30" s="18" t="s">
        <v>235</v>
      </c>
      <c r="N30">
        <v>1.9855999999999999E-2</v>
      </c>
      <c r="P30">
        <v>18</v>
      </c>
      <c r="T30">
        <f t="shared" si="0"/>
        <v>3.8982274507707499</v>
      </c>
      <c r="U30">
        <v>1.9855999999999999E-2</v>
      </c>
      <c r="V30">
        <v>3.8982274507707499</v>
      </c>
      <c r="W30">
        <f t="shared" si="1"/>
        <v>196.3249119042481</v>
      </c>
      <c r="Y30">
        <v>1.9855999999999999E-2</v>
      </c>
      <c r="Z30">
        <v>3.8982274507707499</v>
      </c>
      <c r="AA30">
        <f t="shared" si="2"/>
        <v>196.3249119042481</v>
      </c>
    </row>
    <row r="31" spans="1:27" x14ac:dyDescent="0.25">
      <c r="E31">
        <v>0.82047999999999999</v>
      </c>
      <c r="F31" s="18" t="s">
        <v>236</v>
      </c>
      <c r="G31" t="s">
        <v>236</v>
      </c>
      <c r="H31">
        <v>133.33488267000399</v>
      </c>
      <c r="I31" s="16">
        <f t="shared" si="3"/>
        <v>162.50838858961095</v>
      </c>
      <c r="J31" t="s">
        <v>263</v>
      </c>
      <c r="K31" s="20">
        <f>K30/J25</f>
        <v>569.63794852445392</v>
      </c>
      <c r="M31" s="18" t="s">
        <v>236</v>
      </c>
      <c r="N31">
        <v>0.82047999999999999</v>
      </c>
      <c r="P31">
        <v>19</v>
      </c>
      <c r="T31">
        <f t="shared" si="0"/>
        <v>133.33488267000399</v>
      </c>
      <c r="U31">
        <v>0.82047999999999999</v>
      </c>
      <c r="V31">
        <v>133.33488267000399</v>
      </c>
      <c r="W31">
        <f t="shared" si="1"/>
        <v>162.50838858961095</v>
      </c>
      <c r="Y31">
        <v>0.82047999999999999</v>
      </c>
      <c r="Z31">
        <v>133.33488267000399</v>
      </c>
      <c r="AA31">
        <f t="shared" si="2"/>
        <v>162.50838858961095</v>
      </c>
    </row>
    <row r="32" spans="1:27" x14ac:dyDescent="0.25">
      <c r="A32" t="s">
        <v>314</v>
      </c>
      <c r="B32">
        <f>E13+E15+E16+E17+E18+E21</f>
        <v>1.1066860000000001</v>
      </c>
      <c r="E32">
        <v>1.244E-2</v>
      </c>
      <c r="F32" t="s">
        <v>237</v>
      </c>
      <c r="G32" t="s">
        <v>237</v>
      </c>
      <c r="H32">
        <v>7.5105598976807801</v>
      </c>
      <c r="I32" s="16">
        <f t="shared" si="3"/>
        <v>603.74275704829427</v>
      </c>
      <c r="J32" t="s">
        <v>315</v>
      </c>
      <c r="K32" s="20">
        <f>J24*K31</f>
        <v>31444.014758549856</v>
      </c>
      <c r="M32" t="s">
        <v>237</v>
      </c>
      <c r="N32">
        <v>1.244E-2</v>
      </c>
      <c r="P32">
        <v>20</v>
      </c>
      <c r="T32">
        <f t="shared" si="0"/>
        <v>7.5105598976807801</v>
      </c>
      <c r="U32">
        <v>1.244E-2</v>
      </c>
      <c r="V32">
        <v>7.5105598976807801</v>
      </c>
      <c r="W32">
        <f t="shared" si="1"/>
        <v>603.74275704829427</v>
      </c>
      <c r="Y32">
        <v>1.244E-2</v>
      </c>
      <c r="Z32">
        <v>7.5105598976807801</v>
      </c>
      <c r="AA32">
        <f t="shared" si="2"/>
        <v>603.74275704829427</v>
      </c>
    </row>
    <row r="33" spans="1:27" x14ac:dyDescent="0.25">
      <c r="A33" t="s">
        <v>316</v>
      </c>
      <c r="B33">
        <f>B27/B32</f>
        <v>703.30548287060833</v>
      </c>
      <c r="E33">
        <v>2.2545E-4</v>
      </c>
      <c r="F33" t="s">
        <v>238</v>
      </c>
      <c r="G33" t="s">
        <v>238</v>
      </c>
      <c r="H33">
        <v>5.0225807477281899E-2</v>
      </c>
      <c r="I33" s="16">
        <f t="shared" si="3"/>
        <v>222.78025050912353</v>
      </c>
      <c r="J33" t="s">
        <v>317</v>
      </c>
      <c r="K33" s="20">
        <f>(K32-N12)/K32*100</f>
        <v>-1.2747782152566234E-3</v>
      </c>
      <c r="M33" t="s">
        <v>238</v>
      </c>
      <c r="N33">
        <v>2.2545E-4</v>
      </c>
      <c r="P33">
        <v>21</v>
      </c>
      <c r="T33">
        <f t="shared" si="0"/>
        <v>5.0225807477281899E-2</v>
      </c>
      <c r="U33">
        <v>2.2545E-4</v>
      </c>
      <c r="V33">
        <v>5.0225807477281899E-2</v>
      </c>
      <c r="W33">
        <f t="shared" si="1"/>
        <v>222.78025050912353</v>
      </c>
      <c r="Y33">
        <v>2.2545E-4</v>
      </c>
      <c r="Z33">
        <v>5.0225807477281899E-2</v>
      </c>
      <c r="AA33">
        <f t="shared" si="2"/>
        <v>222.78025050912353</v>
      </c>
    </row>
    <row r="34" spans="1:27" x14ac:dyDescent="0.25">
      <c r="A34" t="s">
        <v>262</v>
      </c>
      <c r="B34">
        <f>B32*B33</f>
        <v>778.33833161614211</v>
      </c>
      <c r="E34">
        <v>3.4245999999999999E-3</v>
      </c>
      <c r="F34" t="s">
        <v>239</v>
      </c>
      <c r="G34" t="s">
        <v>239</v>
      </c>
      <c r="H34">
        <v>1.21433638282359</v>
      </c>
      <c r="I34" s="16">
        <f t="shared" si="3"/>
        <v>354.59218093312796</v>
      </c>
      <c r="K34" s="20"/>
      <c r="M34" t="s">
        <v>239</v>
      </c>
      <c r="N34">
        <v>3.4245999999999999E-3</v>
      </c>
      <c r="P34">
        <v>22</v>
      </c>
      <c r="T34">
        <f t="shared" si="0"/>
        <v>1.21433638282359</v>
      </c>
      <c r="U34">
        <v>3.4245999999999999E-3</v>
      </c>
      <c r="V34">
        <v>1.21433638282359</v>
      </c>
      <c r="W34">
        <f t="shared" si="1"/>
        <v>354.59218093312796</v>
      </c>
      <c r="Y34">
        <v>3.4245999999999999E-3</v>
      </c>
      <c r="Z34">
        <v>1.21433638282359</v>
      </c>
      <c r="AA34">
        <f t="shared" si="2"/>
        <v>354.59218093312796</v>
      </c>
    </row>
    <row r="35" spans="1:27" x14ac:dyDescent="0.25">
      <c r="A35" t="s">
        <v>263</v>
      </c>
      <c r="B35">
        <f>B34/A25</f>
        <v>254.50617669874495</v>
      </c>
      <c r="E35">
        <v>3.4816E-2</v>
      </c>
      <c r="F35" s="18" t="s">
        <v>240</v>
      </c>
      <c r="G35" t="s">
        <v>240</v>
      </c>
      <c r="H35">
        <v>7.3918207234744404</v>
      </c>
      <c r="I35" s="16">
        <f t="shared" si="3"/>
        <v>212.31102721376496</v>
      </c>
      <c r="J35" s="23" t="s">
        <v>352</v>
      </c>
      <c r="K35" s="24">
        <f>J26/J25*J24</f>
        <v>12694.414954452697</v>
      </c>
      <c r="M35" s="18" t="s">
        <v>240</v>
      </c>
      <c r="N35">
        <v>3.4816E-2</v>
      </c>
      <c r="P35">
        <v>23</v>
      </c>
      <c r="T35">
        <f t="shared" si="0"/>
        <v>7.3918207234744404</v>
      </c>
      <c r="U35">
        <v>3.4816E-2</v>
      </c>
      <c r="V35">
        <v>7.3918207234744404</v>
      </c>
      <c r="W35">
        <f t="shared" si="1"/>
        <v>212.31102721376496</v>
      </c>
      <c r="Y35">
        <v>3.4816E-2</v>
      </c>
      <c r="Z35">
        <v>7.3918207234744404</v>
      </c>
      <c r="AA35">
        <f t="shared" si="2"/>
        <v>212.31102721376496</v>
      </c>
    </row>
    <row r="36" spans="1:27" x14ac:dyDescent="0.25">
      <c r="A36" t="s">
        <v>315</v>
      </c>
      <c r="B36">
        <f>B35*A24</f>
        <v>14048.740953770723</v>
      </c>
      <c r="E36">
        <v>26.684000000000001</v>
      </c>
      <c r="F36" s="11" t="s">
        <v>241</v>
      </c>
      <c r="G36" t="s">
        <v>241</v>
      </c>
      <c r="H36">
        <v>26.6840054499568</v>
      </c>
      <c r="I36" s="16">
        <f>H36/E36</f>
        <v>1.0000002042406235</v>
      </c>
      <c r="M36" s="11" t="s">
        <v>241</v>
      </c>
      <c r="N36">
        <v>1.6968000000000001</v>
      </c>
      <c r="P36">
        <v>24</v>
      </c>
      <c r="T36">
        <f t="shared" si="0"/>
        <v>26.6840054499568</v>
      </c>
      <c r="U36">
        <v>34.4255</v>
      </c>
      <c r="V36">
        <v>34.425473741593997</v>
      </c>
      <c r="W36">
        <f t="shared" si="1"/>
        <v>0.99999923723966244</v>
      </c>
      <c r="Y36">
        <v>28.252199999999998</v>
      </c>
      <c r="Z36">
        <v>28.252236281952399</v>
      </c>
      <c r="AA36">
        <f t="shared" si="2"/>
        <v>1.0000012842168893</v>
      </c>
    </row>
    <row r="37" spans="1:27" x14ac:dyDescent="0.25">
      <c r="A37" t="s">
        <v>317</v>
      </c>
      <c r="B37" s="20">
        <f>(B36-E12)/B36*100</f>
        <v>-3.290634905377824E-7</v>
      </c>
      <c r="E37">
        <v>26.684000000000001</v>
      </c>
      <c r="F37" s="11" t="s">
        <v>242</v>
      </c>
      <c r="G37" t="s">
        <v>242</v>
      </c>
      <c r="H37">
        <v>26.6840054499568</v>
      </c>
      <c r="I37" s="16">
        <f t="shared" si="3"/>
        <v>1.0000002042406235</v>
      </c>
      <c r="M37" s="11" t="s">
        <v>242</v>
      </c>
      <c r="N37">
        <v>1.6968000000000001</v>
      </c>
      <c r="P37">
        <v>25</v>
      </c>
      <c r="T37">
        <f t="shared" si="0"/>
        <v>26.6840054499568</v>
      </c>
      <c r="U37">
        <v>34.4255</v>
      </c>
      <c r="V37">
        <v>34.425473741593997</v>
      </c>
      <c r="W37">
        <f t="shared" si="1"/>
        <v>0.99999923723966244</v>
      </c>
      <c r="Y37">
        <v>28.252199999999998</v>
      </c>
      <c r="Z37">
        <v>28.252236281952399</v>
      </c>
      <c r="AA37">
        <f t="shared" si="2"/>
        <v>1.0000012842168893</v>
      </c>
    </row>
    <row r="38" spans="1:27" x14ac:dyDescent="0.25">
      <c r="E38">
        <v>33.249499999999998</v>
      </c>
      <c r="F38" s="11" t="s">
        <v>243</v>
      </c>
      <c r="G38" t="s">
        <v>243</v>
      </c>
      <c r="H38">
        <v>33.249454818609401</v>
      </c>
      <c r="I38" s="16">
        <f t="shared" si="3"/>
        <v>0.9999986411407511</v>
      </c>
      <c r="M38" s="11" t="s">
        <v>243</v>
      </c>
      <c r="N38">
        <v>2.1143000000000001</v>
      </c>
      <c r="P38">
        <v>26</v>
      </c>
      <c r="T38">
        <f t="shared" si="0"/>
        <v>33.249454818609401</v>
      </c>
      <c r="U38">
        <v>42.895699999999998</v>
      </c>
      <c r="V38">
        <v>42.895667815950297</v>
      </c>
      <c r="W38">
        <f t="shared" si="1"/>
        <v>0.99999924971384779</v>
      </c>
      <c r="Y38">
        <v>35.203499999999998</v>
      </c>
      <c r="Z38">
        <v>35.203540021124198</v>
      </c>
      <c r="AA38">
        <f t="shared" si="2"/>
        <v>1.0000011368507165</v>
      </c>
    </row>
    <row r="39" spans="1:27" x14ac:dyDescent="0.25">
      <c r="E39">
        <v>1.1006999999999999E-2</v>
      </c>
      <c r="F39" t="s">
        <v>244</v>
      </c>
      <c r="G39" t="s">
        <v>318</v>
      </c>
      <c r="H39">
        <v>1.3033532362270901</v>
      </c>
      <c r="I39" s="16">
        <f t="shared" si="3"/>
        <v>118.41130519006906</v>
      </c>
      <c r="M39" t="s">
        <v>244</v>
      </c>
      <c r="N39">
        <v>1.1006999999999999E-2</v>
      </c>
      <c r="P39">
        <v>27</v>
      </c>
      <c r="T39">
        <f t="shared" si="0"/>
        <v>1.3033532362270901</v>
      </c>
      <c r="U39">
        <v>1.1006999999999999E-2</v>
      </c>
      <c r="V39">
        <v>1.3033532362270901</v>
      </c>
      <c r="W39">
        <f t="shared" si="1"/>
        <v>118.41130519006906</v>
      </c>
      <c r="Y39">
        <v>1.1006999999999999E-2</v>
      </c>
      <c r="Z39">
        <v>1.3033532362270901</v>
      </c>
      <c r="AA39">
        <f t="shared" si="2"/>
        <v>118.41130519006906</v>
      </c>
    </row>
    <row r="40" spans="1:27" x14ac:dyDescent="0.25">
      <c r="E40">
        <v>441.68079999999998</v>
      </c>
      <c r="F40" s="11" t="s">
        <v>245</v>
      </c>
      <c r="G40" t="s">
        <v>319</v>
      </c>
      <c r="H40">
        <v>441.680817194859</v>
      </c>
      <c r="I40" s="16">
        <f t="shared" si="3"/>
        <v>1.0000000389305106</v>
      </c>
      <c r="M40" s="11" t="s">
        <v>245</v>
      </c>
      <c r="N40">
        <v>441.68079999999998</v>
      </c>
      <c r="P40">
        <v>28</v>
      </c>
      <c r="T40">
        <f t="shared" si="0"/>
        <v>441.68081719485906</v>
      </c>
      <c r="U40">
        <v>441.68079999999998</v>
      </c>
      <c r="V40">
        <v>441.680817194859</v>
      </c>
      <c r="W40">
        <f t="shared" si="1"/>
        <v>1.0000000389305106</v>
      </c>
      <c r="Y40">
        <v>441.68079999999998</v>
      </c>
      <c r="Z40">
        <v>441.680817194859</v>
      </c>
      <c r="AA40">
        <f t="shared" si="2"/>
        <v>1.0000000389305106</v>
      </c>
    </row>
    <row r="41" spans="1:27" x14ac:dyDescent="0.25">
      <c r="E41">
        <v>8.8555999999999996E-2</v>
      </c>
      <c r="F41" t="s">
        <v>246</v>
      </c>
      <c r="G41" t="s">
        <v>320</v>
      </c>
      <c r="H41">
        <v>18.181297848809098</v>
      </c>
      <c r="I41" s="16">
        <f>H41/E41</f>
        <v>205.30848106067458</v>
      </c>
      <c r="M41" t="s">
        <v>246</v>
      </c>
      <c r="N41">
        <v>8.8555999999999996E-2</v>
      </c>
      <c r="P41">
        <v>29</v>
      </c>
      <c r="T41">
        <f t="shared" si="0"/>
        <v>18.181297848809098</v>
      </c>
      <c r="U41">
        <v>8.8555999999999996E-2</v>
      </c>
      <c r="V41">
        <v>18.181297848809098</v>
      </c>
      <c r="W41">
        <f t="shared" si="1"/>
        <v>205.30848106067458</v>
      </c>
      <c r="Y41">
        <v>8.8555999999999996E-2</v>
      </c>
      <c r="Z41">
        <v>18.181297848809098</v>
      </c>
      <c r="AA41">
        <f t="shared" si="2"/>
        <v>205.30848106067458</v>
      </c>
    </row>
    <row r="42" spans="1:27" x14ac:dyDescent="0.25">
      <c r="E42">
        <v>20.951899999999998</v>
      </c>
      <c r="F42" s="11" t="s">
        <v>247</v>
      </c>
      <c r="G42" t="s">
        <v>321</v>
      </c>
      <c r="H42">
        <v>20.951949677809001</v>
      </c>
      <c r="I42" s="16">
        <f t="shared" si="3"/>
        <v>1.0000023710407648</v>
      </c>
      <c r="M42" s="11" t="s">
        <v>247</v>
      </c>
      <c r="N42">
        <v>6.8612999999999993E-2</v>
      </c>
      <c r="P42">
        <v>30</v>
      </c>
      <c r="T42">
        <f t="shared" si="0"/>
        <v>20.951949677809001</v>
      </c>
      <c r="U42">
        <v>25.138300000000001</v>
      </c>
      <c r="V42">
        <v>25.1382731918434</v>
      </c>
      <c r="W42">
        <f t="shared" si="1"/>
        <v>0.9999989335732089</v>
      </c>
      <c r="Y42">
        <v>18.9069</v>
      </c>
      <c r="Z42">
        <v>18.906872263841102</v>
      </c>
      <c r="AA42">
        <f t="shared" si="2"/>
        <v>0.99999853301393149</v>
      </c>
    </row>
    <row r="43" spans="1:27" x14ac:dyDescent="0.25">
      <c r="E43">
        <v>0</v>
      </c>
      <c r="F43" s="11" t="s">
        <v>248</v>
      </c>
      <c r="G43" t="s">
        <v>322</v>
      </c>
      <c r="H43">
        <v>0</v>
      </c>
      <c r="I43" s="16" t="e">
        <f t="shared" si="3"/>
        <v>#DIV/0!</v>
      </c>
      <c r="M43" s="11" t="s">
        <v>248</v>
      </c>
      <c r="N43">
        <v>0</v>
      </c>
      <c r="P43">
        <v>31</v>
      </c>
      <c r="T43" t="e">
        <f t="shared" si="0"/>
        <v>#DIV/0!</v>
      </c>
      <c r="U43">
        <v>0</v>
      </c>
      <c r="V43">
        <v>0</v>
      </c>
      <c r="W43" t="e">
        <f t="shared" si="1"/>
        <v>#DIV/0!</v>
      </c>
      <c r="Y43">
        <v>0</v>
      </c>
      <c r="Z43">
        <v>0</v>
      </c>
      <c r="AA43" t="e">
        <f t="shared" si="2"/>
        <v>#DIV/0!</v>
      </c>
    </row>
    <row r="44" spans="1:27" x14ac:dyDescent="0.25">
      <c r="E44">
        <v>0.17938000000000001</v>
      </c>
      <c r="F44" s="11" t="s">
        <v>249</v>
      </c>
      <c r="G44" t="s">
        <v>323</v>
      </c>
      <c r="H44">
        <v>0.17938229741469799</v>
      </c>
      <c r="I44" s="16">
        <f t="shared" si="3"/>
        <v>1.0000128075298138</v>
      </c>
      <c r="M44" s="11" t="s">
        <v>249</v>
      </c>
      <c r="N44">
        <v>3.0551999999999999E-2</v>
      </c>
      <c r="P44">
        <v>32</v>
      </c>
      <c r="T44">
        <f t="shared" si="0"/>
        <v>0.17938229741469802</v>
      </c>
      <c r="U44">
        <v>1.8355999999999999</v>
      </c>
      <c r="V44">
        <v>1.8356302673606799</v>
      </c>
      <c r="W44">
        <f t="shared" si="1"/>
        <v>1.0000164890829593</v>
      </c>
      <c r="Y44">
        <v>2.7747000000000002</v>
      </c>
      <c r="Z44">
        <v>2.7747312454510902</v>
      </c>
      <c r="AA44">
        <f t="shared" si="2"/>
        <v>1.0000112608394025</v>
      </c>
    </row>
    <row r="45" spans="1:27" x14ac:dyDescent="0.25">
      <c r="E45">
        <v>0.40117000000000003</v>
      </c>
      <c r="F45" t="s">
        <v>250</v>
      </c>
      <c r="G45" t="s">
        <v>324</v>
      </c>
      <c r="H45">
        <v>111.10614717449999</v>
      </c>
      <c r="I45" s="16">
        <f t="shared" si="3"/>
        <v>276.95527376050052</v>
      </c>
      <c r="M45" t="s">
        <v>250</v>
      </c>
      <c r="N45">
        <v>0.39673000000000003</v>
      </c>
      <c r="P45">
        <v>33</v>
      </c>
      <c r="T45">
        <f t="shared" si="0"/>
        <v>111.10614717449999</v>
      </c>
      <c r="U45">
        <v>0.40117000000000003</v>
      </c>
      <c r="V45">
        <v>111.10614717449999</v>
      </c>
      <c r="W45">
        <f t="shared" si="1"/>
        <v>276.95527376050052</v>
      </c>
      <c r="Y45">
        <v>0.40117000000000003</v>
      </c>
      <c r="Z45">
        <v>111.10614717449999</v>
      </c>
      <c r="AA45">
        <f t="shared" si="2"/>
        <v>276.95527376050052</v>
      </c>
    </row>
    <row r="46" spans="1:27" x14ac:dyDescent="0.25">
      <c r="E46">
        <v>0.62107000000000001</v>
      </c>
      <c r="F46" t="s">
        <v>251</v>
      </c>
      <c r="G46" t="s">
        <v>325</v>
      </c>
      <c r="H46">
        <v>127.51024413008599</v>
      </c>
      <c r="I46" s="16">
        <f t="shared" si="3"/>
        <v>205.3073633086222</v>
      </c>
      <c r="M46" t="s">
        <v>251</v>
      </c>
      <c r="N46">
        <v>0.61419000000000001</v>
      </c>
      <c r="P46">
        <v>34</v>
      </c>
      <c r="T46">
        <f t="shared" si="0"/>
        <v>127.51024413008599</v>
      </c>
      <c r="U46">
        <v>0.62107000000000001</v>
      </c>
      <c r="V46">
        <v>127.51024413008599</v>
      </c>
      <c r="W46">
        <f t="shared" si="1"/>
        <v>205.3073633086222</v>
      </c>
      <c r="Y46">
        <v>0.62107000000000001</v>
      </c>
      <c r="Z46">
        <v>127.51024413008599</v>
      </c>
      <c r="AA46">
        <f t="shared" si="2"/>
        <v>205.3073633086222</v>
      </c>
    </row>
    <row r="47" spans="1:27" x14ac:dyDescent="0.25">
      <c r="E47">
        <v>2.0743000000000001E-2</v>
      </c>
      <c r="F47" t="s">
        <v>252</v>
      </c>
      <c r="G47" t="s">
        <v>326</v>
      </c>
      <c r="H47">
        <v>7.3829687421400996</v>
      </c>
      <c r="I47" s="16">
        <f>H47/E47</f>
        <v>355.92579386492309</v>
      </c>
      <c r="M47" t="s">
        <v>252</v>
      </c>
      <c r="N47">
        <v>2.0513E-2</v>
      </c>
      <c r="P47">
        <v>35</v>
      </c>
      <c r="T47">
        <f t="shared" si="0"/>
        <v>7.3829687421401005</v>
      </c>
      <c r="U47">
        <v>2.0743000000000001E-2</v>
      </c>
      <c r="V47">
        <v>7.3829687421400996</v>
      </c>
      <c r="W47">
        <f t="shared" si="1"/>
        <v>355.92579386492309</v>
      </c>
      <c r="Y47">
        <v>2.0743000000000001E-2</v>
      </c>
      <c r="Z47">
        <v>7.3829687421400996</v>
      </c>
      <c r="AA47">
        <f t="shared" si="2"/>
        <v>355.92579386492309</v>
      </c>
    </row>
    <row r="48" spans="1:27" x14ac:dyDescent="0.25">
      <c r="E48">
        <v>-1.8332999999999999</v>
      </c>
      <c r="F48" t="s">
        <v>253</v>
      </c>
      <c r="G48" t="s">
        <v>327</v>
      </c>
      <c r="H48">
        <v>-1.8333333333333299</v>
      </c>
      <c r="I48" s="16">
        <f t="shared" ref="I48:I49" si="4">H48/E48</f>
        <v>1.0000181821487646</v>
      </c>
      <c r="M48" t="s">
        <v>253</v>
      </c>
      <c r="N48">
        <v>-1.8332999999999999</v>
      </c>
      <c r="P48">
        <v>36</v>
      </c>
      <c r="T48">
        <f t="shared" si="0"/>
        <v>-1.8333333333333302</v>
      </c>
      <c r="U48">
        <v>-1.8332999999999999</v>
      </c>
      <c r="V48">
        <v>-1.8333333333333299</v>
      </c>
      <c r="Y48">
        <v>-1.8332999999999999</v>
      </c>
      <c r="Z48">
        <v>-1.8333333333333299</v>
      </c>
    </row>
    <row r="49" spans="5:26" ht="15.75" thickBot="1" x14ac:dyDescent="0.3">
      <c r="E49">
        <v>-203.27070000000001</v>
      </c>
      <c r="F49" t="s">
        <v>328</v>
      </c>
      <c r="G49" t="s">
        <v>329</v>
      </c>
      <c r="H49">
        <v>-203.27066434564901</v>
      </c>
      <c r="I49" s="21">
        <f t="shared" si="4"/>
        <v>0.99999982459670289</v>
      </c>
      <c r="M49" t="s">
        <v>328</v>
      </c>
      <c r="N49">
        <v>-203.27070000000001</v>
      </c>
      <c r="P49">
        <v>37</v>
      </c>
      <c r="T49">
        <f t="shared" si="0"/>
        <v>-203.27066434564901</v>
      </c>
      <c r="U49">
        <v>-203.27070000000001</v>
      </c>
      <c r="V49">
        <v>-203.27066434564901</v>
      </c>
      <c r="Y49">
        <v>-203.27070000000001</v>
      </c>
      <c r="Z49">
        <v>-203.27066434564901</v>
      </c>
    </row>
    <row r="50" spans="5:26" x14ac:dyDescent="0.25">
      <c r="V50" s="22">
        <f t="shared" ref="V50" si="5">SUM(V13:V49)</f>
        <v>3118.3227080924676</v>
      </c>
      <c r="Z50" s="22">
        <f t="shared" ref="Z50" si="6">SUM(Z13:Z49)</f>
        <v>3603.9419166253479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Template for mod MATLAB output</vt:lpstr>
      <vt:lpstr>Validation_Canadian values</vt:lpstr>
      <vt:lpstr>Conversion factor calc</vt:lpstr>
    </vt:vector>
  </TitlesOfParts>
  <Company>Colorado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Hailey Summers</dc:creator>
  <cp:lastModifiedBy>Vincent Desaulniers Brousseau</cp:lastModifiedBy>
  <dcterms:created xsi:type="dcterms:W3CDTF">2020-03-31T23:15:48Z</dcterms:created>
  <dcterms:modified xsi:type="dcterms:W3CDTF">2024-01-09T20:35:59Z</dcterms:modified>
</cp:coreProperties>
</file>