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13_ncr:1_{F8F0C29F-F51C-42F8-90DF-BB5F6B117D15}" xr6:coauthVersionLast="45" xr6:coauthVersionMax="45" xr10:uidLastSave="{00000000-0000-0000-0000-000000000000}"/>
  <bookViews>
    <workbookView xWindow="7485" yWindow="6105" windowWidth="22665" windowHeight="1461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7" i="11" l="1"/>
  <c r="H7" i="11" l="1"/>
  <c r="H22" i="11" l="1"/>
  <c r="I5" i="11"/>
  <c r="H34" i="11"/>
  <c r="H33" i="11"/>
  <c r="H29" i="11"/>
  <c r="H28" i="11"/>
  <c r="H26" i="11"/>
  <c r="H21" i="11"/>
  <c r="H20" i="11"/>
  <c r="H14" i="11"/>
  <c r="H8" i="11"/>
  <c r="H9" i="11" l="1"/>
  <c r="I6" i="11"/>
  <c r="H25" i="11" l="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<sst xmlns="http://schemas.openxmlformats.org/spreadsheetml/2006/main" count="89" uniqueCount="70">
  <si>
    <t>Project Start:</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</si>
  <si>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</si>
  <si>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</si>
  <si>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</si>
  <si>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</si>
  <si>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</si>
  <si>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</si>
  <si>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</si>
  <si>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</si>
  <si>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</si>
  <si>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</si>
  <si>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</si>
  <si>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</si>
  <si>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</si>
  <si>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</si>
  <si>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</si>
  <si>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</si>
  <si>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</si>
  <si>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</si>
  <si>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</si>
  <si>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</si>
  <si>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</si>
  <si>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</si>
  <si>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</si>
  <si>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</si>
  <si>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</si>
  <si>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</si>
  <si>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</si>
  <si>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</si>
  <si>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</si>
  <si>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</si>
  <si>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</si>
  <si>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Tâche</t>
  </si>
  <si>
    <t>Concerne</t>
  </si>
  <si>
    <t>Progression</t>
  </si>
  <si>
    <t>Début</t>
  </si>
  <si>
    <t>Fin</t>
  </si>
  <si>
    <t>Webstudio33</t>
  </si>
  <si>
    <t>Retroplanning</t>
  </si>
  <si>
    <t>Création agence digitale</t>
  </si>
  <si>
    <t>Initialisation</t>
  </si>
  <si>
    <t>Lancement</t>
  </si>
  <si>
    <t>Conception</t>
  </si>
  <si>
    <t>Production</t>
  </si>
  <si>
    <t>Exploitation</t>
  </si>
  <si>
    <t>Design, Developpeur, Webmarketing</t>
  </si>
  <si>
    <t>Webmarketing</t>
  </si>
  <si>
    <t>Developpeur</t>
  </si>
  <si>
    <t>Design</t>
  </si>
  <si>
    <t>Etude de marché
Réunion d’équipe</t>
  </si>
  <si>
    <t>Benchmark concurrentiel 
Buyers personas</t>
  </si>
  <si>
    <t>Paramétrage des outils collaboratifs
Gestion du planning</t>
  </si>
  <si>
    <t>Budget prévisionnel</t>
  </si>
  <si>
    <t>Finalisation du Business Plan
Réunion de fin de phase</t>
  </si>
  <si>
    <t>Benchmark graphique</t>
  </si>
  <si>
    <t>Création du logo</t>
  </si>
  <si>
    <t>Création de la charte graphique
Réunion d’équipe</t>
  </si>
  <si>
    <t>Analyses fonctionnelles et techniques du site</t>
  </si>
  <si>
    <t>Rédaction cahier des charges
Réunion de fin de phase</t>
  </si>
  <si>
    <t>Adaptation charte graphique</t>
  </si>
  <si>
    <t>Maquette du site web</t>
  </si>
  <si>
    <t>Réflexion sur les plugins 
du CMS
Réunion d’équipe</t>
  </si>
  <si>
    <t xml:space="preserve">Définition de l’arborescence </t>
  </si>
  <si>
    <t>Choix de la ligne éditoriale  Réunion de fin de phase</t>
  </si>
  <si>
    <t>Achat de nom de domaine
Hébergement du site</t>
  </si>
  <si>
    <t>Développement du CMS</t>
  </si>
  <si>
    <t>Création emails professionnels et cloud backup</t>
  </si>
  <si>
    <t>Tests techniques et recettes
Réunion d’équipe</t>
  </si>
  <si>
    <t>Optimisation du référencement
Audit ergonomie</t>
  </si>
  <si>
    <t>Déploiement en ligne et Réunion de fin de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</si>
</sst>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409]d\-mmm\-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9C5700"/>
      <name val="Calibri"/>
      <family val="2"/>
      <scheme val="minor"/>
    </font>
    <font>
      <sz val="18"/>
      <color theme="1"/>
      <name val="Calibri"/>
      <family val="2"/>
      <scheme val="minor"/>
    </font>
    <font>
      <b/>
      <i/>
      <sz val="18"/>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B2B2B2"/>
      </left>
      <right/>
      <top style="thin">
        <color rgb="FFB2B2B2"/>
      </top>
      <bottom style="thin">
        <color rgb="FFB2B2B2"/>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style="thin">
        <color indexed="64"/>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9" fontId="23" fillId="14" borderId="2" xfId="13" applyNumberFormat="1" applyBorder="1" applyAlignment="1">
      <alignment horizontal="center" vertical="center"/>
    </xf>
    <xf numFmtId="0" fontId="9" fillId="3" borderId="2" xfId="11" applyFill="1" applyAlignment="1">
      <alignment horizontal="center" vertical="center" wrapText="1"/>
    </xf>
    <xf numFmtId="0" fontId="9" fillId="3" borderId="2" xfId="12" applyFill="1" applyAlignment="1">
      <alignment horizontal="left" vertical="center" wrapText="1"/>
    </xf>
    <xf numFmtId="0" fontId="9" fillId="4" borderId="2" xfId="12" applyFill="1" applyAlignment="1">
      <alignment horizontal="left" vertical="center" wrapText="1"/>
    </xf>
    <xf numFmtId="0" fontId="9" fillId="4" borderId="2" xfId="11" applyFill="1" applyAlignment="1">
      <alignment horizontal="center" vertical="center" wrapText="1"/>
    </xf>
    <xf numFmtId="0" fontId="9" fillId="11" borderId="2" xfId="12" applyFill="1" applyAlignment="1">
      <alignment horizontal="left" vertical="center" wrapText="1"/>
    </xf>
    <xf numFmtId="0" fontId="9" fillId="11" borderId="2" xfId="11" applyFill="1" applyAlignment="1">
      <alignment horizontal="center" vertical="center" wrapText="1"/>
    </xf>
    <xf numFmtId="0" fontId="9" fillId="10" borderId="2" xfId="12" applyFill="1" applyAlignment="1">
      <alignment horizontal="left" vertical="center" wrapText="1"/>
    </xf>
    <xf numFmtId="0" fontId="9" fillId="10" borderId="2" xfId="11" applyFill="1" applyAlignment="1">
      <alignment horizontal="center" vertical="center" wrapText="1"/>
    </xf>
    <xf numFmtId="0" fontId="9" fillId="10" borderId="12" xfId="11" applyFill="1" applyBorder="1" applyAlignment="1">
      <alignment horizontal="center" vertical="center" wrapText="1"/>
    </xf>
    <xf numFmtId="0" fontId="9" fillId="14" borderId="2" xfId="13" applyFont="1" applyBorder="1" applyAlignment="1">
      <alignment horizontal="center" vertical="center" wrapText="1"/>
    </xf>
    <xf numFmtId="0" fontId="6" fillId="14" borderId="11" xfId="13" applyFont="1" applyBorder="1" applyAlignment="1">
      <alignment horizontal="left" vertical="center"/>
    </xf>
    <xf numFmtId="9" fontId="5" fillId="8" borderId="12" xfId="2" applyFont="1" applyFill="1" applyBorder="1" applyAlignment="1">
      <alignment horizontal="center" vertical="center"/>
    </xf>
    <xf numFmtId="9" fontId="5" fillId="3" borderId="14" xfId="2" applyFont="1" applyFill="1" applyBorder="1" applyAlignment="1">
      <alignment horizontal="center" vertical="center"/>
    </xf>
    <xf numFmtId="9" fontId="5" fillId="9" borderId="0" xfId="2" applyFont="1" applyFill="1" applyBorder="1" applyAlignment="1">
      <alignment horizontal="center" vertical="center"/>
    </xf>
    <xf numFmtId="9" fontId="5" fillId="4" borderId="14" xfId="2" applyFont="1" applyFill="1" applyBorder="1" applyAlignment="1">
      <alignment horizontal="center" vertical="center"/>
    </xf>
    <xf numFmtId="9" fontId="5" fillId="6" borderId="0" xfId="2" applyFont="1" applyFill="1" applyBorder="1" applyAlignment="1">
      <alignment horizontal="center" vertical="center"/>
    </xf>
    <xf numFmtId="9" fontId="5" fillId="11" borderId="14" xfId="2" applyFont="1" applyFill="1" applyBorder="1" applyAlignment="1">
      <alignment horizontal="center" vertical="center"/>
    </xf>
    <xf numFmtId="9" fontId="5" fillId="5" borderId="0" xfId="2" applyFont="1" applyFill="1" applyBorder="1" applyAlignment="1">
      <alignment horizontal="center" vertical="center"/>
    </xf>
    <xf numFmtId="9" fontId="5" fillId="10" borderId="14" xfId="2" applyFont="1" applyFill="1" applyBorder="1" applyAlignment="1">
      <alignment horizontal="center" vertical="center"/>
    </xf>
    <xf numFmtId="0" fontId="24" fillId="0" borderId="0" xfId="6" applyFont="1"/>
    <xf numFmtId="0" fontId="25" fillId="0" borderId="0" xfId="7" applyFont="1">
      <alignment vertical="top"/>
    </xf>
    <xf numFmtId="169" fontId="9" fillId="3" borderId="2" xfId="10" applyNumberFormat="1" applyFill="1">
      <alignment horizontal="center" vertical="center"/>
    </xf>
    <xf numFmtId="169" fontId="9" fillId="4" borderId="2" xfId="10" applyNumberFormat="1" applyFill="1">
      <alignment horizontal="center" vertical="center"/>
    </xf>
    <xf numFmtId="169" fontId="9" fillId="11" borderId="2" xfId="10" applyNumberFormat="1" applyFill="1">
      <alignment horizontal="center" vertical="center"/>
    </xf>
    <xf numFmtId="169" fontId="9" fillId="10" borderId="2" xfId="10" applyNumberFormat="1" applyFill="1">
      <alignment horizontal="center" vertical="center"/>
    </xf>
    <xf numFmtId="9" fontId="5" fillId="2" borderId="13" xfId="2" applyFont="1" applyFill="1" applyBorder="1" applyAlignment="1">
      <alignment horizontal="center" vertical="center"/>
    </xf>
    <xf numFmtId="9" fontId="23" fillId="14" borderId="14" xfId="13" applyNumberFormat="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85" zoomScaleNormal="85" zoomScalePageLayoutView="70" workbookViewId="0">
      <pane ySplit="6" topLeftCell="A25" activePane="bottomLeft" state="frozen"/>
      <selection pane="bottomLeft" activeCell="Q11" sqref="Q11"/>
    </sheetView>
  </sheetViews>
  <sheetFormatPr defaultRowHeight="30" customHeight="1" x14ac:dyDescent="0.25"/>
  <cols>
    <col min="1" max="1" width="2.7109375" style="48" customWidth="1"/>
    <col min="2" max="2" width="30.140625" customWidth="1"/>
    <col min="3" max="3" width="30.7109375" customWidth="1"/>
    <col min="4" max="4" width="12.7109375" customWidth="1"/>
    <col min="5" max="5" width="10.42578125" style="5" customWidth="1"/>
    <col min="6" max="6" width="10.42578125" customWidth="1"/>
    <col min="7" max="7" width="2.7109375" customWidth="1"/>
    <col min="8" max="8" width="6.140625" hidden="1" customWidth="1"/>
    <col min="9" max="64" width="3.28515625" customWidth="1"/>
    <col min="69" max="70" width="10.28515625"/>
  </cols>
  <sheetData>
    <row r="1" spans="1:64" ht="30" customHeight="1" x14ac:dyDescent="0.45">
      <c r="A1" s="49" t="s">
        <v>23</v>
      </c>
      <c r="B1" s="53" t="s">
        <v>39</v>
      </c>
      <c r="C1" s="1"/>
      <c r="D1" s="2"/>
      <c r="E1" s="4"/>
      <c r="F1" s="37"/>
      <c r="H1" s="2"/>
      <c r="I1" s="14"/>
    </row>
    <row r="2" spans="1:64" ht="30" customHeight="1" x14ac:dyDescent="0.35">
      <c r="A2" s="48" t="s">
        <v>18</v>
      </c>
      <c r="B2" s="78" t="s">
        <v>37</v>
      </c>
      <c r="I2" s="51"/>
    </row>
    <row r="3" spans="1:64" ht="30" customHeight="1" x14ac:dyDescent="0.25">
      <c r="A3" s="48" t="s">
        <v>24</v>
      </c>
      <c r="B3" s="79" t="s">
        <v>38</v>
      </c>
      <c r="C3" s="90" t="s">
        <v>0</v>
      </c>
      <c r="D3" s="91"/>
      <c r="E3" s="89">
        <v>43768</v>
      </c>
      <c r="F3" s="89"/>
    </row>
    <row r="4" spans="1:64" ht="30" customHeight="1" x14ac:dyDescent="0.25">
      <c r="A4" s="49" t="s">
        <v>25</v>
      </c>
      <c r="C4" s="90" t="s">
        <v>3</v>
      </c>
      <c r="D4" s="91"/>
      <c r="E4" s="7">
        <v>1</v>
      </c>
      <c r="I4" s="86">
        <f>I5</f>
        <v>43766</v>
      </c>
      <c r="J4" s="87"/>
      <c r="K4" s="87"/>
      <c r="L4" s="87"/>
      <c r="M4" s="87"/>
      <c r="N4" s="87"/>
      <c r="O4" s="88"/>
      <c r="P4" s="86">
        <f>P5</f>
        <v>43773</v>
      </c>
      <c r="Q4" s="87"/>
      <c r="R4" s="87"/>
      <c r="S4" s="87"/>
      <c r="T4" s="87"/>
      <c r="U4" s="87"/>
      <c r="V4" s="88"/>
      <c r="W4" s="86">
        <f>W5</f>
        <v>43780</v>
      </c>
      <c r="X4" s="87"/>
      <c r="Y4" s="87"/>
      <c r="Z4" s="87"/>
      <c r="AA4" s="87"/>
      <c r="AB4" s="87"/>
      <c r="AC4" s="88"/>
      <c r="AD4" s="86">
        <f>AD5</f>
        <v>43787</v>
      </c>
      <c r="AE4" s="87"/>
      <c r="AF4" s="87"/>
      <c r="AG4" s="87"/>
      <c r="AH4" s="87"/>
      <c r="AI4" s="87"/>
      <c r="AJ4" s="88"/>
      <c r="AK4" s="86">
        <f>AK5</f>
        <v>43794</v>
      </c>
      <c r="AL4" s="87"/>
      <c r="AM4" s="87"/>
      <c r="AN4" s="87"/>
      <c r="AO4" s="87"/>
      <c r="AP4" s="87"/>
      <c r="AQ4" s="88"/>
      <c r="AR4" s="86">
        <f>AR5</f>
        <v>43801</v>
      </c>
      <c r="AS4" s="87"/>
      <c r="AT4" s="87"/>
      <c r="AU4" s="87"/>
      <c r="AV4" s="87"/>
      <c r="AW4" s="87"/>
      <c r="AX4" s="88"/>
      <c r="AY4" s="86">
        <f>AY5</f>
        <v>43808</v>
      </c>
      <c r="AZ4" s="87"/>
      <c r="BA4" s="87"/>
      <c r="BB4" s="87"/>
      <c r="BC4" s="87"/>
      <c r="BD4" s="87"/>
      <c r="BE4" s="88"/>
      <c r="BF4" s="86">
        <f>BF5</f>
        <v>43815</v>
      </c>
      <c r="BG4" s="87"/>
      <c r="BH4" s="87"/>
      <c r="BI4" s="87"/>
      <c r="BJ4" s="87"/>
      <c r="BK4" s="87"/>
      <c r="BL4" s="88"/>
    </row>
    <row r="5" spans="1:64" ht="15" customHeight="1" x14ac:dyDescent="0.25">
      <c r="A5" s="49" t="s">
        <v>26</v>
      </c>
      <c r="B5" s="92"/>
      <c r="C5" s="92"/>
      <c r="D5" s="92"/>
      <c r="E5" s="92"/>
      <c r="F5" s="92"/>
      <c r="G5" s="92"/>
      <c r="I5" s="11">
        <f>Project_Start-WEEKDAY(Project_Start,1)+2+7*(Display_Week-1)</f>
        <v>43766</v>
      </c>
      <c r="J5" s="10">
        <f>I5+1</f>
        <v>43767</v>
      </c>
      <c r="K5" s="10">
        <f t="shared" ref="K5:AX5" si="0">J5+1</f>
        <v>43768</v>
      </c>
      <c r="L5" s="10">
        <f t="shared" si="0"/>
        <v>43769</v>
      </c>
      <c r="M5" s="10">
        <f t="shared" si="0"/>
        <v>43770</v>
      </c>
      <c r="N5" s="10">
        <f t="shared" si="0"/>
        <v>43771</v>
      </c>
      <c r="O5" s="12">
        <f t="shared" si="0"/>
        <v>43772</v>
      </c>
      <c r="P5" s="11">
        <f>O5+1</f>
        <v>43773</v>
      </c>
      <c r="Q5" s="10">
        <f>P5+1</f>
        <v>43774</v>
      </c>
      <c r="R5" s="10">
        <f t="shared" si="0"/>
        <v>43775</v>
      </c>
      <c r="S5" s="10">
        <f t="shared" si="0"/>
        <v>43776</v>
      </c>
      <c r="T5" s="10">
        <f t="shared" si="0"/>
        <v>43777</v>
      </c>
      <c r="U5" s="10">
        <f t="shared" si="0"/>
        <v>43778</v>
      </c>
      <c r="V5" s="12">
        <f t="shared" si="0"/>
        <v>43779</v>
      </c>
      <c r="W5" s="11">
        <f>V5+1</f>
        <v>43780</v>
      </c>
      <c r="X5" s="10">
        <f>W5+1</f>
        <v>43781</v>
      </c>
      <c r="Y5" s="10">
        <f t="shared" si="0"/>
        <v>43782</v>
      </c>
      <c r="Z5" s="10">
        <f t="shared" si="0"/>
        <v>43783</v>
      </c>
      <c r="AA5" s="10">
        <f t="shared" si="0"/>
        <v>43784</v>
      </c>
      <c r="AB5" s="10">
        <f t="shared" si="0"/>
        <v>43785</v>
      </c>
      <c r="AC5" s="12">
        <f t="shared" si="0"/>
        <v>43786</v>
      </c>
      <c r="AD5" s="11">
        <f>AC5+1</f>
        <v>43787</v>
      </c>
      <c r="AE5" s="10">
        <f>AD5+1</f>
        <v>43788</v>
      </c>
      <c r="AF5" s="10">
        <f t="shared" si="0"/>
        <v>43789</v>
      </c>
      <c r="AG5" s="10">
        <f t="shared" si="0"/>
        <v>43790</v>
      </c>
      <c r="AH5" s="10">
        <f t="shared" si="0"/>
        <v>43791</v>
      </c>
      <c r="AI5" s="10">
        <f t="shared" si="0"/>
        <v>43792</v>
      </c>
      <c r="AJ5" s="12">
        <f t="shared" si="0"/>
        <v>43793</v>
      </c>
      <c r="AK5" s="11">
        <f>AJ5+1</f>
        <v>43794</v>
      </c>
      <c r="AL5" s="10">
        <f>AK5+1</f>
        <v>43795</v>
      </c>
      <c r="AM5" s="10">
        <f t="shared" si="0"/>
        <v>43796</v>
      </c>
      <c r="AN5" s="10">
        <f t="shared" si="0"/>
        <v>43797</v>
      </c>
      <c r="AO5" s="10">
        <f t="shared" si="0"/>
        <v>43798</v>
      </c>
      <c r="AP5" s="10">
        <f t="shared" si="0"/>
        <v>43799</v>
      </c>
      <c r="AQ5" s="12">
        <f t="shared" si="0"/>
        <v>43800</v>
      </c>
      <c r="AR5" s="11">
        <f>AQ5+1</f>
        <v>43801</v>
      </c>
      <c r="AS5" s="10">
        <f>AR5+1</f>
        <v>43802</v>
      </c>
      <c r="AT5" s="10">
        <f t="shared" si="0"/>
        <v>43803</v>
      </c>
      <c r="AU5" s="10">
        <f t="shared" si="0"/>
        <v>43804</v>
      </c>
      <c r="AV5" s="10">
        <f t="shared" si="0"/>
        <v>43805</v>
      </c>
      <c r="AW5" s="10">
        <f t="shared" si="0"/>
        <v>43806</v>
      </c>
      <c r="AX5" s="12">
        <f t="shared" si="0"/>
        <v>43807</v>
      </c>
      <c r="AY5" s="11">
        <f>AX5+1</f>
        <v>43808</v>
      </c>
      <c r="AZ5" s="10">
        <f>AY5+1</f>
        <v>43809</v>
      </c>
      <c r="BA5" s="10">
        <f t="shared" ref="BA5:BE5" si="1">AZ5+1</f>
        <v>43810</v>
      </c>
      <c r="BB5" s="10">
        <f t="shared" si="1"/>
        <v>43811</v>
      </c>
      <c r="BC5" s="10">
        <f t="shared" si="1"/>
        <v>43812</v>
      </c>
      <c r="BD5" s="10">
        <f t="shared" si="1"/>
        <v>43813</v>
      </c>
      <c r="BE5" s="12">
        <f t="shared" si="1"/>
        <v>43814</v>
      </c>
      <c r="BF5" s="11">
        <f>BE5+1</f>
        <v>43815</v>
      </c>
      <c r="BG5" s="10">
        <f>BF5+1</f>
        <v>43816</v>
      </c>
      <c r="BH5" s="10">
        <f t="shared" ref="BH5:BL5" si="2">BG5+1</f>
        <v>43817</v>
      </c>
      <c r="BI5" s="10">
        <f t="shared" si="2"/>
        <v>43818</v>
      </c>
      <c r="BJ5" s="10">
        <f t="shared" si="2"/>
        <v>43819</v>
      </c>
      <c r="BK5" s="10">
        <f t="shared" si="2"/>
        <v>43820</v>
      </c>
      <c r="BL5" s="12">
        <f t="shared" si="2"/>
        <v>43821</v>
      </c>
    </row>
    <row r="6" spans="1:64" ht="30" customHeight="1" thickBot="1" x14ac:dyDescent="0.3">
      <c r="A6" s="49" t="s">
        <v>27</v>
      </c>
      <c r="B6" s="8" t="s">
        <v>32</v>
      </c>
      <c r="C6" s="9" t="s">
        <v>33</v>
      </c>
      <c r="D6" s="9" t="s">
        <v>34</v>
      </c>
      <c r="E6" s="9" t="s">
        <v>35</v>
      </c>
      <c r="F6" s="9" t="s">
        <v>36</v>
      </c>
      <c r="G6" s="9"/>
      <c r="H6" s="9" t="s">
        <v>2</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3">
      <c r="A7" s="48" t="s">
        <v>22</v>
      </c>
      <c r="C7" s="52"/>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
      <c r="A8" s="49" t="s">
        <v>28</v>
      </c>
      <c r="B8" s="17" t="s">
        <v>40</v>
      </c>
      <c r="C8" s="54"/>
      <c r="D8" s="70"/>
      <c r="E8" s="18"/>
      <c r="F8" s="19"/>
      <c r="G8" s="16"/>
      <c r="H8" s="16" t="str">
        <f t="shared" ref="H8:H34"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48" customHeight="1" thickBot="1" x14ac:dyDescent="0.3">
      <c r="A9" s="49" t="s">
        <v>29</v>
      </c>
      <c r="B9" s="60" t="s">
        <v>51</v>
      </c>
      <c r="C9" s="59" t="s">
        <v>45</v>
      </c>
      <c r="D9" s="71"/>
      <c r="E9" s="80">
        <v>43766</v>
      </c>
      <c r="F9" s="80">
        <v>43766</v>
      </c>
      <c r="G9" s="16"/>
      <c r="H9" s="16">
        <f t="shared" si="6"/>
        <v>1</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48" customHeight="1" thickBot="1" x14ac:dyDescent="0.3">
      <c r="A10" s="49" t="s">
        <v>30</v>
      </c>
      <c r="B10" s="60" t="s">
        <v>49</v>
      </c>
      <c r="C10" s="59" t="s">
        <v>46</v>
      </c>
      <c r="D10" s="71"/>
      <c r="E10" s="80">
        <v>43767</v>
      </c>
      <c r="F10" s="80">
        <v>43769</v>
      </c>
      <c r="G10" s="16"/>
      <c r="H10" s="16">
        <f t="shared" si="6"/>
        <v>3</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48" customHeight="1" thickBot="1" x14ac:dyDescent="0.3">
      <c r="A11" s="48"/>
      <c r="B11" s="60" t="s">
        <v>50</v>
      </c>
      <c r="C11" s="59" t="s">
        <v>46</v>
      </c>
      <c r="D11" s="71"/>
      <c r="E11" s="80">
        <v>43772</v>
      </c>
      <c r="F11" s="80">
        <v>43773</v>
      </c>
      <c r="G11" s="16"/>
      <c r="H11" s="16">
        <f t="shared" si="6"/>
        <v>2</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48" customHeight="1" thickBot="1" x14ac:dyDescent="0.3">
      <c r="A12" s="48"/>
      <c r="B12" s="60" t="s">
        <v>52</v>
      </c>
      <c r="C12" s="59" t="s">
        <v>46</v>
      </c>
      <c r="D12" s="71"/>
      <c r="E12" s="80">
        <v>43774</v>
      </c>
      <c r="F12" s="80">
        <v>43776</v>
      </c>
      <c r="G12" s="16"/>
      <c r="H12" s="16">
        <f t="shared" si="6"/>
        <v>3</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48" customHeight="1" thickBot="1" x14ac:dyDescent="0.3">
      <c r="A13" s="48"/>
      <c r="B13" s="60" t="s">
        <v>53</v>
      </c>
      <c r="C13" s="59" t="s">
        <v>45</v>
      </c>
      <c r="D13" s="71"/>
      <c r="E13" s="80">
        <v>43779</v>
      </c>
      <c r="F13" s="80">
        <v>43781</v>
      </c>
      <c r="G13" s="16"/>
      <c r="H13" s="16">
        <f t="shared" si="6"/>
        <v>3</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
      <c r="A14" s="49" t="s">
        <v>31</v>
      </c>
      <c r="B14" s="20" t="s">
        <v>41</v>
      </c>
      <c r="C14" s="55"/>
      <c r="D14" s="72"/>
      <c r="E14" s="21"/>
      <c r="F14" s="22"/>
      <c r="G14" s="16"/>
      <c r="H14" s="16" t="str">
        <f t="shared" si="6"/>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48" customHeight="1" thickBot="1" x14ac:dyDescent="0.3">
      <c r="A15" s="49"/>
      <c r="B15" s="61" t="s">
        <v>54</v>
      </c>
      <c r="C15" s="62" t="s">
        <v>48</v>
      </c>
      <c r="D15" s="73"/>
      <c r="E15" s="81">
        <v>43791</v>
      </c>
      <c r="F15" s="81">
        <v>43791</v>
      </c>
      <c r="G15" s="16"/>
      <c r="H15" s="16">
        <f t="shared" si="6"/>
        <v>1</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48" customHeight="1" thickBot="1" x14ac:dyDescent="0.3">
      <c r="A16" s="48"/>
      <c r="B16" s="61" t="s">
        <v>55</v>
      </c>
      <c r="C16" s="62" t="s">
        <v>48</v>
      </c>
      <c r="D16" s="73"/>
      <c r="E16" s="81">
        <v>43782</v>
      </c>
      <c r="F16" s="81">
        <v>43783</v>
      </c>
      <c r="G16" s="16"/>
      <c r="H16" s="16">
        <f t="shared" si="6"/>
        <v>2</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48" customHeight="1" thickBot="1" x14ac:dyDescent="0.3">
      <c r="A17" s="48"/>
      <c r="B17" s="61" t="s">
        <v>56</v>
      </c>
      <c r="C17" s="62" t="s">
        <v>48</v>
      </c>
      <c r="D17" s="73"/>
      <c r="E17" s="81">
        <v>43787</v>
      </c>
      <c r="F17" s="81">
        <f>E17+3</f>
        <v>43790</v>
      </c>
      <c r="G17" s="16"/>
      <c r="H17" s="16">
        <f t="shared" si="6"/>
        <v>4</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48" customHeight="1" thickBot="1" x14ac:dyDescent="0.3">
      <c r="A18" s="48"/>
      <c r="B18" s="61" t="s">
        <v>57</v>
      </c>
      <c r="C18" s="62" t="s">
        <v>47</v>
      </c>
      <c r="D18" s="73"/>
      <c r="E18" s="81">
        <v>43782</v>
      </c>
      <c r="F18" s="81">
        <v>43783</v>
      </c>
      <c r="G18" s="16"/>
      <c r="H18" s="16">
        <f t="shared" si="6"/>
        <v>2</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48" customHeight="1" thickBot="1" x14ac:dyDescent="0.3">
      <c r="A19" s="48"/>
      <c r="B19" s="61" t="s">
        <v>58</v>
      </c>
      <c r="C19" s="62" t="s">
        <v>47</v>
      </c>
      <c r="D19" s="73"/>
      <c r="E19" s="81">
        <v>43789</v>
      </c>
      <c r="F19" s="81">
        <v>43791</v>
      </c>
      <c r="G19" s="16"/>
      <c r="H19" s="16">
        <f t="shared" si="6"/>
        <v>3</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
      <c r="A20" s="48" t="s">
        <v>19</v>
      </c>
      <c r="B20" s="23" t="s">
        <v>42</v>
      </c>
      <c r="C20" s="56"/>
      <c r="D20" s="74"/>
      <c r="E20" s="24"/>
      <c r="F20" s="25"/>
      <c r="G20" s="16"/>
      <c r="H20" s="16" t="str">
        <f t="shared" si="6"/>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48" customHeight="1" thickBot="1" x14ac:dyDescent="0.3">
      <c r="A21" s="48"/>
      <c r="B21" s="63" t="s">
        <v>59</v>
      </c>
      <c r="C21" s="64" t="s">
        <v>48</v>
      </c>
      <c r="D21" s="75"/>
      <c r="E21" s="82">
        <v>43794</v>
      </c>
      <c r="F21" s="82">
        <v>43794</v>
      </c>
      <c r="G21" s="16"/>
      <c r="H21" s="16">
        <f t="shared" si="6"/>
        <v>1</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48" customHeight="1" thickBot="1" x14ac:dyDescent="0.3">
      <c r="A22" s="48"/>
      <c r="B22" s="63" t="s">
        <v>60</v>
      </c>
      <c r="C22" s="64" t="s">
        <v>48</v>
      </c>
      <c r="D22" s="75"/>
      <c r="E22" s="82">
        <v>43795</v>
      </c>
      <c r="F22" s="82">
        <v>43795</v>
      </c>
      <c r="G22" s="16"/>
      <c r="H22" s="16">
        <f t="shared" si="6"/>
        <v>1</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48" customHeight="1" thickBot="1" x14ac:dyDescent="0.3">
      <c r="A23" s="48"/>
      <c r="B23" s="63" t="s">
        <v>61</v>
      </c>
      <c r="C23" s="64" t="s">
        <v>45</v>
      </c>
      <c r="D23" s="75"/>
      <c r="E23" s="82">
        <v>43796</v>
      </c>
      <c r="F23" s="82">
        <v>43797</v>
      </c>
      <c r="G23" s="16"/>
      <c r="H23" s="16">
        <f t="shared" si="6"/>
        <v>2</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48" customHeight="1" thickBot="1" x14ac:dyDescent="0.3">
      <c r="A24" s="48"/>
      <c r="B24" s="63" t="s">
        <v>62</v>
      </c>
      <c r="C24" s="64" t="s">
        <v>47</v>
      </c>
      <c r="D24" s="75"/>
      <c r="E24" s="82">
        <v>43798</v>
      </c>
      <c r="F24" s="82">
        <v>43798</v>
      </c>
      <c r="G24" s="16"/>
      <c r="H24" s="16">
        <f t="shared" si="6"/>
        <v>1</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48" customHeight="1" thickBot="1" x14ac:dyDescent="0.3">
      <c r="A25" s="48"/>
      <c r="B25" s="63" t="s">
        <v>63</v>
      </c>
      <c r="C25" s="64" t="s">
        <v>46</v>
      </c>
      <c r="D25" s="75"/>
      <c r="E25" s="82">
        <v>43801</v>
      </c>
      <c r="F25" s="82">
        <v>43801</v>
      </c>
      <c r="G25" s="16"/>
      <c r="H25" s="16">
        <f t="shared" si="6"/>
        <v>1</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3">
      <c r="A26" s="48" t="s">
        <v>19</v>
      </c>
      <c r="B26" s="26" t="s">
        <v>43</v>
      </c>
      <c r="C26" s="57"/>
      <c r="D26" s="76"/>
      <c r="E26" s="27"/>
      <c r="F26" s="28"/>
      <c r="G26" s="16"/>
      <c r="H26" s="16" t="str">
        <f t="shared" si="6"/>
        <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48" customHeight="1" thickBot="1" x14ac:dyDescent="0.3">
      <c r="A27" s="48"/>
      <c r="B27" s="65" t="s">
        <v>64</v>
      </c>
      <c r="C27" s="66" t="s">
        <v>47</v>
      </c>
      <c r="D27" s="77"/>
      <c r="E27" s="83">
        <v>43802</v>
      </c>
      <c r="F27" s="83">
        <v>43802</v>
      </c>
      <c r="G27" s="16"/>
      <c r="H27" s="16">
        <f t="shared" si="6"/>
        <v>1</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48" customHeight="1" thickBot="1" x14ac:dyDescent="0.3">
      <c r="A28" s="48"/>
      <c r="B28" s="65" t="s">
        <v>65</v>
      </c>
      <c r="C28" s="66" t="s">
        <v>47</v>
      </c>
      <c r="D28" s="77"/>
      <c r="E28" s="83">
        <v>43803</v>
      </c>
      <c r="F28" s="83">
        <v>43809</v>
      </c>
      <c r="G28" s="16"/>
      <c r="H28" s="16">
        <f t="shared" si="6"/>
        <v>7</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48" customHeight="1" thickBot="1" x14ac:dyDescent="0.3">
      <c r="A29" s="48"/>
      <c r="B29" s="65" t="s">
        <v>66</v>
      </c>
      <c r="C29" s="66" t="s">
        <v>46</v>
      </c>
      <c r="D29" s="77"/>
      <c r="E29" s="83">
        <v>43810</v>
      </c>
      <c r="F29" s="83">
        <v>43810</v>
      </c>
      <c r="G29" s="16"/>
      <c r="H29" s="16">
        <f t="shared" si="6"/>
        <v>1</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48" customHeight="1" thickBot="1" x14ac:dyDescent="0.3">
      <c r="A30" s="48"/>
      <c r="B30" s="65" t="s">
        <v>67</v>
      </c>
      <c r="C30" s="66" t="s">
        <v>45</v>
      </c>
      <c r="D30" s="77"/>
      <c r="E30" s="83">
        <v>43811</v>
      </c>
      <c r="F30" s="83">
        <v>43815</v>
      </c>
      <c r="G30" s="16"/>
      <c r="H30" s="16"/>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48" customHeight="1" thickBot="1" x14ac:dyDescent="0.3">
      <c r="A31" s="48"/>
      <c r="B31" s="65" t="s">
        <v>68</v>
      </c>
      <c r="C31" s="66" t="s">
        <v>46</v>
      </c>
      <c r="D31" s="77"/>
      <c r="E31" s="83">
        <v>43816</v>
      </c>
      <c r="F31" s="83">
        <v>43817</v>
      </c>
      <c r="G31" s="16"/>
      <c r="H31" s="16"/>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 customFormat="1" ht="48" customHeight="1" thickBot="1" x14ac:dyDescent="0.3">
      <c r="A32" s="48"/>
      <c r="B32" s="65" t="s">
        <v>69</v>
      </c>
      <c r="C32" s="67" t="s">
        <v>45</v>
      </c>
      <c r="D32" s="77"/>
      <c r="E32" s="83">
        <v>43818</v>
      </c>
      <c r="F32" s="83">
        <v>43818</v>
      </c>
      <c r="G32" s="16"/>
      <c r="H32" s="16"/>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 customFormat="1" ht="30" customHeight="1" thickBot="1" x14ac:dyDescent="0.3">
      <c r="A33" s="48" t="s">
        <v>21</v>
      </c>
      <c r="B33" s="69" t="s">
        <v>44</v>
      </c>
      <c r="C33" s="68" t="s">
        <v>45</v>
      </c>
      <c r="D33" s="85"/>
      <c r="E33" s="58"/>
      <c r="F33" s="58"/>
      <c r="G33" s="16"/>
      <c r="H33" s="16" t="str">
        <f t="shared" si="6"/>
        <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s="3" customFormat="1" ht="30" customHeight="1" thickBot="1" x14ac:dyDescent="0.3">
      <c r="A34" s="49" t="s">
        <v>20</v>
      </c>
      <c r="B34" s="29"/>
      <c r="C34" s="30"/>
      <c r="D34" s="84"/>
      <c r="E34" s="31"/>
      <c r="F34" s="32"/>
      <c r="G34" s="33"/>
      <c r="H34" s="33" t="str">
        <f t="shared" si="6"/>
        <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ht="30" customHeight="1" x14ac:dyDescent="0.25">
      <c r="G35" s="6"/>
    </row>
    <row r="36" spans="1:64" ht="30" customHeight="1" x14ac:dyDescent="0.25">
      <c r="C36" s="14"/>
      <c r="F36" s="50"/>
    </row>
    <row r="37" spans="1:64" ht="30" customHeight="1" x14ac:dyDescent="0.25">
      <c r="C37"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2 D34">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6">
      <formula>AND(TODAY()&gt;=I$5,TODAY()&lt;J$5)</formula>
    </cfRule>
  </conditionalFormatting>
  <conditionalFormatting sqref="I7:BL34">
    <cfRule type="expression" dxfId="1" priority="30">
      <formula>AND(task_start&lt;=I$5,ROUNDDOWN((task_end-task_start+1)*task_progress,0)+task_start-1&gt;=I$5)</formula>
    </cfRule>
    <cfRule type="expression" dxfId="0" priority="31" stopIfTrue="1">
      <formula>AND(task_end&gt;=I$5,task_start&lt;J$5)</formula>
    </cfRule>
  </conditionalFormatting>
  <conditionalFormatting sqref="D33">
    <cfRule type="dataBar" priority="3">
      <dataBar>
        <cfvo type="num" val="0"/>
        <cfvo type="num" val="1"/>
        <color theme="0" tint="-0.249977111117893"/>
      </dataBar>
      <extLst>
        <ext xmlns:x14="http://schemas.microsoft.com/office/spreadsheetml/2009/9/main" uri="{B025F937-C7B1-47D3-B67F-A62EFF666E3E}">
          <x14:id>{03E1E236-13BD-4D95-96B0-694997C37293}</x14:id>
        </ext>
      </extLst>
    </cfRule>
  </conditionalFormatting>
  <conditionalFormatting sqref="E33">
    <cfRule type="dataBar" priority="2">
      <dataBar>
        <cfvo type="num" val="0"/>
        <cfvo type="num" val="1"/>
        <color theme="0" tint="-0.249977111117893"/>
      </dataBar>
      <extLst>
        <ext xmlns:x14="http://schemas.microsoft.com/office/spreadsheetml/2009/9/main" uri="{B025F937-C7B1-47D3-B67F-A62EFF666E3E}">
          <x14:id>{5FFDEECE-1970-4C31-9D66-CB9E2692469D}</x14:id>
        </ext>
      </extLst>
    </cfRule>
  </conditionalFormatting>
  <conditionalFormatting sqref="F33">
    <cfRule type="dataBar" priority="1">
      <dataBar>
        <cfvo type="num" val="0"/>
        <cfvo type="num" val="1"/>
        <color theme="0" tint="-0.249977111117893"/>
      </dataBar>
      <extLst>
        <ext xmlns:x14="http://schemas.microsoft.com/office/spreadsheetml/2009/9/main" uri="{B025F937-C7B1-47D3-B67F-A62EFF666E3E}">
          <x14:id>{41D4B195-3F08-4A9E-9328-992227E9A4C4}</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 D34</xm:sqref>
        </x14:conditionalFormatting>
        <x14:conditionalFormatting xmlns:xm="http://schemas.microsoft.com/office/excel/2006/main">
          <x14:cfRule type="dataBar" id="{03E1E236-13BD-4D95-96B0-694997C3729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5FFDEECE-1970-4C31-9D66-CB9E2692469D}">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41D4B195-3F08-4A9E-9328-992227E9A4C4}">
            <x14:dataBar minLength="0" maxLength="100" gradient="0">
              <x14:cfvo type="num">
                <xm:f>0</xm:f>
              </x14:cfvo>
              <x14:cfvo type="num">
                <xm:f>1</xm:f>
              </x14:cfvo>
              <x14:negativeFillColor rgb="FFFF0000"/>
              <x14:axisColor rgb="FF000000"/>
            </x14:dataBar>
          </x14:cfRule>
          <xm:sqref>F33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6</v>
      </c>
      <c r="B2" s="39"/>
    </row>
    <row r="3" spans="1:2" s="44" customFormat="1" ht="27" customHeight="1" x14ac:dyDescent="0.25">
      <c r="A3" s="45" t="s">
        <v>11</v>
      </c>
      <c r="B3" s="45"/>
    </row>
    <row r="4" spans="1:2" s="41" customFormat="1" ht="26.25" x14ac:dyDescent="0.4">
      <c r="A4" s="42" t="s">
        <v>5</v>
      </c>
    </row>
    <row r="5" spans="1:2" ht="74.099999999999994" customHeight="1" x14ac:dyDescent="0.2">
      <c r="A5" s="43" t="s">
        <v>14</v>
      </c>
    </row>
    <row r="6" spans="1:2" ht="26.25" customHeight="1" x14ac:dyDescent="0.2">
      <c r="A6" s="42" t="s">
        <v>17</v>
      </c>
    </row>
    <row r="7" spans="1:2" s="38" customFormat="1" ht="204.95" customHeight="1" x14ac:dyDescent="0.25">
      <c r="A7" s="47" t="s">
        <v>16</v>
      </c>
    </row>
    <row r="8" spans="1:2" s="41" customFormat="1" ht="26.25" x14ac:dyDescent="0.4">
      <c r="A8" s="42" t="s">
        <v>7</v>
      </c>
    </row>
    <row r="9" spans="1:2" ht="60" x14ac:dyDescent="0.2">
      <c r="A9" s="43" t="s">
        <v>15</v>
      </c>
    </row>
    <row r="10" spans="1:2" s="38" customFormat="1" ht="27.95" customHeight="1" x14ac:dyDescent="0.25">
      <c r="A10" s="46" t="s">
        <v>13</v>
      </c>
    </row>
    <row r="11" spans="1:2" s="41" customFormat="1" ht="26.25" x14ac:dyDescent="0.4">
      <c r="A11" s="42" t="s">
        <v>4</v>
      </c>
    </row>
    <row r="12" spans="1:2" ht="30" x14ac:dyDescent="0.2">
      <c r="A12" s="43" t="s">
        <v>12</v>
      </c>
    </row>
    <row r="13" spans="1:2" s="38" customFormat="1" ht="27.95" customHeight="1" x14ac:dyDescent="0.25">
      <c r="A13" s="46" t="s">
        <v>1</v>
      </c>
    </row>
    <row r="14" spans="1:2" s="41" customFormat="1" ht="26.25" x14ac:dyDescent="0.4">
      <c r="A14" s="42" t="s">
        <v>8</v>
      </c>
    </row>
    <row r="15" spans="1:2" ht="75" customHeight="1" x14ac:dyDescent="0.2">
      <c r="A15" s="43" t="s">
        <v>9</v>
      </c>
    </row>
    <row r="16" spans="1:2" ht="75" x14ac:dyDescent="0.2">
      <c r="A16" s="43" t="s">
        <v>10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2019-11-23T08:42:05Z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