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2"/>
  <workbookPr/>
  <mc:AlternateContent xmlns:mc="http://schemas.openxmlformats.org/markup-compatibility/2006">
    <mc:Choice Requires="x15">
      <x15ac:absPath xmlns:x15ac="http://schemas.microsoft.com/office/spreadsheetml/2010/11/ac" url="/Users/boterolab1/Box Sync/CB_VF_Shared/Wet_Lab/Projects/Archive/YEE_Project_003/003_Evolution/003_Evolution_Experimental_Design/"/>
    </mc:Choice>
  </mc:AlternateContent>
  <xr:revisionPtr revIDLastSave="0" documentId="13_ncr:1_{2F224E7F-01D4-B740-B53D-556677D6F353}" xr6:coauthVersionLast="44" xr6:coauthVersionMax="44" xr10:uidLastSave="{00000000-0000-0000-0000-000000000000}"/>
  <bookViews>
    <workbookView xWindow="0" yWindow="460" windowWidth="25600" windowHeight="15540" tabRatio="500" xr2:uid="{00000000-000D-0000-FFFF-FFFF00000000}"/>
  </bookViews>
  <sheets>
    <sheet name="mixes&amp;Bckey(Feb14)" sheetId="1" r:id="rId1"/>
    <sheet name="Plating Record (Mar 21)" sheetId="16" r:id="rId2"/>
    <sheet name="Growth Notes (Mar 21)" sheetId="17" r:id="rId3"/>
    <sheet name="Daily Transfer Protocol (Mar 1)" sheetId="14" r:id="rId4"/>
    <sheet name="Solutions (Mar 1)" sheetId="15" r:id="rId5"/>
    <sheet name="Treatment layouts(Mar 1)" sheetId="8" r:id="rId6"/>
    <sheet name="Plating Timeline(Mar 1)" sheetId="13" r:id="rId7"/>
    <sheet name="Experiment Timeline(Mar 19)" sheetId="12" r:id="rId8"/>
    <sheet name="References(Mar 1)" sheetId="5" r:id="rId9"/>
    <sheet name="Design Plot(Feb3)" sheetId="9" r:id="rId10"/>
    <sheet name="Text from NSF-GRFP" sheetId="3" r:id="rId11"/>
    <sheet name="Running Design Info(notupdated)" sheetId="2" r:id="rId12"/>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C70" i="15" l="1"/>
  <c r="E70" i="15" s="1"/>
  <c r="J69" i="15"/>
  <c r="E69" i="15"/>
  <c r="B69" i="15"/>
  <c r="F68" i="15"/>
  <c r="B68" i="15"/>
  <c r="F67" i="15"/>
  <c r="B67" i="15" s="1"/>
  <c r="F66" i="15"/>
  <c r="B66" i="15"/>
  <c r="F65" i="15"/>
  <c r="B65" i="15" s="1"/>
  <c r="C64" i="15"/>
  <c r="J61" i="15"/>
  <c r="C61" i="15"/>
  <c r="E61" i="15" s="1"/>
  <c r="B61" i="15"/>
  <c r="F60" i="15"/>
  <c r="B60" i="15" s="1"/>
  <c r="F59" i="15"/>
  <c r="B59" i="15"/>
  <c r="F58" i="15"/>
  <c r="B58" i="15" s="1"/>
  <c r="F57" i="15"/>
  <c r="B57" i="15"/>
  <c r="C56" i="15"/>
  <c r="B108" i="15"/>
  <c r="C108" i="15" s="1"/>
  <c r="E108" i="15" s="1"/>
  <c r="F107" i="15"/>
  <c r="B107" i="15"/>
  <c r="C107" i="15" s="1"/>
  <c r="E107" i="15" s="1"/>
  <c r="B106" i="15"/>
  <c r="C106" i="15" s="1"/>
  <c r="E106" i="15" s="1"/>
  <c r="B105" i="15"/>
  <c r="C105" i="15"/>
  <c r="E105" i="15"/>
  <c r="B104" i="15"/>
  <c r="C104" i="15"/>
  <c r="E104" i="15"/>
  <c r="B103" i="15"/>
  <c r="C103" i="15" s="1"/>
  <c r="E103" i="15" s="1"/>
  <c r="B18" i="15"/>
  <c r="C18" i="15"/>
  <c r="E18" i="15" s="1"/>
  <c r="B49" i="15"/>
  <c r="B17" i="15"/>
  <c r="C17" i="15" s="1"/>
  <c r="B48" i="15"/>
  <c r="B16" i="15"/>
  <c r="C16" i="15"/>
  <c r="E16" i="15" s="1"/>
  <c r="B47" i="15"/>
  <c r="B15" i="15"/>
  <c r="C15" i="15" s="1"/>
  <c r="B46" i="15"/>
  <c r="B14" i="15"/>
  <c r="C14" i="15"/>
  <c r="E14" i="15" s="1"/>
  <c r="B45" i="15"/>
  <c r="C44" i="15"/>
  <c r="B41" i="15"/>
  <c r="B40" i="15"/>
  <c r="B39" i="15"/>
  <c r="B38" i="15"/>
  <c r="B37" i="15"/>
  <c r="C36" i="15"/>
  <c r="B10" i="15"/>
  <c r="C10" i="15"/>
  <c r="C85" i="15" s="1"/>
  <c r="E10" i="15"/>
  <c r="E85" i="15" s="1"/>
  <c r="B85" i="15"/>
  <c r="B9" i="15"/>
  <c r="C9" i="15" s="1"/>
  <c r="B84" i="15"/>
  <c r="B8" i="15"/>
  <c r="C8" i="15" s="1"/>
  <c r="B83" i="15"/>
  <c r="B7" i="15"/>
  <c r="C7" i="15" s="1"/>
  <c r="B82" i="15"/>
  <c r="B6" i="15"/>
  <c r="C6" i="15"/>
  <c r="C81" i="15" s="1"/>
  <c r="E6" i="15"/>
  <c r="E81" i="15" s="1"/>
  <c r="B81" i="15"/>
  <c r="C80" i="15"/>
  <c r="B26" i="15"/>
  <c r="C26" i="15"/>
  <c r="E26" i="15" s="1"/>
  <c r="F25" i="15"/>
  <c r="B25" i="15" s="1"/>
  <c r="C25" i="15" s="1"/>
  <c r="E25" i="15" s="1"/>
  <c r="B24" i="15"/>
  <c r="C24" i="15" s="1"/>
  <c r="E24" i="15" s="1"/>
  <c r="B23" i="15"/>
  <c r="C23" i="15" s="1"/>
  <c r="E23" i="15" s="1"/>
  <c r="B22" i="15"/>
  <c r="C22" i="15"/>
  <c r="E22" i="15"/>
  <c r="B21" i="15"/>
  <c r="C21" i="15"/>
  <c r="E21" i="15"/>
  <c r="C13" i="15"/>
  <c r="C5" i="15"/>
  <c r="C46" i="15" l="1"/>
  <c r="E15" i="15"/>
  <c r="C38" i="15"/>
  <c r="C48" i="15"/>
  <c r="E17" i="15"/>
  <c r="C40" i="15"/>
  <c r="C83" i="15"/>
  <c r="E8" i="15"/>
  <c r="E83" i="15" s="1"/>
  <c r="C82" i="15"/>
  <c r="E7" i="15"/>
  <c r="E82" i="15" s="1"/>
  <c r="C84" i="15"/>
  <c r="E9" i="15"/>
  <c r="E84" i="15" s="1"/>
  <c r="E45" i="15"/>
  <c r="E37" i="15"/>
  <c r="E47" i="15"/>
  <c r="E39" i="15"/>
  <c r="E49" i="15"/>
  <c r="E41" i="15"/>
  <c r="C45" i="15"/>
  <c r="C37" i="15"/>
  <c r="C41" i="15"/>
  <c r="C47" i="15"/>
  <c r="C49" i="15"/>
  <c r="C39" i="15"/>
  <c r="E38" i="15" l="1"/>
  <c r="E46" i="15"/>
  <c r="E40" i="15"/>
  <c r="E48" i="15"/>
</calcChain>
</file>

<file path=xl/sharedStrings.xml><?xml version="1.0" encoding="utf-8"?>
<sst xmlns="http://schemas.openxmlformats.org/spreadsheetml/2006/main" count="4150" uniqueCount="1694">
  <si>
    <t>Name</t>
  </si>
  <si>
    <t>Ploidy</t>
  </si>
  <si>
    <t>A</t>
  </si>
  <si>
    <t>B</t>
  </si>
  <si>
    <t>C</t>
  </si>
  <si>
    <t>D</t>
  </si>
  <si>
    <t>E</t>
  </si>
  <si>
    <t>F</t>
  </si>
  <si>
    <t>G</t>
  </si>
  <si>
    <t>H</t>
  </si>
  <si>
    <t>1A2</t>
  </si>
  <si>
    <t>1A3</t>
  </si>
  <si>
    <t>1A4</t>
  </si>
  <si>
    <t>1A5</t>
  </si>
  <si>
    <t>1A6</t>
  </si>
  <si>
    <t>1A7</t>
  </si>
  <si>
    <t>1A8</t>
  </si>
  <si>
    <t>1A9</t>
  </si>
  <si>
    <t>1A10</t>
  </si>
  <si>
    <t>1A11</t>
  </si>
  <si>
    <t>1B1</t>
  </si>
  <si>
    <t>1B2</t>
  </si>
  <si>
    <t>1B3</t>
  </si>
  <si>
    <t>1C1</t>
  </si>
  <si>
    <t>1C2</t>
  </si>
  <si>
    <t>1D1</t>
  </si>
  <si>
    <t>1D2</t>
  </si>
  <si>
    <t>1F1</t>
  </si>
  <si>
    <t>1F2</t>
  </si>
  <si>
    <t>1G1</t>
  </si>
  <si>
    <t>1G2</t>
  </si>
  <si>
    <t>1B4</t>
  </si>
  <si>
    <t>1B5</t>
  </si>
  <si>
    <t>1B6</t>
  </si>
  <si>
    <t>1B7</t>
  </si>
  <si>
    <t>1B8</t>
  </si>
  <si>
    <t>1B9</t>
  </si>
  <si>
    <t>1B10</t>
  </si>
  <si>
    <t>1B11</t>
  </si>
  <si>
    <t>1B12</t>
  </si>
  <si>
    <t>1C3</t>
  </si>
  <si>
    <t>1C4</t>
  </si>
  <si>
    <t>1C5</t>
  </si>
  <si>
    <t>1C6</t>
  </si>
  <si>
    <t>1C7</t>
  </si>
  <si>
    <t>1C8</t>
  </si>
  <si>
    <t>1C9</t>
  </si>
  <si>
    <t>1C10</t>
  </si>
  <si>
    <t>1C11</t>
  </si>
  <si>
    <t>1C12</t>
  </si>
  <si>
    <t>1D3</t>
  </si>
  <si>
    <t>1D4</t>
  </si>
  <si>
    <t>1D5</t>
  </si>
  <si>
    <t>1D6</t>
  </si>
  <si>
    <t>1D7</t>
  </si>
  <si>
    <t>1D8</t>
  </si>
  <si>
    <t>1D9</t>
  </si>
  <si>
    <t>1D10</t>
  </si>
  <si>
    <t>1D11</t>
  </si>
  <si>
    <t>1D12</t>
  </si>
  <si>
    <t>1F3</t>
  </si>
  <si>
    <t>1F4</t>
  </si>
  <si>
    <t>1F5</t>
  </si>
  <si>
    <t>1F6</t>
  </si>
  <si>
    <t>1F7</t>
  </si>
  <si>
    <t>1F8</t>
  </si>
  <si>
    <t>1F9</t>
  </si>
  <si>
    <t>1F10</t>
  </si>
  <si>
    <t>1F11</t>
  </si>
  <si>
    <t>1F12</t>
  </si>
  <si>
    <t>1G3</t>
  </si>
  <si>
    <t>1G4</t>
  </si>
  <si>
    <t>1G5</t>
  </si>
  <si>
    <t>1G6</t>
  </si>
  <si>
    <t>1G7</t>
  </si>
  <si>
    <t>1G8</t>
  </si>
  <si>
    <t>1G9</t>
  </si>
  <si>
    <t>1G10</t>
  </si>
  <si>
    <t>1G11</t>
  </si>
  <si>
    <t>1G12</t>
  </si>
  <si>
    <t>1H2</t>
  </si>
  <si>
    <t>1H3</t>
  </si>
  <si>
    <t>1H4</t>
  </si>
  <si>
    <t>1H5</t>
  </si>
  <si>
    <t>1H6</t>
  </si>
  <si>
    <t>1H7</t>
  </si>
  <si>
    <t>1H8</t>
  </si>
  <si>
    <t>1H9</t>
  </si>
  <si>
    <t>1H10</t>
  </si>
  <si>
    <t>1H11</t>
  </si>
  <si>
    <t>2A2</t>
  </si>
  <si>
    <t>2A3</t>
  </si>
  <si>
    <t>2B1</t>
  </si>
  <si>
    <t>2B2</t>
  </si>
  <si>
    <t>2C1</t>
  </si>
  <si>
    <t>2C2</t>
  </si>
  <si>
    <t>2D1</t>
  </si>
  <si>
    <t>2D2</t>
  </si>
  <si>
    <t>2F1</t>
  </si>
  <si>
    <t>2G1</t>
  </si>
  <si>
    <t>2F2</t>
  </si>
  <si>
    <t>2G2</t>
  </si>
  <si>
    <t>2H2</t>
  </si>
  <si>
    <t>2H3</t>
  </si>
  <si>
    <t>2H4</t>
  </si>
  <si>
    <t>2H5</t>
  </si>
  <si>
    <t>2H6</t>
  </si>
  <si>
    <t>2H7</t>
  </si>
  <si>
    <t>2H8</t>
  </si>
  <si>
    <t>2H9</t>
  </si>
  <si>
    <t>2H10</t>
  </si>
  <si>
    <t>2H11</t>
  </si>
  <si>
    <t>2A4</t>
  </si>
  <si>
    <t>2A5</t>
  </si>
  <si>
    <t>2A6</t>
  </si>
  <si>
    <t>2A7</t>
  </si>
  <si>
    <t>2A8</t>
  </si>
  <si>
    <t>2A9</t>
  </si>
  <si>
    <t>2A10</t>
  </si>
  <si>
    <t>2A11</t>
  </si>
  <si>
    <t>2B3</t>
  </si>
  <si>
    <t>2B4</t>
  </si>
  <si>
    <t>2B5</t>
  </si>
  <si>
    <t>2B6</t>
  </si>
  <si>
    <t>2B7</t>
  </si>
  <si>
    <t>2B8</t>
  </si>
  <si>
    <t>2B9</t>
  </si>
  <si>
    <t>2B10</t>
  </si>
  <si>
    <t>2B11</t>
  </si>
  <si>
    <t>2B12</t>
  </si>
  <si>
    <t>2C3</t>
  </si>
  <si>
    <t>2C4</t>
  </si>
  <si>
    <t>2C5</t>
  </si>
  <si>
    <t>2C6</t>
  </si>
  <si>
    <t>2C7</t>
  </si>
  <si>
    <t>2C8</t>
  </si>
  <si>
    <t>2C9</t>
  </si>
  <si>
    <t>2C10</t>
  </si>
  <si>
    <t>2C11</t>
  </si>
  <si>
    <t>2C12</t>
  </si>
  <si>
    <t>2D3</t>
  </si>
  <si>
    <t>2D4</t>
  </si>
  <si>
    <t>2D5</t>
  </si>
  <si>
    <t>2D6</t>
  </si>
  <si>
    <t>2D7</t>
  </si>
  <si>
    <t>2D8</t>
  </si>
  <si>
    <t>2D9</t>
  </si>
  <si>
    <t>2D10</t>
  </si>
  <si>
    <t>2D11</t>
  </si>
  <si>
    <t>2D12</t>
  </si>
  <si>
    <t>2F3</t>
  </si>
  <si>
    <t>2F4</t>
  </si>
  <si>
    <t>2F5</t>
  </si>
  <si>
    <t>2F6</t>
  </si>
  <si>
    <t>2F7</t>
  </si>
  <si>
    <t>2F8</t>
  </si>
  <si>
    <t>2F9</t>
  </si>
  <si>
    <t>2F10</t>
  </si>
  <si>
    <t>2F11</t>
  </si>
  <si>
    <t>2F12</t>
  </si>
  <si>
    <t>2G3</t>
  </si>
  <si>
    <t>2G4</t>
  </si>
  <si>
    <t>2G5</t>
  </si>
  <si>
    <t>2G6</t>
  </si>
  <si>
    <t>2G7</t>
  </si>
  <si>
    <t>2G8</t>
  </si>
  <si>
    <t>2G9</t>
  </si>
  <si>
    <t>2G10</t>
  </si>
  <si>
    <t>2G11</t>
  </si>
  <si>
    <t>2G12</t>
  </si>
  <si>
    <t>mixA2</t>
  </si>
  <si>
    <t>mixB2</t>
  </si>
  <si>
    <t>mixC2</t>
  </si>
  <si>
    <t>mixD2</t>
  </si>
  <si>
    <t>mixE2</t>
  </si>
  <si>
    <t>mixF2</t>
  </si>
  <si>
    <t>mixG2</t>
  </si>
  <si>
    <t>mixH2</t>
  </si>
  <si>
    <t>mixA3</t>
  </si>
  <si>
    <t>mixA4</t>
  </si>
  <si>
    <t>mixA6</t>
  </si>
  <si>
    <t>mixA7</t>
  </si>
  <si>
    <t>mixA8</t>
  </si>
  <si>
    <t>mixA9</t>
  </si>
  <si>
    <t>mixA10</t>
  </si>
  <si>
    <t>mixA11</t>
  </si>
  <si>
    <t>mixB3</t>
  </si>
  <si>
    <t>mixB4</t>
  </si>
  <si>
    <t>mixB5</t>
  </si>
  <si>
    <t>mixB6</t>
  </si>
  <si>
    <t>mixB7</t>
  </si>
  <si>
    <t>mixB8</t>
  </si>
  <si>
    <t>mixB9</t>
  </si>
  <si>
    <t>mixB10</t>
  </si>
  <si>
    <t>mixB11</t>
  </si>
  <si>
    <t>mixC3</t>
  </si>
  <si>
    <t>mixC4</t>
  </si>
  <si>
    <t>mixC5</t>
  </si>
  <si>
    <t>mixC6</t>
  </si>
  <si>
    <t>mixC7</t>
  </si>
  <si>
    <t>mixC8</t>
  </si>
  <si>
    <t>mixC9</t>
  </si>
  <si>
    <t>mixC10</t>
  </si>
  <si>
    <t>mixC11</t>
  </si>
  <si>
    <t>mixD3</t>
  </si>
  <si>
    <t>mixD4</t>
  </si>
  <si>
    <t>mixD5</t>
  </si>
  <si>
    <t>mixD6</t>
  </si>
  <si>
    <t>mixD7</t>
  </si>
  <si>
    <t>mixD8</t>
  </si>
  <si>
    <t>mixD9</t>
  </si>
  <si>
    <t>mixD10</t>
  </si>
  <si>
    <t>mixD11</t>
  </si>
  <si>
    <t>mixE3</t>
  </si>
  <si>
    <t>mixE4</t>
  </si>
  <si>
    <t>mixE5</t>
  </si>
  <si>
    <t>mixE6</t>
  </si>
  <si>
    <t>mixE7</t>
  </si>
  <si>
    <t>mixE8</t>
  </si>
  <si>
    <t>mixE9</t>
  </si>
  <si>
    <t>mixE10</t>
  </si>
  <si>
    <t>mixE11</t>
  </si>
  <si>
    <t>mixF3</t>
  </si>
  <si>
    <t>mixF4</t>
  </si>
  <si>
    <t>mixF5</t>
  </si>
  <si>
    <t>mixF6</t>
  </si>
  <si>
    <t>mixF7</t>
  </si>
  <si>
    <t>mixF8</t>
  </si>
  <si>
    <t>mixF9</t>
  </si>
  <si>
    <t>mixF10</t>
  </si>
  <si>
    <t>mixF11</t>
  </si>
  <si>
    <t>mixG3</t>
  </si>
  <si>
    <t>mixG4</t>
  </si>
  <si>
    <t>mixG5</t>
  </si>
  <si>
    <t>mixG6</t>
  </si>
  <si>
    <t>mixG7</t>
  </si>
  <si>
    <t>mixG8</t>
  </si>
  <si>
    <t>mixG9</t>
  </si>
  <si>
    <t>mixG10</t>
  </si>
  <si>
    <t>mixG11</t>
  </si>
  <si>
    <t>mixH3</t>
  </si>
  <si>
    <t>mixH4</t>
  </si>
  <si>
    <t>mixH5</t>
  </si>
  <si>
    <t>mixH6</t>
  </si>
  <si>
    <t>mixH7</t>
  </si>
  <si>
    <t>mixH8</t>
  </si>
  <si>
    <t>mixH9</t>
  </si>
  <si>
    <t>mixH11</t>
  </si>
  <si>
    <t>mixB12</t>
  </si>
  <si>
    <t>mixC12</t>
  </si>
  <si>
    <t>mixG12</t>
  </si>
  <si>
    <t>mixB1</t>
  </si>
  <si>
    <t>mixC1</t>
  </si>
  <si>
    <t>mixD1</t>
  </si>
  <si>
    <t>mixE1</t>
  </si>
  <si>
    <t>mixF1</t>
  </si>
  <si>
    <t>mixG1</t>
  </si>
  <si>
    <t>Mix plate</t>
  </si>
  <si>
    <t>Key</t>
  </si>
  <si>
    <t>YIL160C</t>
  </si>
  <si>
    <t>5NP_E11</t>
  </si>
  <si>
    <t>YIL164C</t>
  </si>
  <si>
    <t>5NP_F2</t>
  </si>
  <si>
    <t>YGR268C</t>
  </si>
  <si>
    <t>13NP_H8</t>
  </si>
  <si>
    <t>YPR127W</t>
  </si>
  <si>
    <t>16NP_B10</t>
  </si>
  <si>
    <t>YDR205W</t>
  </si>
  <si>
    <t>17NP_A2</t>
  </si>
  <si>
    <t>YGR102C</t>
  </si>
  <si>
    <t>19NP_C12</t>
  </si>
  <si>
    <t>YLR258W</t>
  </si>
  <si>
    <t>9NP_A11</t>
  </si>
  <si>
    <t>YLR260W</t>
  </si>
  <si>
    <t>9NP_A12</t>
  </si>
  <si>
    <t>YLR242C</t>
  </si>
  <si>
    <t>9NP_A3</t>
  </si>
  <si>
    <t>YLR250W</t>
  </si>
  <si>
    <t>9NP_A7</t>
  </si>
  <si>
    <t>YLR253W</t>
  </si>
  <si>
    <t>9NP_A8</t>
  </si>
  <si>
    <t>YLR284C</t>
  </si>
  <si>
    <t>9NP_B11</t>
  </si>
  <si>
    <t>YLR285W</t>
  </si>
  <si>
    <t>9NP_B12</t>
  </si>
  <si>
    <t>YLR264W</t>
  </si>
  <si>
    <t>9NP_B2</t>
  </si>
  <si>
    <t>YLR265C</t>
  </si>
  <si>
    <t>9NP_B3</t>
  </si>
  <si>
    <t>YLR287C</t>
  </si>
  <si>
    <t>9NP_C1</t>
  </si>
  <si>
    <t>YLR288C</t>
  </si>
  <si>
    <t>9NP_C3</t>
  </si>
  <si>
    <t>YLR289W</t>
  </si>
  <si>
    <t>9NP_C4</t>
  </si>
  <si>
    <t>YLR290C</t>
  </si>
  <si>
    <t>9NP_C5</t>
  </si>
  <si>
    <t>YLR293C</t>
  </si>
  <si>
    <t>9NP_C7</t>
  </si>
  <si>
    <t>YLR312C</t>
  </si>
  <si>
    <t>9NP_D1</t>
  </si>
  <si>
    <t>YLR315W</t>
  </si>
  <si>
    <t>9NP_D4</t>
  </si>
  <si>
    <t>YHL031C</t>
  </si>
  <si>
    <t>9NP_E6</t>
  </si>
  <si>
    <t>YHL022C</t>
  </si>
  <si>
    <t>9NP_F1</t>
  </si>
  <si>
    <t>YHL019C</t>
  </si>
  <si>
    <t>9NP_F4</t>
  </si>
  <si>
    <t>YHR011W</t>
  </si>
  <si>
    <t>9NP_G5</t>
  </si>
  <si>
    <t>YHR014W</t>
  </si>
  <si>
    <t>9NP_G8</t>
  </si>
  <si>
    <t>YHR015W</t>
  </si>
  <si>
    <t>9NP_G9</t>
  </si>
  <si>
    <t>YHR028C</t>
  </si>
  <si>
    <t>9NP_H1</t>
  </si>
  <si>
    <t>YHR039C</t>
  </si>
  <si>
    <t>9NP_H10</t>
  </si>
  <si>
    <t>YHR044C</t>
  </si>
  <si>
    <t>9NP_H11</t>
  </si>
  <si>
    <t>YJR103W</t>
  </si>
  <si>
    <t>7NP_A10</t>
  </si>
  <si>
    <t>YJR083C</t>
  </si>
  <si>
    <t>7NP_A6</t>
  </si>
  <si>
    <t>YJR092W</t>
  </si>
  <si>
    <t>7NP_A8</t>
  </si>
  <si>
    <t>YJR152W</t>
  </si>
  <si>
    <t>7NP_B11</t>
  </si>
  <si>
    <t>YJR154W</t>
  </si>
  <si>
    <t>7NP_B12</t>
  </si>
  <si>
    <t>YJR115W</t>
  </si>
  <si>
    <t>7NP_B3</t>
  </si>
  <si>
    <t>YJR127C</t>
  </si>
  <si>
    <t>7NP_B4</t>
  </si>
  <si>
    <t>YJR137C</t>
  </si>
  <si>
    <t>7NP_B8</t>
  </si>
  <si>
    <t>YJR147W</t>
  </si>
  <si>
    <t>7NP_B9</t>
  </si>
  <si>
    <t>YKL026C</t>
  </si>
  <si>
    <t>7NP_C11</t>
  </si>
  <si>
    <t>YKL027W</t>
  </si>
  <si>
    <t>7NP_C12</t>
  </si>
  <si>
    <t>YKL016C</t>
  </si>
  <si>
    <t>7NP_C6</t>
  </si>
  <si>
    <t>YKL039W</t>
  </si>
  <si>
    <t>7NP_D3</t>
  </si>
  <si>
    <t>YKL040C</t>
  </si>
  <si>
    <t>7NP_D4</t>
  </si>
  <si>
    <t>YKL046C</t>
  </si>
  <si>
    <t>7NP_D7</t>
  </si>
  <si>
    <t>YKL048C</t>
  </si>
  <si>
    <t>7NP_D9</t>
  </si>
  <si>
    <t>1E1</t>
  </si>
  <si>
    <t>YKL071W</t>
  </si>
  <si>
    <t>7NP_E11</t>
  </si>
  <si>
    <t>1E2</t>
  </si>
  <si>
    <t>YKL063C</t>
  </si>
  <si>
    <t>7NP_E5</t>
  </si>
  <si>
    <t>1E3</t>
  </si>
  <si>
    <t>YKL064W</t>
  </si>
  <si>
    <t>7NP_E6</t>
  </si>
  <si>
    <t>1E4</t>
  </si>
  <si>
    <t>YKL094W</t>
  </si>
  <si>
    <t>7NP_F12</t>
  </si>
  <si>
    <t>1E5</t>
  </si>
  <si>
    <t>YKL085W</t>
  </si>
  <si>
    <t>7NP_F8</t>
  </si>
  <si>
    <t>1E6</t>
  </si>
  <si>
    <t>YKL119C</t>
  </si>
  <si>
    <t>7NP_G12</t>
  </si>
  <si>
    <t>1E7</t>
  </si>
  <si>
    <t>YKL109W</t>
  </si>
  <si>
    <t>7NP_G7</t>
  </si>
  <si>
    <t>1E8</t>
  </si>
  <si>
    <t>YKL110C</t>
  </si>
  <si>
    <t>7NP_G8</t>
  </si>
  <si>
    <t>1E9</t>
  </si>
  <si>
    <t>YKL113C</t>
  </si>
  <si>
    <t>7NP_G9</t>
  </si>
  <si>
    <t>1E10</t>
  </si>
  <si>
    <t>YKL140W</t>
  </si>
  <si>
    <t>7NP_H10</t>
  </si>
  <si>
    <t>1E11</t>
  </si>
  <si>
    <t>YKL143W</t>
  </si>
  <si>
    <t>7NP_H12</t>
  </si>
  <si>
    <t>1E12</t>
  </si>
  <si>
    <t>YKL124W</t>
  </si>
  <si>
    <t>7NP_H2</t>
  </si>
  <si>
    <t>YKL130C</t>
  </si>
  <si>
    <t>7NP_H4</t>
  </si>
  <si>
    <t>YKL132C</t>
  </si>
  <si>
    <t>7NP_H5</t>
  </si>
  <si>
    <t>YOR056C</t>
  </si>
  <si>
    <t>10EP_A12</t>
  </si>
  <si>
    <t>YOL133W</t>
  </si>
  <si>
    <t>10EP_A2</t>
  </si>
  <si>
    <t>YOL139C</t>
  </si>
  <si>
    <t>10EP_A4</t>
  </si>
  <si>
    <t>YOL146W</t>
  </si>
  <si>
    <t>10EP_A6</t>
  </si>
  <si>
    <t>YOR160W</t>
  </si>
  <si>
    <t>10EP_C10</t>
  </si>
  <si>
    <t>YOR168W</t>
  </si>
  <si>
    <t>10EP_C11</t>
  </si>
  <si>
    <t>YOR122C</t>
  </si>
  <si>
    <t>10EP_C2</t>
  </si>
  <si>
    <t>YOR145C</t>
  </si>
  <si>
    <t>10EP_C4</t>
  </si>
  <si>
    <t>YOR244W</t>
  </si>
  <si>
    <t>10EP_D12</t>
  </si>
  <si>
    <t>YOR249C</t>
  </si>
  <si>
    <t>10EP_E1</t>
  </si>
  <si>
    <t>YOR261C</t>
  </si>
  <si>
    <t>10EP_E8</t>
  </si>
  <si>
    <t>YOR335C</t>
  </si>
  <si>
    <t>10EP_F7</t>
  </si>
  <si>
    <t>YOR370C</t>
  </si>
  <si>
    <t>10EP_G2</t>
  </si>
  <si>
    <t>YPL012W</t>
  </si>
  <si>
    <t>10EP_G8</t>
  </si>
  <si>
    <t>YOR033C</t>
  </si>
  <si>
    <t>10NP_B10</t>
  </si>
  <si>
    <t>YOR035C</t>
  </si>
  <si>
    <t>10NP_B12</t>
  </si>
  <si>
    <t>YOR028C</t>
  </si>
  <si>
    <t>10NP_B7</t>
  </si>
  <si>
    <t>YOR037W</t>
  </si>
  <si>
    <t>10NP_C2</t>
  </si>
  <si>
    <t>YOR039W</t>
  </si>
  <si>
    <t>10NP_C4</t>
  </si>
  <si>
    <t>YOR042W</t>
  </si>
  <si>
    <t>10NP_C6</t>
  </si>
  <si>
    <t>YOR058C</t>
  </si>
  <si>
    <t>10NP_D3</t>
  </si>
  <si>
    <t>YOR081C</t>
  </si>
  <si>
    <t>10NP_E7</t>
  </si>
  <si>
    <t>YOR104W</t>
  </si>
  <si>
    <t>10NP_F10</t>
  </si>
  <si>
    <t>YOR107W</t>
  </si>
  <si>
    <t>10NP_F12</t>
  </si>
  <si>
    <t>YOR108W</t>
  </si>
  <si>
    <t>10NP_G1</t>
  </si>
  <si>
    <t>YOR111W</t>
  </si>
  <si>
    <t>10NP_G3</t>
  </si>
  <si>
    <t>YOR113W</t>
  </si>
  <si>
    <t>10NP_G4</t>
  </si>
  <si>
    <t>YOR115C</t>
  </si>
  <si>
    <t>10NP_G5</t>
  </si>
  <si>
    <t>YOR118W</t>
  </si>
  <si>
    <t>10NP_G6</t>
  </si>
  <si>
    <t>YOR142W</t>
  </si>
  <si>
    <t>10NP_H8</t>
  </si>
  <si>
    <t>YPL128C</t>
  </si>
  <si>
    <t>11EP_A1</t>
  </si>
  <si>
    <t>YPL146C</t>
  </si>
  <si>
    <t>11EP_A4</t>
  </si>
  <si>
    <t>YPL169C</t>
  </si>
  <si>
    <t>11EP_A8</t>
  </si>
  <si>
    <t>YPL175W</t>
  </si>
  <si>
    <t>11EP_A9</t>
  </si>
  <si>
    <t>YPL242C</t>
  </si>
  <si>
    <t>11EP_B10</t>
  </si>
  <si>
    <t>YPL252C</t>
  </si>
  <si>
    <t>11EP_B12</t>
  </si>
  <si>
    <t>YPR041W</t>
  </si>
  <si>
    <t>11EP_C10</t>
  </si>
  <si>
    <t>YPR056W</t>
  </si>
  <si>
    <t>11EP_D1</t>
  </si>
  <si>
    <t>YPR107C</t>
  </si>
  <si>
    <t>11EP_D10</t>
  </si>
  <si>
    <t>YPR144C</t>
  </si>
  <si>
    <t>11EP_E6</t>
  </si>
  <si>
    <t>YPR176C</t>
  </si>
  <si>
    <t>11EP_F1</t>
  </si>
  <si>
    <t>YPR187W</t>
  </si>
  <si>
    <t>11EP_F8</t>
  </si>
  <si>
    <t>YPR190C</t>
  </si>
  <si>
    <t>11EP_F9</t>
  </si>
  <si>
    <t>YOL142W</t>
  </si>
  <si>
    <t>11EP_G12</t>
  </si>
  <si>
    <t>YHR128W</t>
  </si>
  <si>
    <t>11EP_G4</t>
  </si>
  <si>
    <t>YHR169W</t>
  </si>
  <si>
    <t>11EP_G5</t>
  </si>
  <si>
    <t>YOR172W</t>
  </si>
  <si>
    <t>11NP_A12</t>
  </si>
  <si>
    <t>YOR156C</t>
  </si>
  <si>
    <t>11NP_A3</t>
  </si>
  <si>
    <t>YOR177C</t>
  </si>
  <si>
    <t>11NP_B3</t>
  </si>
  <si>
    <t>YOR184W</t>
  </si>
  <si>
    <t>11NP_B9</t>
  </si>
  <si>
    <t>YOR295W</t>
  </si>
  <si>
    <t>11NP_C7</t>
  </si>
  <si>
    <t>YOR311C</t>
  </si>
  <si>
    <t>11NP_D5</t>
  </si>
  <si>
    <t>YOR369C</t>
  </si>
  <si>
    <t>11NP_F1</t>
  </si>
  <si>
    <t>YOR359W</t>
  </si>
  <si>
    <t>11NP_F10</t>
  </si>
  <si>
    <t>YOR371C</t>
  </si>
  <si>
    <t>11NP_F2</t>
  </si>
  <si>
    <t>YOR355W</t>
  </si>
  <si>
    <t>11NP_F6</t>
  </si>
  <si>
    <t>YOR357C</t>
  </si>
  <si>
    <t>11NP_F8</t>
  </si>
  <si>
    <t>YOR377W</t>
  </si>
  <si>
    <t>11NP_G2</t>
  </si>
  <si>
    <t>YOR382W</t>
  </si>
  <si>
    <t>11NP_G6</t>
  </si>
  <si>
    <t>YHR047C</t>
  </si>
  <si>
    <t>11NP_G8</t>
  </si>
  <si>
    <t>YHR060W</t>
  </si>
  <si>
    <t>11NP_H2</t>
  </si>
  <si>
    <t>YHR077C</t>
  </si>
  <si>
    <t>11NP_H7</t>
  </si>
  <si>
    <t>YJL069C</t>
  </si>
  <si>
    <t>12EP_A10</t>
  </si>
  <si>
    <t>YJR046W</t>
  </si>
  <si>
    <t>12EP_A12</t>
  </si>
  <si>
    <t>YHR197W</t>
  </si>
  <si>
    <t>12EP_A7</t>
  </si>
  <si>
    <t>YLR086W</t>
  </si>
  <si>
    <t>12EP_B2</t>
  </si>
  <si>
    <t>YLR229C</t>
  </si>
  <si>
    <t>12EP_B3</t>
  </si>
  <si>
    <t>YBR080C</t>
  </si>
  <si>
    <t>12EP_C2</t>
  </si>
  <si>
    <t>YBR110W</t>
  </si>
  <si>
    <t>12EP_C3</t>
  </si>
  <si>
    <t>YDL166C</t>
  </si>
  <si>
    <t>12EP_C7</t>
  </si>
  <si>
    <t>YHR083W</t>
  </si>
  <si>
    <t>12EP_E3</t>
  </si>
  <si>
    <t>YIR015W</t>
  </si>
  <si>
    <t>12EP_E7</t>
  </si>
  <si>
    <t>YKL052C</t>
  </si>
  <si>
    <t>12EP_F3</t>
  </si>
  <si>
    <t>YMR047C</t>
  </si>
  <si>
    <t>12EP_G3</t>
  </si>
  <si>
    <t>YMR229C</t>
  </si>
  <si>
    <t>12EP_G5</t>
  </si>
  <si>
    <t>YNL002C</t>
  </si>
  <si>
    <t>12EP_G7</t>
  </si>
  <si>
    <t>YOL069W</t>
  </si>
  <si>
    <t>12EP_H1</t>
  </si>
  <si>
    <t>YHR109W</t>
  </si>
  <si>
    <t>12NP_A10</t>
  </si>
  <si>
    <t>2E1</t>
  </si>
  <si>
    <t>YHR103W</t>
  </si>
  <si>
    <t>12NP_A6</t>
  </si>
  <si>
    <t>2E2</t>
  </si>
  <si>
    <t>YHR104W</t>
  </si>
  <si>
    <t>12NP_A7</t>
  </si>
  <si>
    <t>2E3</t>
  </si>
  <si>
    <t>YHR129C</t>
  </si>
  <si>
    <t>12NP_B12</t>
  </si>
  <si>
    <t>2E4</t>
  </si>
  <si>
    <t>YHR117W</t>
  </si>
  <si>
    <t>12NP_B6</t>
  </si>
  <si>
    <t>2E5</t>
  </si>
  <si>
    <t>YMR145C</t>
  </si>
  <si>
    <t>12NP_C12</t>
  </si>
  <si>
    <t>2E6</t>
  </si>
  <si>
    <t>YHR133C</t>
  </si>
  <si>
    <t>12NP_C2</t>
  </si>
  <si>
    <t>2E7</t>
  </si>
  <si>
    <t>YHR134W</t>
  </si>
  <si>
    <t>12NP_C3</t>
  </si>
  <si>
    <t>2E8</t>
  </si>
  <si>
    <t>YHR139C</t>
  </si>
  <si>
    <t>12NP_C8</t>
  </si>
  <si>
    <t>2E9</t>
  </si>
  <si>
    <t>YMR147W</t>
  </si>
  <si>
    <t>12NP_D1</t>
  </si>
  <si>
    <t>2E10</t>
  </si>
  <si>
    <t>YMR148W</t>
  </si>
  <si>
    <t>12NP_D2</t>
  </si>
  <si>
    <t>2E11</t>
  </si>
  <si>
    <t>YMR152W</t>
  </si>
  <si>
    <t>12NP_D3</t>
  </si>
  <si>
    <t>2E12</t>
  </si>
  <si>
    <t>YMR156C</t>
  </si>
  <si>
    <t>12NP_D6</t>
  </si>
  <si>
    <t>YMR194W</t>
  </si>
  <si>
    <t>12NP_E12</t>
  </si>
  <si>
    <t>YMR183C</t>
  </si>
  <si>
    <t>12NP_E5</t>
  </si>
  <si>
    <t>YMR184W</t>
  </si>
  <si>
    <t>12NP_E6</t>
  </si>
  <si>
    <t>YMR195W</t>
  </si>
  <si>
    <t>12NP_F1</t>
  </si>
  <si>
    <t>YMR223W</t>
  </si>
  <si>
    <t>12NP_F11</t>
  </si>
  <si>
    <t>YOL011W</t>
  </si>
  <si>
    <t>12NP_G10</t>
  </si>
  <si>
    <t>YOL001W</t>
  </si>
  <si>
    <t>12NP_G5</t>
  </si>
  <si>
    <t>YOL006C</t>
  </si>
  <si>
    <t>12NP_G7</t>
  </si>
  <si>
    <t>YOL019W</t>
  </si>
  <si>
    <t>12NP_H3</t>
  </si>
  <si>
    <t>YOL023W</t>
  </si>
  <si>
    <t>12NP_H5</t>
  </si>
  <si>
    <t>YOL025W</t>
  </si>
  <si>
    <t>12NP_H7</t>
  </si>
  <si>
    <t>YAL003W</t>
  </si>
  <si>
    <t>13EP_A1</t>
  </si>
  <si>
    <t>YAL032C</t>
  </si>
  <si>
    <t>13EP_A3</t>
  </si>
  <si>
    <t>YAL033W</t>
  </si>
  <si>
    <t>13EP_A4</t>
  </si>
  <si>
    <t>YAL038W</t>
  </si>
  <si>
    <t>13EP_A6</t>
  </si>
  <si>
    <t>YMR001C</t>
  </si>
  <si>
    <t>13EP_B5</t>
  </si>
  <si>
    <t>YNL112W</t>
  </si>
  <si>
    <t>13EP_D4</t>
  </si>
  <si>
    <t>YOL048C</t>
  </si>
  <si>
    <t>13NP_A10</t>
  </si>
  <si>
    <t>YOL041C</t>
  </si>
  <si>
    <t>13NP_A5</t>
  </si>
  <si>
    <t>YOL053W</t>
  </si>
  <si>
    <t>13NP_B2</t>
  </si>
  <si>
    <t>YOL054W</t>
  </si>
  <si>
    <t>13NP_B3</t>
  </si>
  <si>
    <t>YPL273W</t>
  </si>
  <si>
    <t>13NP_C10</t>
  </si>
  <si>
    <t>YOL071W</t>
  </si>
  <si>
    <t>13NP_C3</t>
  </si>
  <si>
    <t>YPL254W</t>
  </si>
  <si>
    <t>13NP_D12</t>
  </si>
  <si>
    <t>YPL265W</t>
  </si>
  <si>
    <t>13NP_D3</t>
  </si>
  <si>
    <t>YPL259C</t>
  </si>
  <si>
    <t>13NP_D8</t>
  </si>
  <si>
    <t>YPL213W</t>
  </si>
  <si>
    <t>13NP_F11</t>
  </si>
  <si>
    <t>YPL222W</t>
  </si>
  <si>
    <t>13NP_F5</t>
  </si>
  <si>
    <t>YPL221W</t>
  </si>
  <si>
    <t>13NP_F6</t>
  </si>
  <si>
    <t>YPL220W</t>
  </si>
  <si>
    <t>13NP_F7</t>
  </si>
  <si>
    <t>YPL193W</t>
  </si>
  <si>
    <t>13NP_G10</t>
  </si>
  <si>
    <t>YGR284C</t>
  </si>
  <si>
    <t>14NP_A2</t>
  </si>
  <si>
    <t>YGR287C</t>
  </si>
  <si>
    <t>14NP_A5</t>
  </si>
  <si>
    <t>cbBC1</t>
  </si>
  <si>
    <t>cbBC2</t>
  </si>
  <si>
    <t>gene_cbBC1</t>
  </si>
  <si>
    <t>mobyplate_cbBC1</t>
  </si>
  <si>
    <t>loc_cbBC1</t>
  </si>
  <si>
    <t>gene_cbBC2</t>
  </si>
  <si>
    <t>mobyplate_cbBC2</t>
  </si>
  <si>
    <t>loc_cbBC2</t>
  </si>
  <si>
    <t>uptag_cbBC1</t>
  </si>
  <si>
    <t>uptag_cbBC2</t>
  </si>
  <si>
    <t>GTTCCATACAGCCTAAGTTC</t>
  </si>
  <si>
    <t>CGGCGCTCGATTCTCATTGT</t>
  </si>
  <si>
    <t>GCCCGCTTTAGTAATATACG</t>
  </si>
  <si>
    <t>CGTTAAGCATGGTGTTCAAG</t>
  </si>
  <si>
    <t>GAAGTGGTCGTCATACTCTT</t>
  </si>
  <si>
    <t>GTAAGCCTTTGTACCCCCCG</t>
  </si>
  <si>
    <t>AGGAGGAACTTATGTCAAGC</t>
  </si>
  <si>
    <t>GCTAATAACTCTCACGAAGC</t>
  </si>
  <si>
    <t>GAGTAGATCACAGAATTTCC</t>
  </si>
  <si>
    <t>AATGAGGACTCTCGCCAAGC</t>
  </si>
  <si>
    <t>ATCCATAAGGTCGGGCAAGC</t>
  </si>
  <si>
    <t>CTGGCATAACTCATAAGAGC</t>
  </si>
  <si>
    <t>TTTACCACCATAGACAGAGC</t>
  </si>
  <si>
    <t>GCCCGTTAGAGTAAATAAGC</t>
  </si>
  <si>
    <t>GCGTTACACAGATCATAAGC</t>
  </si>
  <si>
    <t>TAGTACCCGGAACCTAGGGC</t>
  </si>
  <si>
    <t>CCAGGATGATGAATACGAGC</t>
  </si>
  <si>
    <t>GAAGCACTTTCAAGCCGAGC</t>
  </si>
  <si>
    <t>TGTCACGACCACAAAGGAGC</t>
  </si>
  <si>
    <t>TGACTAAGCCCACCTGGAGC</t>
  </si>
  <si>
    <t>TACGCGAACCCATTGGTAGC</t>
  </si>
  <si>
    <t>TTACAGCAGCGCAGCTTAGC</t>
  </si>
  <si>
    <t>TCGACGTGCATCCAGGAATG</t>
  </si>
  <si>
    <t>ACATCCTTGGCATGGGAGAT</t>
  </si>
  <si>
    <t>GAGGCGATCTCCATCTGCTC</t>
  </si>
  <si>
    <t>TCTCGAATGAGTGGCAAAGC</t>
  </si>
  <si>
    <t>ATTGCATCTGAACGCCTGGC</t>
  </si>
  <si>
    <t>TCATTCGACACATGGCTGGC</t>
  </si>
  <si>
    <t>TTATGTACCATCAAGCCCAG</t>
  </si>
  <si>
    <t>TCTATTATGAGAGCGCCGTG</t>
  </si>
  <si>
    <t>CCTTCTTAGGATGTGAGATC</t>
  </si>
  <si>
    <t>GAGACGCCTCGATTACTATG</t>
  </si>
  <si>
    <t>GATACTGTCACACCGTTGCG</t>
  </si>
  <si>
    <t>GCCTAGTAGATACGATCAGG</t>
  </si>
  <si>
    <t>GAGATGTGGATCTCACCCAT</t>
  </si>
  <si>
    <t>GACTACCGAGTGCTAGGCAT</t>
  </si>
  <si>
    <t>GATCAGCCTTTACATTCCTG</t>
  </si>
  <si>
    <t>GCGCAAATAAAGATGTCGTG</t>
  </si>
  <si>
    <t>GACTAGCGTCCATCTCGTTG</t>
  </si>
  <si>
    <t>GGCCTGAGAGTCATTTGAAT</t>
  </si>
  <si>
    <t>CTGCGCGGAGATAACAATTA</t>
  </si>
  <si>
    <t>TACGAACACCGTCGCAATTA</t>
  </si>
  <si>
    <t>ATCAGGGCCGCAAGTCTGTA</t>
  </si>
  <si>
    <t>TAACAGGCCCGCAAGGCTTA</t>
  </si>
  <si>
    <t>AGACACGACACACTGGCTTA</t>
  </si>
  <si>
    <t>CGCAGTCAACTTACACGTTA</t>
  </si>
  <si>
    <t>CCATCTGCAATACGTCGTTA</t>
  </si>
  <si>
    <t>GGAGTTCTTCCAATCCAAAC</t>
  </si>
  <si>
    <t>CACGAGAACCACGATCTTTA</t>
  </si>
  <si>
    <t>CCGACACAGAGAAGTCTTTA</t>
  </si>
  <si>
    <t>GGCTAAGAACTTCGTACAAT</t>
  </si>
  <si>
    <t>CCGGGCACATATACTTAAAC</t>
  </si>
  <si>
    <t>GGATACCATACACATTGGAC</t>
  </si>
  <si>
    <t>TGGAATACCCACGAACGGAC</t>
  </si>
  <si>
    <t>GCACGAGTTAGAACACGGAC</t>
  </si>
  <si>
    <t>CTACAGTTGAGAACAGGGAC</t>
  </si>
  <si>
    <t>TGAGGAACACGGTGCAATAC</t>
  </si>
  <si>
    <t>GGCCCGAGTACGAATAATAC</t>
  </si>
  <si>
    <t>AGAGCTTCAACATTGCTGAC</t>
  </si>
  <si>
    <t>TCAAGCGAATCCCATGTGAC</t>
  </si>
  <si>
    <t>ACACGCGAATAAGTCTTGAC</t>
  </si>
  <si>
    <t>CGAGTTACAACAGTCTCTGA</t>
  </si>
  <si>
    <t>TAGAACCAGTGTTTAACGGG</t>
  </si>
  <si>
    <t>AGTGCTCTCAGTTCTCCAGT</t>
  </si>
  <si>
    <t>AGGAATCCATCTCAACTGGC</t>
  </si>
  <si>
    <t>AGAGTAGCGACCACTATCTC</t>
  </si>
  <si>
    <t>TTGCGGCATGTGACACTCTG</t>
  </si>
  <si>
    <t>ACATAGTCTACAGGATCACG</t>
  </si>
  <si>
    <t>CTTCCCGACAGAGCAAGAGA</t>
  </si>
  <si>
    <t>GAAGCGTTGAGAATGCCTCC</t>
  </si>
  <si>
    <t>GCAGGATACCTAATGATTCC</t>
  </si>
  <si>
    <t>GGCCACTTCTAACATATAGC</t>
  </si>
  <si>
    <t>GCAGTCCTACCAATCTATGA</t>
  </si>
  <si>
    <t>CGGAGGCTCAGATGTACTAT</t>
  </si>
  <si>
    <t>TTAGCACTCCGACAGCGTAG</t>
  </si>
  <si>
    <t>TATGCGAGTCCAGCTCACTG</t>
  </si>
  <si>
    <t>TGCACGAGTCTCCAGTGTTG</t>
  </si>
  <si>
    <t>CGCATTGTGACAGATGTTCG</t>
  </si>
  <si>
    <t>ACGCTGCTTACAGTGTGTTG</t>
  </si>
  <si>
    <t>GTATGCTCATCATCCCGTAT</t>
  </si>
  <si>
    <t>CACTGTGTAGCAGCCGGTAT</t>
  </si>
  <si>
    <t>CCGCGTATAGAATTGTCTGA</t>
  </si>
  <si>
    <t>TCAGGAGACTGCACTACAGG</t>
  </si>
  <si>
    <t>ATAGTGTCACCACAGGTCGC</t>
  </si>
  <si>
    <t>CCTAGAGGCTAATTTGCATC</t>
  </si>
  <si>
    <t>TAGAGAGCTACCACATCATC</t>
  </si>
  <si>
    <t>ACGCACAGGTTATGAATCTC</t>
  </si>
  <si>
    <t>AGGAGCCTATAACTCATCTC</t>
  </si>
  <si>
    <t>CAGAGACTACTACATCGTTC</t>
  </si>
  <si>
    <t>AGGCATCTCACATACTGTTC</t>
  </si>
  <si>
    <t>ATGAGCCCGTGACTGCGATT</t>
  </si>
  <si>
    <t>GGCATACCGACAACGATTCA</t>
  </si>
  <si>
    <t>CGAGACTGTTTGGAATCATG</t>
  </si>
  <si>
    <t>ATTCGATACAGAGCACGCGC</t>
  </si>
  <si>
    <t>ATGTCAAGTGTCGGCAAGCC</t>
  </si>
  <si>
    <t>CTGCGAGCGAACTATATCGA</t>
  </si>
  <si>
    <t>GGGCCACGAAACTGCATCAA</t>
  </si>
  <si>
    <t>CAGAAGAGTTAAGCCTTGTC</t>
  </si>
  <si>
    <t>GACCGCACCATAGTTAATTC</t>
  </si>
  <si>
    <t>GAAAGCCCATTTGAGCCAAG</t>
  </si>
  <si>
    <t>TGAGACGCTACCACAGGAAG</t>
  </si>
  <si>
    <t>TCCCGTCACATTTCGATAAG</t>
  </si>
  <si>
    <t>ATAGTTACCACCGGCCTAAG</t>
  </si>
  <si>
    <t>CACGAGGCATAGACGCTAAG</t>
  </si>
  <si>
    <t>ATGGTGGCACGCTCGCAGAT</t>
  </si>
  <si>
    <t>ACCCTTAGTCGCATTTGCAT</t>
  </si>
  <si>
    <t>AGATTCACGGCTAGTCACCT</t>
  </si>
  <si>
    <t>TGCGAGCGACTACTTGGCAT</t>
  </si>
  <si>
    <t>CACGACTGTGAACTATCATC</t>
  </si>
  <si>
    <t>AGGTCGCTCATATCTCAGCT</t>
  </si>
  <si>
    <t>GTGGCATACCAACCCAGAGA</t>
  </si>
  <si>
    <t>AACTCAGCGGAATGGATAGC</t>
  </si>
  <si>
    <t>TATCTGGCTACAGGGCTATG</t>
  </si>
  <si>
    <t>CGTGACTCAGGAGCTACTAT</t>
  </si>
  <si>
    <t>TCATGGCGTTAATGGCTATG</t>
  </si>
  <si>
    <t>TAGTGCTCGGCAGCTCTAGT</t>
  </si>
  <si>
    <t>ATGTGAGGTCCACTCTCTCG</t>
  </si>
  <si>
    <t>CAGTACAGCTCATATTCTAG</t>
  </si>
  <si>
    <t>GCATCTCAGAATTCGGCACG</t>
  </si>
  <si>
    <t>GCGGCAAGTAAACGCACTCA</t>
  </si>
  <si>
    <t>CGACGACTGCTCACGATTAT</t>
  </si>
  <si>
    <t>ACATGGTTGAAAGCGCGTCA</t>
  </si>
  <si>
    <t>CATGCTCAGACAGTATGTGC</t>
  </si>
  <si>
    <t>GCATATCTGCAACTTTCGAC</t>
  </si>
  <si>
    <t>TTCAGGTACGGCATGAGCAT</t>
  </si>
  <si>
    <t>TTGAGGACGCTTCACGACCT</t>
  </si>
  <si>
    <t>TCCTGCCGGAGAAGAAAGCA</t>
  </si>
  <si>
    <t>CTAAGGTGGTAGAATCTTCC</t>
  </si>
  <si>
    <t>ATTATCGTCGCCAGGGCTTG</t>
  </si>
  <si>
    <t>AAATTGCCAGGCCGAGCCAT</t>
  </si>
  <si>
    <t>CGACTGCTTCTACACTAAGT</t>
  </si>
  <si>
    <t>CATAGCAGATGCACGTTGAG</t>
  </si>
  <si>
    <t>AGTAGCTCTATAACCTGCTC</t>
  </si>
  <si>
    <t>CCCGATTATGGCAATGGTTA</t>
  </si>
  <si>
    <t>ATAGCGTTCCCAGCGTTCTG</t>
  </si>
  <si>
    <t>CTATACCGTGCCAGTGAGTG</t>
  </si>
  <si>
    <t>CGGTTAAGAGCCATTGATAG</t>
  </si>
  <si>
    <t>CTTCTGAGAGGAGACTTATG</t>
  </si>
  <si>
    <t>GCGCATCACATAAATCGTCA</t>
  </si>
  <si>
    <t>GATAGCTCTGTGCATCAGGT</t>
  </si>
  <si>
    <t>CATACATGATGAGCTGAGGC</t>
  </si>
  <si>
    <t>GCATTAGTAACATGGTGTGC</t>
  </si>
  <si>
    <t>CATCACGGGCAAGGATTGTA</t>
  </si>
  <si>
    <t>CAGACTATGGAATTATCGGC</t>
  </si>
  <si>
    <t>ATGCAGACCGTCGCACATAG</t>
  </si>
  <si>
    <t>GGACTGACACTCTCACATAG</t>
  </si>
  <si>
    <t>TATGTCGCAGCCACTTCAGG</t>
  </si>
  <si>
    <t>AGACAGGGACCACAGTGATC</t>
  </si>
  <si>
    <t>CCTAATGCTAGACATTGATC</t>
  </si>
  <si>
    <t>AGTATTCCCACATCTGAGTC</t>
  </si>
  <si>
    <t>CTCAGTACAGCGGATCACAG</t>
  </si>
  <si>
    <t>GGCGAACACCACTGCATATA</t>
  </si>
  <si>
    <t>GCATCCTGCACAATGAAGCA</t>
  </si>
  <si>
    <t>TGGCGACTCACAACTAAGCA</t>
  </si>
  <si>
    <t>GATGAATGCGAACCCAGCAC</t>
  </si>
  <si>
    <t>CATTGTAGATCAGTCTGTGG</t>
  </si>
  <si>
    <t>TACACCTCTGGAAGCAGTGC</t>
  </si>
  <si>
    <t>GCCTCTGTATCAATCTGTAC</t>
  </si>
  <si>
    <t>CACACTTGGCGAATGGTAGC</t>
  </si>
  <si>
    <t>CTAGTGTAATCAGGCTGTCG</t>
  </si>
  <si>
    <t>GCAGCCTAGCTCAGATTATG</t>
  </si>
  <si>
    <t>CTGACGATTAGACTGAGTTG</t>
  </si>
  <si>
    <t>GACATATCAGCATACACGGC</t>
  </si>
  <si>
    <t>TGATCTGCGTCGATGCTCTT</t>
  </si>
  <si>
    <t>CTGACTTAGTGCATACTGCT</t>
  </si>
  <si>
    <t>ATTGAGAGTCAGTGCCAGAT</t>
  </si>
  <si>
    <t>CATGAGGCGCTGAGCTTATT</t>
  </si>
  <si>
    <t>GATGGATTTCCCTCATGCCT</t>
  </si>
  <si>
    <t>CGCAGCAGAGACTATATTAC</t>
  </si>
  <si>
    <t>GGCGTCATAAGAATAGCTGA</t>
  </si>
  <si>
    <t>TCACGCCAGACAGTTGTAGC</t>
  </si>
  <si>
    <t>CAGACACCTGAATTTGTAGC</t>
  </si>
  <si>
    <t>GCACATCATAGTAATGCCAG</t>
  </si>
  <si>
    <t>CTATGCGCTAGACGTAGTTG</t>
  </si>
  <si>
    <t>ACTGTCGTCGAGATGGTGCT</t>
  </si>
  <si>
    <t>ACTTGCGAGCTGAGTACATG</t>
  </si>
  <si>
    <t>CTGAGAAGCGTGCATTAGAT</t>
  </si>
  <si>
    <t>GCATAGAGAGTAATGTCCAG</t>
  </si>
  <si>
    <t>TGAATGCGCGTGAAGCACTT</t>
  </si>
  <si>
    <t>TATGAGGACCTACAGCACTT</t>
  </si>
  <si>
    <t>GATGTCACCTAACTCATGTC</t>
  </si>
  <si>
    <t>AATCAGTTCGCACGCTTGCT</t>
  </si>
  <si>
    <t>GACGATAGCCTACCAGTACG</t>
  </si>
  <si>
    <t>CTAAGTGCGTCTAAGGTACG</t>
  </si>
  <si>
    <t>Transfer Method:</t>
  </si>
  <si>
    <t>We plan to use a pin replicator (Fay lab) to efficiently execute plate transfers</t>
  </si>
  <si>
    <t xml:space="preserve">(1) Figure out what volume the pin replicator transfers </t>
  </si>
  <si>
    <t>(2) Figure out pin replicator availability</t>
  </si>
  <si>
    <t>By using the pin replicator rather than multichannel pipette we avoid the need for an intermediate (dilution) plate each day.</t>
  </si>
  <si>
    <t>Transfer Dilution:</t>
  </si>
  <si>
    <t>The pin replicator transfers a set volume. This volume will for the large part determine our transfer dilution value.</t>
  </si>
  <si>
    <t>(1) Figure out final well volume</t>
  </si>
  <si>
    <t>(2) based on pin replicator transfer volume, determine dilution factor for transfers</t>
  </si>
  <si>
    <t>Transfer Frequency:</t>
  </si>
  <si>
    <t>Plate transfers will happen every 48 hrs rather than every 24 hrs for several reasons.</t>
  </si>
  <si>
    <t>First, this will allow the more stressful treatments to reach population density plateaus, reducing the number of populations lost along the way and increasing comparability among treatments / levels</t>
  </si>
  <si>
    <t>Second, this will make the 72 hr growth period that occurs over the weekend less different from the day to day transfer growth period (48 hrs)</t>
  </si>
  <si>
    <t>Third, this will reduce overall labor.</t>
  </si>
  <si>
    <t>Plate transfer weekly schedule</t>
  </si>
  <si>
    <t>Transfers will occur on Mondays, Wednesdays, and Fridays (3 transfers/week rather than 5 transfers/week)</t>
  </si>
  <si>
    <t>Stressors</t>
  </si>
  <si>
    <t>repeat...</t>
  </si>
  <si>
    <t>48hrs --&gt;</t>
  </si>
  <si>
    <t>Mon --&gt;</t>
  </si>
  <si>
    <t>Wed --&gt;</t>
  </si>
  <si>
    <t>Fri --&gt;</t>
  </si>
  <si>
    <t>72hrs --&gt;</t>
  </si>
  <si>
    <t>We have not settled on an exact number of days / generations for the experiment yet, but we have agreed that 250 generations was insufficient in our previous experiment</t>
  </si>
  <si>
    <t>Some example durations:</t>
  </si>
  <si>
    <t>gen.</t>
  </si>
  <si>
    <t>transfers.</t>
  </si>
  <si>
    <t>transf/week</t>
  </si>
  <si>
    <t>weeks</t>
  </si>
  <si>
    <t>months</t>
  </si>
  <si>
    <t>We have decided to use haploids rather than diploids for several reasons</t>
  </si>
  <si>
    <t>First, haploids showed a stronger response to selection in our previous experiment.</t>
  </si>
  <si>
    <t>Second, haploids have access to recessive mutations</t>
  </si>
  <si>
    <t>Third, haploids in general have different (more tractable?) avenues of adaptation than diploids</t>
  </si>
  <si>
    <t>Experiment Size (# of plates)</t>
  </si>
  <si>
    <t>Uniform</t>
  </si>
  <si>
    <t>Experiment Duration:</t>
  </si>
  <si>
    <t>Ploidy:</t>
  </si>
  <si>
    <t>Fourth, this will allow colonies to spend 2 days under each selective condition before switching conditions (avoid adaptive tracking)</t>
  </si>
  <si>
    <t>We currently have 184 haploids available to use (so 91 pairs + 2 strains left for ancestral reference)</t>
  </si>
  <si>
    <t>Stressors:</t>
  </si>
  <si>
    <t xml:space="preserve">We discussed two lines of reasoning related to stressor selection criteria. </t>
  </si>
  <si>
    <t>Stressors with known strong responses are one option (NaCl)</t>
  </si>
  <si>
    <t>Stressors with ecological / domestication realism are another option (CuSO4 / Tartaric Acid, Na2SO3)</t>
  </si>
  <si>
    <t>Pro: Responses are well characterized in our tolerance curves as well as in our most recent experimental evoluiton project</t>
  </si>
  <si>
    <t xml:space="preserve">Con: Not necessarily biologically relevant, mechanism of adaptation to NaCl may be simple and single faceted (copy number variation in transporter), </t>
  </si>
  <si>
    <t xml:space="preserve">          observed strength of adaptation / selection in this medium from previous experiment may indicate that NaCl is an outlier for evolutionary dynamics rather than a good representation of typical adaptation dynamics</t>
  </si>
  <si>
    <t>Pro: We are using a wild type yeast strain that should not have any previous adaptation to chemicals associated with wine making, potentially allowing us to look at adaptations that were important in domestication of wine strains.</t>
  </si>
  <si>
    <t xml:space="preserve">        It would be reasonable to explore dual stressor scenarios in this context</t>
  </si>
  <si>
    <t xml:space="preserve">        There may be some information about levels of these chemicals throughout the wine making process that can guide or concentration selection and/or aid in results interpretation</t>
  </si>
  <si>
    <t>Con: We have not done any previous experimental evolution with these chemicals, but we do have tolerance curves built</t>
  </si>
  <si>
    <t xml:space="preserve">         It can be difficult to add CuSO4 at different levels as it affects pH and must be balanced with Tartaric Acid (need to look into this more)</t>
  </si>
  <si>
    <t xml:space="preserve">        We know relatively less about how yeast adapt to these stressors and it is less likely that simple copy number variation will lead to adaptation (as is the predicted case for NaCl). Know that adaptation to sulfite can occur via multiple avenues</t>
  </si>
  <si>
    <t>Fluctuation frequency</t>
  </si>
  <si>
    <t>Stressor concentration will be switched between these two values each transfer (every 48hrs)</t>
  </si>
  <si>
    <t>Wells in fluctuating treatments will be exposed to two alternating stressor concentrations.</t>
  </si>
  <si>
    <t>Reasoning</t>
  </si>
  <si>
    <t>the frequency of temporal environmental fluctuation relative to generation time has been shown to influence evolutionary outcomes</t>
  </si>
  <si>
    <t>Fluctuations that occur within a generation tend to select for generalists (or phenotypic plasticity in long-lived organisms)</t>
  </si>
  <si>
    <t>Fluctuations that occur across generations can have multiple outcomes dependent on several factors including how different the flucutaiton period is from the generation time</t>
  </si>
  <si>
    <t xml:space="preserve">What we want to do is have our fluctuation be greater than the generation time, but we also do not want to promote adaptive tracking. </t>
  </si>
  <si>
    <t>How does this apply to JMPH?</t>
  </si>
  <si>
    <t xml:space="preserve">Janzen's mountain pass hypothesis is mainly concerned with flux throughout an entire year, but can be applied to diurnal fluctuations as well. </t>
  </si>
  <si>
    <t>This seems to imply that Janzens hypothesis is mainly concerned with flux that occurs within a single generation (although there are insects and other short lived organisms that would experience yearly flux across rather than within generations)</t>
  </si>
  <si>
    <t>so...is it a problem that our fluctuations are &gt;&gt; generation time?</t>
  </si>
  <si>
    <t>not necessarily. Yeast produce about 20 daughter cells before death (lifespan is ~48hrs) so a single cell could potentially produce daughter cells just after switching stressor concentrations and continue to produce daughters throughout the following 48hr period</t>
  </si>
  <si>
    <t>We have a strict cap of 6 96-deep well plates set by the size of our shaker in the small incubator</t>
  </si>
  <si>
    <t>I dont necessarily think that we want to run a six plate experiment, but using the pin replicator to do transfers opens up a lot of options to expand our number of plates</t>
  </si>
  <si>
    <t>Ultimately I am not sure exactly how many plates we will need, It will depend on the number of treatments / levels that we want to have in the experiment</t>
  </si>
  <si>
    <t xml:space="preserve">My goal is to aim for between 3 and 4 full plates. I think 1 or 2 plates will be too few, while more than 4 plates will be too much to handle / result from too complicated of an experimental design. </t>
  </si>
  <si>
    <t>number of concentrations for each chemical to be tested = 4 + no stress</t>
  </si>
  <si>
    <t>&lt;- obviously an important comparison to include</t>
  </si>
  <si>
    <t>&lt;- Having three stress levels of interest (intermediate between no stress and lethal stress) allows us to look at both the effects of mean stress level and degree of fluctuation</t>
  </si>
  <si>
    <t>Single Stressor Treatments</t>
  </si>
  <si>
    <t>Uniform:</t>
  </si>
  <si>
    <t>CM + no stress (0)</t>
  </si>
  <si>
    <t>CM + low stress (1)</t>
  </si>
  <si>
    <t>CM + med stress (2)</t>
  </si>
  <si>
    <t>CM + high stress (3)</t>
  </si>
  <si>
    <t>CM + near lethal stress (4)</t>
  </si>
  <si>
    <t>0 -&gt; 0</t>
  </si>
  <si>
    <t>1 -&gt; 1</t>
  </si>
  <si>
    <t>2 -&gt; 2</t>
  </si>
  <si>
    <t>3 -&gt; 3</t>
  </si>
  <si>
    <t>4 -&gt; 4</t>
  </si>
  <si>
    <t>Flux:</t>
  </si>
  <si>
    <t xml:space="preserve">0 -&gt; 1 </t>
  </si>
  <si>
    <t>0 -&gt; 2</t>
  </si>
  <si>
    <t>0 -&gt; 3</t>
  </si>
  <si>
    <t>0 -&gt; 4</t>
  </si>
  <si>
    <t>1 -&gt; 2</t>
  </si>
  <si>
    <t>2 -&gt; 3</t>
  </si>
  <si>
    <t>3 -&gt; 4</t>
  </si>
  <si>
    <t>1 -&gt; 3</t>
  </si>
  <si>
    <t>1 -&gt; 4</t>
  </si>
  <si>
    <t>2 -&gt; 4</t>
  </si>
  <si>
    <t>Comparisons among uniform treatments will allow us to look at the effects of stressor concentration alone</t>
  </si>
  <si>
    <t>Comparisons among flux treatments with different min / max / mean values but equal variance allows us to look at the effects of min / max / mean independent of variance</t>
  </si>
  <si>
    <t>comparisons among flux treatments with different variances but equal min / max / mean values will allow us to look at the effects of variance independent from and contingent on min / max / mean values</t>
  </si>
  <si>
    <t>Additionally including many different uniform and flux treatments will reduce the chance that we do not capture the stress levels / adaptive dynamics that we are hoping to see</t>
  </si>
  <si>
    <t>Regardless of which of these uniform and flux treatments are chosen, I think that they should be replicated across chemicals (e.g. one plate for copper and an identical plate for sulfite)</t>
  </si>
  <si>
    <t>Dual Stressor Treatments</t>
  </si>
  <si>
    <t>Temporal sampling grain for DNA extractions</t>
  </si>
  <si>
    <t>Competition assay comparisons of interest</t>
  </si>
  <si>
    <t>Replication:</t>
  </si>
  <si>
    <t>minimum of 8 (full column on plate) or 12 (full row on plate)wells per treatment level</t>
  </si>
  <si>
    <t>Tolerance curves</t>
  </si>
  <si>
    <t>Should we repeat them?</t>
  </si>
  <si>
    <t>There seems to be quite a bit of day to day variation in the results from the original tolerance curve trials</t>
  </si>
  <si>
    <t xml:space="preserve">The tolerance curves were built using diploids, so things may be different for haploids. </t>
  </si>
  <si>
    <t>If not repeated, will need to use existing info from tolerance curves to pick concentrations for each stressor that correspond to "low" "med" "high" and "near lethal"</t>
  </si>
  <si>
    <t>Uniform-Flux</t>
  </si>
  <si>
    <t xml:space="preserve">Both stressors uniform </t>
  </si>
  <si>
    <t>Stressor 1 uniform, Stressor 2 flux</t>
  </si>
  <si>
    <t>Flux-Uniform</t>
  </si>
  <si>
    <t>Stressor 1 flux, stressor 2 uniform</t>
  </si>
  <si>
    <t>flux-flux</t>
  </si>
  <si>
    <t>Obviously many option here, but more interesting in my opinion are parallel flux and opposite flux</t>
  </si>
  <si>
    <t>parallel flux = both stressor fluctuate in the same direction and to the same degree on the same day</t>
  </si>
  <si>
    <t>opposite flux = stressors fluctuate in opposite directions but to the same degree on the same day</t>
  </si>
  <si>
    <t>Treatments (complete* options and reasoning behind choices, see next page for expanded layouts that clarify what some of the flux treatments mean)</t>
  </si>
  <si>
    <t xml:space="preserve">Adding in dual stressor treatments quickly expands our sample size / number of plates, so we have to be pretty picky with what we want here. </t>
  </si>
  <si>
    <t xml:space="preserve">what time steps should we save plates from? </t>
  </si>
  <si>
    <t>Obviously initial plates and final plates will be used, but how frequent should we sample in between and how many total timepoints are we aiming for</t>
  </si>
  <si>
    <t xml:space="preserve">This still needs a lot of thought. </t>
  </si>
  <si>
    <t xml:space="preserve">Do geographic differences in barrier effectiveness drive latitudinal gradients of diversity? </t>
  </si>
  <si>
    <t xml:space="preserve">       Janzen’s mountain pass hypothesis is one of the most influential ideas shaping our current understanding of global patterns of diversity1. It posits that mountain ranges tend to be more effective barriers to gene flow in tropical than temperate regions for two reasons: 1) temperate organisms are often adapted to withstand strong yearly temperature variation (i.e., exhibit broad thermal niche breadths2) and therefore may cope better with elevational-temperature gradients encountered during dispersal through mountains than their tropical counterparts3; 2) temperature overlap between lowlands and highlands is often greater throughout the year in temperate mountains, such that dispersal through passes is also facilitated in temperate regions by windows of opportunity during which conditions at the pass are similar to those at lower elevations3. </t>
  </si>
  <si>
    <t xml:space="preserve">        While not originally intended to explain latitudinal gradients of diversity, Janzen's hypothesis has since been invoked as one reason why we tend to see more species in the tropics1,4,5,6. Although such extension is intuitively appealing, support for this view is currently ambiguous and indirect. Janzen’s assumptions have been supported by localized studies and by studies assessing only a few temperate and tropical sites. However, it is currently unclear whether they hold true at a global scale4,5,6, as no study has systematically explored how geographic differences in key mountain characteristics (e.g., proximity to coast, slope steepness, mountain mass, or range orientation) affect the overall correlation between latitude and annual temperature variation or between latitude and elevational patterns of temperature overlap. An additional source of concern is that many species occupying more temperate regions either migrate, hibernate, or have otherwise evolved means to avoid environmental extremes, meaning that they may exhibit much narrower thermal niche breadths than suggested by their breeding ranges4,5. Finally, direct (experimental) evidence confirming that environmental niche breadth mediates realized barrier effectiveness is entirely lacking.</t>
  </si>
  <si>
    <t xml:space="preserve">       The broader goal of this proposal is to use experimental and comparative methods to evaluate whether Janzen’s mountain pass hypothesis can be considered a general mechanism driving the formation of latitudinal gradients of diversity. I will achieve this goal by leveraging the expertise and tools available at the Botero Lab to conduct global-scale analyses of Janzen’s geographic and physiological predictions using taxonomic and environmental datasets. In addition, I will directly test the mechanisms that underlie Janzen’s predictions through experimental evolution in yeast. This work aims to explain the most prominent biodiversity pattern on earth, and to inform how climate change may alter the global distribution of diversity.</t>
  </si>
  <si>
    <t xml:space="preserve">       Aim 1: Evaluate the geographic assumptions of Janzen’s hypothesis at a global scale. I will use climate data from ecoClimate.org (coverage: 1901-2005/ global; resolution: monthly/ 0.5°x0.5°) and topographic data from GMTED2010 (topotools.cr.usgs.gov) to evaluate the extent to which correlations between latitude and temperature variation and between latitude and elevational-temperature overlap hold true at a global scale and are affected by latitudinal variation in key mountain characteristics such as slope, mass, and orientation. I will repeat these analyses using paleo-climate projections for the Mid-Holocene (6ka), Last Glacial Maximum (21ka) and Pliocene (3Ma). Because Janzen’s ideas could apply to other physiological barriers3,5, I will also evaluate global correlations between latitude and patterns of variation in precipitation and net primary production (NPP). For all variables considered, I will explore the effects of environmental gradients induced by mountains and those caused by other geographic features that may limit the spread and sympatry of organisms, including large rivers and sharp ecotones.</t>
  </si>
  <si>
    <t xml:space="preserve">       Aim 2: Assess the extent to which the mountain pass hypothesis applies to speciation events in vertebrates. For birds7, mammals8, and amphibians9, I will integrate current species distributions (iucnredlist.org) with information on geographic, climatic, and phylogenetic histories to identify speciation events that were likely driven by topographic barriers10. To test the hypothesis that mountain passes have been more effective barriers in tropical than temperate regions, I will explore how the magnitude of elevational and thermal barriers that separate known species pairs changes with latitude globally. For each sister species pair, I will measure the elevation of the barrier relative to the elevational occurrence of each species. The ‘thermal barrier’ imposed by each topographic feature will be measured as the overlap between species’ thermal niche breadths and the thermal regime at the mountain top (or valley bottom for montane species)5; I will consider both contemporary climate and climate at the time of estimated divergence10. Prediction 1: large elevational barriers will be associated with speciation events across all latitudes, but the minimum necessary size of elevational barriers will increase from low to high latitudes (Fig 1a). Prediction 2: mean or minimum elevational barrier size will be lower for species that avoid exposure to the harshest annual conditions through hibernation or migration. Prediction 3: the magnitude of thermal barriers will not vary with latitude (Fig 1b). I will apply similar tests to assess whether other environmental barriers (precipitation/ NPP gradients) follow similar geographic patterns. </t>
  </si>
  <si>
    <t xml:space="preserve">       Aim 3: Test Janzen’s assumptions via experimental evolution in a yeast model system. I will test whether prior fluctuating selection improves yeast survival in subsequent exposure to physiologically challenging conditions that can act as dispersal barriers. In collaboration with Dr. Justin Fay, the Botero Lab has already laid the groundwork for experimental evolution in yeast through the development of 100 barcoded yeast strains11, optimization of multiplex-PCR techniques11, and characterization of yeast growth-response curves for multiple stressors. I will experimentally evolve paired clonal strains for 30 days (300 gen.) under either daily-varying ethanol concentration ("fluctuating" treatment) or constant ethanol levels ("uniform" treatment: low, med., and high). I will use competition assays11 to subsequently assess the relative performance of these originally identical strains in physiologically challenging environments. Predictions: prior exposure to fluctuating selection will result in 1) increased fitness across a wider range of ethanol-driven stress; and 2) increased ability to cope with ethanol levels outside the range of exposure in native treatments. This will be the first direct experimental test of the main underlying mechanistic assumption of Janzen’s mountain pass hypothesis.</t>
  </si>
  <si>
    <t xml:space="preserve">       Broader Impacts: I am committed to providing research experiences for local high school and undergraduate students from underrepresented minorities. As a proof of my commitment, I am already mentoring Suchith DeSilva, a first year student at Washington U., and involving him in my work developing the experimental evolution protocols for this project. I will continue to provide Suchith and future students involved in my research with opportunities to learn wet-lab and computational techniques, and I will strive to provide them with opportunities to pursue their own research questions within this project’s framework under my mentorship. To make my science accessible to the community, I also plan to give presentations at Roosevelt High School and at the “Science on Tap” series, a forum designed to promote public engagement in science and to facilitate discussion between researchers and members of the St. Louis community.</t>
  </si>
  <si>
    <t>References: 1Mittelbach et al. ’07 Ecol Lett; 2Soberón ’07 Ecol Lett; 3Janzen ‘67 Am Nat; 4Cadena et al. ‘12 Proc R Soc B; 5Ghalambor et al. ‘06 ICB; 6Zuloaga &amp; Kerr ‘16 Ecography; 7Jetz et al. ‘12 Nature; 8Bininda-Emonds et al. ’08 Nature; 9Pyron &amp; Wiens ’11 Mol Phylogenet Evol; 10Weeks et al. ’16 J Biogeogr; 11Selmecki et al. ‘15 Nature.</t>
  </si>
  <si>
    <t>Black Text</t>
  </si>
  <si>
    <t>Red Text</t>
  </si>
  <si>
    <t>hughes_etal_2007_pbz</t>
  </si>
  <si>
    <t>karve_etal_2015_jbiosci</t>
  </si>
  <si>
    <t>karve_etal_2015_jeb</t>
  </si>
  <si>
    <t>kassen_2002_joeb</t>
  </si>
  <si>
    <t>ketola_etal_2013_evolution</t>
  </si>
  <si>
    <t>lin_etal_2015_evolution</t>
  </si>
  <si>
    <t>venail_etal_2011_joeb</t>
  </si>
  <si>
    <t>Useful References</t>
  </si>
  <si>
    <t>Not So Useful References</t>
  </si>
  <si>
    <t>ashcroft_etal_2014_rsif</t>
  </si>
  <si>
    <t>bennett_etal_2008_nature</t>
  </si>
  <si>
    <t>carja_etal_2014_genetics</t>
  </si>
  <si>
    <t>chevin_etal_2010_plosbio</t>
  </si>
  <si>
    <t>condon_etal_2014_evolution</t>
  </si>
  <si>
    <t>hagemann_2010_femsmr</t>
  </si>
  <si>
    <t>hedrick_2006_aree</t>
  </si>
  <si>
    <t>lindsey_etal_2013_nature</t>
  </si>
  <si>
    <t>mustonen_&amp;_lassig_2009_cellpress</t>
  </si>
  <si>
    <t>razinkov_etal_2013_jpcb</t>
  </si>
  <si>
    <t>soyer_&amp;_pfeiffer_2010_ploscb</t>
  </si>
  <si>
    <t>zhang_etal_2009_msb</t>
  </si>
  <si>
    <t>File:</t>
  </si>
  <si>
    <t xml:space="preserve"> 003_YEE_potential_plate_layouts.xlsx</t>
  </si>
  <si>
    <t>Date:</t>
  </si>
  <si>
    <t>2017 01 11</t>
  </si>
  <si>
    <t>Description:</t>
  </si>
  <si>
    <t>This file contains potential plate layouts for yeast experimental evolution project 003 (Fluctuating selection / Janzen's Mountain Pass Hypothesis)</t>
  </si>
  <si>
    <t>-</t>
  </si>
  <si>
    <t>Day 1</t>
  </si>
  <si>
    <t>Day 2</t>
  </si>
  <si>
    <t>Day 3</t>
  </si>
  <si>
    <t>Day 5</t>
  </si>
  <si>
    <t>Day 4</t>
  </si>
  <si>
    <t>Day 6</t>
  </si>
  <si>
    <t>Day 7</t>
  </si>
  <si>
    <t>Day 8</t>
  </si>
  <si>
    <t>Day 9</t>
  </si>
  <si>
    <t>Day 10</t>
  </si>
  <si>
    <t>Day 11</t>
  </si>
  <si>
    <t>Day 12</t>
  </si>
  <si>
    <t>3 plates total</t>
  </si>
  <si>
    <t>Sunday</t>
  </si>
  <si>
    <t>Monday</t>
  </si>
  <si>
    <t>Tuesday</t>
  </si>
  <si>
    <t>Wednesday</t>
  </si>
  <si>
    <t>Thursday</t>
  </si>
  <si>
    <t>Friday</t>
  </si>
  <si>
    <t>Saturday</t>
  </si>
  <si>
    <t>Jan</t>
  </si>
  <si>
    <t>Jan/Feb</t>
  </si>
  <si>
    <t>Feb</t>
  </si>
  <si>
    <t>Feb/Mar</t>
  </si>
  <si>
    <t>Mar</t>
  </si>
  <si>
    <t>Mar/Apr</t>
  </si>
  <si>
    <t>Apr</t>
  </si>
  <si>
    <t>Apr/May</t>
  </si>
  <si>
    <t>CA</t>
  </si>
  <si>
    <t>SP</t>
  </si>
  <si>
    <t>May</t>
  </si>
  <si>
    <t>May/Jun</t>
  </si>
  <si>
    <t>Jun</t>
  </si>
  <si>
    <t>Jun/Jul</t>
  </si>
  <si>
    <t>Working Design (Modified 20170130)</t>
  </si>
  <si>
    <t>Green Text</t>
  </si>
  <si>
    <t>Copper</t>
  </si>
  <si>
    <t>Sulfite</t>
  </si>
  <si>
    <t>Salt</t>
  </si>
  <si>
    <t>Copper (um)</t>
  </si>
  <si>
    <t>Sulfite (mM)</t>
  </si>
  <si>
    <t>Salt (g/L)</t>
  </si>
  <si>
    <t>percent lethal limit</t>
  </si>
  <si>
    <t>0% -&gt; 0%</t>
  </si>
  <si>
    <t>20% -&gt; 20%</t>
  </si>
  <si>
    <t>40% -&gt; 40%</t>
  </si>
  <si>
    <t>60% -&gt; 60%</t>
  </si>
  <si>
    <t>80% -&gt; 80%</t>
  </si>
  <si>
    <t>100% -&gt; 100%</t>
  </si>
  <si>
    <t>0% -&gt; 40%</t>
  </si>
  <si>
    <t>0% -&gt; 60%</t>
  </si>
  <si>
    <t>0% -&gt; 80%</t>
  </si>
  <si>
    <t>20% -&gt; 60%</t>
  </si>
  <si>
    <t>40% -&gt; 80%</t>
  </si>
  <si>
    <t>Notation Explanation</t>
  </si>
  <si>
    <t>Day 1 percent -&gt; Day 2 percent</t>
  </si>
  <si>
    <t>example:</t>
  </si>
  <si>
    <t>This indicates that on day one this well will recieve</t>
  </si>
  <si>
    <t>the 0% stressor treatment and that on day 2 this</t>
  </si>
  <si>
    <t xml:space="preserve">well will recieve the 80% stressor treatment. </t>
  </si>
  <si>
    <t xml:space="preserve">The cycle repeats such that day 3 is the same as </t>
  </si>
  <si>
    <t>day 1, day 4 is the same as day 2, etc...</t>
  </si>
  <si>
    <t>Need a total of 88x2 barcodes = 176 barcodes</t>
  </si>
  <si>
    <t>d1A2</t>
  </si>
  <si>
    <t>d1A3</t>
  </si>
  <si>
    <t>d1A4</t>
  </si>
  <si>
    <t>d1A5</t>
  </si>
  <si>
    <t>d1A6</t>
  </si>
  <si>
    <t>d1A7</t>
  </si>
  <si>
    <t>d1A8</t>
  </si>
  <si>
    <t>d1A9</t>
  </si>
  <si>
    <t>d1A10</t>
  </si>
  <si>
    <t>d1A11</t>
  </si>
  <si>
    <t>d1B1</t>
  </si>
  <si>
    <t>d1B2</t>
  </si>
  <si>
    <t>d1B3</t>
  </si>
  <si>
    <t>d1B4</t>
  </si>
  <si>
    <t>d1B5</t>
  </si>
  <si>
    <t>d1B6</t>
  </si>
  <si>
    <t>d1B7</t>
  </si>
  <si>
    <t>d1B8</t>
  </si>
  <si>
    <t>d1B9</t>
  </si>
  <si>
    <t>d1B10</t>
  </si>
  <si>
    <t>d1B11</t>
  </si>
  <si>
    <t>d1B12</t>
  </si>
  <si>
    <t>d1C1</t>
  </si>
  <si>
    <t>d1C2</t>
  </si>
  <si>
    <t>d1C3</t>
  </si>
  <si>
    <t>d1C4</t>
  </si>
  <si>
    <t>d1C5</t>
  </si>
  <si>
    <t>d1C6</t>
  </si>
  <si>
    <t>d1C7</t>
  </si>
  <si>
    <t>d1C8</t>
  </si>
  <si>
    <t>d1C9</t>
  </si>
  <si>
    <t>d1C10</t>
  </si>
  <si>
    <t>d1C11</t>
  </si>
  <si>
    <t>d1C12</t>
  </si>
  <si>
    <t>d1D1</t>
  </si>
  <si>
    <t>d1D2</t>
  </si>
  <si>
    <t>d1D3</t>
  </si>
  <si>
    <t>d1D4</t>
  </si>
  <si>
    <t>d1D5</t>
  </si>
  <si>
    <t>d1D6</t>
  </si>
  <si>
    <t>d1D7</t>
  </si>
  <si>
    <t>d1D8</t>
  </si>
  <si>
    <t>d1D9</t>
  </si>
  <si>
    <t>d1D10</t>
  </si>
  <si>
    <t>d1D11</t>
  </si>
  <si>
    <t>d1D12</t>
  </si>
  <si>
    <t>d1E1</t>
  </si>
  <si>
    <t>d1E2</t>
  </si>
  <si>
    <t>d1E3</t>
  </si>
  <si>
    <t>d1E4</t>
  </si>
  <si>
    <t>d1E5</t>
  </si>
  <si>
    <t>d1E6</t>
  </si>
  <si>
    <t>d1E7</t>
  </si>
  <si>
    <t>d1E8</t>
  </si>
  <si>
    <t>d1E9</t>
  </si>
  <si>
    <t>d1E10</t>
  </si>
  <si>
    <t>d1E11</t>
  </si>
  <si>
    <t>d1E12</t>
  </si>
  <si>
    <t>d1F1</t>
  </si>
  <si>
    <t>d1F2</t>
  </si>
  <si>
    <t>d1F3</t>
  </si>
  <si>
    <t>d1F4</t>
  </si>
  <si>
    <t>d1F5</t>
  </si>
  <si>
    <t>d1F6</t>
  </si>
  <si>
    <t>d1F7</t>
  </si>
  <si>
    <t>d1F8</t>
  </si>
  <si>
    <t>d1F9</t>
  </si>
  <si>
    <t>d1F10</t>
  </si>
  <si>
    <t>d1F11</t>
  </si>
  <si>
    <t>d1F12</t>
  </si>
  <si>
    <t>d1G1</t>
  </si>
  <si>
    <t>d1G2</t>
  </si>
  <si>
    <t>d1G3</t>
  </si>
  <si>
    <t>d1G4</t>
  </si>
  <si>
    <t>d1G5</t>
  </si>
  <si>
    <t>d1G6</t>
  </si>
  <si>
    <t>d1G7</t>
  </si>
  <si>
    <t>d1G8</t>
  </si>
  <si>
    <t>d1G9</t>
  </si>
  <si>
    <t>d1G10</t>
  </si>
  <si>
    <t>d1G11</t>
  </si>
  <si>
    <t>d1G12</t>
  </si>
  <si>
    <t>d1H2</t>
  </si>
  <si>
    <t>d1H3</t>
  </si>
  <si>
    <t>d1H4</t>
  </si>
  <si>
    <t>d1H5</t>
  </si>
  <si>
    <t>d1H6</t>
  </si>
  <si>
    <t>d1H7</t>
  </si>
  <si>
    <t>d1H8</t>
  </si>
  <si>
    <t>d1H9</t>
  </si>
  <si>
    <t>d1H11</t>
  </si>
  <si>
    <t>d1H10</t>
  </si>
  <si>
    <t>d2H10</t>
  </si>
  <si>
    <t>mixH10</t>
  </si>
  <si>
    <t>d2A2</t>
  </si>
  <si>
    <t>d2A3</t>
  </si>
  <si>
    <t>d2A4</t>
  </si>
  <si>
    <t>d2A5</t>
  </si>
  <si>
    <t>d2A6</t>
  </si>
  <si>
    <t>d2A7</t>
  </si>
  <si>
    <t>d2A8</t>
  </si>
  <si>
    <t>d2A9</t>
  </si>
  <si>
    <t>d2A10</t>
  </si>
  <si>
    <t>d2A11</t>
  </si>
  <si>
    <t>d2B1</t>
  </si>
  <si>
    <t>d2B2</t>
  </si>
  <si>
    <t>d2B3</t>
  </si>
  <si>
    <t>d2B4</t>
  </si>
  <si>
    <t>d2B5</t>
  </si>
  <si>
    <t>d2B6</t>
  </si>
  <si>
    <t>d2B7</t>
  </si>
  <si>
    <t>d2B8</t>
  </si>
  <si>
    <t>d2B9</t>
  </si>
  <si>
    <t>d2B10</t>
  </si>
  <si>
    <t>d2B11</t>
  </si>
  <si>
    <t>d2B12</t>
  </si>
  <si>
    <t>d2C1</t>
  </si>
  <si>
    <t>d2C2</t>
  </si>
  <si>
    <t>d2C3</t>
  </si>
  <si>
    <t>d2C4</t>
  </si>
  <si>
    <t>d2C5</t>
  </si>
  <si>
    <t>d2C6</t>
  </si>
  <si>
    <t>d2C7</t>
  </si>
  <si>
    <t>d2C8</t>
  </si>
  <si>
    <t>d2C9</t>
  </si>
  <si>
    <t>d2C10</t>
  </si>
  <si>
    <t>d2C11</t>
  </si>
  <si>
    <t>d2C12</t>
  </si>
  <si>
    <t>d2D1</t>
  </si>
  <si>
    <t>d2D2</t>
  </si>
  <si>
    <t>d2D3</t>
  </si>
  <si>
    <t>d2D4</t>
  </si>
  <si>
    <t>d2D5</t>
  </si>
  <si>
    <t>d2D6</t>
  </si>
  <si>
    <t>d2D7</t>
  </si>
  <si>
    <t>d2D8</t>
  </si>
  <si>
    <t>d2D9</t>
  </si>
  <si>
    <t>d2D10</t>
  </si>
  <si>
    <t>d2D11</t>
  </si>
  <si>
    <t>d2D12</t>
  </si>
  <si>
    <t>d2E1</t>
  </si>
  <si>
    <t>d2E2</t>
  </si>
  <si>
    <t>d2E3</t>
  </si>
  <si>
    <t>d2E4</t>
  </si>
  <si>
    <t>d2E5</t>
  </si>
  <si>
    <t>d2E6</t>
  </si>
  <si>
    <t>d2E7</t>
  </si>
  <si>
    <t>d2E8</t>
  </si>
  <si>
    <t>d2E9</t>
  </si>
  <si>
    <t>d2E10</t>
  </si>
  <si>
    <t>d2E11</t>
  </si>
  <si>
    <t>d2E12</t>
  </si>
  <si>
    <t>d2F1</t>
  </si>
  <si>
    <t>d2F2</t>
  </si>
  <si>
    <t>d2F3</t>
  </si>
  <si>
    <t>d2F4</t>
  </si>
  <si>
    <t>d2F5</t>
  </si>
  <si>
    <t>d2F6</t>
  </si>
  <si>
    <t>d2F7</t>
  </si>
  <si>
    <t>d2F8</t>
  </si>
  <si>
    <t>d2F9</t>
  </si>
  <si>
    <t>d2F10</t>
  </si>
  <si>
    <t>d2F11</t>
  </si>
  <si>
    <t>d2F12</t>
  </si>
  <si>
    <t>d2G1</t>
  </si>
  <si>
    <t>d2G2</t>
  </si>
  <si>
    <t>d2G3</t>
  </si>
  <si>
    <t>d2G4</t>
  </si>
  <si>
    <t>d2G5</t>
  </si>
  <si>
    <t>d2G6</t>
  </si>
  <si>
    <t>d2G7</t>
  </si>
  <si>
    <t>d2G8</t>
  </si>
  <si>
    <t>d2G9</t>
  </si>
  <si>
    <t>d2G10</t>
  </si>
  <si>
    <t>d2G11</t>
  </si>
  <si>
    <t>d2G12</t>
  </si>
  <si>
    <t>d2H2</t>
  </si>
  <si>
    <t>d2H3</t>
  </si>
  <si>
    <t>d2H4</t>
  </si>
  <si>
    <t>d2H5</t>
  </si>
  <si>
    <t>d2H6</t>
  </si>
  <si>
    <t>d2H7</t>
  </si>
  <si>
    <t>d2H8</t>
  </si>
  <si>
    <t>d2H9</t>
  </si>
  <si>
    <t>d2H11</t>
  </si>
  <si>
    <t>diploid</t>
  </si>
  <si>
    <t xml:space="preserve">Botero yeast strain storage plate layouts. </t>
  </si>
  <si>
    <t>Diploid plate 1</t>
  </si>
  <si>
    <t>Diploid plate 2</t>
  </si>
  <si>
    <t>Created simply by mixing Diploid plate 1 and Diploid plate 2 in equal proportions while preserving well locations</t>
  </si>
  <si>
    <t>e.g.</t>
  </si>
  <si>
    <t>mixA2 = 50% d1A2 from diploid plate 1 + 50% d2A2 from diploid plate 2</t>
  </si>
  <si>
    <t>Created simply by rearranging some wells from the mix plate layout above to match final plate layouts outlined on following sheet.</t>
  </si>
  <si>
    <t xml:space="preserve">Strains remaining for use as ancestral reference strains. </t>
  </si>
  <si>
    <t>=</t>
  </si>
  <si>
    <t>intentionally left blank</t>
  </si>
  <si>
    <t>Day 13</t>
  </si>
  <si>
    <t>Day 14</t>
  </si>
  <si>
    <t>Day 15</t>
  </si>
  <si>
    <t>Day 16</t>
  </si>
  <si>
    <t>Day 17</t>
  </si>
  <si>
    <t>Day 18</t>
  </si>
  <si>
    <t>Day 19</t>
  </si>
  <si>
    <t>Day 20</t>
  </si>
  <si>
    <t>Day 21</t>
  </si>
  <si>
    <t>Day 22</t>
  </si>
  <si>
    <t>Day 23</t>
  </si>
  <si>
    <t>Day 24</t>
  </si>
  <si>
    <t>Day 25</t>
  </si>
  <si>
    <t>Day 26</t>
  </si>
  <si>
    <t>Day 27</t>
  </si>
  <si>
    <t>Day 28</t>
  </si>
  <si>
    <t>Day 29</t>
  </si>
  <si>
    <t>Day 30</t>
  </si>
  <si>
    <t>Day 31</t>
  </si>
  <si>
    <t>Day 32</t>
  </si>
  <si>
    <t>Day 33</t>
  </si>
  <si>
    <t>Day 34</t>
  </si>
  <si>
    <t>Day 35</t>
  </si>
  <si>
    <t>Day 36</t>
  </si>
  <si>
    <t>Day 37</t>
  </si>
  <si>
    <t>Day 38</t>
  </si>
  <si>
    <t>Day 39</t>
  </si>
  <si>
    <t>Day 40</t>
  </si>
  <si>
    <t>Day 41</t>
  </si>
  <si>
    <t>Day 42</t>
  </si>
  <si>
    <t>Day 43</t>
  </si>
  <si>
    <t>Day 44</t>
  </si>
  <si>
    <t>Day 45</t>
  </si>
  <si>
    <t>Day 46</t>
  </si>
  <si>
    <t>Day 47</t>
  </si>
  <si>
    <t>Day 48</t>
  </si>
  <si>
    <t>Day 49</t>
  </si>
  <si>
    <t>Day 50</t>
  </si>
  <si>
    <t>Col 1</t>
  </si>
  <si>
    <t>Col 2</t>
  </si>
  <si>
    <t>Col 3</t>
  </si>
  <si>
    <t xml:space="preserve"> Col 4</t>
  </si>
  <si>
    <t>Col 5</t>
  </si>
  <si>
    <t>Col 6</t>
  </si>
  <si>
    <t xml:space="preserve"> Col 7</t>
  </si>
  <si>
    <t>Col 8</t>
  </si>
  <si>
    <t>Col 9</t>
  </si>
  <si>
    <t>Col 10</t>
  </si>
  <si>
    <t>Col 11</t>
  </si>
  <si>
    <t>Col 12</t>
  </si>
  <si>
    <t>Empty</t>
  </si>
  <si>
    <t>Plating Timeline</t>
  </si>
  <si>
    <t>Plate Layouts</t>
  </si>
  <si>
    <t>Timeline</t>
  </si>
  <si>
    <t>Solutions Needed</t>
  </si>
  <si>
    <t>Odd Days</t>
  </si>
  <si>
    <t>Even Days</t>
  </si>
  <si>
    <t>4 cols (32 wells) [x2]</t>
  </si>
  <si>
    <t>2 cols (16 wells) [x2]</t>
  </si>
  <si>
    <t>1 col (8 wells) [x2]</t>
  </si>
  <si>
    <t>3 cols (24 wells) [x2]</t>
  </si>
  <si>
    <t>Experimental Evolution</t>
  </si>
  <si>
    <t>Green</t>
  </si>
  <si>
    <t>Color:</t>
  </si>
  <si>
    <t>duration:</t>
  </si>
  <si>
    <t>Competiton Assay</t>
  </si>
  <si>
    <t>Yellow</t>
  </si>
  <si>
    <t>10 days</t>
  </si>
  <si>
    <t>Sample Processing (for sequencing)</t>
  </si>
  <si>
    <t>Blue</t>
  </si>
  <si>
    <t>15 days</t>
  </si>
  <si>
    <t>Ploidy / adaptation References</t>
  </si>
  <si>
    <t>Gerstein_etal_2006_PLOSGenetics</t>
  </si>
  <si>
    <t>Gerstein_&amp;_Otto_2011_PLOSone</t>
  </si>
  <si>
    <t>Gerstein_etal_2010_JoEB</t>
  </si>
  <si>
    <t>Paquin_&amp;_Adams_1983_Nature</t>
  </si>
  <si>
    <t>Design Plot</t>
  </si>
  <si>
    <t>BC not ready for use</t>
  </si>
  <si>
    <t>The following section shows which wells we actually combined</t>
  </si>
  <si>
    <t>for the combination plate</t>
  </si>
  <si>
    <t>Diploid Mix Plate</t>
  </si>
  <si>
    <t>1. Mix wells at 400 ul before transfer</t>
  </si>
  <si>
    <t>2. Transfer 250 ul from each well on Diploid plate 1 to the corresponding well on the Diploid Mix Plate</t>
  </si>
  <si>
    <t>3. Transfer 250 ul from each well on Diploid plate 2 to the corresponding well on the Diploid Mix Plate</t>
  </si>
  <si>
    <t>4. Total volume of wells in the Diploid Mix plate are now 500ul</t>
  </si>
  <si>
    <t>1. Rearrange wells as depicted in box below</t>
  </si>
  <si>
    <t>a. B12 --&gt; A1</t>
  </si>
  <si>
    <t>b. C12 --&gt; H1</t>
  </si>
  <si>
    <t>c. G12 --&gt; A5</t>
  </si>
  <si>
    <t>Diploid mix plate rearrangement instructions</t>
  </si>
  <si>
    <t>Diploid mix plate final layout</t>
  </si>
  <si>
    <t>1. Get out a clear shallow well 96-well plate to use as the stored glycerol stock plate</t>
  </si>
  <si>
    <t>2. add 100ul of 30% glycerol to each well</t>
  </si>
  <si>
    <t>3. add 100ul of yeast to each well (preserve plate layout from Diploid mix plate final layout</t>
  </si>
  <si>
    <t>Glycerol Stock of Mix Plate</t>
  </si>
  <si>
    <t>DNA sample for Day 1 Plate</t>
  </si>
  <si>
    <t>1. Get out and label a 15ml conical and get out a trough to mix yeast samples for pooling</t>
  </si>
  <si>
    <t>2. transfer 60 ul of yeast from the diploid mix plate to the pooling trough (mix each row before transfering)</t>
  </si>
  <si>
    <t xml:space="preserve">3. When all rows are transfered, transfer full contents of trough into the 15ml conical </t>
  </si>
  <si>
    <t>4. Spin at 3000rpm for 5 minutes</t>
  </si>
  <si>
    <t>5. pour off supernatant</t>
  </si>
  <si>
    <t>7. spin at 3000rpm for 5 minutes</t>
  </si>
  <si>
    <t>8. remove supernatant with p1000</t>
  </si>
  <si>
    <t>9. store in box labeled YEE_003 Stored Samples on 2nd shelf of -80 C freezer</t>
  </si>
  <si>
    <t>Day 1 plate</t>
  </si>
  <si>
    <t>1. Prepare a 96-deepwell plate for transfer from the diploid mix plate to start day 1 of the experimental evolution</t>
  </si>
  <si>
    <t>2. Add 498ul of CM to all wells in columns 1:11 (leave column 12 empty, it will not be used)</t>
  </si>
  <si>
    <t>3. Transfer 2ul of yeast from each well in the Diploid mix plate. Mix one row at a time (p1000) and transfer to the corresponding well in the Day 1 plate</t>
  </si>
  <si>
    <t>4. Cover with a breathable cover</t>
  </si>
  <si>
    <t>5. store glycerol stock mix plate on shelf 2 (2nd from top) of -80 degree C freeze</t>
  </si>
  <si>
    <t xml:space="preserve">4. Cover plate with  a silver cover. </t>
  </si>
  <si>
    <t>6. resuspend with 1ml of water and transfer to a labeled microcentrifuge tube</t>
  </si>
  <si>
    <t>5. Incubate at 30C overnight (24 hrs)</t>
  </si>
  <si>
    <t>a. incubation start time for day 1 = 1:20 PM</t>
  </si>
  <si>
    <t>Unused BCs --&gt;</t>
  </si>
  <si>
    <t>Day 51</t>
  </si>
  <si>
    <t>* Day 1 of the timeline there was only a single deepwell plate in which all columns recieved 0% stress (CM only)</t>
  </si>
  <si>
    <t>51 days</t>
  </si>
  <si>
    <t>Start: 12:31PM</t>
  </si>
  <si>
    <t>Stop: 1:20PM</t>
  </si>
  <si>
    <t>Full setup process from start to finish time:</t>
  </si>
  <si>
    <t xml:space="preserve">* see lab notebook for more detailed timings of steps. </t>
  </si>
  <si>
    <t>Daily transfer Protocol</t>
  </si>
  <si>
    <t>Plate Names</t>
  </si>
  <si>
    <t>Day 2 NaCl (A)</t>
  </si>
  <si>
    <t>Day 2 NaCl (B)</t>
  </si>
  <si>
    <t>Day 2 CuSO4 (A)</t>
  </si>
  <si>
    <t>Day 2 CuSO4 (B)</t>
  </si>
  <si>
    <t>Day 2 Na2SO3 (A)</t>
  </si>
  <si>
    <t>Day 2 NA2SO3 (B)</t>
  </si>
  <si>
    <t>* After today it is important to keep (A) plates and (B) plates separate for the remainder of the experiment</t>
  </si>
  <si>
    <t>* A --&gt; A</t>
  </si>
  <si>
    <t>* B --&gt; B</t>
  </si>
  <si>
    <t>Start Time</t>
  </si>
  <si>
    <t>End Time</t>
  </si>
  <si>
    <t>Total Time</t>
  </si>
  <si>
    <t>1 hour 35 minutes</t>
  </si>
  <si>
    <t>a. Use 12-channel p1000 to add 500ul of appropriate medium to each column (8 wells at a time)</t>
  </si>
  <si>
    <t>i. Copper and Salt 0% stress treatments recieve normal CM</t>
  </si>
  <si>
    <t xml:space="preserve">ii. Sulfite 0% stress treatment recieves CM + TA </t>
  </si>
  <si>
    <t>2. Fill plates with reagents (prep for transfer)</t>
  </si>
  <si>
    <t>1. Create Reagents</t>
  </si>
  <si>
    <t>b. These notes will be fleshed out in the future when I make the solutions myself and when time permits.</t>
  </si>
  <si>
    <t>3. Plate transfer</t>
  </si>
  <si>
    <t>a. pour the 75% ethanol solution into the red metal trough for use throughout</t>
  </si>
  <si>
    <t>b. dip the pin-replicator in the solution and move back and forth to evenly coat with ethanol solution</t>
  </si>
  <si>
    <t xml:space="preserve">c. Remove pin replicator from liquid and flame over bunson burner for several seconds. </t>
  </si>
  <si>
    <t>i. hold the replicator sideways (pins parralel to table) when initially brining into contact with flame as the whole pin area will go up in a nearly invisible blue flame</t>
  </si>
  <si>
    <t>ii. After the flames have subsided, turn the replicator so the pins are down and pass over flame several times in each direction</t>
  </si>
  <si>
    <t>e. Mix wells containing 24hr grown yeast with the p1000 multichannel pipette so that there are no visible pellets at the bottoms of the wells</t>
  </si>
  <si>
    <t>f. slowly and carefully line up the pin replicator with the left side of the plate and submerge the pins fully to the bottom of the well</t>
  </si>
  <si>
    <t>g. gently move the replicator within the wells to ensure even covering of liquid on all pins</t>
  </si>
  <si>
    <t>h. very carefully pull the replicator straight up out of the wells and insert into the correpsonding position of the next day's deep well plate (containing media from step 2)</t>
  </si>
  <si>
    <t xml:space="preserve">i. again, gently move the replicator to ensure that the liquid has been transfered. </t>
  </si>
  <si>
    <t>j. repeat steps b thorugh d and then repeat steps f thorugh i for the right hand side of the plate</t>
  </si>
  <si>
    <t>k. cover the plate with fresh media that you just transfered yeast into with a breathable cover and return it to the incubator</t>
  </si>
  <si>
    <t xml:space="preserve">l. repeat steps b through k until all plates have been transferred. </t>
  </si>
  <si>
    <t xml:space="preserve">m. resume incubation and repeat again on the following day. </t>
  </si>
  <si>
    <t>Transfer Times:</t>
  </si>
  <si>
    <t>Plate 2</t>
  </si>
  <si>
    <t>Plate 1</t>
  </si>
  <si>
    <t>Plate 3</t>
  </si>
  <si>
    <t>Plate 4</t>
  </si>
  <si>
    <t>Plate 5</t>
  </si>
  <si>
    <t>Plate 6</t>
  </si>
  <si>
    <t>5.5 minutes</t>
  </si>
  <si>
    <t>7.5 minutes</t>
  </si>
  <si>
    <t>8.5 minutes</t>
  </si>
  <si>
    <t>Filling Times:</t>
  </si>
  <si>
    <t>5 minutes</t>
  </si>
  <si>
    <t xml:space="preserve">Copper </t>
  </si>
  <si>
    <t>9 minutes</t>
  </si>
  <si>
    <t>1Xworking</t>
  </si>
  <si>
    <r>
      <t>100</t>
    </r>
    <r>
      <rPr>
        <sz val="12"/>
        <color rgb="FFFF0000"/>
        <rFont val="Calibri (Body)"/>
      </rPr>
      <t>uM</t>
    </r>
    <r>
      <rPr>
        <sz val="12"/>
        <color theme="1"/>
        <rFont val="Calibri"/>
        <family val="2"/>
        <scheme val="minor"/>
      </rPr>
      <t xml:space="preserve"> CuSO4 in CM (ml)</t>
    </r>
  </si>
  <si>
    <t>1x CM (ml)</t>
  </si>
  <si>
    <r>
      <t>CuSO4(</t>
    </r>
    <r>
      <rPr>
        <sz val="12"/>
        <color rgb="FFFF0000"/>
        <rFont val="Calibri (Body)"/>
      </rPr>
      <t>uM</t>
    </r>
    <r>
      <rPr>
        <sz val="12"/>
        <color theme="1"/>
        <rFont val="Calibri"/>
        <family val="2"/>
        <scheme val="minor"/>
      </rPr>
      <t>)</t>
    </r>
  </si>
  <si>
    <t>NA2SO3 100mM in CM+TA</t>
  </si>
  <si>
    <t>1x CM+TA</t>
  </si>
  <si>
    <t>Na2SO3(mM)</t>
  </si>
  <si>
    <t>280g/L NaCl</t>
  </si>
  <si>
    <t>1x CM</t>
  </si>
  <si>
    <t>NaCl (g/L)</t>
  </si>
  <si>
    <t>percentage</t>
  </si>
  <si>
    <t>100% ml</t>
  </si>
  <si>
    <t>total volume(ml)</t>
  </si>
  <si>
    <t>CuSO4</t>
  </si>
  <si>
    <t>Na2SO3</t>
  </si>
  <si>
    <t>NaCL</t>
  </si>
  <si>
    <t>Tue</t>
  </si>
  <si>
    <t>Wed</t>
  </si>
  <si>
    <t>Thur</t>
  </si>
  <si>
    <t>Fri</t>
  </si>
  <si>
    <t>Sat</t>
  </si>
  <si>
    <t>Sun</t>
  </si>
  <si>
    <t>Mon</t>
  </si>
  <si>
    <t>Notes</t>
  </si>
  <si>
    <t>Na2SO3 no growth on 60, 80,100% again, so change concentration 80% on 2/15/17 to 100%</t>
  </si>
  <si>
    <t>glycerol stock plate of NaCl A/B for day 7, pool of yeast of NaCl A/B for day 7</t>
  </si>
  <si>
    <t>yeast overnight culture in CM, make glycerol stock plate for day 1, pool of yeast for day 1</t>
  </si>
  <si>
    <t>Date</t>
  </si>
  <si>
    <t>Day</t>
  </si>
  <si>
    <t>Treatment Plate</t>
  </si>
  <si>
    <t>First day for stress exposure in all plates</t>
  </si>
  <si>
    <t>CuSO4 flux 80% no growth, so change concentration 80% on 2/15/17 to 100%</t>
  </si>
  <si>
    <t>Day 2 --&gt; 3</t>
  </si>
  <si>
    <t>Day 1 --&gt; 2</t>
  </si>
  <si>
    <t>Day 1 --&gt; 1</t>
  </si>
  <si>
    <t>Day 2 --&gt; 2</t>
  </si>
  <si>
    <t>Day 8 --&gt; 9</t>
  </si>
  <si>
    <t>Day 7 --&gt; 8</t>
  </si>
  <si>
    <t>Day 6 --&gt; 7</t>
  </si>
  <si>
    <t>Day 5 --&gt; 6</t>
  </si>
  <si>
    <t>Day 4 --&gt; 5</t>
  </si>
  <si>
    <t>Day 3 --&gt; 4</t>
  </si>
  <si>
    <t>Day 2 -- &gt; 3</t>
  </si>
  <si>
    <t>Day 0 --&gt; 1</t>
  </si>
  <si>
    <t>Day 3 --&gt; 3</t>
  </si>
  <si>
    <t>Day 1 revive</t>
  </si>
  <si>
    <r>
      <t xml:space="preserve">Day 4 --&gt; </t>
    </r>
    <r>
      <rPr>
        <sz val="12"/>
        <color rgb="FFFF0000"/>
        <rFont val="Calibri (Body)"/>
      </rPr>
      <t>5</t>
    </r>
  </si>
  <si>
    <r>
      <t xml:space="preserve">Day 2 --&gt; </t>
    </r>
    <r>
      <rPr>
        <sz val="12"/>
        <color rgb="FFFF0000"/>
        <rFont val="Calibri (Body)"/>
      </rPr>
      <t>3</t>
    </r>
  </si>
  <si>
    <t>Forcast</t>
  </si>
  <si>
    <t>20/14</t>
  </si>
  <si>
    <t>21/15</t>
  </si>
  <si>
    <t>22/16</t>
  </si>
  <si>
    <t>23/17</t>
  </si>
  <si>
    <t>24/18</t>
  </si>
  <si>
    <t>25/19</t>
  </si>
  <si>
    <t>26/20</t>
  </si>
  <si>
    <t>27/21</t>
  </si>
  <si>
    <t>28/22</t>
  </si>
  <si>
    <t>29/23</t>
  </si>
  <si>
    <t>30/24</t>
  </si>
  <si>
    <t>31/25</t>
  </si>
  <si>
    <t>32/26</t>
  </si>
  <si>
    <t>33/27</t>
  </si>
  <si>
    <t>9/3</t>
  </si>
  <si>
    <t xml:space="preserve">18/12 </t>
  </si>
  <si>
    <t>19/13</t>
  </si>
  <si>
    <t>17/11</t>
  </si>
  <si>
    <t>16/10</t>
  </si>
  <si>
    <t>15/9</t>
  </si>
  <si>
    <t>14/8</t>
  </si>
  <si>
    <t xml:space="preserve">13/7 </t>
  </si>
  <si>
    <t>12/6</t>
  </si>
  <si>
    <t>11/5</t>
  </si>
  <si>
    <t>10/4</t>
  </si>
  <si>
    <t>--&gt;</t>
  </si>
  <si>
    <t>Thu</t>
  </si>
  <si>
    <t>Glycerol Stock</t>
  </si>
  <si>
    <t>DNA sample</t>
  </si>
  <si>
    <t>All Plates</t>
  </si>
  <si>
    <t>All plates</t>
  </si>
  <si>
    <t>Final Salt Plates</t>
  </si>
  <si>
    <t>Day 9 --&gt; 10</t>
  </si>
  <si>
    <t>Day 10 --&gt; 11</t>
  </si>
  <si>
    <t>Day 11 --&gt; 12</t>
  </si>
  <si>
    <t>Columns 9 &amp; 11 of the copper plates still looked weaker than the rest, but overall everything looked good to transfer (even these columns)</t>
  </si>
  <si>
    <t>Day 6 --&gt;7</t>
  </si>
  <si>
    <t>Day 12 --&gt; 13</t>
  </si>
  <si>
    <t>Day 13 --&gt; 14</t>
  </si>
  <si>
    <t>glycerol stock plate of CuSO4, Na2SO3 A/B for day 3</t>
  </si>
  <si>
    <t>CuSO4, Na2SO3</t>
  </si>
  <si>
    <t>DNA pools collected for all plates. Names: [1] CuSO4 A Day 7, [2] CuSO4 B Day 7, [3] NaCl A Day 13, [4] NaCl B Day 13, [5] Na2SO3 A Day 7, [6] Na2SO3 B Day 7</t>
  </si>
  <si>
    <t xml:space="preserve">General timing for full transfer looks like it is pretty similar. Actual transfers (6x) take between 50 minutes and 1 hour. Setting up the plates with solution takes about 30 minutes. Material preparation time unknown to me. </t>
  </si>
  <si>
    <t>General start time for transfer itself is 1pm, but we usually start setting up between 12 and 1230</t>
  </si>
  <si>
    <t>End time is closer to 2pm normally because we get a head start on the plate set ups as mentioned above</t>
  </si>
  <si>
    <t>Reagent recipes have been modified for the CuSO4 and Na2SO3 treatments due to loss of some columns in first few days of attempt 1</t>
  </si>
  <si>
    <t xml:space="preserve">See "Solutions" page of this sheet for more information on this. </t>
  </si>
  <si>
    <t>These times are no longer representative.</t>
  </si>
  <si>
    <t xml:space="preserve">Transfer times here are not necessarily representative either. </t>
  </si>
  <si>
    <t>Transfer time:</t>
  </si>
  <si>
    <t>30 seconds to flame sterilize (RS)</t>
  </si>
  <si>
    <t>2 minutes and 30 seconds to cool on ice (RS)</t>
  </si>
  <si>
    <t>1 minute to do actual transfer (RS)</t>
  </si>
  <si>
    <t>30 seconds to flame sterilize (LS)</t>
  </si>
  <si>
    <t>2 minutes and 30 seconds to cool on ice (LS)</t>
  </si>
  <si>
    <t>1 minute to do actual transfer (LS)</t>
  </si>
  <si>
    <t>for a total of ~ 7 minutes per plate</t>
  </si>
  <si>
    <t>Try to avoid getting the ethanol too far up the pins.</t>
  </si>
  <si>
    <t>After flames go out, first turn the replicator 180 degrees so the pins are still parrallel to the table, but so that the pins that were on top originally are now on bottom, pass over flame a couple times</t>
  </si>
  <si>
    <t>I have been doing 2 passes, 180 degree rotation, 2 more passes</t>
  </si>
  <si>
    <t xml:space="preserve">Place the replicator on a single layer of tin foil over the ice with a hole cut through for the handle to go into the ice. Leave in ice for 2 minutes minimum, 2 minutes and 30 seconds is ideal. </t>
  </si>
  <si>
    <t>Be sure to move the replicator after every other cooling (i.e. make a new hole in the ice so that the handle is in contact with ice rather than just hanging in air whre it has already displaced / melted the ice)</t>
  </si>
  <si>
    <t>This can be done on the vortexer instead. Use a setting between 7 and 8.5. hold by corners (two fingers, one on each corner) for half of hte time, and hold by placing one finger in center of plate for the other half of the time.</t>
  </si>
  <si>
    <t xml:space="preserve">I always line up the replicator so that the name on the top is on the left hand side. </t>
  </si>
  <si>
    <t xml:space="preserve">I combine a circular mixing motion about half way down the liquid with a rocking motion with the pins all the way at the base of each well. This seems to work well. </t>
  </si>
  <si>
    <t xml:space="preserve">DO NOT let the pin replicator touch the sides when removing from original wells or when moving down into the new wells. There is potential to lose the droplet if this occurs. Be careful, and resterilize / transfer if mistakes are made. </t>
  </si>
  <si>
    <t xml:space="preserve">Store the plates that you transfered from (those at plateau) in refrigerator for 2 days. Then it is okay to dispose of the sample and clean the plates. </t>
  </si>
  <si>
    <t>These are the new concentrations (lower than original)</t>
  </si>
  <si>
    <t>These are the old concentrations.</t>
  </si>
  <si>
    <t>Original calculations</t>
  </si>
  <si>
    <t xml:space="preserve">New CuSO4 solutions need to be mixed. We reduced the concentration of CuSO4 here just like we did for Na2SO3 above. </t>
  </si>
  <si>
    <t xml:space="preserve">Previous 80% becomes 100% and all other percentages are recalculated with the 80% concentration now serving as the 100% benchmark. </t>
  </si>
  <si>
    <t xml:space="preserve">This needs to be updated in detail when possible. </t>
  </si>
  <si>
    <t>NaCl</t>
  </si>
  <si>
    <t xml:space="preserve">NaCL concentrations were good from the start and have not been changed. </t>
  </si>
  <si>
    <t>8 [old value: 10]</t>
  </si>
  <si>
    <t>6.4 [old value: 8]</t>
  </si>
  <si>
    <t>4.8 [old value: 6]</t>
  </si>
  <si>
    <t>3.2 [old value: 4]</t>
  </si>
  <si>
    <t>1.6 [old value: 2]</t>
  </si>
  <si>
    <t>0.8 [old value: 1]</t>
  </si>
  <si>
    <t>0.64 [old value: 0.8]</t>
  </si>
  <si>
    <t>0.48 [old value: 0.6]</t>
  </si>
  <si>
    <t>0.32 [old value: 0.4]</t>
  </si>
  <si>
    <t>0.16 [old value: 0.2]</t>
  </si>
  <si>
    <t>NaCl done</t>
  </si>
  <si>
    <t>Others done</t>
  </si>
  <si>
    <t>This has changed to 58 days</t>
  </si>
  <si>
    <t>New Refs</t>
  </si>
  <si>
    <t>Deatherage_etal_2017_PNAS</t>
  </si>
  <si>
    <t>Original Timeline</t>
  </si>
  <si>
    <t>QE</t>
  </si>
  <si>
    <t>LM</t>
  </si>
  <si>
    <t>Qualifying Exam</t>
  </si>
  <si>
    <t>color:</t>
  </si>
  <si>
    <t>Red</t>
  </si>
  <si>
    <t>grey</t>
  </si>
  <si>
    <t>EE</t>
  </si>
  <si>
    <t>Experimental Evo + Lab Management Training</t>
  </si>
  <si>
    <t>Day 14 --&gt; 15</t>
  </si>
  <si>
    <t>Day 15 --&gt; 16</t>
  </si>
  <si>
    <t>Day 16 --&gt; 17</t>
  </si>
  <si>
    <t>Day 18 --&gt; 19</t>
  </si>
  <si>
    <t>Day 17 --&gt; 18</t>
  </si>
  <si>
    <t>Day 19 --&gt; 20</t>
  </si>
  <si>
    <t>Day 20 --&gt; 21</t>
  </si>
  <si>
    <t>Day 21 --&gt; 22</t>
  </si>
  <si>
    <t>Day 22 --&gt; 23</t>
  </si>
  <si>
    <t>Day 23 --&gt;24</t>
  </si>
  <si>
    <t>Day 24 --&gt; 25</t>
  </si>
  <si>
    <t>Day 25 --&gt; 26</t>
  </si>
  <si>
    <t>Day 26 --&gt; 27</t>
  </si>
  <si>
    <t>Day 27 --&gt; 28</t>
  </si>
  <si>
    <t>Day 28 --&gt; 29</t>
  </si>
  <si>
    <t>Day 29 --&gt; 30</t>
  </si>
  <si>
    <t>Day 30 --&gt; 31</t>
  </si>
  <si>
    <t>Day 31 --&gt; 32</t>
  </si>
  <si>
    <t>Day 32 --&gt; 33</t>
  </si>
  <si>
    <t>Day 33 --&gt; 34</t>
  </si>
  <si>
    <t>Day 34 --&gt; 35</t>
  </si>
  <si>
    <r>
      <t xml:space="preserve">Day 26 --&gt; </t>
    </r>
    <r>
      <rPr>
        <sz val="12"/>
        <color rgb="FFFF0000"/>
        <rFont val="Calibri (Body)"/>
      </rPr>
      <t>27</t>
    </r>
  </si>
  <si>
    <t>Day 26 revive</t>
  </si>
  <si>
    <t>Salt &amp; Copper</t>
  </si>
  <si>
    <t>33/26/27</t>
  </si>
  <si>
    <t>34/26/28</t>
  </si>
  <si>
    <t>35/27/29</t>
  </si>
  <si>
    <t xml:space="preserve">Salt </t>
  </si>
  <si>
    <t>Final Copper plates</t>
  </si>
  <si>
    <t>Final Sulfite Plates</t>
  </si>
  <si>
    <t>Growth notes from Lab Notebook</t>
  </si>
  <si>
    <t>Salt A</t>
  </si>
  <si>
    <t>Salt B</t>
  </si>
  <si>
    <t>Copper A</t>
  </si>
  <si>
    <t>Copper B</t>
  </si>
  <si>
    <t>Sulfite A</t>
  </si>
  <si>
    <t>Sulfite B</t>
  </si>
  <si>
    <t>All Good</t>
  </si>
  <si>
    <t>Columns 9 &amp; 11 show nearly no growth, but column 5 looks good.</t>
  </si>
  <si>
    <t>Columns 9 &amp; 11 show nearly no growth, but column 5 looks good. F6 shows no growth at all</t>
  </si>
  <si>
    <t>Cols 9 &amp; 11 relatively weak</t>
  </si>
  <si>
    <t>Cols 9 &amp; 11 relatively weak, weaker than plate A</t>
  </si>
  <si>
    <t>Some of col 6 looks a bit weak</t>
  </si>
  <si>
    <t>D5 very weak</t>
  </si>
  <si>
    <t>C5 very weak</t>
  </si>
  <si>
    <t>6bd weak</t>
  </si>
  <si>
    <t>6c weak</t>
  </si>
  <si>
    <t>col 6 weak, col 4 &amp; 5 a bit weak</t>
  </si>
  <si>
    <t>col 6 weak, col 5 a bit weak, some wells in col 4 a bit weak too</t>
  </si>
  <si>
    <t>col 6 weak overall (BDH may be lost), 11G also weak</t>
  </si>
  <si>
    <t>Col 6 weak overall, but not as weak as plate A</t>
  </si>
  <si>
    <t>6BF weaker</t>
  </si>
  <si>
    <t>6E weaker</t>
  </si>
  <si>
    <t>6BDH appear lost, 6EF very weak</t>
  </si>
  <si>
    <t>6B weaker</t>
  </si>
  <si>
    <t>6ABCDEG appear lost</t>
  </si>
  <si>
    <t>6G very weak, 5b, 4c weak</t>
  </si>
  <si>
    <t>6ABCDEG lost</t>
  </si>
  <si>
    <t>6G lost</t>
  </si>
  <si>
    <t>9G, 10F weak</t>
  </si>
  <si>
    <t>10D, 6F weak; 6ABCDEG lost</t>
  </si>
  <si>
    <t>6A weak</t>
  </si>
  <si>
    <t>6 all wells either lost or weak, 6H looks strongest. Col 5 weak overal</t>
  </si>
  <si>
    <t>6ABCGH lost, 6F weak</t>
  </si>
  <si>
    <t>Hair in 4A</t>
  </si>
  <si>
    <t>6A-G lost</t>
  </si>
  <si>
    <t>6ABCDEFG lost</t>
  </si>
  <si>
    <t>6ABCFGH lost, 3F very weak</t>
  </si>
  <si>
    <t>6ABCFGH lost</t>
  </si>
  <si>
    <t>6 ABCDEFG lost, cols 5, 9, 11 very weak</t>
  </si>
  <si>
    <t>1D lost, 6ABCDEFG lost, 6H very weak, col 5 relatively weak, cols 9 &amp; 11 look okay</t>
  </si>
  <si>
    <t>6ABCFGH lost, 6DE weak, col 5 weaker, cols 9 &amp; 11 look good</t>
  </si>
  <si>
    <t>col 6 lost, col 5 very weak</t>
  </si>
  <si>
    <t>col 6 lost, col 5EH very weak</t>
  </si>
  <si>
    <t>6CDEH weak</t>
  </si>
  <si>
    <t>6 lost</t>
  </si>
  <si>
    <t>6 ABCFGH lost</t>
  </si>
  <si>
    <t>6AG lost, 6BCH weak</t>
  </si>
  <si>
    <t>6ABCDEG lost, 6F very weak</t>
  </si>
  <si>
    <t xml:space="preserve">This page contains quick notes from my notebook and some information that I was thinking through right as I was typing it. It has not been reviewed or updated since before the experiment began. </t>
  </si>
  <si>
    <t>New Timeline</t>
  </si>
  <si>
    <t>Sulfite plates revived from the 3/18 plates (Day 26?) and grown for 24 hours without sulfite exposure</t>
  </si>
  <si>
    <t>Sulfite plates resume stress treatment on a high stress day to keep in line with the schedule for the plates in other treatments.</t>
  </si>
  <si>
    <t xml:space="preserve">Sulfite plates now on 'Day 27' </t>
  </si>
  <si>
    <t>Mixing takes between 1 and 2 minutes if done this way and saves a lot of pipette tips</t>
  </si>
  <si>
    <t>d. cool the replicator (handle down) in ice for ~1.5 minutes</t>
  </si>
  <si>
    <t>Fourth, we have enough haploids so that no two wells within a plate will share any barcodes making it extremely easy to identify unexpected barcodes in wells</t>
  </si>
  <si>
    <t>a. refer to reagent mixing sheet to determine how much of each level of Sulfite stress media to prepare</t>
  </si>
  <si>
    <t>&lt;-  that we include a stress level that is lethal near lethal so that we see some wells completely going extinct and so that we can justify that our stress levels were actually stressful</t>
  </si>
  <si>
    <t>Day 35 --&gt; 36</t>
  </si>
  <si>
    <t>Day 36 --&gt; 37</t>
  </si>
  <si>
    <t>Day 37 --&gt; 38</t>
  </si>
  <si>
    <t>Day 38 --&gt; 39</t>
  </si>
  <si>
    <t>Day 30 --&gt; 40</t>
  </si>
  <si>
    <t>Day 40 --&gt; 41</t>
  </si>
  <si>
    <t>Day 41 --&gt; 42</t>
  </si>
  <si>
    <t>Day 42 --&gt; 43</t>
  </si>
  <si>
    <t>Day 43 --&gt; 44</t>
  </si>
  <si>
    <t>Day 44 --&gt; 45</t>
  </si>
  <si>
    <t>Day 45 --&gt; 46</t>
  </si>
  <si>
    <t>Day 46 --&gt; 47</t>
  </si>
  <si>
    <t>Day 47--&gt; 48</t>
  </si>
  <si>
    <t>Day 48 --&gt; 49</t>
  </si>
  <si>
    <t>Day 49 collected</t>
  </si>
  <si>
    <t>Not updated below red line...</t>
  </si>
  <si>
    <t>No notes collected after this point due to some note related issues...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</si>
</sst>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5">
    <font>
      <sz val="12"/>
      <color theme="1"/>
      <name val="Calibri"/>
      <family val="2"/>
      <scheme val="minor"/>
    </font>
    <font>
      <sz val="12"/>
      <color rgb="FFFF0000"/>
      <name val="Calibri"/>
      <family val="2"/>
      <scheme val="minor"/>
    </font>
    <font>
      <b/>
      <sz val="12"/>
      <color theme="1"/>
      <name val="Calibri"/>
      <family val="2"/>
      <scheme val="minor"/>
    </font>
    <font>
      <sz val="10"/>
      <color theme="9"/>
      <name val="Arial"/>
    </font>
    <font>
      <sz val="10"/>
      <color rgb="FFFF0000"/>
      <name val="Arial"/>
      <family val="2"/>
      <charset val="1"/>
    </font>
    <font>
      <sz val="12"/>
      <name val="Calibri"/>
      <family val="2"/>
      <scheme val="minor"/>
    </font>
    <font>
      <sz val="11"/>
      <color rgb="FFFF0000"/>
      <name val="Calibri"/>
      <family val="2"/>
      <scheme val="minor"/>
    </font>
    <font>
      <b/>
      <sz val="12"/>
      <color theme="1"/>
      <name val="TimesNewRomanPS"/>
    </font>
    <font>
      <b/>
      <sz val="12"/>
      <color rgb="FFFF0000"/>
      <name val="Calibri"/>
      <family val="2"/>
      <scheme val="minor"/>
    </font>
    <font>
      <sz val="12"/>
      <color theme="9"/>
      <name val="Calibri"/>
      <family val="2"/>
      <scheme val="minor"/>
    </font>
    <font>
      <sz val="12"/>
      <color theme="2" tint="-9.9978637043366805E-2"/>
      <name val="Calibri"/>
      <family val="2"/>
      <scheme val="minor"/>
    </font>
    <font>
      <sz val="12"/>
      <color theme="4"/>
      <name val="Calibri"/>
      <family val="2"/>
      <scheme val="minor"/>
    </font>
    <font>
      <b/>
      <sz val="12"/>
      <color theme="4"/>
      <name val="Calibri"/>
      <scheme val="minor"/>
    </font>
    <font>
      <b/>
      <sz val="12"/>
      <color theme="9"/>
      <name val="Calibri"/>
      <scheme val="minor"/>
    </font>
    <font>
      <u/>
      <sz val="12"/>
      <color theme="10"/>
      <name val="Calibri"/>
      <family val="2"/>
      <scheme val="minor"/>
    </font>
    <font>
      <u/>
      <sz val="12"/>
      <color theme="11"/>
      <name val="Calibri"/>
      <family val="2"/>
      <scheme val="minor"/>
    </font>
    <font>
      <b/>
      <sz val="12"/>
      <color rgb="FF000000"/>
      <name val="Calibri"/>
      <family val="2"/>
      <scheme val="minor"/>
    </font>
    <font>
      <sz val="12"/>
      <color rgb="FF000000"/>
      <name val="Calibri"/>
      <family val="2"/>
      <scheme val="minor"/>
    </font>
    <font>
      <b/>
      <sz val="12"/>
      <name val="Calibri"/>
      <scheme val="minor"/>
    </font>
    <font>
      <b/>
      <sz val="16"/>
      <name val="Calibri"/>
      <family val="2"/>
      <scheme val="minor"/>
    </font>
    <font>
      <sz val="16"/>
      <name val="Calibri"/>
      <scheme val="minor"/>
    </font>
    <font>
      <sz val="8"/>
      <name val="Calibri"/>
      <family val="2"/>
      <scheme val="minor"/>
    </font>
    <font>
      <sz val="12"/>
      <color rgb="FFFF0000"/>
      <name val="Calibri (Body)"/>
    </font>
    <font>
      <b/>
      <sz val="11"/>
      <color rgb="FF6D2D9E"/>
      <name val="Calibri"/>
      <scheme val="minor"/>
    </font>
    <font>
      <sz val="12"/>
      <color theme="6"/>
      <name val="Calibri"/>
      <family val="2"/>
      <scheme val="minor"/>
    </font>
  </fonts>
  <fills count="24">
    <fill>
      <patternFill patternType="none"/>
    </fill>
    <fill>
      <patternFill patternType="gray125"/>
    </fill>
    <fill>
      <patternFill patternType="solid">
        <fgColor theme="6"/>
        <bgColor indexed="64"/>
      </patternFill>
    </fill>
    <fill>
      <patternFill patternType="solid">
        <fgColor them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FF7E79"/>
        <bgColor indexed="64"/>
      </patternFill>
    </fill>
    <fill>
      <patternFill patternType="solid">
        <fgColor rgb="FFF3D0CF"/>
        <bgColor indexed="64"/>
      </patternFill>
    </fill>
    <fill>
      <patternFill patternType="solid">
        <fgColor theme="2" tint="-9.9978637043366805E-2"/>
        <bgColor indexed="64"/>
      </patternFill>
    </fill>
    <fill>
      <patternFill patternType="solid">
        <fgColor rgb="FF00B0F0"/>
        <bgColor indexed="64"/>
      </patternFill>
    </fill>
    <fill>
      <patternFill patternType="solid">
        <fgColor rgb="FF92D050"/>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rgb="FFE3A8ED"/>
        <bgColor indexed="64"/>
      </patternFill>
    </fill>
    <fill>
      <patternFill patternType="solid">
        <fgColor rgb="FFFF0000"/>
        <bgColor indexed="64"/>
      </patternFill>
    </fill>
    <fill>
      <patternFill patternType="solid">
        <fgColor theme="9"/>
        <bgColor indexed="64"/>
      </patternFill>
    </fill>
    <fill>
      <patternFill patternType="solid">
        <fgColor theme="4"/>
        <bgColor indexed="64"/>
      </patternFill>
    </fill>
    <fill>
      <patternFill patternType="solid">
        <fgColor theme="6" tint="0.39997558519241921"/>
        <bgColor indexed="64"/>
      </patternFill>
    </fill>
    <fill>
      <patternFill patternType="solid">
        <fgColor rgb="FF97EBB7"/>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style="thin">
        <color auto="1"/>
      </right>
      <top/>
      <bottom style="thin">
        <color auto="1"/>
      </bottom>
      <diagonal/>
    </border>
    <border>
      <left/>
      <right style="thin">
        <color auto="1"/>
      </right>
      <top/>
      <bottom style="thin">
        <color auto="1"/>
      </bottom>
      <diagonal/>
    </border>
    <border>
      <left/>
      <right style="thin">
        <color auto="1"/>
      </right>
      <top/>
      <bottom/>
      <diagonal/>
    </border>
    <border>
      <left style="thin">
        <color auto="1"/>
      </left>
      <right style="thin">
        <color auto="1"/>
      </right>
      <top/>
      <bottom/>
      <diagonal/>
    </border>
    <border>
      <left/>
      <right/>
      <top style="thin">
        <color auto="1"/>
      </top>
      <bottom/>
      <diagonal/>
    </border>
    <border>
      <left style="medium">
        <color auto="1"/>
      </left>
      <right style="medium">
        <color auto="1"/>
      </right>
      <top style="medium">
        <color auto="1"/>
      </top>
      <bottom style="medium">
        <color auto="1"/>
      </bottom>
      <diagonal/>
    </border>
    <border>
      <left style="thin">
        <color auto="1"/>
      </left>
      <right/>
      <top/>
      <bottom/>
      <diagonal/>
    </border>
    <border>
      <left style="thin">
        <color auto="1"/>
      </left>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right/>
      <top style="thin">
        <color auto="1"/>
      </top>
      <bottom style="thin">
        <color auto="1"/>
      </bottom>
      <diagonal/>
    </border>
    <border>
      <left/>
      <right/>
      <top/>
      <bottom style="medium">
        <color auto="1"/>
      </bottom>
      <diagonal/>
    </border>
    <border>
      <left style="thin">
        <color auto="1"/>
      </left>
      <right/>
      <top/>
      <bottom style="thin">
        <color auto="1"/>
      </bottom>
      <diagonal/>
    </border>
    <border>
      <left/>
      <right/>
      <top style="medium">
        <color auto="1"/>
      </top>
      <bottom style="thin">
        <color auto="1"/>
      </bottom>
      <diagonal/>
    </border>
  </borders>
  <cellStyleXfs count="101">
    <xf numFmtId="0" fontId="0"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cellStyleXfs>
  <cellXfs count="274">
    <xf numFmtId="0" fontId="0" fillId="0" borderId="0" xfId="0"/>
    <xf numFmtId="0" fontId="3" fillId="0" borderId="0" xfId="0" applyFont="1"/>
    <xf numFmtId="0" fontId="4" fillId="0" borderId="0" xfId="0" applyFont="1"/>
    <xf numFmtId="0" fontId="0" fillId="0" borderId="0" xfId="0" applyFont="1" applyFill="1"/>
    <xf numFmtId="0" fontId="0" fillId="0" borderId="0" xfId="0" applyFill="1"/>
    <xf numFmtId="0" fontId="0" fillId="0" borderId="0" xfId="0" applyFont="1"/>
    <xf numFmtId="0" fontId="0" fillId="0" borderId="0" xfId="0" applyAlignment="1">
      <alignment horizontal="center"/>
    </xf>
    <xf numFmtId="0" fontId="0" fillId="0" borderId="0" xfId="0" applyFont="1" applyAlignment="1">
      <alignment horizontal="center"/>
    </xf>
    <xf numFmtId="0" fontId="0" fillId="2" borderId="0" xfId="0" applyFill="1"/>
    <xf numFmtId="0" fontId="0" fillId="0" borderId="0" xfId="0" applyAlignment="1">
      <alignment horizontal="left"/>
    </xf>
    <xf numFmtId="0" fontId="2" fillId="0" borderId="0" xfId="0" applyFont="1"/>
    <xf numFmtId="0" fontId="0" fillId="0" borderId="0" xfId="0" applyFill="1" applyAlignment="1">
      <alignment horizontal="left"/>
    </xf>
    <xf numFmtId="0" fontId="6" fillId="0" borderId="0" xfId="0" applyFont="1"/>
    <xf numFmtId="0" fontId="2" fillId="0" borderId="0" xfId="0" applyFont="1" applyFill="1"/>
    <xf numFmtId="11" fontId="2" fillId="0" borderId="0" xfId="0" applyNumberFormat="1" applyFont="1" applyFill="1"/>
    <xf numFmtId="0" fontId="0" fillId="0" borderId="0" xfId="0" applyFont="1" applyAlignment="1">
      <alignment horizontal="left"/>
    </xf>
    <xf numFmtId="0" fontId="0" fillId="0" borderId="0" xfId="0" applyAlignment="1"/>
    <xf numFmtId="0" fontId="1" fillId="0" borderId="0" xfId="0" applyFont="1"/>
    <xf numFmtId="0" fontId="0" fillId="0" borderId="0" xfId="0" applyAlignment="1">
      <alignment vertical="top" wrapText="1"/>
    </xf>
    <xf numFmtId="0" fontId="7" fillId="0" borderId="0" xfId="0" applyFont="1" applyAlignment="1"/>
    <xf numFmtId="0" fontId="0" fillId="3" borderId="0" xfId="0" applyFill="1"/>
    <xf numFmtId="0" fontId="0" fillId="0" borderId="0" xfId="0" applyAlignment="1">
      <alignment horizontal="right"/>
    </xf>
    <xf numFmtId="0" fontId="0" fillId="3" borderId="0" xfId="0" applyFill="1" applyAlignment="1">
      <alignment horizontal="right"/>
    </xf>
    <xf numFmtId="0" fontId="0" fillId="2" borderId="1" xfId="0" applyFill="1" applyBorder="1"/>
    <xf numFmtId="0" fontId="0" fillId="4" borderId="0" xfId="0" applyFill="1"/>
    <xf numFmtId="0" fontId="5" fillId="0" borderId="10" xfId="0" applyFont="1" applyFill="1" applyBorder="1" applyAlignment="1">
      <alignment horizontal="center" vertical="center"/>
    </xf>
    <xf numFmtId="0" fontId="0" fillId="0" borderId="1" xfId="0" applyFill="1" applyBorder="1"/>
    <xf numFmtId="0" fontId="0" fillId="0" borderId="0" xfId="0" applyAlignment="1">
      <alignment horizontal="center"/>
    </xf>
    <xf numFmtId="0" fontId="5" fillId="0" borderId="0" xfId="0" applyFont="1" applyFill="1" applyBorder="1" applyAlignment="1">
      <alignment horizontal="center"/>
    </xf>
    <xf numFmtId="0" fontId="5" fillId="0" borderId="0" xfId="0" applyFont="1" applyFill="1" applyBorder="1"/>
    <xf numFmtId="0" fontId="9" fillId="0" borderId="0" xfId="0" applyFont="1"/>
    <xf numFmtId="0" fontId="10" fillId="0" borderId="0" xfId="0" applyFont="1"/>
    <xf numFmtId="0" fontId="10" fillId="0" borderId="0" xfId="0" applyFont="1" applyAlignment="1">
      <alignment horizontal="right"/>
    </xf>
    <xf numFmtId="0" fontId="5" fillId="0" borderId="0" xfId="0" applyFont="1"/>
    <xf numFmtId="0" fontId="11" fillId="0" borderId="0" xfId="0" applyFont="1"/>
    <xf numFmtId="9" fontId="0" fillId="0" borderId="0" xfId="0" applyNumberFormat="1"/>
    <xf numFmtId="0" fontId="12" fillId="6" borderId="0" xfId="0" applyFont="1" applyFill="1"/>
    <xf numFmtId="0" fontId="0" fillId="6" borderId="0" xfId="0" applyFill="1"/>
    <xf numFmtId="0" fontId="11" fillId="6" borderId="1" xfId="0" applyFont="1" applyFill="1" applyBorder="1" applyAlignment="1">
      <alignment horizontal="center" vertical="center"/>
    </xf>
    <xf numFmtId="16" fontId="11" fillId="6" borderId="1" xfId="0" applyNumberFormat="1" applyFont="1" applyFill="1" applyBorder="1" applyAlignment="1">
      <alignment horizontal="center" vertical="center"/>
    </xf>
    <xf numFmtId="0" fontId="1" fillId="6" borderId="0" xfId="0" applyFont="1" applyFill="1"/>
    <xf numFmtId="0" fontId="13" fillId="4" borderId="0" xfId="0" applyFont="1" applyFill="1"/>
    <xf numFmtId="0" fontId="9" fillId="4" borderId="1" xfId="0" applyFont="1" applyFill="1" applyBorder="1" applyAlignment="1">
      <alignment horizontal="center" vertical="center"/>
    </xf>
    <xf numFmtId="16" fontId="9" fillId="4" borderId="1" xfId="0" applyNumberFormat="1" applyFont="1" applyFill="1" applyBorder="1" applyAlignment="1">
      <alignment horizontal="center" vertical="center"/>
    </xf>
    <xf numFmtId="0" fontId="0" fillId="8" borderId="0" xfId="0" applyFill="1"/>
    <xf numFmtId="0" fontId="8" fillId="8" borderId="0" xfId="0" applyFont="1" applyFill="1"/>
    <xf numFmtId="0" fontId="1" fillId="8" borderId="1" xfId="0" applyFont="1" applyFill="1" applyBorder="1" applyAlignment="1">
      <alignment horizontal="center" vertical="center"/>
    </xf>
    <xf numFmtId="16" fontId="1" fillId="8" borderId="1" xfId="0" applyNumberFormat="1" applyFont="1" applyFill="1" applyBorder="1" applyAlignment="1">
      <alignment horizontal="center" vertical="center"/>
    </xf>
    <xf numFmtId="0" fontId="0" fillId="8" borderId="0" xfId="0" applyFill="1" applyBorder="1" applyAlignment="1"/>
    <xf numFmtId="0" fontId="0" fillId="8" borderId="0" xfId="0" applyFill="1" applyBorder="1"/>
    <xf numFmtId="16" fontId="0" fillId="8" borderId="0" xfId="0" applyNumberFormat="1" applyFill="1" applyBorder="1"/>
    <xf numFmtId="0" fontId="5" fillId="8" borderId="0" xfId="0" applyFont="1" applyFill="1" applyBorder="1" applyAlignment="1"/>
    <xf numFmtId="0" fontId="1" fillId="8" borderId="0" xfId="0" applyFont="1" applyFill="1" applyBorder="1" applyAlignment="1"/>
    <xf numFmtId="0" fontId="5" fillId="8" borderId="0" xfId="0" applyFont="1" applyFill="1" applyBorder="1" applyAlignment="1">
      <alignment horizontal="center"/>
    </xf>
    <xf numFmtId="0" fontId="5" fillId="8" borderId="0" xfId="0" applyFont="1" applyFill="1" applyBorder="1"/>
    <xf numFmtId="0" fontId="0" fillId="9" borderId="0" xfId="0" applyFill="1"/>
    <xf numFmtId="0" fontId="0" fillId="9" borderId="0" xfId="0" applyFill="1" applyBorder="1" applyAlignment="1"/>
    <xf numFmtId="0" fontId="0" fillId="6" borderId="0" xfId="0" applyFill="1" applyAlignment="1">
      <alignment horizontal="center"/>
    </xf>
    <xf numFmtId="0" fontId="0" fillId="4" borderId="0" xfId="0" applyFill="1" applyAlignment="1">
      <alignment horizontal="center"/>
    </xf>
    <xf numFmtId="0" fontId="0" fillId="8" borderId="0" xfId="0" applyFill="1" applyAlignment="1">
      <alignment horizontal="center"/>
    </xf>
    <xf numFmtId="0" fontId="0" fillId="6" borderId="0" xfId="0" applyFill="1" applyAlignment="1">
      <alignment horizontal="center" vertical="center"/>
    </xf>
    <xf numFmtId="0" fontId="0" fillId="4" borderId="0" xfId="0" applyFill="1" applyAlignment="1">
      <alignment horizontal="center" vertical="center"/>
    </xf>
    <xf numFmtId="0" fontId="0" fillId="8" borderId="0" xfId="0" applyFill="1" applyAlignment="1">
      <alignment horizontal="center" vertical="center"/>
    </xf>
    <xf numFmtId="0" fontId="0" fillId="0" borderId="1" xfId="0" applyFont="1" applyFill="1" applyBorder="1"/>
    <xf numFmtId="0" fontId="0" fillId="0" borderId="0" xfId="0" applyAlignment="1">
      <alignment horizontal="center" vertical="center"/>
    </xf>
    <xf numFmtId="0" fontId="0" fillId="0" borderId="1" xfId="0" applyFont="1" applyFill="1" applyBorder="1" applyAlignment="1">
      <alignment horizontal="center"/>
    </xf>
    <xf numFmtId="0" fontId="0" fillId="0" borderId="1" xfId="0" applyFill="1" applyBorder="1" applyAlignment="1">
      <alignment horizontal="center"/>
    </xf>
    <xf numFmtId="11" fontId="0" fillId="0" borderId="1" xfId="0" applyNumberFormat="1" applyFill="1" applyBorder="1" applyAlignment="1">
      <alignment horizontal="center"/>
    </xf>
    <xf numFmtId="0" fontId="2" fillId="9" borderId="0" xfId="0" applyFont="1" applyFill="1"/>
    <xf numFmtId="0" fontId="2" fillId="0" borderId="0" xfId="0" applyFont="1" applyFill="1" applyBorder="1" applyAlignment="1">
      <alignment horizontal="center"/>
    </xf>
    <xf numFmtId="0" fontId="17" fillId="0" borderId="0" xfId="0" applyFont="1" applyFill="1"/>
    <xf numFmtId="0" fontId="5" fillId="0" borderId="1" xfId="0" applyFont="1" applyFill="1" applyBorder="1"/>
    <xf numFmtId="0" fontId="0" fillId="0" borderId="12" xfId="0" applyFill="1" applyBorder="1"/>
    <xf numFmtId="0" fontId="0" fillId="0" borderId="4" xfId="0" applyFill="1" applyBorder="1"/>
    <xf numFmtId="0" fontId="0" fillId="0" borderId="13" xfId="0" applyFill="1" applyBorder="1"/>
    <xf numFmtId="0" fontId="0" fillId="0" borderId="13" xfId="0" applyFont="1" applyFill="1" applyBorder="1"/>
    <xf numFmtId="0" fontId="0" fillId="0" borderId="2" xfId="0" applyFont="1" applyFill="1" applyBorder="1"/>
    <xf numFmtId="0" fontId="0" fillId="10" borderId="9" xfId="0" applyFill="1" applyBorder="1"/>
    <xf numFmtId="0" fontId="0" fillId="11" borderId="9" xfId="0" applyFill="1" applyBorder="1"/>
    <xf numFmtId="0" fontId="18" fillId="10" borderId="9" xfId="0" applyFont="1" applyFill="1" applyBorder="1"/>
    <xf numFmtId="0" fontId="18" fillId="11" borderId="9" xfId="0" applyFont="1" applyFill="1" applyBorder="1"/>
    <xf numFmtId="0" fontId="0" fillId="0" borderId="12" xfId="0" applyFont="1" applyFill="1" applyBorder="1"/>
    <xf numFmtId="0" fontId="0" fillId="2" borderId="1" xfId="0" applyFont="1" applyFill="1" applyBorder="1" applyAlignment="1">
      <alignment horizontal="center"/>
    </xf>
    <xf numFmtId="0" fontId="0" fillId="2" borderId="1" xfId="0" applyFill="1" applyBorder="1" applyAlignment="1">
      <alignment horizontal="center"/>
    </xf>
    <xf numFmtId="0" fontId="0" fillId="2" borderId="1" xfId="0" applyFont="1" applyFill="1" applyBorder="1"/>
    <xf numFmtId="0" fontId="16" fillId="9" borderId="0" xfId="0" applyFont="1" applyFill="1" applyAlignment="1">
      <alignment horizontal="center"/>
    </xf>
    <xf numFmtId="0" fontId="17" fillId="9" borderId="0" xfId="0" applyFont="1" applyFill="1"/>
    <xf numFmtId="9" fontId="5" fillId="0" borderId="0" xfId="0" applyNumberFormat="1" applyFont="1" applyFill="1" applyBorder="1" applyAlignment="1">
      <alignment horizontal="center"/>
    </xf>
    <xf numFmtId="9" fontId="5" fillId="0" borderId="0" xfId="0" applyNumberFormat="1" applyFont="1" applyFill="1" applyBorder="1"/>
    <xf numFmtId="16" fontId="5" fillId="0" borderId="0" xfId="0" applyNumberFormat="1" applyFont="1" applyFill="1" applyBorder="1"/>
    <xf numFmtId="0" fontId="5" fillId="0" borderId="0" xfId="0" applyFont="1" applyFill="1" applyBorder="1" applyAlignment="1">
      <alignment horizontal="center" vertical="center"/>
    </xf>
    <xf numFmtId="9" fontId="5" fillId="6" borderId="7" xfId="0" applyNumberFormat="1" applyFont="1" applyFill="1" applyBorder="1" applyAlignment="1">
      <alignment horizontal="center" vertical="center"/>
    </xf>
    <xf numFmtId="9" fontId="5" fillId="13" borderId="7" xfId="0" applyNumberFormat="1" applyFont="1" applyFill="1" applyBorder="1" applyAlignment="1">
      <alignment horizontal="center" vertical="center"/>
    </xf>
    <xf numFmtId="0" fontId="5" fillId="6" borderId="10" xfId="0" applyFont="1" applyFill="1" applyBorder="1" applyAlignment="1">
      <alignment horizontal="center" vertical="center"/>
    </xf>
    <xf numFmtId="0" fontId="5" fillId="6" borderId="7" xfId="0" applyFont="1" applyFill="1" applyBorder="1" applyAlignment="1">
      <alignment horizontal="center" vertical="center"/>
    </xf>
    <xf numFmtId="0" fontId="5" fillId="13" borderId="7" xfId="0" applyFont="1" applyFill="1" applyBorder="1" applyAlignment="1">
      <alignment horizontal="center" vertical="center"/>
    </xf>
    <xf numFmtId="0" fontId="18" fillId="6" borderId="5" xfId="0" applyFont="1" applyFill="1" applyBorder="1" applyAlignment="1">
      <alignment horizontal="center" vertical="center"/>
    </xf>
    <xf numFmtId="0" fontId="18" fillId="13" borderId="13" xfId="0" applyFont="1" applyFill="1" applyBorder="1" applyAlignment="1">
      <alignment horizontal="center" vertical="center"/>
    </xf>
    <xf numFmtId="0" fontId="18" fillId="6" borderId="13" xfId="0" applyFont="1" applyFill="1" applyBorder="1" applyAlignment="1">
      <alignment horizontal="center" vertical="center"/>
    </xf>
    <xf numFmtId="0" fontId="18" fillId="13" borderId="3" xfId="0" applyFont="1" applyFill="1" applyBorder="1" applyAlignment="1">
      <alignment horizontal="center" vertical="center"/>
    </xf>
    <xf numFmtId="0" fontId="18" fillId="0" borderId="0" xfId="0" applyFont="1" applyFill="1" applyBorder="1" applyAlignment="1">
      <alignment horizontal="center" vertical="center"/>
    </xf>
    <xf numFmtId="0" fontId="18" fillId="0" borderId="4" xfId="0" applyFont="1" applyFill="1" applyBorder="1" applyAlignment="1">
      <alignment horizontal="center" vertical="center"/>
    </xf>
    <xf numFmtId="9" fontId="5" fillId="4" borderId="7" xfId="0" applyNumberFormat="1" applyFont="1" applyFill="1" applyBorder="1" applyAlignment="1">
      <alignment horizontal="center" vertical="center"/>
    </xf>
    <xf numFmtId="0" fontId="5" fillId="4" borderId="7" xfId="0" applyFont="1" applyFill="1" applyBorder="1" applyAlignment="1">
      <alignment horizontal="center" vertical="center"/>
    </xf>
    <xf numFmtId="9" fontId="5" fillId="14" borderId="7" xfId="0" applyNumberFormat="1" applyFont="1" applyFill="1" applyBorder="1" applyAlignment="1">
      <alignment horizontal="center" vertical="center"/>
    </xf>
    <xf numFmtId="0" fontId="5" fillId="14" borderId="7" xfId="0" applyFont="1" applyFill="1" applyBorder="1" applyAlignment="1">
      <alignment horizontal="center" vertical="center"/>
    </xf>
    <xf numFmtId="0" fontId="18" fillId="4" borderId="13" xfId="0" applyFont="1" applyFill="1" applyBorder="1" applyAlignment="1">
      <alignment horizontal="center" vertical="center"/>
    </xf>
    <xf numFmtId="0" fontId="18" fillId="14" borderId="13" xfId="0" applyFont="1" applyFill="1" applyBorder="1" applyAlignment="1">
      <alignment horizontal="center" vertical="center"/>
    </xf>
    <xf numFmtId="9" fontId="5" fillId="8" borderId="7" xfId="0" applyNumberFormat="1" applyFont="1" applyFill="1" applyBorder="1" applyAlignment="1">
      <alignment horizontal="center" vertical="center"/>
    </xf>
    <xf numFmtId="0" fontId="5" fillId="8" borderId="7" xfId="0" applyFont="1" applyFill="1" applyBorder="1" applyAlignment="1">
      <alignment horizontal="center" vertical="center"/>
    </xf>
    <xf numFmtId="9" fontId="5" fillId="7" borderId="7" xfId="0" applyNumberFormat="1" applyFont="1" applyFill="1" applyBorder="1" applyAlignment="1">
      <alignment horizontal="center" vertical="center"/>
    </xf>
    <xf numFmtId="0" fontId="5" fillId="7" borderId="7" xfId="0" applyFont="1" applyFill="1" applyBorder="1" applyAlignment="1">
      <alignment horizontal="center" vertical="center"/>
    </xf>
    <xf numFmtId="0" fontId="18" fillId="8" borderId="13" xfId="0" applyFont="1" applyFill="1" applyBorder="1" applyAlignment="1">
      <alignment horizontal="center" vertical="center"/>
    </xf>
    <xf numFmtId="0" fontId="18" fillId="7" borderId="13" xfId="0" applyFont="1" applyFill="1" applyBorder="1" applyAlignment="1">
      <alignment horizontal="center" vertical="center"/>
    </xf>
    <xf numFmtId="0" fontId="18" fillId="0" borderId="0" xfId="0" applyFont="1" applyFill="1" applyBorder="1"/>
    <xf numFmtId="0" fontId="18" fillId="6" borderId="16" xfId="0" applyFont="1" applyFill="1" applyBorder="1"/>
    <xf numFmtId="0" fontId="18" fillId="13" borderId="16" xfId="0" applyFont="1" applyFill="1" applyBorder="1"/>
    <xf numFmtId="0" fontId="18" fillId="4" borderId="16" xfId="0" applyFont="1" applyFill="1" applyBorder="1"/>
    <xf numFmtId="0" fontId="18" fillId="14" borderId="16" xfId="0" applyFont="1" applyFill="1" applyBorder="1"/>
    <xf numFmtId="0" fontId="18" fillId="8" borderId="16" xfId="0" applyFont="1" applyFill="1" applyBorder="1"/>
    <xf numFmtId="0" fontId="18" fillId="7" borderId="16" xfId="0" applyFont="1" applyFill="1" applyBorder="1"/>
    <xf numFmtId="0" fontId="5" fillId="5" borderId="10" xfId="0" applyFont="1" applyFill="1" applyBorder="1" applyAlignment="1">
      <alignment horizontal="center" vertical="center"/>
    </xf>
    <xf numFmtId="0" fontId="18" fillId="0" borderId="0" xfId="0" applyFont="1" applyBorder="1"/>
    <xf numFmtId="0" fontId="5" fillId="0" borderId="0" xfId="0" applyFont="1" applyBorder="1"/>
    <xf numFmtId="0" fontId="5" fillId="0" borderId="10" xfId="0" applyFont="1" applyBorder="1"/>
    <xf numFmtId="0" fontId="19" fillId="0" borderId="0" xfId="0" applyFont="1" applyAlignment="1">
      <alignment horizontal="center"/>
    </xf>
    <xf numFmtId="0" fontId="19" fillId="0" borderId="11" xfId="0" applyFont="1" applyFill="1" applyBorder="1" applyAlignment="1">
      <alignment horizontal="center"/>
    </xf>
    <xf numFmtId="0" fontId="19" fillId="0" borderId="10" xfId="0" applyFont="1" applyBorder="1" applyAlignment="1">
      <alignment horizontal="center"/>
    </xf>
    <xf numFmtId="0" fontId="5" fillId="0" borderId="10" xfId="0" applyFont="1" applyFill="1" applyBorder="1"/>
    <xf numFmtId="0" fontId="5" fillId="0" borderId="0" xfId="0" applyFont="1" applyAlignment="1">
      <alignment horizontal="center" vertical="center"/>
    </xf>
    <xf numFmtId="0" fontId="5" fillId="0" borderId="10" xfId="0" applyFont="1" applyBorder="1" applyAlignment="1">
      <alignment horizontal="center" vertical="center"/>
    </xf>
    <xf numFmtId="0" fontId="5" fillId="4" borderId="10" xfId="0" applyFont="1" applyFill="1" applyBorder="1" applyAlignment="1">
      <alignment horizontal="center" vertical="center"/>
    </xf>
    <xf numFmtId="0" fontId="19" fillId="0" borderId="2" xfId="0" applyFont="1" applyFill="1" applyBorder="1" applyAlignment="1">
      <alignment horizontal="center"/>
    </xf>
    <xf numFmtId="0" fontId="19" fillId="0" borderId="0" xfId="0" applyFont="1" applyBorder="1"/>
    <xf numFmtId="0" fontId="19" fillId="0" borderId="0" xfId="0" applyFont="1" applyBorder="1" applyAlignment="1">
      <alignment horizontal="center"/>
    </xf>
    <xf numFmtId="0" fontId="19" fillId="0" borderId="8" xfId="0" applyFont="1" applyBorder="1" applyAlignment="1">
      <alignment horizontal="center"/>
    </xf>
    <xf numFmtId="0" fontId="19" fillId="0" borderId="0" xfId="0" applyFont="1" applyAlignment="1">
      <alignment horizontal="left"/>
    </xf>
    <xf numFmtId="0" fontId="20" fillId="0" borderId="0" xfId="0" applyFont="1" applyAlignment="1">
      <alignment horizontal="left"/>
    </xf>
    <xf numFmtId="0" fontId="5" fillId="0" borderId="0" xfId="0" applyFont="1" applyFill="1" applyAlignment="1">
      <alignment horizontal="left"/>
    </xf>
    <xf numFmtId="0" fontId="5" fillId="4" borderId="0" xfId="0" applyFont="1" applyFill="1" applyAlignment="1">
      <alignment horizontal="left"/>
    </xf>
    <xf numFmtId="0" fontId="5" fillId="5" borderId="0" xfId="0" applyFont="1" applyFill="1" applyAlignment="1">
      <alignment horizontal="left"/>
    </xf>
    <xf numFmtId="0" fontId="5" fillId="6" borderId="0" xfId="0" applyFont="1" applyFill="1" applyAlignment="1">
      <alignment horizontal="left"/>
    </xf>
    <xf numFmtId="2" fontId="5" fillId="0" borderId="0" xfId="0" applyNumberFormat="1" applyFont="1" applyFill="1" applyBorder="1"/>
    <xf numFmtId="0" fontId="0" fillId="15" borderId="1" xfId="0" applyFont="1" applyFill="1" applyBorder="1" applyAlignment="1">
      <alignment horizontal="center"/>
    </xf>
    <xf numFmtId="0" fontId="0" fillId="15" borderId="0" xfId="0" applyFill="1"/>
    <xf numFmtId="0" fontId="2" fillId="12" borderId="9" xfId="0" applyFont="1" applyFill="1" applyBorder="1"/>
    <xf numFmtId="0" fontId="0" fillId="12" borderId="9" xfId="0" applyFill="1" applyBorder="1"/>
    <xf numFmtId="0" fontId="0" fillId="0" borderId="0" xfId="0" applyBorder="1" applyAlignment="1">
      <alignment horizontal="center" wrapText="1"/>
    </xf>
    <xf numFmtId="0" fontId="0" fillId="2" borderId="4" xfId="0" applyFont="1" applyFill="1" applyBorder="1"/>
    <xf numFmtId="0" fontId="2" fillId="2" borderId="2" xfId="0" applyFont="1" applyFill="1" applyBorder="1"/>
    <xf numFmtId="0" fontId="2" fillId="2" borderId="1" xfId="0" applyFont="1" applyFill="1" applyBorder="1"/>
    <xf numFmtId="0" fontId="2" fillId="2" borderId="4" xfId="0" applyFont="1" applyFill="1" applyBorder="1"/>
    <xf numFmtId="0" fontId="0" fillId="2" borderId="2" xfId="0" applyFill="1" applyBorder="1"/>
    <xf numFmtId="0" fontId="0" fillId="0" borderId="0" xfId="0" applyFill="1" applyBorder="1"/>
    <xf numFmtId="0" fontId="0" fillId="0" borderId="0" xfId="0" applyFont="1" applyFill="1" applyBorder="1"/>
    <xf numFmtId="0" fontId="0" fillId="0" borderId="0" xfId="0" applyFill="1" applyBorder="1" applyAlignment="1">
      <alignment horizontal="center" vertical="center"/>
    </xf>
    <xf numFmtId="0" fontId="0" fillId="0" borderId="0" xfId="0" applyFill="1" applyBorder="1" applyAlignment="1">
      <alignment horizontal="center"/>
    </xf>
    <xf numFmtId="0" fontId="0" fillId="0" borderId="0" xfId="0" applyFont="1" applyFill="1" applyBorder="1" applyAlignment="1">
      <alignment horizontal="center"/>
    </xf>
    <xf numFmtId="0" fontId="0" fillId="9" borderId="0" xfId="0" applyFill="1" applyBorder="1"/>
    <xf numFmtId="0" fontId="0" fillId="9" borderId="0" xfId="0" applyFill="1" applyBorder="1" applyAlignment="1">
      <alignment horizontal="center" vertical="center"/>
    </xf>
    <xf numFmtId="0" fontId="0" fillId="9" borderId="0" xfId="0" applyFill="1" applyBorder="1" applyAlignment="1">
      <alignment horizontal="center"/>
    </xf>
    <xf numFmtId="0" fontId="0" fillId="9" borderId="0" xfId="0" applyFont="1" applyFill="1" applyBorder="1" applyAlignment="1">
      <alignment horizontal="center"/>
    </xf>
    <xf numFmtId="0" fontId="0" fillId="9" borderId="0" xfId="0" applyFill="1" applyAlignment="1">
      <alignment horizontal="left"/>
    </xf>
    <xf numFmtId="0" fontId="0" fillId="0" borderId="0" xfId="0" applyFill="1" applyBorder="1" applyAlignment="1">
      <alignment horizontal="left"/>
    </xf>
    <xf numFmtId="0" fontId="0" fillId="0" borderId="0" xfId="0" applyFont="1" applyFill="1" applyBorder="1" applyAlignment="1">
      <alignment horizontal="left"/>
    </xf>
    <xf numFmtId="0" fontId="2" fillId="15" borderId="0" xfId="0" applyFont="1" applyFill="1"/>
    <xf numFmtId="0" fontId="0" fillId="15" borderId="0" xfId="0" applyFill="1" applyAlignment="1">
      <alignment horizontal="left"/>
    </xf>
    <xf numFmtId="0" fontId="0" fillId="15" borderId="0" xfId="0" applyFont="1" applyFill="1"/>
    <xf numFmtId="0" fontId="1" fillId="0" borderId="0" xfId="0" applyFont="1" applyFill="1" applyBorder="1"/>
    <xf numFmtId="14" fontId="0" fillId="0" borderId="0" xfId="0" applyNumberFormat="1"/>
    <xf numFmtId="18" fontId="0" fillId="0" borderId="0" xfId="0" applyNumberFormat="1"/>
    <xf numFmtId="0" fontId="0" fillId="16" borderId="0" xfId="0" applyFill="1"/>
    <xf numFmtId="0" fontId="0" fillId="12" borderId="1" xfId="0" applyFill="1" applyBorder="1"/>
    <xf numFmtId="0" fontId="23" fillId="0" borderId="0" xfId="0" applyFont="1"/>
    <xf numFmtId="0" fontId="0" fillId="17" borderId="0" xfId="0" applyFill="1"/>
    <xf numFmtId="0" fontId="0" fillId="17" borderId="1" xfId="0" applyFill="1" applyBorder="1"/>
    <xf numFmtId="0" fontId="0" fillId="18" borderId="0" xfId="0" applyFill="1"/>
    <xf numFmtId="164" fontId="0" fillId="0" borderId="0" xfId="0" applyNumberFormat="1"/>
    <xf numFmtId="0" fontId="0" fillId="18" borderId="1" xfId="0" applyFill="1" applyBorder="1"/>
    <xf numFmtId="14" fontId="5" fillId="0" borderId="0" xfId="0" applyNumberFormat="1" applyFont="1" applyFill="1" applyBorder="1"/>
    <xf numFmtId="9" fontId="5" fillId="0" borderId="0" xfId="0" applyNumberFormat="1" applyFont="1" applyFill="1" applyBorder="1" applyAlignment="1">
      <alignment horizontal="center" vertical="center"/>
    </xf>
    <xf numFmtId="0" fontId="2" fillId="0" borderId="0" xfId="0" applyFont="1" applyAlignment="1">
      <alignment horizontal="center"/>
    </xf>
    <xf numFmtId="0" fontId="18" fillId="0" borderId="17" xfId="0" applyFont="1" applyFill="1" applyBorder="1" applyAlignment="1">
      <alignment horizontal="center"/>
    </xf>
    <xf numFmtId="0" fontId="5" fillId="0" borderId="5" xfId="0" applyFont="1" applyFill="1" applyBorder="1" applyAlignment="1">
      <alignment horizontal="left"/>
    </xf>
    <xf numFmtId="0" fontId="5" fillId="0" borderId="13" xfId="0" applyFont="1" applyFill="1" applyBorder="1" applyAlignment="1">
      <alignment horizontal="left"/>
    </xf>
    <xf numFmtId="14" fontId="5" fillId="0" borderId="12" xfId="0" applyNumberFormat="1" applyFont="1" applyFill="1" applyBorder="1" applyAlignment="1">
      <alignment horizontal="left"/>
    </xf>
    <xf numFmtId="9" fontId="5" fillId="0" borderId="4" xfId="0" applyNumberFormat="1" applyFont="1" applyFill="1" applyBorder="1" applyAlignment="1">
      <alignment horizontal="center" vertical="top"/>
    </xf>
    <xf numFmtId="0" fontId="5" fillId="0" borderId="4" xfId="0" applyFont="1" applyFill="1" applyBorder="1" applyAlignment="1">
      <alignment horizontal="center" vertical="top"/>
    </xf>
    <xf numFmtId="9" fontId="5" fillId="0" borderId="1" xfId="0" applyNumberFormat="1" applyFont="1" applyFill="1" applyBorder="1" applyAlignment="1">
      <alignment horizontal="center" vertical="top"/>
    </xf>
    <xf numFmtId="0" fontId="5" fillId="0" borderId="1" xfId="0" applyFont="1" applyFill="1" applyBorder="1" applyAlignment="1">
      <alignment horizontal="center" vertical="top"/>
    </xf>
    <xf numFmtId="14" fontId="5" fillId="0" borderId="18" xfId="0" applyNumberFormat="1" applyFont="1" applyFill="1" applyBorder="1" applyAlignment="1">
      <alignment horizontal="left"/>
    </xf>
    <xf numFmtId="49" fontId="2" fillId="0" borderId="0" xfId="0" applyNumberFormat="1" applyFont="1" applyAlignment="1">
      <alignment horizontal="center"/>
    </xf>
    <xf numFmtId="49" fontId="18" fillId="0" borderId="17" xfId="0" applyNumberFormat="1" applyFont="1" applyFill="1" applyBorder="1" applyAlignment="1">
      <alignment horizontal="center"/>
    </xf>
    <xf numFmtId="49" fontId="0" fillId="0" borderId="0" xfId="0" applyNumberFormat="1" applyFont="1" applyAlignment="1">
      <alignment horizontal="left"/>
    </xf>
    <xf numFmtId="0" fontId="5" fillId="0" borderId="0" xfId="0" applyFont="1" applyFill="1" applyBorder="1" applyAlignment="1">
      <alignment horizontal="center" vertical="top"/>
    </xf>
    <xf numFmtId="9" fontId="5" fillId="0" borderId="0" xfId="0" applyNumberFormat="1" applyFont="1" applyFill="1" applyBorder="1" applyAlignment="1">
      <alignment horizontal="left" vertical="top"/>
    </xf>
    <xf numFmtId="0" fontId="5" fillId="0" borderId="0" xfId="0" applyFont="1" applyFill="1" applyBorder="1" applyAlignment="1">
      <alignment horizontal="left" vertical="top"/>
    </xf>
    <xf numFmtId="49" fontId="5" fillId="0" borderId="18" xfId="0" applyNumberFormat="1" applyFont="1" applyFill="1" applyBorder="1" applyAlignment="1">
      <alignment horizontal="left"/>
    </xf>
    <xf numFmtId="49" fontId="5" fillId="0" borderId="12" xfId="0" applyNumberFormat="1" applyFont="1" applyFill="1" applyBorder="1" applyAlignment="1">
      <alignment horizontal="left"/>
    </xf>
    <xf numFmtId="49" fontId="0" fillId="0" borderId="12" xfId="0" applyNumberFormat="1" applyFont="1" applyBorder="1" applyAlignment="1">
      <alignment horizontal="left"/>
    </xf>
    <xf numFmtId="49" fontId="5" fillId="0" borderId="5" xfId="0" applyNumberFormat="1" applyFont="1" applyFill="1" applyBorder="1" applyAlignment="1">
      <alignment horizontal="left"/>
    </xf>
    <xf numFmtId="49" fontId="5" fillId="0" borderId="13" xfId="0" applyNumberFormat="1" applyFont="1" applyFill="1" applyBorder="1" applyAlignment="1">
      <alignment horizontal="left"/>
    </xf>
    <xf numFmtId="49" fontId="0" fillId="0" borderId="13" xfId="0" applyNumberFormat="1" applyFont="1" applyBorder="1" applyAlignment="1">
      <alignment horizontal="left"/>
    </xf>
    <xf numFmtId="49" fontId="5" fillId="0" borderId="19" xfId="0" applyNumberFormat="1" applyFont="1" applyFill="1" applyBorder="1" applyAlignment="1">
      <alignment horizontal="left"/>
    </xf>
    <xf numFmtId="49" fontId="5" fillId="0" borderId="16" xfId="0" applyNumberFormat="1" applyFont="1" applyFill="1" applyBorder="1" applyAlignment="1">
      <alignment horizontal="left"/>
    </xf>
    <xf numFmtId="49" fontId="5" fillId="4" borderId="12" xfId="0" applyNumberFormat="1" applyFont="1" applyFill="1" applyBorder="1" applyAlignment="1">
      <alignment horizontal="left"/>
    </xf>
    <xf numFmtId="49" fontId="5" fillId="4" borderId="13" xfId="0" applyNumberFormat="1" applyFont="1" applyFill="1" applyBorder="1" applyAlignment="1">
      <alignment horizontal="left"/>
    </xf>
    <xf numFmtId="49" fontId="5" fillId="4" borderId="16" xfId="0" applyNumberFormat="1" applyFont="1" applyFill="1" applyBorder="1" applyAlignment="1">
      <alignment horizontal="left"/>
    </xf>
    <xf numFmtId="0" fontId="22" fillId="0" borderId="0" xfId="0" applyFont="1"/>
    <xf numFmtId="0" fontId="0" fillId="19" borderId="0" xfId="0" applyFill="1"/>
    <xf numFmtId="0" fontId="0" fillId="20" borderId="0" xfId="0" applyFill="1"/>
    <xf numFmtId="14" fontId="0" fillId="2" borderId="0" xfId="0" applyNumberFormat="1" applyFill="1"/>
    <xf numFmtId="0" fontId="24" fillId="2" borderId="0" xfId="0" applyFont="1" applyFill="1"/>
    <xf numFmtId="0" fontId="24" fillId="0" borderId="0" xfId="0" applyFont="1"/>
    <xf numFmtId="0" fontId="0" fillId="21" borderId="0" xfId="0" applyFill="1"/>
    <xf numFmtId="0" fontId="5" fillId="8" borderId="10" xfId="0" applyFont="1" applyFill="1" applyBorder="1" applyAlignment="1">
      <alignment horizontal="center" vertical="center"/>
    </xf>
    <xf numFmtId="0" fontId="5" fillId="22" borderId="10" xfId="0" applyFont="1" applyFill="1" applyBorder="1" applyAlignment="1">
      <alignment horizontal="center" vertical="center"/>
    </xf>
    <xf numFmtId="0" fontId="5" fillId="0" borderId="0" xfId="0" applyFont="1" applyAlignment="1">
      <alignment horizontal="left"/>
    </xf>
    <xf numFmtId="0" fontId="5" fillId="8" borderId="0" xfId="0" applyFont="1" applyFill="1" applyAlignment="1">
      <alignment horizontal="left"/>
    </xf>
    <xf numFmtId="0" fontId="5" fillId="22" borderId="0" xfId="0" applyFont="1" applyFill="1" applyAlignment="1">
      <alignment horizontal="left"/>
    </xf>
    <xf numFmtId="0" fontId="5" fillId="23" borderId="10" xfId="0" applyFont="1" applyFill="1" applyBorder="1" applyAlignment="1">
      <alignment horizontal="center" vertical="center"/>
    </xf>
    <xf numFmtId="9" fontId="5" fillId="4" borderId="0" xfId="0" applyNumberFormat="1" applyFont="1" applyFill="1" applyBorder="1" applyAlignment="1">
      <alignment horizontal="left" vertical="top"/>
    </xf>
    <xf numFmtId="0" fontId="5" fillId="4" borderId="0" xfId="0" applyFont="1" applyFill="1" applyBorder="1" applyAlignment="1">
      <alignment horizontal="left" vertical="top"/>
    </xf>
    <xf numFmtId="9" fontId="1" fillId="0" borderId="1" xfId="0" applyNumberFormat="1" applyFont="1" applyFill="1" applyBorder="1" applyAlignment="1">
      <alignment horizontal="center" vertical="top"/>
    </xf>
    <xf numFmtId="0" fontId="1" fillId="0" borderId="1" xfId="0" applyFont="1" applyFill="1" applyBorder="1" applyAlignment="1">
      <alignment horizontal="center" vertical="top"/>
    </xf>
    <xf numFmtId="0" fontId="0" fillId="0" borderId="1" xfId="0" applyFont="1" applyBorder="1" applyAlignment="1">
      <alignment horizontal="left"/>
    </xf>
    <xf numFmtId="0" fontId="0" fillId="0" borderId="1" xfId="0" applyBorder="1"/>
    <xf numFmtId="49" fontId="0" fillId="0" borderId="16" xfId="0" applyNumberFormat="1" applyFont="1" applyBorder="1" applyAlignment="1">
      <alignment horizontal="left"/>
    </xf>
    <xf numFmtId="0" fontId="17" fillId="0" borderId="0" xfId="0" applyFont="1"/>
    <xf numFmtId="0" fontId="8" fillId="0" borderId="0" xfId="0" applyFont="1"/>
    <xf numFmtId="14" fontId="5" fillId="19" borderId="12" xfId="0" applyNumberFormat="1" applyFont="1" applyFill="1" applyBorder="1" applyAlignment="1">
      <alignment horizontal="left"/>
    </xf>
    <xf numFmtId="0" fontId="5" fillId="19" borderId="13" xfId="0" applyFont="1" applyFill="1" applyBorder="1" applyAlignment="1">
      <alignment horizontal="left"/>
    </xf>
    <xf numFmtId="49" fontId="5" fillId="19" borderId="16" xfId="0" applyNumberFormat="1" applyFont="1" applyFill="1" applyBorder="1" applyAlignment="1">
      <alignment horizontal="left"/>
    </xf>
    <xf numFmtId="49" fontId="5" fillId="19" borderId="13" xfId="0" applyNumberFormat="1" applyFont="1" applyFill="1" applyBorder="1" applyAlignment="1">
      <alignment horizontal="left"/>
    </xf>
    <xf numFmtId="0" fontId="5" fillId="19" borderId="1" xfId="0" applyFont="1" applyFill="1" applyBorder="1" applyAlignment="1">
      <alignment horizontal="center" vertical="top"/>
    </xf>
    <xf numFmtId="9" fontId="5" fillId="19" borderId="1" xfId="0" applyNumberFormat="1" applyFont="1" applyFill="1" applyBorder="1" applyAlignment="1">
      <alignment horizontal="center" vertical="top"/>
    </xf>
    <xf numFmtId="9" fontId="5" fillId="19" borderId="0" xfId="0" applyNumberFormat="1" applyFont="1" applyFill="1" applyBorder="1" applyAlignment="1">
      <alignment horizontal="left" vertical="top"/>
    </xf>
    <xf numFmtId="9" fontId="5" fillId="19" borderId="0" xfId="0" applyNumberFormat="1" applyFont="1" applyFill="1" applyBorder="1"/>
    <xf numFmtId="0" fontId="1" fillId="0" borderId="1" xfId="0" applyFont="1" applyFill="1" applyBorder="1" applyAlignment="1">
      <alignment horizontal="center"/>
    </xf>
    <xf numFmtId="0" fontId="1" fillId="0" borderId="1" xfId="0" applyFont="1" applyFill="1" applyBorder="1"/>
    <xf numFmtId="0" fontId="2" fillId="0" borderId="0" xfId="0" applyFont="1" applyAlignment="1">
      <alignment horizontal="center"/>
    </xf>
    <xf numFmtId="0" fontId="0" fillId="0" borderId="0" xfId="0" applyAlignment="1">
      <alignment horizontal="center" wrapText="1"/>
    </xf>
    <xf numFmtId="9" fontId="18" fillId="0" borderId="10" xfId="0" applyNumberFormat="1" applyFont="1" applyFill="1" applyBorder="1" applyAlignment="1">
      <alignment horizontal="center"/>
    </xf>
    <xf numFmtId="9" fontId="18" fillId="0" borderId="0" xfId="0" applyNumberFormat="1" applyFont="1" applyFill="1" applyBorder="1" applyAlignment="1">
      <alignment horizontal="center"/>
    </xf>
    <xf numFmtId="9" fontId="18" fillId="0" borderId="6" xfId="0" applyNumberFormat="1" applyFont="1" applyFill="1" applyBorder="1" applyAlignment="1">
      <alignment horizontal="center"/>
    </xf>
    <xf numFmtId="16" fontId="5" fillId="8" borderId="12" xfId="0" applyNumberFormat="1" applyFont="1" applyFill="1" applyBorder="1" applyAlignment="1">
      <alignment horizontal="center"/>
    </xf>
    <xf numFmtId="16" fontId="5" fillId="8" borderId="16" xfId="0" applyNumberFormat="1" applyFont="1" applyFill="1" applyBorder="1" applyAlignment="1">
      <alignment horizontal="center"/>
    </xf>
    <xf numFmtId="0" fontId="5" fillId="8" borderId="12" xfId="0" applyFont="1" applyFill="1" applyBorder="1" applyAlignment="1">
      <alignment horizontal="center"/>
    </xf>
    <xf numFmtId="0" fontId="5" fillId="8" borderId="16" xfId="0" applyFont="1" applyFill="1" applyBorder="1" applyAlignment="1">
      <alignment horizontal="center"/>
    </xf>
    <xf numFmtId="0" fontId="5" fillId="8" borderId="13" xfId="0" applyFont="1" applyFill="1" applyBorder="1" applyAlignment="1">
      <alignment horizontal="center"/>
    </xf>
    <xf numFmtId="0" fontId="5" fillId="7" borderId="12" xfId="0" applyFont="1" applyFill="1" applyBorder="1" applyAlignment="1">
      <alignment horizontal="center"/>
    </xf>
    <xf numFmtId="0" fontId="5" fillId="7" borderId="13" xfId="0" applyFont="1" applyFill="1" applyBorder="1" applyAlignment="1">
      <alignment horizontal="center"/>
    </xf>
    <xf numFmtId="0" fontId="5" fillId="14" borderId="12" xfId="0" applyFont="1" applyFill="1" applyBorder="1" applyAlignment="1">
      <alignment horizontal="center"/>
    </xf>
    <xf numFmtId="0" fontId="5" fillId="14" borderId="16" xfId="0" applyFont="1" applyFill="1" applyBorder="1" applyAlignment="1">
      <alignment horizontal="center"/>
    </xf>
    <xf numFmtId="0" fontId="5" fillId="14" borderId="13" xfId="0" applyFont="1" applyFill="1" applyBorder="1" applyAlignment="1">
      <alignment horizontal="center"/>
    </xf>
    <xf numFmtId="0" fontId="5" fillId="7" borderId="16" xfId="0" applyFont="1" applyFill="1" applyBorder="1" applyAlignment="1">
      <alignment horizontal="center"/>
    </xf>
    <xf numFmtId="0" fontId="5" fillId="4" borderId="12" xfId="0" applyFont="1" applyFill="1" applyBorder="1" applyAlignment="1">
      <alignment horizontal="center"/>
    </xf>
    <xf numFmtId="0" fontId="5" fillId="4" borderId="13" xfId="0" applyFont="1" applyFill="1" applyBorder="1" applyAlignment="1">
      <alignment horizontal="center"/>
    </xf>
    <xf numFmtId="0" fontId="5" fillId="13" borderId="12" xfId="0" applyFont="1" applyFill="1" applyBorder="1" applyAlignment="1">
      <alignment horizontal="center"/>
    </xf>
    <xf numFmtId="0" fontId="5" fillId="13" borderId="16" xfId="0" applyFont="1" applyFill="1" applyBorder="1" applyAlignment="1">
      <alignment horizontal="center"/>
    </xf>
    <xf numFmtId="16" fontId="5" fillId="6" borderId="12" xfId="0" applyNumberFormat="1" applyFont="1" applyFill="1" applyBorder="1" applyAlignment="1">
      <alignment horizontal="center"/>
    </xf>
    <xf numFmtId="16" fontId="5" fillId="6" borderId="16" xfId="0" applyNumberFormat="1" applyFont="1" applyFill="1" applyBorder="1" applyAlignment="1">
      <alignment horizontal="center"/>
    </xf>
    <xf numFmtId="0" fontId="5" fillId="6" borderId="12" xfId="0" applyFont="1" applyFill="1" applyBorder="1" applyAlignment="1">
      <alignment horizontal="center"/>
    </xf>
    <xf numFmtId="0" fontId="5" fillId="6" borderId="16" xfId="0" applyFont="1" applyFill="1" applyBorder="1" applyAlignment="1">
      <alignment horizontal="center"/>
    </xf>
    <xf numFmtId="0" fontId="18" fillId="0" borderId="14" xfId="0" applyFont="1" applyFill="1" applyBorder="1" applyAlignment="1">
      <alignment horizontal="center" vertical="center" wrapText="1"/>
    </xf>
    <xf numFmtId="0" fontId="18" fillId="0" borderId="15" xfId="0" applyFont="1" applyFill="1" applyBorder="1" applyAlignment="1">
      <alignment horizontal="center" vertical="center" wrapText="1"/>
    </xf>
    <xf numFmtId="0" fontId="18" fillId="0" borderId="14" xfId="0" applyFont="1" applyFill="1" applyBorder="1" applyAlignment="1">
      <alignment horizontal="center" wrapText="1"/>
    </xf>
    <xf numFmtId="0" fontId="18" fillId="0" borderId="15" xfId="0" applyFont="1" applyFill="1" applyBorder="1" applyAlignment="1">
      <alignment horizontal="center" wrapText="1"/>
    </xf>
    <xf numFmtId="0" fontId="5" fillId="13" borderId="13" xfId="0" applyFont="1" applyFill="1" applyBorder="1" applyAlignment="1">
      <alignment horizontal="center"/>
    </xf>
    <xf numFmtId="0" fontId="5" fillId="6" borderId="13" xfId="0" applyFont="1" applyFill="1" applyBorder="1" applyAlignment="1">
      <alignment horizontal="center"/>
    </xf>
    <xf numFmtId="16" fontId="5" fillId="4" borderId="12" xfId="0" applyNumberFormat="1" applyFont="1" applyFill="1" applyBorder="1" applyAlignment="1">
      <alignment horizontal="center"/>
    </xf>
    <xf numFmtId="16" fontId="5" fillId="4" borderId="16" xfId="0" applyNumberFormat="1" applyFont="1" applyFill="1" applyBorder="1" applyAlignment="1">
      <alignment horizontal="center"/>
    </xf>
    <xf numFmtId="0" fontId="5" fillId="4" borderId="16" xfId="0" applyFont="1" applyFill="1" applyBorder="1" applyAlignment="1">
      <alignment horizontal="center"/>
    </xf>
    <xf numFmtId="0" fontId="0" fillId="0" borderId="0" xfId="0" applyAlignment="1">
      <alignment horizontal="left" vertical="top" wrapText="1"/>
    </xf>
  </cellXfs>
  <cellStyles count="10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Normal" xfId="0" builtinId="0"/>
  </cellStyles>
  <dxfs count="0"/>
  <tableStyles count="0" defaultTableStyle="TableStyleMedium9" defaultPivotStyle="PivotStyleMedium7"/>
  <colors>
    <mruColors>
      <color rgb="FF97EBB7"/>
      <color rgb="FF98C38B"/>
      <color rgb="FFF3D0CF"/>
      <color rgb="FFFF7E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Depiction of Stress levels through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strRef>
              <c:f>'Design Plot(Feb3)'!$B$2:$K$2</c:f>
              <c:strCache>
                <c:ptCount val="10"/>
                <c:pt idx="0">
                  <c:v>Day 1</c:v>
                </c:pt>
                <c:pt idx="1">
                  <c:v>Day 2</c:v>
                </c:pt>
                <c:pt idx="2">
                  <c:v>Day 3</c:v>
                </c:pt>
                <c:pt idx="3">
                  <c:v>Day 4</c:v>
                </c:pt>
                <c:pt idx="4">
                  <c:v>Day 5</c:v>
                </c:pt>
                <c:pt idx="5">
                  <c:v>Day 6</c:v>
                </c:pt>
                <c:pt idx="6">
                  <c:v>Day 7</c:v>
                </c:pt>
                <c:pt idx="7">
                  <c:v>Day 8</c:v>
                </c:pt>
                <c:pt idx="8">
                  <c:v>Day 9</c:v>
                </c:pt>
                <c:pt idx="9">
                  <c:v>Day 10</c:v>
                </c:pt>
              </c:strCache>
            </c:strRef>
          </c:cat>
          <c:val>
            <c:numRef>
              <c:f>'Design Plot(Feb3)'!$B$3:$K$3</c:f>
              <c:numCache>
                <c:formatCode>0%</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0-4C85-3C4D-9292-27EA77EB070F}"/>
            </c:ext>
          </c:extLst>
        </c:ser>
        <c:ser>
          <c:idx val="1"/>
          <c:order val="1"/>
          <c:spPr>
            <a:ln w="28575" cap="rnd">
              <a:solidFill>
                <a:schemeClr val="accent2"/>
              </a:solidFill>
              <a:round/>
            </a:ln>
            <a:effectLst/>
          </c:spPr>
          <c:marker>
            <c:symbol val="none"/>
          </c:marker>
          <c:cat>
            <c:strRef>
              <c:f>'Design Plot(Feb3)'!$B$2:$K$2</c:f>
              <c:strCache>
                <c:ptCount val="10"/>
                <c:pt idx="0">
                  <c:v>Day 1</c:v>
                </c:pt>
                <c:pt idx="1">
                  <c:v>Day 2</c:v>
                </c:pt>
                <c:pt idx="2">
                  <c:v>Day 3</c:v>
                </c:pt>
                <c:pt idx="3">
                  <c:v>Day 4</c:v>
                </c:pt>
                <c:pt idx="4">
                  <c:v>Day 5</c:v>
                </c:pt>
                <c:pt idx="5">
                  <c:v>Day 6</c:v>
                </c:pt>
                <c:pt idx="6">
                  <c:v>Day 7</c:v>
                </c:pt>
                <c:pt idx="7">
                  <c:v>Day 8</c:v>
                </c:pt>
                <c:pt idx="8">
                  <c:v>Day 9</c:v>
                </c:pt>
                <c:pt idx="9">
                  <c:v>Day 10</c:v>
                </c:pt>
              </c:strCache>
            </c:strRef>
          </c:cat>
          <c:val>
            <c:numRef>
              <c:f>'Design Plot(Feb3)'!$B$4:$K$4</c:f>
              <c:numCache>
                <c:formatCode>0%</c:formatCode>
                <c:ptCount val="10"/>
                <c:pt idx="0">
                  <c:v>0.2</c:v>
                </c:pt>
                <c:pt idx="1">
                  <c:v>0.2</c:v>
                </c:pt>
                <c:pt idx="2">
                  <c:v>0.2</c:v>
                </c:pt>
                <c:pt idx="3">
                  <c:v>0.2</c:v>
                </c:pt>
                <c:pt idx="4">
                  <c:v>0.2</c:v>
                </c:pt>
                <c:pt idx="5">
                  <c:v>0.2</c:v>
                </c:pt>
                <c:pt idx="6">
                  <c:v>0.2</c:v>
                </c:pt>
                <c:pt idx="7">
                  <c:v>0.2</c:v>
                </c:pt>
                <c:pt idx="8">
                  <c:v>0.2</c:v>
                </c:pt>
                <c:pt idx="9">
                  <c:v>0.2</c:v>
                </c:pt>
              </c:numCache>
            </c:numRef>
          </c:val>
          <c:smooth val="0"/>
          <c:extLst>
            <c:ext xmlns:c16="http://schemas.microsoft.com/office/drawing/2014/chart" uri="{C3380CC4-5D6E-409C-BE32-E72D297353CC}">
              <c16:uniqueId val="{00000001-4C85-3C4D-9292-27EA77EB070F}"/>
            </c:ext>
          </c:extLst>
        </c:ser>
        <c:ser>
          <c:idx val="2"/>
          <c:order val="2"/>
          <c:spPr>
            <a:ln w="28575" cap="rnd">
              <a:solidFill>
                <a:schemeClr val="accent3"/>
              </a:solidFill>
              <a:round/>
            </a:ln>
            <a:effectLst/>
          </c:spPr>
          <c:marker>
            <c:symbol val="none"/>
          </c:marker>
          <c:cat>
            <c:strRef>
              <c:f>'Design Plot(Feb3)'!$B$2:$K$2</c:f>
              <c:strCache>
                <c:ptCount val="10"/>
                <c:pt idx="0">
                  <c:v>Day 1</c:v>
                </c:pt>
                <c:pt idx="1">
                  <c:v>Day 2</c:v>
                </c:pt>
                <c:pt idx="2">
                  <c:v>Day 3</c:v>
                </c:pt>
                <c:pt idx="3">
                  <c:v>Day 4</c:v>
                </c:pt>
                <c:pt idx="4">
                  <c:v>Day 5</c:v>
                </c:pt>
                <c:pt idx="5">
                  <c:v>Day 6</c:v>
                </c:pt>
                <c:pt idx="6">
                  <c:v>Day 7</c:v>
                </c:pt>
                <c:pt idx="7">
                  <c:v>Day 8</c:v>
                </c:pt>
                <c:pt idx="8">
                  <c:v>Day 9</c:v>
                </c:pt>
                <c:pt idx="9">
                  <c:v>Day 10</c:v>
                </c:pt>
              </c:strCache>
            </c:strRef>
          </c:cat>
          <c:val>
            <c:numRef>
              <c:f>'Design Plot(Feb3)'!$B$5:$K$5</c:f>
              <c:numCache>
                <c:formatCode>0%</c:formatCode>
                <c:ptCount val="10"/>
                <c:pt idx="0">
                  <c:v>0.4</c:v>
                </c:pt>
                <c:pt idx="1">
                  <c:v>0.4</c:v>
                </c:pt>
                <c:pt idx="2">
                  <c:v>0.4</c:v>
                </c:pt>
                <c:pt idx="3">
                  <c:v>0.4</c:v>
                </c:pt>
                <c:pt idx="4">
                  <c:v>0.4</c:v>
                </c:pt>
                <c:pt idx="5">
                  <c:v>0.4</c:v>
                </c:pt>
                <c:pt idx="6">
                  <c:v>0.4</c:v>
                </c:pt>
                <c:pt idx="7">
                  <c:v>0.4</c:v>
                </c:pt>
                <c:pt idx="8">
                  <c:v>0.4</c:v>
                </c:pt>
                <c:pt idx="9">
                  <c:v>0.4</c:v>
                </c:pt>
              </c:numCache>
            </c:numRef>
          </c:val>
          <c:smooth val="0"/>
          <c:extLst>
            <c:ext xmlns:c16="http://schemas.microsoft.com/office/drawing/2014/chart" uri="{C3380CC4-5D6E-409C-BE32-E72D297353CC}">
              <c16:uniqueId val="{00000002-4C85-3C4D-9292-27EA77EB070F}"/>
            </c:ext>
          </c:extLst>
        </c:ser>
        <c:ser>
          <c:idx val="3"/>
          <c:order val="3"/>
          <c:spPr>
            <a:ln w="28575" cap="rnd">
              <a:solidFill>
                <a:schemeClr val="accent4"/>
              </a:solidFill>
              <a:round/>
            </a:ln>
            <a:effectLst/>
          </c:spPr>
          <c:marker>
            <c:symbol val="none"/>
          </c:marker>
          <c:cat>
            <c:strRef>
              <c:f>'Design Plot(Feb3)'!$B$2:$K$2</c:f>
              <c:strCache>
                <c:ptCount val="10"/>
                <c:pt idx="0">
                  <c:v>Day 1</c:v>
                </c:pt>
                <c:pt idx="1">
                  <c:v>Day 2</c:v>
                </c:pt>
                <c:pt idx="2">
                  <c:v>Day 3</c:v>
                </c:pt>
                <c:pt idx="3">
                  <c:v>Day 4</c:v>
                </c:pt>
                <c:pt idx="4">
                  <c:v>Day 5</c:v>
                </c:pt>
                <c:pt idx="5">
                  <c:v>Day 6</c:v>
                </c:pt>
                <c:pt idx="6">
                  <c:v>Day 7</c:v>
                </c:pt>
                <c:pt idx="7">
                  <c:v>Day 8</c:v>
                </c:pt>
                <c:pt idx="8">
                  <c:v>Day 9</c:v>
                </c:pt>
                <c:pt idx="9">
                  <c:v>Day 10</c:v>
                </c:pt>
              </c:strCache>
            </c:strRef>
          </c:cat>
          <c:val>
            <c:numRef>
              <c:f>'Design Plot(Feb3)'!$B$6:$K$6</c:f>
              <c:numCache>
                <c:formatCode>0%</c:formatCode>
                <c:ptCount val="10"/>
                <c:pt idx="0">
                  <c:v>0.6</c:v>
                </c:pt>
                <c:pt idx="1">
                  <c:v>0.6</c:v>
                </c:pt>
                <c:pt idx="2">
                  <c:v>0.6</c:v>
                </c:pt>
                <c:pt idx="3">
                  <c:v>0.6</c:v>
                </c:pt>
                <c:pt idx="4">
                  <c:v>0.6</c:v>
                </c:pt>
                <c:pt idx="5">
                  <c:v>0.6</c:v>
                </c:pt>
                <c:pt idx="6">
                  <c:v>0.6</c:v>
                </c:pt>
                <c:pt idx="7">
                  <c:v>0.6</c:v>
                </c:pt>
                <c:pt idx="8">
                  <c:v>0.6</c:v>
                </c:pt>
                <c:pt idx="9">
                  <c:v>0.6</c:v>
                </c:pt>
              </c:numCache>
            </c:numRef>
          </c:val>
          <c:smooth val="0"/>
          <c:extLst>
            <c:ext xmlns:c16="http://schemas.microsoft.com/office/drawing/2014/chart" uri="{C3380CC4-5D6E-409C-BE32-E72D297353CC}">
              <c16:uniqueId val="{00000003-4C85-3C4D-9292-27EA77EB070F}"/>
            </c:ext>
          </c:extLst>
        </c:ser>
        <c:ser>
          <c:idx val="4"/>
          <c:order val="4"/>
          <c:spPr>
            <a:ln w="28575" cap="rnd">
              <a:solidFill>
                <a:schemeClr val="accent5"/>
              </a:solidFill>
              <a:round/>
            </a:ln>
            <a:effectLst/>
          </c:spPr>
          <c:marker>
            <c:symbol val="none"/>
          </c:marker>
          <c:cat>
            <c:strRef>
              <c:f>'Design Plot(Feb3)'!$B$2:$K$2</c:f>
              <c:strCache>
                <c:ptCount val="10"/>
                <c:pt idx="0">
                  <c:v>Day 1</c:v>
                </c:pt>
                <c:pt idx="1">
                  <c:v>Day 2</c:v>
                </c:pt>
                <c:pt idx="2">
                  <c:v>Day 3</c:v>
                </c:pt>
                <c:pt idx="3">
                  <c:v>Day 4</c:v>
                </c:pt>
                <c:pt idx="4">
                  <c:v>Day 5</c:v>
                </c:pt>
                <c:pt idx="5">
                  <c:v>Day 6</c:v>
                </c:pt>
                <c:pt idx="6">
                  <c:v>Day 7</c:v>
                </c:pt>
                <c:pt idx="7">
                  <c:v>Day 8</c:v>
                </c:pt>
                <c:pt idx="8">
                  <c:v>Day 9</c:v>
                </c:pt>
                <c:pt idx="9">
                  <c:v>Day 10</c:v>
                </c:pt>
              </c:strCache>
            </c:strRef>
          </c:cat>
          <c:val>
            <c:numRef>
              <c:f>'Design Plot(Feb3)'!$B$7:$K$7</c:f>
              <c:numCache>
                <c:formatCode>0%</c:formatCode>
                <c:ptCount val="10"/>
                <c:pt idx="0">
                  <c:v>0.8</c:v>
                </c:pt>
                <c:pt idx="1">
                  <c:v>0.8</c:v>
                </c:pt>
                <c:pt idx="2">
                  <c:v>0.8</c:v>
                </c:pt>
                <c:pt idx="3">
                  <c:v>0.8</c:v>
                </c:pt>
                <c:pt idx="4">
                  <c:v>0.8</c:v>
                </c:pt>
                <c:pt idx="5">
                  <c:v>0.8</c:v>
                </c:pt>
                <c:pt idx="6">
                  <c:v>0.8</c:v>
                </c:pt>
                <c:pt idx="7">
                  <c:v>0.8</c:v>
                </c:pt>
                <c:pt idx="8">
                  <c:v>0.8</c:v>
                </c:pt>
                <c:pt idx="9">
                  <c:v>0.8</c:v>
                </c:pt>
              </c:numCache>
            </c:numRef>
          </c:val>
          <c:smooth val="0"/>
          <c:extLst>
            <c:ext xmlns:c16="http://schemas.microsoft.com/office/drawing/2014/chart" uri="{C3380CC4-5D6E-409C-BE32-E72D297353CC}">
              <c16:uniqueId val="{00000004-4C85-3C4D-9292-27EA77EB070F}"/>
            </c:ext>
          </c:extLst>
        </c:ser>
        <c:ser>
          <c:idx val="5"/>
          <c:order val="5"/>
          <c:spPr>
            <a:ln w="28575" cap="rnd">
              <a:solidFill>
                <a:schemeClr val="accent6"/>
              </a:solidFill>
              <a:round/>
            </a:ln>
            <a:effectLst/>
          </c:spPr>
          <c:marker>
            <c:symbol val="none"/>
          </c:marker>
          <c:cat>
            <c:strRef>
              <c:f>'Design Plot(Feb3)'!$B$2:$K$2</c:f>
              <c:strCache>
                <c:ptCount val="10"/>
                <c:pt idx="0">
                  <c:v>Day 1</c:v>
                </c:pt>
                <c:pt idx="1">
                  <c:v>Day 2</c:v>
                </c:pt>
                <c:pt idx="2">
                  <c:v>Day 3</c:v>
                </c:pt>
                <c:pt idx="3">
                  <c:v>Day 4</c:v>
                </c:pt>
                <c:pt idx="4">
                  <c:v>Day 5</c:v>
                </c:pt>
                <c:pt idx="5">
                  <c:v>Day 6</c:v>
                </c:pt>
                <c:pt idx="6">
                  <c:v>Day 7</c:v>
                </c:pt>
                <c:pt idx="7">
                  <c:v>Day 8</c:v>
                </c:pt>
                <c:pt idx="8">
                  <c:v>Day 9</c:v>
                </c:pt>
                <c:pt idx="9">
                  <c:v>Day 10</c:v>
                </c:pt>
              </c:strCache>
            </c:strRef>
          </c:cat>
          <c:val>
            <c:numRef>
              <c:f>'Design Plot(Feb3)'!$B$8:$K$8</c:f>
              <c:numCache>
                <c:formatCode>0%</c:formatCode>
                <c:ptCount val="10"/>
                <c:pt idx="0">
                  <c:v>1</c:v>
                </c:pt>
                <c:pt idx="1">
                  <c:v>1</c:v>
                </c:pt>
                <c:pt idx="2">
                  <c:v>1</c:v>
                </c:pt>
                <c:pt idx="3">
                  <c:v>1</c:v>
                </c:pt>
                <c:pt idx="4">
                  <c:v>1</c:v>
                </c:pt>
                <c:pt idx="5">
                  <c:v>1</c:v>
                </c:pt>
                <c:pt idx="6">
                  <c:v>1</c:v>
                </c:pt>
                <c:pt idx="7">
                  <c:v>1</c:v>
                </c:pt>
                <c:pt idx="8">
                  <c:v>1</c:v>
                </c:pt>
                <c:pt idx="9">
                  <c:v>1</c:v>
                </c:pt>
              </c:numCache>
            </c:numRef>
          </c:val>
          <c:smooth val="0"/>
          <c:extLst>
            <c:ext xmlns:c16="http://schemas.microsoft.com/office/drawing/2014/chart" uri="{C3380CC4-5D6E-409C-BE32-E72D297353CC}">
              <c16:uniqueId val="{00000005-4C85-3C4D-9292-27EA77EB070F}"/>
            </c:ext>
          </c:extLst>
        </c:ser>
        <c:ser>
          <c:idx val="6"/>
          <c:order val="6"/>
          <c:spPr>
            <a:ln w="28575" cap="rnd">
              <a:solidFill>
                <a:schemeClr val="accent1">
                  <a:lumMod val="60000"/>
                </a:schemeClr>
              </a:solidFill>
              <a:round/>
            </a:ln>
            <a:effectLst/>
          </c:spPr>
          <c:marker>
            <c:symbol val="none"/>
          </c:marker>
          <c:cat>
            <c:strRef>
              <c:f>'Design Plot(Feb3)'!$B$2:$K$2</c:f>
              <c:strCache>
                <c:ptCount val="10"/>
                <c:pt idx="0">
                  <c:v>Day 1</c:v>
                </c:pt>
                <c:pt idx="1">
                  <c:v>Day 2</c:v>
                </c:pt>
                <c:pt idx="2">
                  <c:v>Day 3</c:v>
                </c:pt>
                <c:pt idx="3">
                  <c:v>Day 4</c:v>
                </c:pt>
                <c:pt idx="4">
                  <c:v>Day 5</c:v>
                </c:pt>
                <c:pt idx="5">
                  <c:v>Day 6</c:v>
                </c:pt>
                <c:pt idx="6">
                  <c:v>Day 7</c:v>
                </c:pt>
                <c:pt idx="7">
                  <c:v>Day 8</c:v>
                </c:pt>
                <c:pt idx="8">
                  <c:v>Day 9</c:v>
                </c:pt>
                <c:pt idx="9">
                  <c:v>Day 10</c:v>
                </c:pt>
              </c:strCache>
            </c:strRef>
          </c:cat>
          <c:val>
            <c:numRef>
              <c:f>'Design Plot(Feb3)'!$B$9:$K$9</c:f>
              <c:numCache>
                <c:formatCode>0%</c:formatCode>
                <c:ptCount val="10"/>
                <c:pt idx="0">
                  <c:v>0</c:v>
                </c:pt>
                <c:pt idx="1">
                  <c:v>0.4</c:v>
                </c:pt>
                <c:pt idx="2">
                  <c:v>0</c:v>
                </c:pt>
                <c:pt idx="3">
                  <c:v>0.4</c:v>
                </c:pt>
                <c:pt idx="4">
                  <c:v>0</c:v>
                </c:pt>
                <c:pt idx="5">
                  <c:v>0.4</c:v>
                </c:pt>
                <c:pt idx="6">
                  <c:v>0</c:v>
                </c:pt>
                <c:pt idx="7">
                  <c:v>0.4</c:v>
                </c:pt>
                <c:pt idx="8">
                  <c:v>0</c:v>
                </c:pt>
                <c:pt idx="9">
                  <c:v>0.4</c:v>
                </c:pt>
              </c:numCache>
            </c:numRef>
          </c:val>
          <c:smooth val="0"/>
          <c:extLst>
            <c:ext xmlns:c16="http://schemas.microsoft.com/office/drawing/2014/chart" uri="{C3380CC4-5D6E-409C-BE32-E72D297353CC}">
              <c16:uniqueId val="{00000006-4C85-3C4D-9292-27EA77EB070F}"/>
            </c:ext>
          </c:extLst>
        </c:ser>
        <c:ser>
          <c:idx val="7"/>
          <c:order val="7"/>
          <c:spPr>
            <a:ln w="28575" cap="rnd">
              <a:solidFill>
                <a:schemeClr val="accent2">
                  <a:lumMod val="60000"/>
                </a:schemeClr>
              </a:solidFill>
              <a:round/>
            </a:ln>
            <a:effectLst/>
          </c:spPr>
          <c:marker>
            <c:symbol val="none"/>
          </c:marker>
          <c:cat>
            <c:strRef>
              <c:f>'Design Plot(Feb3)'!$B$2:$K$2</c:f>
              <c:strCache>
                <c:ptCount val="10"/>
                <c:pt idx="0">
                  <c:v>Day 1</c:v>
                </c:pt>
                <c:pt idx="1">
                  <c:v>Day 2</c:v>
                </c:pt>
                <c:pt idx="2">
                  <c:v>Day 3</c:v>
                </c:pt>
                <c:pt idx="3">
                  <c:v>Day 4</c:v>
                </c:pt>
                <c:pt idx="4">
                  <c:v>Day 5</c:v>
                </c:pt>
                <c:pt idx="5">
                  <c:v>Day 6</c:v>
                </c:pt>
                <c:pt idx="6">
                  <c:v>Day 7</c:v>
                </c:pt>
                <c:pt idx="7">
                  <c:v>Day 8</c:v>
                </c:pt>
                <c:pt idx="8">
                  <c:v>Day 9</c:v>
                </c:pt>
                <c:pt idx="9">
                  <c:v>Day 10</c:v>
                </c:pt>
              </c:strCache>
            </c:strRef>
          </c:cat>
          <c:val>
            <c:numRef>
              <c:f>'Design Plot(Feb3)'!$B$10:$K$10</c:f>
              <c:numCache>
                <c:formatCode>0%</c:formatCode>
                <c:ptCount val="10"/>
                <c:pt idx="0">
                  <c:v>0</c:v>
                </c:pt>
                <c:pt idx="1">
                  <c:v>0.6</c:v>
                </c:pt>
                <c:pt idx="2">
                  <c:v>0</c:v>
                </c:pt>
                <c:pt idx="3">
                  <c:v>0.6</c:v>
                </c:pt>
                <c:pt idx="4">
                  <c:v>0</c:v>
                </c:pt>
                <c:pt idx="5">
                  <c:v>0.6</c:v>
                </c:pt>
                <c:pt idx="6">
                  <c:v>0</c:v>
                </c:pt>
                <c:pt idx="7">
                  <c:v>0.6</c:v>
                </c:pt>
                <c:pt idx="8">
                  <c:v>0</c:v>
                </c:pt>
                <c:pt idx="9">
                  <c:v>0.6</c:v>
                </c:pt>
              </c:numCache>
            </c:numRef>
          </c:val>
          <c:smooth val="0"/>
          <c:extLst>
            <c:ext xmlns:c16="http://schemas.microsoft.com/office/drawing/2014/chart" uri="{C3380CC4-5D6E-409C-BE32-E72D297353CC}">
              <c16:uniqueId val="{00000007-4C85-3C4D-9292-27EA77EB070F}"/>
            </c:ext>
          </c:extLst>
        </c:ser>
        <c:ser>
          <c:idx val="8"/>
          <c:order val="8"/>
          <c:spPr>
            <a:ln w="28575" cap="rnd">
              <a:solidFill>
                <a:schemeClr val="accent3">
                  <a:lumMod val="60000"/>
                </a:schemeClr>
              </a:solidFill>
              <a:round/>
            </a:ln>
            <a:effectLst/>
          </c:spPr>
          <c:marker>
            <c:symbol val="none"/>
          </c:marker>
          <c:cat>
            <c:strRef>
              <c:f>'Design Plot(Feb3)'!$B$2:$K$2</c:f>
              <c:strCache>
                <c:ptCount val="10"/>
                <c:pt idx="0">
                  <c:v>Day 1</c:v>
                </c:pt>
                <c:pt idx="1">
                  <c:v>Day 2</c:v>
                </c:pt>
                <c:pt idx="2">
                  <c:v>Day 3</c:v>
                </c:pt>
                <c:pt idx="3">
                  <c:v>Day 4</c:v>
                </c:pt>
                <c:pt idx="4">
                  <c:v>Day 5</c:v>
                </c:pt>
                <c:pt idx="5">
                  <c:v>Day 6</c:v>
                </c:pt>
                <c:pt idx="6">
                  <c:v>Day 7</c:v>
                </c:pt>
                <c:pt idx="7">
                  <c:v>Day 8</c:v>
                </c:pt>
                <c:pt idx="8">
                  <c:v>Day 9</c:v>
                </c:pt>
                <c:pt idx="9">
                  <c:v>Day 10</c:v>
                </c:pt>
              </c:strCache>
            </c:strRef>
          </c:cat>
          <c:val>
            <c:numRef>
              <c:f>'Design Plot(Feb3)'!$B$11:$K$11</c:f>
              <c:numCache>
                <c:formatCode>0%</c:formatCode>
                <c:ptCount val="10"/>
                <c:pt idx="0">
                  <c:v>0</c:v>
                </c:pt>
                <c:pt idx="1">
                  <c:v>0.8</c:v>
                </c:pt>
                <c:pt idx="2">
                  <c:v>0</c:v>
                </c:pt>
                <c:pt idx="3">
                  <c:v>0.8</c:v>
                </c:pt>
                <c:pt idx="4">
                  <c:v>0</c:v>
                </c:pt>
                <c:pt idx="5">
                  <c:v>0.8</c:v>
                </c:pt>
                <c:pt idx="6">
                  <c:v>0</c:v>
                </c:pt>
                <c:pt idx="7">
                  <c:v>0.8</c:v>
                </c:pt>
                <c:pt idx="8">
                  <c:v>0</c:v>
                </c:pt>
                <c:pt idx="9">
                  <c:v>0.8</c:v>
                </c:pt>
              </c:numCache>
            </c:numRef>
          </c:val>
          <c:smooth val="0"/>
          <c:extLst>
            <c:ext xmlns:c16="http://schemas.microsoft.com/office/drawing/2014/chart" uri="{C3380CC4-5D6E-409C-BE32-E72D297353CC}">
              <c16:uniqueId val="{00000008-4C85-3C4D-9292-27EA77EB070F}"/>
            </c:ext>
          </c:extLst>
        </c:ser>
        <c:ser>
          <c:idx val="9"/>
          <c:order val="9"/>
          <c:spPr>
            <a:ln w="28575" cap="rnd">
              <a:solidFill>
                <a:schemeClr val="accent4">
                  <a:lumMod val="60000"/>
                </a:schemeClr>
              </a:solidFill>
              <a:round/>
            </a:ln>
            <a:effectLst/>
          </c:spPr>
          <c:marker>
            <c:symbol val="none"/>
          </c:marker>
          <c:cat>
            <c:strRef>
              <c:f>'Design Plot(Feb3)'!$B$2:$K$2</c:f>
              <c:strCache>
                <c:ptCount val="10"/>
                <c:pt idx="0">
                  <c:v>Day 1</c:v>
                </c:pt>
                <c:pt idx="1">
                  <c:v>Day 2</c:v>
                </c:pt>
                <c:pt idx="2">
                  <c:v>Day 3</c:v>
                </c:pt>
                <c:pt idx="3">
                  <c:v>Day 4</c:v>
                </c:pt>
                <c:pt idx="4">
                  <c:v>Day 5</c:v>
                </c:pt>
                <c:pt idx="5">
                  <c:v>Day 6</c:v>
                </c:pt>
                <c:pt idx="6">
                  <c:v>Day 7</c:v>
                </c:pt>
                <c:pt idx="7">
                  <c:v>Day 8</c:v>
                </c:pt>
                <c:pt idx="8">
                  <c:v>Day 9</c:v>
                </c:pt>
                <c:pt idx="9">
                  <c:v>Day 10</c:v>
                </c:pt>
              </c:strCache>
            </c:strRef>
          </c:cat>
          <c:val>
            <c:numRef>
              <c:f>'Design Plot(Feb3)'!$B$12:$K$12</c:f>
              <c:numCache>
                <c:formatCode>0%</c:formatCode>
                <c:ptCount val="10"/>
                <c:pt idx="0">
                  <c:v>0.2</c:v>
                </c:pt>
                <c:pt idx="1">
                  <c:v>0.6</c:v>
                </c:pt>
                <c:pt idx="2">
                  <c:v>0.2</c:v>
                </c:pt>
                <c:pt idx="3">
                  <c:v>0.6</c:v>
                </c:pt>
                <c:pt idx="4">
                  <c:v>0.2</c:v>
                </c:pt>
                <c:pt idx="5">
                  <c:v>0.6</c:v>
                </c:pt>
                <c:pt idx="6">
                  <c:v>0.2</c:v>
                </c:pt>
                <c:pt idx="7">
                  <c:v>0.6</c:v>
                </c:pt>
                <c:pt idx="8">
                  <c:v>0.2</c:v>
                </c:pt>
                <c:pt idx="9">
                  <c:v>0.6</c:v>
                </c:pt>
              </c:numCache>
            </c:numRef>
          </c:val>
          <c:smooth val="0"/>
          <c:extLst>
            <c:ext xmlns:c16="http://schemas.microsoft.com/office/drawing/2014/chart" uri="{C3380CC4-5D6E-409C-BE32-E72D297353CC}">
              <c16:uniqueId val="{00000009-4C85-3C4D-9292-27EA77EB070F}"/>
            </c:ext>
          </c:extLst>
        </c:ser>
        <c:ser>
          <c:idx val="10"/>
          <c:order val="10"/>
          <c:spPr>
            <a:ln w="28575" cap="rnd">
              <a:solidFill>
                <a:schemeClr val="accent5">
                  <a:lumMod val="60000"/>
                </a:schemeClr>
              </a:solidFill>
              <a:round/>
            </a:ln>
            <a:effectLst/>
          </c:spPr>
          <c:marker>
            <c:symbol val="none"/>
          </c:marker>
          <c:cat>
            <c:strRef>
              <c:f>'Design Plot(Feb3)'!$B$2:$K$2</c:f>
              <c:strCache>
                <c:ptCount val="10"/>
                <c:pt idx="0">
                  <c:v>Day 1</c:v>
                </c:pt>
                <c:pt idx="1">
                  <c:v>Day 2</c:v>
                </c:pt>
                <c:pt idx="2">
                  <c:v>Day 3</c:v>
                </c:pt>
                <c:pt idx="3">
                  <c:v>Day 4</c:v>
                </c:pt>
                <c:pt idx="4">
                  <c:v>Day 5</c:v>
                </c:pt>
                <c:pt idx="5">
                  <c:v>Day 6</c:v>
                </c:pt>
                <c:pt idx="6">
                  <c:v>Day 7</c:v>
                </c:pt>
                <c:pt idx="7">
                  <c:v>Day 8</c:v>
                </c:pt>
                <c:pt idx="8">
                  <c:v>Day 9</c:v>
                </c:pt>
                <c:pt idx="9">
                  <c:v>Day 10</c:v>
                </c:pt>
              </c:strCache>
            </c:strRef>
          </c:cat>
          <c:val>
            <c:numRef>
              <c:f>'Design Plot(Feb3)'!$B$13:$K$13</c:f>
              <c:numCache>
                <c:formatCode>0%</c:formatCode>
                <c:ptCount val="10"/>
                <c:pt idx="0">
                  <c:v>0.4</c:v>
                </c:pt>
                <c:pt idx="1">
                  <c:v>0.8</c:v>
                </c:pt>
                <c:pt idx="2">
                  <c:v>0.4</c:v>
                </c:pt>
                <c:pt idx="3">
                  <c:v>0.8</c:v>
                </c:pt>
                <c:pt idx="4">
                  <c:v>0.4</c:v>
                </c:pt>
                <c:pt idx="5">
                  <c:v>0.8</c:v>
                </c:pt>
                <c:pt idx="6">
                  <c:v>0.4</c:v>
                </c:pt>
                <c:pt idx="7">
                  <c:v>0.8</c:v>
                </c:pt>
                <c:pt idx="8">
                  <c:v>0.4</c:v>
                </c:pt>
                <c:pt idx="9">
                  <c:v>0.8</c:v>
                </c:pt>
              </c:numCache>
            </c:numRef>
          </c:val>
          <c:smooth val="0"/>
          <c:extLst>
            <c:ext xmlns:c16="http://schemas.microsoft.com/office/drawing/2014/chart" uri="{C3380CC4-5D6E-409C-BE32-E72D297353CC}">
              <c16:uniqueId val="{0000000A-4C85-3C4D-9292-27EA77EB070F}"/>
            </c:ext>
          </c:extLst>
        </c:ser>
        <c:dLbls>
          <c:showLegendKey val="0"/>
          <c:showVal val="0"/>
          <c:showCatName val="0"/>
          <c:showSerName val="0"/>
          <c:showPercent val="0"/>
          <c:showBubbleSize val="0"/>
        </c:dLbls>
        <c:smooth val="0"/>
        <c:axId val="-308710976"/>
        <c:axId val="-307116160"/>
      </c:lineChart>
      <c:catAx>
        <c:axId val="-308710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116160"/>
        <c:crosses val="autoZero"/>
        <c:auto val="1"/>
        <c:lblAlgn val="ctr"/>
        <c:lblOffset val="100"/>
        <c:noMultiLvlLbl val="0"/>
      </c:catAx>
      <c:valAx>
        <c:axId val="-307116160"/>
        <c:scaling>
          <c:orientation val="minMax"/>
          <c:max val="1"/>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710976"/>
        <c:crosses val="autoZero"/>
        <c:crossBetween val="between"/>
        <c:majorUnit val="0.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133161</xdr:colOff>
      <xdr:row>26</xdr:row>
      <xdr:rowOff>12006</xdr:rowOff>
    </xdr:from>
    <xdr:to>
      <xdr:col>7</xdr:col>
      <xdr:colOff>653092</xdr:colOff>
      <xdr:row>31</xdr:row>
      <xdr:rowOff>51261</xdr:rowOff>
    </xdr:to>
    <xdr:sp macro="" textlink="">
      <xdr:nvSpPr>
        <xdr:cNvPr id="2" name="Down Arrow 1">
          <a:extLst>
            <a:ext uri="{FF2B5EF4-FFF2-40B4-BE49-F238E27FC236}">
              <a16:creationId xmlns:a16="http://schemas.microsoft.com/office/drawing/2014/main" id="{00000000-0008-0000-0000-000002000000}"/>
            </a:ext>
          </a:extLst>
        </xdr:cNvPr>
        <xdr:cNvSpPr/>
      </xdr:nvSpPr>
      <xdr:spPr>
        <a:xfrm>
          <a:off x="4827081" y="5295206"/>
          <a:ext cx="519931" cy="105525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627693</xdr:colOff>
      <xdr:row>89</xdr:row>
      <xdr:rowOff>68194</xdr:rowOff>
    </xdr:from>
    <xdr:to>
      <xdr:col>13</xdr:col>
      <xdr:colOff>41798</xdr:colOff>
      <xdr:row>90</xdr:row>
      <xdr:rowOff>100905</xdr:rowOff>
    </xdr:to>
    <xdr:cxnSp macro="">
      <xdr:nvCxnSpPr>
        <xdr:cNvPr id="11" name="Straight Arrow Connector 10">
          <a:extLst>
            <a:ext uri="{FF2B5EF4-FFF2-40B4-BE49-F238E27FC236}">
              <a16:creationId xmlns:a16="http://schemas.microsoft.com/office/drawing/2014/main" id="{00000000-0008-0000-0000-00000B000000}"/>
            </a:ext>
          </a:extLst>
        </xdr:cNvPr>
        <xdr:cNvCxnSpPr/>
      </xdr:nvCxnSpPr>
      <xdr:spPr>
        <a:xfrm flipH="1" flipV="1">
          <a:off x="1968813" y="18163154"/>
          <a:ext cx="6790265" cy="246071"/>
        </a:xfrm>
        <a:prstGeom prst="straightConnector1">
          <a:avLst/>
        </a:prstGeom>
        <a:ln w="571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585360</xdr:colOff>
      <xdr:row>91</xdr:row>
      <xdr:rowOff>117838</xdr:rowOff>
    </xdr:from>
    <xdr:to>
      <xdr:col>12</xdr:col>
      <xdr:colOff>661558</xdr:colOff>
      <xdr:row>96</xdr:row>
      <xdr:rowOff>168638</xdr:rowOff>
    </xdr:to>
    <xdr:cxnSp macro="">
      <xdr:nvCxnSpPr>
        <xdr:cNvPr id="13" name="Straight Arrow Connector 12">
          <a:extLst>
            <a:ext uri="{FF2B5EF4-FFF2-40B4-BE49-F238E27FC236}">
              <a16:creationId xmlns:a16="http://schemas.microsoft.com/office/drawing/2014/main" id="{00000000-0008-0000-0000-00000D000000}"/>
            </a:ext>
          </a:extLst>
        </xdr:cNvPr>
        <xdr:cNvCxnSpPr/>
      </xdr:nvCxnSpPr>
      <xdr:spPr>
        <a:xfrm flipH="1">
          <a:off x="1926480" y="18639518"/>
          <a:ext cx="6781798" cy="1097280"/>
        </a:xfrm>
        <a:prstGeom prst="straightConnector1">
          <a:avLst/>
        </a:prstGeom>
        <a:ln w="571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92598</xdr:colOff>
      <xdr:row>78</xdr:row>
      <xdr:rowOff>59727</xdr:rowOff>
    </xdr:from>
    <xdr:to>
      <xdr:col>2</xdr:col>
      <xdr:colOff>619226</xdr:colOff>
      <xdr:row>83</xdr:row>
      <xdr:rowOff>96672</xdr:rowOff>
    </xdr:to>
    <xdr:sp macro="" textlink="">
      <xdr:nvSpPr>
        <xdr:cNvPr id="25" name="Down Arrow 24">
          <a:extLst>
            <a:ext uri="{FF2B5EF4-FFF2-40B4-BE49-F238E27FC236}">
              <a16:creationId xmlns:a16="http://schemas.microsoft.com/office/drawing/2014/main" id="{00000000-0008-0000-0000-000019000000}"/>
            </a:ext>
          </a:extLst>
        </xdr:cNvPr>
        <xdr:cNvSpPr/>
      </xdr:nvSpPr>
      <xdr:spPr>
        <a:xfrm>
          <a:off x="1433718" y="15909327"/>
          <a:ext cx="526628" cy="105294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92597</xdr:colOff>
      <xdr:row>98</xdr:row>
      <xdr:rowOff>16238</xdr:rowOff>
    </xdr:from>
    <xdr:to>
      <xdr:col>7</xdr:col>
      <xdr:colOff>619225</xdr:colOff>
      <xdr:row>103</xdr:row>
      <xdr:rowOff>42792</xdr:rowOff>
    </xdr:to>
    <xdr:sp macro="" textlink="">
      <xdr:nvSpPr>
        <xdr:cNvPr id="26" name="Down Arrow 25">
          <a:extLst>
            <a:ext uri="{FF2B5EF4-FFF2-40B4-BE49-F238E27FC236}">
              <a16:creationId xmlns:a16="http://schemas.microsoft.com/office/drawing/2014/main" id="{00000000-0008-0000-0000-00001A000000}"/>
            </a:ext>
          </a:extLst>
        </xdr:cNvPr>
        <xdr:cNvSpPr/>
      </xdr:nvSpPr>
      <xdr:spPr>
        <a:xfrm>
          <a:off x="4786517" y="20000958"/>
          <a:ext cx="526628" cy="1042554"/>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116228</xdr:colOff>
      <xdr:row>54</xdr:row>
      <xdr:rowOff>100903</xdr:rowOff>
    </xdr:from>
    <xdr:to>
      <xdr:col>2</xdr:col>
      <xdr:colOff>636159</xdr:colOff>
      <xdr:row>62</xdr:row>
      <xdr:rowOff>85125</xdr:rowOff>
    </xdr:to>
    <xdr:sp macro="" textlink="">
      <xdr:nvSpPr>
        <xdr:cNvPr id="12" name="Down Arrow 11">
          <a:extLst>
            <a:ext uri="{FF2B5EF4-FFF2-40B4-BE49-F238E27FC236}">
              <a16:creationId xmlns:a16="http://schemas.microsoft.com/office/drawing/2014/main" id="{00000000-0008-0000-0000-00000C000000}"/>
            </a:ext>
          </a:extLst>
        </xdr:cNvPr>
        <xdr:cNvSpPr/>
      </xdr:nvSpPr>
      <xdr:spPr>
        <a:xfrm>
          <a:off x="1457348" y="11073703"/>
          <a:ext cx="519931" cy="1609822"/>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644624</xdr:colOff>
      <xdr:row>89</xdr:row>
      <xdr:rowOff>68193</xdr:rowOff>
    </xdr:from>
    <xdr:to>
      <xdr:col>13</xdr:col>
      <xdr:colOff>41799</xdr:colOff>
      <xdr:row>95</xdr:row>
      <xdr:rowOff>134772</xdr:rowOff>
    </xdr:to>
    <xdr:cxnSp macro="">
      <xdr:nvCxnSpPr>
        <xdr:cNvPr id="18" name="Straight Arrow Connector 17">
          <a:extLst>
            <a:ext uri="{FF2B5EF4-FFF2-40B4-BE49-F238E27FC236}">
              <a16:creationId xmlns:a16="http://schemas.microsoft.com/office/drawing/2014/main" id="{00000000-0008-0000-0000-000012000000}"/>
            </a:ext>
          </a:extLst>
        </xdr:cNvPr>
        <xdr:cNvCxnSpPr/>
      </xdr:nvCxnSpPr>
      <xdr:spPr>
        <a:xfrm flipH="1" flipV="1">
          <a:off x="4667984" y="18163153"/>
          <a:ext cx="4091095" cy="1326419"/>
        </a:xfrm>
        <a:prstGeom prst="straightConnector1">
          <a:avLst/>
        </a:prstGeom>
        <a:ln w="571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441425</xdr:colOff>
      <xdr:row>109</xdr:row>
      <xdr:rowOff>16238</xdr:rowOff>
    </xdr:from>
    <xdr:to>
      <xdr:col>18</xdr:col>
      <xdr:colOff>246691</xdr:colOff>
      <xdr:row>111</xdr:row>
      <xdr:rowOff>143239</xdr:rowOff>
    </xdr:to>
    <xdr:sp macro="" textlink="">
      <xdr:nvSpPr>
        <xdr:cNvPr id="24" name="Down Arrow 23">
          <a:extLst>
            <a:ext uri="{FF2B5EF4-FFF2-40B4-BE49-F238E27FC236}">
              <a16:creationId xmlns:a16="http://schemas.microsoft.com/office/drawing/2014/main" id="{00000000-0008-0000-0000-000018000000}"/>
            </a:ext>
          </a:extLst>
        </xdr:cNvPr>
        <xdr:cNvSpPr/>
      </xdr:nvSpPr>
      <xdr:spPr>
        <a:xfrm rot="16200000">
          <a:off x="10806317" y="21259106"/>
          <a:ext cx="533401" cy="2487506"/>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356758</xdr:colOff>
      <xdr:row>116</xdr:row>
      <xdr:rowOff>102059</xdr:rowOff>
    </xdr:from>
    <xdr:to>
      <xdr:col>18</xdr:col>
      <xdr:colOff>175494</xdr:colOff>
      <xdr:row>119</xdr:row>
      <xdr:rowOff>7772</xdr:rowOff>
    </xdr:to>
    <xdr:sp macro="" textlink="">
      <xdr:nvSpPr>
        <xdr:cNvPr id="27" name="Down Arrow 26">
          <a:extLst>
            <a:ext uri="{FF2B5EF4-FFF2-40B4-BE49-F238E27FC236}">
              <a16:creationId xmlns:a16="http://schemas.microsoft.com/office/drawing/2014/main" id="{00000000-0008-0000-0000-00001B000000}"/>
            </a:ext>
          </a:extLst>
        </xdr:cNvPr>
        <xdr:cNvSpPr/>
      </xdr:nvSpPr>
      <xdr:spPr>
        <a:xfrm rot="17765488">
          <a:off x="10737429" y="22751548"/>
          <a:ext cx="515313" cy="2500976"/>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116228</xdr:colOff>
      <xdr:row>121</xdr:row>
      <xdr:rowOff>85127</xdr:rowOff>
    </xdr:from>
    <xdr:to>
      <xdr:col>7</xdr:col>
      <xdr:colOff>636159</xdr:colOff>
      <xdr:row>126</xdr:row>
      <xdr:rowOff>92439</xdr:rowOff>
    </xdr:to>
    <xdr:sp macro="" textlink="">
      <xdr:nvSpPr>
        <xdr:cNvPr id="28" name="Down Arrow 27">
          <a:extLst>
            <a:ext uri="{FF2B5EF4-FFF2-40B4-BE49-F238E27FC236}">
              <a16:creationId xmlns:a16="http://schemas.microsoft.com/office/drawing/2014/main" id="{00000000-0008-0000-0000-00001C000000}"/>
            </a:ext>
          </a:extLst>
        </xdr:cNvPr>
        <xdr:cNvSpPr/>
      </xdr:nvSpPr>
      <xdr:spPr>
        <a:xfrm>
          <a:off x="4810148" y="24743447"/>
          <a:ext cx="519931" cy="1023312"/>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259773</xdr:colOff>
      <xdr:row>23</xdr:row>
      <xdr:rowOff>86591</xdr:rowOff>
    </xdr:from>
    <xdr:to>
      <xdr:col>1</xdr:col>
      <xdr:colOff>519545</xdr:colOff>
      <xdr:row>34</xdr:row>
      <xdr:rowOff>187613</xdr:rowOff>
    </xdr:to>
    <xdr:sp macro="" textlink="">
      <xdr:nvSpPr>
        <xdr:cNvPr id="2" name="Down Arrow 1">
          <a:extLst>
            <a:ext uri="{FF2B5EF4-FFF2-40B4-BE49-F238E27FC236}">
              <a16:creationId xmlns:a16="http://schemas.microsoft.com/office/drawing/2014/main" id="{00000000-0008-0000-0600-000002000000}"/>
            </a:ext>
          </a:extLst>
        </xdr:cNvPr>
        <xdr:cNvSpPr/>
      </xdr:nvSpPr>
      <xdr:spPr>
        <a:xfrm>
          <a:off x="1082387" y="4589318"/>
          <a:ext cx="259772" cy="2323522"/>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101022</xdr:colOff>
      <xdr:row>3</xdr:row>
      <xdr:rowOff>43294</xdr:rowOff>
    </xdr:from>
    <xdr:to>
      <xdr:col>2</xdr:col>
      <xdr:colOff>404090</xdr:colOff>
      <xdr:row>6</xdr:row>
      <xdr:rowOff>158749</xdr:rowOff>
    </xdr:to>
    <xdr:sp macro="" textlink="">
      <xdr:nvSpPr>
        <xdr:cNvPr id="3" name="Left Brace 2">
          <a:extLst>
            <a:ext uri="{FF2B5EF4-FFF2-40B4-BE49-F238E27FC236}">
              <a16:creationId xmlns:a16="http://schemas.microsoft.com/office/drawing/2014/main" id="{00000000-0008-0000-0600-000003000000}"/>
            </a:ext>
          </a:extLst>
        </xdr:cNvPr>
        <xdr:cNvSpPr/>
      </xdr:nvSpPr>
      <xdr:spPr>
        <a:xfrm>
          <a:off x="1746249" y="447385"/>
          <a:ext cx="303068" cy="750455"/>
        </a:xfrm>
        <a:prstGeom prst="leftBrace">
          <a:avLst/>
        </a:prstGeom>
        <a:ln w="3810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166832</xdr:colOff>
      <xdr:row>10</xdr:row>
      <xdr:rowOff>0</xdr:rowOff>
    </xdr:from>
    <xdr:to>
      <xdr:col>2</xdr:col>
      <xdr:colOff>505114</xdr:colOff>
      <xdr:row>19</xdr:row>
      <xdr:rowOff>158749</xdr:rowOff>
    </xdr:to>
    <xdr:sp macro="" textlink="">
      <xdr:nvSpPr>
        <xdr:cNvPr id="5" name="Left Brace 4">
          <a:extLst>
            <a:ext uri="{FF2B5EF4-FFF2-40B4-BE49-F238E27FC236}">
              <a16:creationId xmlns:a16="http://schemas.microsoft.com/office/drawing/2014/main" id="{00000000-0008-0000-0600-000005000000}"/>
            </a:ext>
          </a:extLst>
        </xdr:cNvPr>
        <xdr:cNvSpPr/>
      </xdr:nvSpPr>
      <xdr:spPr>
        <a:xfrm>
          <a:off x="1812059" y="1847273"/>
          <a:ext cx="338282" cy="2006021"/>
        </a:xfrm>
        <a:prstGeom prst="leftBrace">
          <a:avLst/>
        </a:prstGeom>
        <a:ln w="3810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812800</xdr:colOff>
      <xdr:row>13</xdr:row>
      <xdr:rowOff>165100</xdr:rowOff>
    </xdr:from>
    <xdr:to>
      <xdr:col>11</xdr:col>
      <xdr:colOff>12700</xdr:colOff>
      <xdr:row>34</xdr:row>
      <xdr:rowOff>12700</xdr:rowOff>
    </xdr:to>
    <xdr:graphicFrame macro="">
      <xdr:nvGraphicFramePr>
        <xdr:cNvPr id="5" name="Chart 4">
          <a:extLst>
            <a:ext uri="{FF2B5EF4-FFF2-40B4-BE49-F238E27FC236}">
              <a16:creationId xmlns:a16="http://schemas.microsoft.com/office/drawing/2014/main" id="{00000000-0008-0000-09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16</xdr:col>
      <xdr:colOff>0</xdr:colOff>
      <xdr:row>2</xdr:row>
      <xdr:rowOff>0</xdr:rowOff>
    </xdr:from>
    <xdr:to>
      <xdr:col>19</xdr:col>
      <xdr:colOff>215900</xdr:colOff>
      <xdr:row>5</xdr:row>
      <xdr:rowOff>63500</xdr:rowOff>
    </xdr:to>
    <xdr:grpSp>
      <xdr:nvGrpSpPr>
        <xdr:cNvPr id="2" name="Group 1">
          <a:extLst>
            <a:ext uri="{FF2B5EF4-FFF2-40B4-BE49-F238E27FC236}">
              <a16:creationId xmlns:a16="http://schemas.microsoft.com/office/drawing/2014/main" id="{00000000-0008-0000-0A00-000002000000}"/>
            </a:ext>
          </a:extLst>
        </xdr:cNvPr>
        <xdr:cNvGrpSpPr/>
      </xdr:nvGrpSpPr>
      <xdr:grpSpPr>
        <a:xfrm>
          <a:off x="13208000" y="698500"/>
          <a:ext cx="2692400" cy="4686300"/>
          <a:chOff x="1" y="1"/>
          <a:chExt cx="1334134" cy="2284099"/>
        </a:xfrm>
      </xdr:grpSpPr>
      <xdr:grpSp>
        <xdr:nvGrpSpPr>
          <xdr:cNvPr id="3" name="Group 2">
            <a:extLst>
              <a:ext uri="{FF2B5EF4-FFF2-40B4-BE49-F238E27FC236}">
                <a16:creationId xmlns:a16="http://schemas.microsoft.com/office/drawing/2014/main" id="{00000000-0008-0000-0A00-000003000000}"/>
              </a:ext>
            </a:extLst>
          </xdr:cNvPr>
          <xdr:cNvGrpSpPr/>
        </xdr:nvGrpSpPr>
        <xdr:grpSpPr>
          <a:xfrm>
            <a:off x="1" y="1"/>
            <a:ext cx="1334134" cy="2284099"/>
            <a:chOff x="1" y="1"/>
            <a:chExt cx="1334579" cy="2284393"/>
          </a:xfrm>
        </xdr:grpSpPr>
        <xdr:pic>
          <xdr:nvPicPr>
            <xdr:cNvPr id="5" name="Picture 4">
              <a:extLst>
                <a:ext uri="{FF2B5EF4-FFF2-40B4-BE49-F238E27FC236}">
                  <a16:creationId xmlns:a16="http://schemas.microsoft.com/office/drawing/2014/main" id="{00000000-0008-0000-0A00-00000500000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9664" t="2158" r="18585" b="3429"/>
            <a:stretch/>
          </xdr:blipFill>
          <xdr:spPr bwMode="auto">
            <a:xfrm>
              <a:off x="26386" y="1"/>
              <a:ext cx="1281839" cy="2249515"/>
            </a:xfrm>
            <a:prstGeom prst="rect">
              <a:avLst/>
            </a:prstGeom>
            <a:ln>
              <a:noFill/>
            </a:ln>
            <a:extLst>
              <a:ext uri="{53640926-AAD7-44d8-BBD7-CCE9431645EC}">
                <a14:shadowObscured xmlns:lc="http://schemas.openxmlformats.org/drawingml/2006/lockedCanvas" xmlns:a14="http://schemas.microsoft.com/office/drawing/2010/main" xmlns:w="http://schemas.openxmlformats.org/wordprocessingml/2006/main" xmlns:w10="urn:schemas-microsoft-com:office:word" xmlns:v="urn:schemas-microsoft-com:vml" xmlns:o="urn:schemas-microsoft-com:office:office" xmlns="" xmlns:pic="http://schemas.openxmlformats.org/drawingml/2006/picture" xmlns:wps="http://schemas.microsoft.com/office/word/2010/wordprocessingShape" xmlns:wne="http://schemas.microsoft.com/office/word/2006/wordml" xmlns:wpi="http://schemas.microsoft.com/office/word/2010/wordprocessingInk" xmlns:wpg="http://schemas.microsoft.com/office/word/2010/wordprocessingGroup" xmlns:w15="http://schemas.microsoft.com/office/word/2012/wordml" xmlns:w14="http://schemas.microsoft.com/office/word/2010/wordml" xmlns:wp="http://schemas.openxmlformats.org/drawingml/2006/wordprocessingDrawing" xmlns:wp14="http://schemas.microsoft.com/office/word/2010/wordprocessingDrawing" xmlns:m="http://schemas.openxmlformats.org/officeDocument/2006/math" xmlns:r="http://schemas.openxmlformats.org/officeDocument/2006/relationships" xmlns:mv="urn:schemas-microsoft-com:mac:vml" xmlns:mc="http://schemas.openxmlformats.org/markup-compatibility/2006" xmlns:mo="http://schemas.microsoft.com/office/mac/office/2008/main" xmlns:wpc="http://schemas.microsoft.com/office/word/2010/wordprocessingCanvas"/>
              </a:ext>
            </a:extLst>
          </xdr:spPr>
        </xdr:pic>
        <xdr:sp macro="" textlink="">
          <xdr:nvSpPr>
            <xdr:cNvPr id="6" name="Text Box 28">
              <a:extLst>
                <a:ext uri="{FF2B5EF4-FFF2-40B4-BE49-F238E27FC236}">
                  <a16:creationId xmlns:a16="http://schemas.microsoft.com/office/drawing/2014/main" id="{00000000-0008-0000-0A00-000006000000}"/>
                </a:ext>
              </a:extLst>
            </xdr:cNvPr>
            <xdr:cNvSpPr txBox="1"/>
          </xdr:nvSpPr>
          <xdr:spPr>
            <a:xfrm>
              <a:off x="594979" y="2151044"/>
              <a:ext cx="518160" cy="133350"/>
            </a:xfrm>
            <a:prstGeom prst="rect">
              <a:avLst/>
            </a:prstGeom>
            <a:solidFill>
              <a:schemeClr val="bg1"/>
            </a:solidFill>
            <a:ln>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0" tIns="0" rIns="0" bIns="0" numCol="1" spcCol="0" rtlCol="0" fromWordArt="0" anchor="t" anchorCtr="0" forceAA="0" compatLnSpc="1">
              <a:prstTxWarp prst="textNoShape">
                <a:avLst/>
              </a:prstTxWarp>
              <a:noAutofit/>
            </a:bodyPr>
            <a:lstStyle/>
            <a:p>
              <a:pPr marL="0" marR="0">
                <a:spcBef>
                  <a:spcPts val="0"/>
                </a:spcBef>
                <a:spcAft>
                  <a:spcPts val="0"/>
                </a:spcAft>
              </a:pPr>
              <a:r>
                <a:rPr lang="en-US" sz="1000">
                  <a:effectLst/>
                  <a:latin typeface="Times New Roman" charset="0"/>
                  <a:ea typeface="Calibri" charset="0"/>
                </a:rPr>
                <a:t>Latitude</a:t>
              </a:r>
            </a:p>
          </xdr:txBody>
        </xdr:sp>
        <xdr:sp macro="" textlink="">
          <xdr:nvSpPr>
            <xdr:cNvPr id="7" name="Text Box 26">
              <a:extLst>
                <a:ext uri="{FF2B5EF4-FFF2-40B4-BE49-F238E27FC236}">
                  <a16:creationId xmlns:a16="http://schemas.microsoft.com/office/drawing/2014/main" id="{00000000-0008-0000-0A00-000007000000}"/>
                </a:ext>
              </a:extLst>
            </xdr:cNvPr>
            <xdr:cNvSpPr txBox="1"/>
          </xdr:nvSpPr>
          <xdr:spPr>
            <a:xfrm rot="16200000">
              <a:off x="-287336" y="419833"/>
              <a:ext cx="703580" cy="128905"/>
            </a:xfrm>
            <a:prstGeom prst="rect">
              <a:avLst/>
            </a:prstGeom>
            <a:solidFill>
              <a:schemeClr val="bg1"/>
            </a:solidFill>
            <a:ln>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0" tIns="0" rIns="0" bIns="0" numCol="1" spcCol="0" rtlCol="0" fromWordArt="0" anchor="t" anchorCtr="0" forceAA="0" compatLnSpc="1">
              <a:prstTxWarp prst="textNoShape">
                <a:avLst/>
              </a:prstTxWarp>
              <a:noAutofit/>
            </a:bodyPr>
            <a:lstStyle/>
            <a:p>
              <a:pPr marL="0" marR="0">
                <a:spcBef>
                  <a:spcPts val="0"/>
                </a:spcBef>
                <a:spcAft>
                  <a:spcPts val="0"/>
                </a:spcAft>
              </a:pPr>
              <a:r>
                <a:rPr lang="en-US" sz="1000">
                  <a:effectLst/>
                  <a:latin typeface="Times New Roman" charset="0"/>
                  <a:ea typeface="Calibri" charset="0"/>
                </a:rPr>
                <a:t>Elev. Barrier</a:t>
              </a:r>
            </a:p>
          </xdr:txBody>
        </xdr:sp>
        <xdr:sp macro="" textlink="">
          <xdr:nvSpPr>
            <xdr:cNvPr id="8" name="Text Box 27">
              <a:extLst>
                <a:ext uri="{FF2B5EF4-FFF2-40B4-BE49-F238E27FC236}">
                  <a16:creationId xmlns:a16="http://schemas.microsoft.com/office/drawing/2014/main" id="{00000000-0008-0000-0A00-000008000000}"/>
                </a:ext>
              </a:extLst>
            </xdr:cNvPr>
            <xdr:cNvSpPr txBox="1"/>
          </xdr:nvSpPr>
          <xdr:spPr>
            <a:xfrm rot="16200000">
              <a:off x="-381855" y="1459523"/>
              <a:ext cx="912495" cy="125730"/>
            </a:xfrm>
            <a:prstGeom prst="rect">
              <a:avLst/>
            </a:prstGeom>
            <a:solidFill>
              <a:schemeClr val="bg1"/>
            </a:solidFill>
            <a:ln>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0" tIns="0" rIns="0" bIns="0" numCol="1" spcCol="0" rtlCol="0" fromWordArt="0" anchor="t" anchorCtr="0" forceAA="0" compatLnSpc="1">
              <a:prstTxWarp prst="textNoShape">
                <a:avLst/>
              </a:prstTxWarp>
              <a:noAutofit/>
            </a:bodyPr>
            <a:lstStyle/>
            <a:p>
              <a:pPr marL="0" marR="0">
                <a:spcBef>
                  <a:spcPts val="0"/>
                </a:spcBef>
                <a:spcAft>
                  <a:spcPts val="0"/>
                </a:spcAft>
              </a:pPr>
              <a:r>
                <a:rPr lang="en-US" sz="1000">
                  <a:effectLst/>
                  <a:latin typeface="Times New Roman" charset="0"/>
                  <a:ea typeface="Calibri" charset="0"/>
                </a:rPr>
                <a:t>Thermal Barrier</a:t>
              </a:r>
            </a:p>
          </xdr:txBody>
        </xdr:sp>
        <xdr:sp macro="" textlink="">
          <xdr:nvSpPr>
            <xdr:cNvPr id="9" name="Text Box 29">
              <a:extLst>
                <a:ext uri="{FF2B5EF4-FFF2-40B4-BE49-F238E27FC236}">
                  <a16:creationId xmlns:a16="http://schemas.microsoft.com/office/drawing/2014/main" id="{00000000-0008-0000-0A00-000009000000}"/>
                </a:ext>
              </a:extLst>
            </xdr:cNvPr>
            <xdr:cNvSpPr txBox="1"/>
          </xdr:nvSpPr>
          <xdr:spPr>
            <a:xfrm>
              <a:off x="308341" y="2035419"/>
              <a:ext cx="164592" cy="146304"/>
            </a:xfrm>
            <a:prstGeom prst="rect">
              <a:avLst/>
            </a:prstGeom>
            <a:solidFill>
              <a:schemeClr val="bg1"/>
            </a:solidFill>
            <a:ln>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0" tIns="0" rIns="0" bIns="0" numCol="1" spcCol="0" rtlCol="0" fromWordArt="0" anchor="t" anchorCtr="0" forceAA="0" compatLnSpc="1">
              <a:prstTxWarp prst="textNoShape">
                <a:avLst/>
              </a:prstTxWarp>
              <a:noAutofit/>
            </a:bodyPr>
            <a:lstStyle/>
            <a:p>
              <a:pPr marL="0" marR="0">
                <a:spcBef>
                  <a:spcPts val="0"/>
                </a:spcBef>
                <a:spcAft>
                  <a:spcPts val="0"/>
                </a:spcAft>
              </a:pPr>
              <a:r>
                <a:rPr lang="en-US" sz="1000">
                  <a:effectLst/>
                  <a:latin typeface="Times New Roman" charset="0"/>
                  <a:ea typeface="Calibri" charset="0"/>
                </a:rPr>
                <a:t>0</a:t>
              </a:r>
            </a:p>
          </xdr:txBody>
        </xdr:sp>
        <xdr:sp macro="" textlink="">
          <xdr:nvSpPr>
            <xdr:cNvPr id="10" name="Text Box 31">
              <a:extLst>
                <a:ext uri="{FF2B5EF4-FFF2-40B4-BE49-F238E27FC236}">
                  <a16:creationId xmlns:a16="http://schemas.microsoft.com/office/drawing/2014/main" id="{00000000-0008-0000-0A00-00000A000000}"/>
                </a:ext>
              </a:extLst>
            </xdr:cNvPr>
            <xdr:cNvSpPr txBox="1"/>
          </xdr:nvSpPr>
          <xdr:spPr>
            <a:xfrm>
              <a:off x="888634" y="2035419"/>
              <a:ext cx="164465" cy="137160"/>
            </a:xfrm>
            <a:prstGeom prst="rect">
              <a:avLst/>
            </a:prstGeom>
            <a:solidFill>
              <a:schemeClr val="bg1"/>
            </a:solidFill>
            <a:ln>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0" tIns="0" rIns="0" bIns="0" numCol="1" spcCol="0" rtlCol="0" fromWordArt="0" anchor="t" anchorCtr="0" forceAA="0" compatLnSpc="1">
              <a:prstTxWarp prst="textNoShape">
                <a:avLst/>
              </a:prstTxWarp>
              <a:noAutofit/>
            </a:bodyPr>
            <a:lstStyle/>
            <a:p>
              <a:pPr marL="0" marR="0">
                <a:spcBef>
                  <a:spcPts val="0"/>
                </a:spcBef>
                <a:spcAft>
                  <a:spcPts val="0"/>
                </a:spcAft>
              </a:pPr>
              <a:r>
                <a:rPr lang="en-US" sz="1000">
                  <a:effectLst/>
                  <a:latin typeface="Times New Roman" charset="0"/>
                  <a:ea typeface="Calibri" charset="0"/>
                </a:rPr>
                <a:t>60</a:t>
              </a:r>
            </a:p>
          </xdr:txBody>
        </xdr:sp>
        <xdr:sp macro="" textlink="">
          <xdr:nvSpPr>
            <xdr:cNvPr id="11" name="Text Box 32">
              <a:extLst>
                <a:ext uri="{FF2B5EF4-FFF2-40B4-BE49-F238E27FC236}">
                  <a16:creationId xmlns:a16="http://schemas.microsoft.com/office/drawing/2014/main" id="{00000000-0008-0000-0A00-00000B000000}"/>
                </a:ext>
              </a:extLst>
            </xdr:cNvPr>
            <xdr:cNvSpPr txBox="1"/>
          </xdr:nvSpPr>
          <xdr:spPr>
            <a:xfrm>
              <a:off x="1169988" y="2035419"/>
              <a:ext cx="164592" cy="146304"/>
            </a:xfrm>
            <a:prstGeom prst="rect">
              <a:avLst/>
            </a:prstGeom>
            <a:solidFill>
              <a:schemeClr val="bg1"/>
            </a:solidFill>
            <a:ln>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0" tIns="0" rIns="0" bIns="0" numCol="1" spcCol="0" rtlCol="0" fromWordArt="0" anchor="t" anchorCtr="0" forceAA="0" compatLnSpc="1">
              <a:prstTxWarp prst="textNoShape">
                <a:avLst/>
              </a:prstTxWarp>
              <a:noAutofit/>
            </a:bodyPr>
            <a:lstStyle/>
            <a:p>
              <a:pPr marL="0" marR="0">
                <a:spcBef>
                  <a:spcPts val="0"/>
                </a:spcBef>
                <a:spcAft>
                  <a:spcPts val="0"/>
                </a:spcAft>
              </a:pPr>
              <a:r>
                <a:rPr lang="en-US" sz="1000">
                  <a:effectLst/>
                  <a:latin typeface="Times New Roman" charset="0"/>
                  <a:ea typeface="Calibri" charset="0"/>
                </a:rPr>
                <a:t>90</a:t>
              </a:r>
            </a:p>
          </xdr:txBody>
        </xdr:sp>
        <xdr:sp macro="" textlink="">
          <xdr:nvSpPr>
            <xdr:cNvPr id="12" name="Text Box 33">
              <a:extLst>
                <a:ext uri="{FF2B5EF4-FFF2-40B4-BE49-F238E27FC236}">
                  <a16:creationId xmlns:a16="http://schemas.microsoft.com/office/drawing/2014/main" id="{00000000-0008-0000-0A00-00000C000000}"/>
                </a:ext>
              </a:extLst>
            </xdr:cNvPr>
            <xdr:cNvSpPr txBox="1"/>
          </xdr:nvSpPr>
          <xdr:spPr>
            <a:xfrm rot="16200000">
              <a:off x="79742" y="729761"/>
              <a:ext cx="287020" cy="128905"/>
            </a:xfrm>
            <a:prstGeom prst="rect">
              <a:avLst/>
            </a:prstGeom>
            <a:solidFill>
              <a:schemeClr val="bg1"/>
            </a:solidFill>
            <a:ln>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0" tIns="0" rIns="0" bIns="0" numCol="1" spcCol="0" rtlCol="0" fromWordArt="0" anchor="t" anchorCtr="0" forceAA="0" compatLnSpc="1">
              <a:prstTxWarp prst="textNoShape">
                <a:avLst/>
              </a:prstTxWarp>
              <a:noAutofit/>
            </a:bodyPr>
            <a:lstStyle/>
            <a:p>
              <a:pPr marL="0" marR="0">
                <a:spcBef>
                  <a:spcPts val="0"/>
                </a:spcBef>
                <a:spcAft>
                  <a:spcPts val="0"/>
                </a:spcAft>
              </a:pPr>
              <a:r>
                <a:rPr lang="en-US" sz="1000">
                  <a:effectLst/>
                  <a:latin typeface="Times New Roman" charset="0"/>
                  <a:ea typeface="Calibri" charset="0"/>
                </a:rPr>
                <a:t>small</a:t>
              </a:r>
            </a:p>
          </xdr:txBody>
        </xdr:sp>
        <xdr:sp macro="" textlink="">
          <xdr:nvSpPr>
            <xdr:cNvPr id="13" name="Text Box 34">
              <a:extLst>
                <a:ext uri="{FF2B5EF4-FFF2-40B4-BE49-F238E27FC236}">
                  <a16:creationId xmlns:a16="http://schemas.microsoft.com/office/drawing/2014/main" id="{00000000-0008-0000-0A00-00000D000000}"/>
                </a:ext>
              </a:extLst>
            </xdr:cNvPr>
            <xdr:cNvSpPr txBox="1"/>
          </xdr:nvSpPr>
          <xdr:spPr>
            <a:xfrm rot="16200000">
              <a:off x="86336" y="1813414"/>
              <a:ext cx="283210" cy="118745"/>
            </a:xfrm>
            <a:prstGeom prst="rect">
              <a:avLst/>
            </a:prstGeom>
            <a:solidFill>
              <a:schemeClr val="bg1"/>
            </a:solidFill>
            <a:ln>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0" tIns="0" rIns="0" bIns="0" numCol="1" spcCol="0" rtlCol="0" fromWordArt="0" anchor="t" anchorCtr="0" forceAA="0" compatLnSpc="1">
              <a:prstTxWarp prst="textNoShape">
                <a:avLst/>
              </a:prstTxWarp>
              <a:noAutofit/>
            </a:bodyPr>
            <a:lstStyle/>
            <a:p>
              <a:pPr marL="0" marR="0">
                <a:spcBef>
                  <a:spcPts val="0"/>
                </a:spcBef>
                <a:spcAft>
                  <a:spcPts val="0"/>
                </a:spcAft>
              </a:pPr>
              <a:r>
                <a:rPr lang="en-US" sz="1000">
                  <a:effectLst/>
                  <a:latin typeface="Times New Roman" charset="0"/>
                  <a:ea typeface="Calibri" charset="0"/>
                </a:rPr>
                <a:t>small</a:t>
              </a:r>
            </a:p>
          </xdr:txBody>
        </xdr:sp>
        <xdr:sp macro="" textlink="">
          <xdr:nvSpPr>
            <xdr:cNvPr id="14" name="Text Box 35">
              <a:extLst>
                <a:ext uri="{FF2B5EF4-FFF2-40B4-BE49-F238E27FC236}">
                  <a16:creationId xmlns:a16="http://schemas.microsoft.com/office/drawing/2014/main" id="{00000000-0008-0000-0A00-00000E000000}"/>
                </a:ext>
              </a:extLst>
            </xdr:cNvPr>
            <xdr:cNvSpPr txBox="1"/>
          </xdr:nvSpPr>
          <xdr:spPr>
            <a:xfrm rot="16200000">
              <a:off x="81940" y="68140"/>
              <a:ext cx="262255" cy="146050"/>
            </a:xfrm>
            <a:prstGeom prst="rect">
              <a:avLst/>
            </a:prstGeom>
            <a:solidFill>
              <a:schemeClr val="bg1"/>
            </a:solidFill>
            <a:ln>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0" tIns="0" rIns="0" bIns="0" numCol="1" spcCol="0" rtlCol="0" fromWordArt="0" anchor="t" anchorCtr="0" forceAA="0" compatLnSpc="1">
              <a:prstTxWarp prst="textNoShape">
                <a:avLst/>
              </a:prstTxWarp>
              <a:noAutofit/>
            </a:bodyPr>
            <a:lstStyle/>
            <a:p>
              <a:pPr marL="0" marR="0">
                <a:spcBef>
                  <a:spcPts val="0"/>
                </a:spcBef>
                <a:spcAft>
                  <a:spcPts val="0"/>
                </a:spcAft>
              </a:pPr>
              <a:r>
                <a:rPr lang="en-US" sz="1000">
                  <a:effectLst/>
                  <a:latin typeface="Times New Roman" charset="0"/>
                  <a:ea typeface="Calibri" charset="0"/>
                </a:rPr>
                <a:t>large</a:t>
              </a:r>
            </a:p>
          </xdr:txBody>
        </xdr:sp>
        <xdr:sp macro="" textlink="">
          <xdr:nvSpPr>
            <xdr:cNvPr id="15" name="Text Box 36">
              <a:extLst>
                <a:ext uri="{FF2B5EF4-FFF2-40B4-BE49-F238E27FC236}">
                  <a16:creationId xmlns:a16="http://schemas.microsoft.com/office/drawing/2014/main" id="{00000000-0008-0000-0A00-00000F000000}"/>
                </a:ext>
              </a:extLst>
            </xdr:cNvPr>
            <xdr:cNvSpPr txBox="1"/>
          </xdr:nvSpPr>
          <xdr:spPr>
            <a:xfrm rot="16200000">
              <a:off x="86336" y="1145198"/>
              <a:ext cx="260350" cy="143510"/>
            </a:xfrm>
            <a:prstGeom prst="rect">
              <a:avLst/>
            </a:prstGeom>
            <a:solidFill>
              <a:schemeClr val="bg1"/>
            </a:solidFill>
            <a:ln>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0" tIns="0" rIns="0" bIns="0" numCol="1" spcCol="0" rtlCol="0" fromWordArt="0" anchor="t" anchorCtr="0" forceAA="0" compatLnSpc="1">
              <a:prstTxWarp prst="textNoShape">
                <a:avLst/>
              </a:prstTxWarp>
              <a:noAutofit/>
            </a:bodyPr>
            <a:lstStyle/>
            <a:p>
              <a:pPr marL="0" marR="0">
                <a:spcBef>
                  <a:spcPts val="0"/>
                </a:spcBef>
                <a:spcAft>
                  <a:spcPts val="0"/>
                </a:spcAft>
              </a:pPr>
              <a:r>
                <a:rPr lang="en-US" sz="1000">
                  <a:effectLst/>
                  <a:latin typeface="Times New Roman" charset="0"/>
                  <a:ea typeface="Calibri" charset="0"/>
                </a:rPr>
                <a:t>large</a:t>
              </a:r>
            </a:p>
          </xdr:txBody>
        </xdr:sp>
        <xdr:sp macro="" textlink="">
          <xdr:nvSpPr>
            <xdr:cNvPr id="16" name="Text Box 37">
              <a:extLst>
                <a:ext uri="{FF2B5EF4-FFF2-40B4-BE49-F238E27FC236}">
                  <a16:creationId xmlns:a16="http://schemas.microsoft.com/office/drawing/2014/main" id="{00000000-0008-0000-0A00-000010000000}"/>
                </a:ext>
              </a:extLst>
            </xdr:cNvPr>
            <xdr:cNvSpPr txBox="1"/>
          </xdr:nvSpPr>
          <xdr:spPr>
            <a:xfrm>
              <a:off x="1136633" y="742517"/>
              <a:ext cx="149739" cy="165771"/>
            </a:xfrm>
            <a:prstGeom prst="rect">
              <a:avLst/>
            </a:prstGeom>
            <a:solidFill>
              <a:schemeClr val="bg1"/>
            </a:solidFill>
            <a:ln>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0" tIns="0" rIns="0" bIns="0" numCol="1" spcCol="0" rtlCol="0" fromWordArt="0" anchor="t" anchorCtr="0" forceAA="0" compatLnSpc="1">
              <a:prstTxWarp prst="textNoShape">
                <a:avLst/>
              </a:prstTxWarp>
              <a:noAutofit/>
            </a:bodyPr>
            <a:lstStyle/>
            <a:p>
              <a:pPr marL="0" marR="0">
                <a:spcBef>
                  <a:spcPts val="0"/>
                </a:spcBef>
                <a:spcAft>
                  <a:spcPts val="0"/>
                </a:spcAft>
              </a:pPr>
              <a:r>
                <a:rPr lang="en-US" sz="1000">
                  <a:effectLst/>
                  <a:latin typeface="Times New Roman" charset="0"/>
                  <a:ea typeface="Calibri" charset="0"/>
                </a:rPr>
                <a:t>(a)</a:t>
              </a:r>
            </a:p>
          </xdr:txBody>
        </xdr:sp>
        <xdr:sp macro="" textlink="">
          <xdr:nvSpPr>
            <xdr:cNvPr id="17" name="Text Box 38">
              <a:extLst>
                <a:ext uri="{FF2B5EF4-FFF2-40B4-BE49-F238E27FC236}">
                  <a16:creationId xmlns:a16="http://schemas.microsoft.com/office/drawing/2014/main" id="{00000000-0008-0000-0A00-000011000000}"/>
                </a:ext>
              </a:extLst>
            </xdr:cNvPr>
            <xdr:cNvSpPr txBox="1"/>
          </xdr:nvSpPr>
          <xdr:spPr>
            <a:xfrm>
              <a:off x="1132993" y="1841968"/>
              <a:ext cx="153670" cy="144780"/>
            </a:xfrm>
            <a:prstGeom prst="rect">
              <a:avLst/>
            </a:prstGeom>
            <a:solidFill>
              <a:schemeClr val="bg1"/>
            </a:solidFill>
            <a:ln>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0" tIns="0" rIns="0" bIns="0" numCol="1" spcCol="0" rtlCol="0" fromWordArt="0" anchor="t" anchorCtr="0" forceAA="0" compatLnSpc="1">
              <a:prstTxWarp prst="textNoShape">
                <a:avLst/>
              </a:prstTxWarp>
              <a:noAutofit/>
            </a:bodyPr>
            <a:lstStyle/>
            <a:p>
              <a:pPr marL="0" marR="0">
                <a:spcBef>
                  <a:spcPts val="0"/>
                </a:spcBef>
                <a:spcAft>
                  <a:spcPts val="0"/>
                </a:spcAft>
              </a:pPr>
              <a:r>
                <a:rPr lang="en-US" sz="1000">
                  <a:effectLst/>
                  <a:latin typeface="Times New Roman" charset="0"/>
                  <a:ea typeface="Calibri" charset="0"/>
                </a:rPr>
                <a:t>(b)</a:t>
              </a:r>
            </a:p>
          </xdr:txBody>
        </xdr:sp>
        <xdr:sp macro="" textlink="">
          <xdr:nvSpPr>
            <xdr:cNvPr id="18" name="Text Box 30">
              <a:extLst>
                <a:ext uri="{FF2B5EF4-FFF2-40B4-BE49-F238E27FC236}">
                  <a16:creationId xmlns:a16="http://schemas.microsoft.com/office/drawing/2014/main" id="{00000000-0008-0000-0A00-000012000000}"/>
                </a:ext>
              </a:extLst>
            </xdr:cNvPr>
            <xdr:cNvSpPr txBox="1"/>
          </xdr:nvSpPr>
          <xdr:spPr>
            <a:xfrm>
              <a:off x="580903" y="2035419"/>
              <a:ext cx="164465" cy="137160"/>
            </a:xfrm>
            <a:prstGeom prst="rect">
              <a:avLst/>
            </a:prstGeom>
            <a:solidFill>
              <a:schemeClr val="bg1"/>
            </a:solidFill>
            <a:ln>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0" tIns="0" rIns="0" bIns="0" numCol="1" spcCol="0" rtlCol="0" fromWordArt="0" anchor="t" anchorCtr="0" forceAA="0" compatLnSpc="1">
              <a:prstTxWarp prst="textNoShape">
                <a:avLst/>
              </a:prstTxWarp>
              <a:noAutofit/>
            </a:bodyPr>
            <a:lstStyle/>
            <a:p>
              <a:pPr marL="0" marR="0">
                <a:spcBef>
                  <a:spcPts val="0"/>
                </a:spcBef>
                <a:spcAft>
                  <a:spcPts val="0"/>
                </a:spcAft>
              </a:pPr>
              <a:r>
                <a:rPr lang="en-US" sz="1000">
                  <a:effectLst/>
                  <a:latin typeface="Times New Roman" charset="0"/>
                  <a:ea typeface="Calibri" charset="0"/>
                </a:rPr>
                <a:t>30</a:t>
              </a:r>
            </a:p>
          </xdr:txBody>
        </xdr:sp>
      </xdr:grpSp>
      <xdr:sp macro="" textlink="">
        <xdr:nvSpPr>
          <xdr:cNvPr id="4" name="Text Box 39">
            <a:extLst>
              <a:ext uri="{FF2B5EF4-FFF2-40B4-BE49-F238E27FC236}">
                <a16:creationId xmlns:a16="http://schemas.microsoft.com/office/drawing/2014/main" id="{00000000-0008-0000-0A00-000004000000}"/>
              </a:ext>
            </a:extLst>
          </xdr:cNvPr>
          <xdr:cNvSpPr txBox="1"/>
        </xdr:nvSpPr>
        <xdr:spPr>
          <a:xfrm>
            <a:off x="313038" y="926756"/>
            <a:ext cx="993140" cy="140970"/>
          </a:xfrm>
          <a:prstGeom prst="rect">
            <a:avLst/>
          </a:prstGeom>
          <a:solidFill>
            <a:schemeClr val="bg1"/>
          </a:solidFill>
          <a:ln>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marL="0" marR="0">
              <a:spcBef>
                <a:spcPts val="0"/>
              </a:spcBef>
              <a:spcAft>
                <a:spcPts val="0"/>
              </a:spcAft>
            </a:pPr>
            <a:r>
              <a:rPr lang="en-US" sz="1000">
                <a:solidFill>
                  <a:srgbClr val="FFFFFF"/>
                </a:solidFill>
                <a:effectLst/>
                <a:latin typeface="Times New Roman" charset="0"/>
                <a:ea typeface="Calibri" charset="0"/>
              </a:rPr>
              <a:t> </a:t>
            </a:r>
            <a:endParaRPr lang="en-US" sz="1000">
              <a:effectLst/>
              <a:latin typeface="Times New Roman" charset="0"/>
              <a:ea typeface="Calibri" charset="0"/>
            </a:endParaRPr>
          </a:p>
        </xdr:txBody>
      </xdr:sp>
    </xdr:grpSp>
    <xdr:clientData/>
  </xdr:twoCellAnchor>
  <xdr:twoCellAnchor>
    <xdr:from>
      <xdr:col>19</xdr:col>
      <xdr:colOff>596900</xdr:colOff>
      <xdr:row>1</xdr:row>
      <xdr:rowOff>330199</xdr:rowOff>
    </xdr:from>
    <xdr:to>
      <xdr:col>21</xdr:col>
      <xdr:colOff>368300</xdr:colOff>
      <xdr:row>2</xdr:row>
      <xdr:rowOff>719757</xdr:rowOff>
    </xdr:to>
    <xdr:sp macro="" textlink="">
      <xdr:nvSpPr>
        <xdr:cNvPr id="19" name="Text Box 1">
          <a:extLst>
            <a:ext uri="{FF2B5EF4-FFF2-40B4-BE49-F238E27FC236}">
              <a16:creationId xmlns:a16="http://schemas.microsoft.com/office/drawing/2014/main" id="{00000000-0008-0000-0A00-000013000000}"/>
            </a:ext>
          </a:extLst>
        </xdr:cNvPr>
        <xdr:cNvSpPr txBox="1"/>
      </xdr:nvSpPr>
      <xdr:spPr>
        <a:xfrm>
          <a:off x="16281400" y="533399"/>
          <a:ext cx="1422400" cy="884858"/>
        </a:xfrm>
        <a:prstGeom prst="rect">
          <a:avLst/>
        </a:prstGeom>
        <a:noFill/>
        <a:ln>
          <a:solidFill>
            <a:schemeClr val="tx1"/>
          </a:solid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45720" tIns="0" rIns="0" bIns="0" numCol="1" spcCol="0" rtlCol="0" fromWordArt="0" anchor="t" anchorCtr="0" forceAA="0" compatLnSpc="1">
          <a:prstTxWarp prst="textNoShape">
            <a:avLst/>
          </a:prstTxWarp>
          <a:spAutoFit/>
        </a:bodyPr>
        <a:lstStyle/>
        <a:p>
          <a:pPr marL="0" marR="0">
            <a:spcBef>
              <a:spcPts val="0"/>
            </a:spcBef>
            <a:spcAft>
              <a:spcPts val="0"/>
            </a:spcAft>
          </a:pPr>
          <a:r>
            <a:rPr lang="en-US" sz="1000">
              <a:effectLst/>
              <a:latin typeface="Times New Roman" charset="0"/>
              <a:ea typeface="Calibri" charset="0"/>
            </a:rPr>
            <a:t>Fig 1. Predicted relationships between the elevational and thermal barriers separating species pairs across a latitudinal gradient.</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140"/>
  <sheetViews>
    <sheetView tabSelected="1" topLeftCell="A77" zoomScale="90" zoomScaleNormal="75" zoomScalePageLayoutView="75" workbookViewId="0">
      <selection activeCell="E73" sqref="E73"/>
    </sheetView>
  </sheetViews>
  <sheetFormatPr baseColWidth="10" defaultColWidth="8.83203125" defaultRowHeight="16"/>
  <cols>
    <col min="17" max="17" width="8.83203125" style="4"/>
    <col min="18" max="19" width="8.83203125" style="10"/>
    <col min="20" max="20" width="11.1640625" style="9" bestFit="1" customWidth="1"/>
    <col min="21" max="21" width="15.83203125" style="9" bestFit="1" customWidth="1"/>
    <col min="22" max="22" width="9.5" style="9" bestFit="1" customWidth="1"/>
    <col min="23" max="23" width="24" style="9" bestFit="1" customWidth="1"/>
    <col min="24" max="24" width="8.83203125" style="10"/>
    <col min="25" max="25" width="11.1640625" style="9" bestFit="1" customWidth="1"/>
    <col min="26" max="26" width="15.83203125" style="9" bestFit="1" customWidth="1"/>
    <col min="27" max="27" width="9.5" style="9" bestFit="1" customWidth="1"/>
    <col min="28" max="28" width="24" bestFit="1" customWidth="1"/>
  </cols>
  <sheetData>
    <row r="1" spans="1:29">
      <c r="A1" s="17" t="s">
        <v>1071</v>
      </c>
      <c r="C1" s="1"/>
      <c r="D1" s="2"/>
    </row>
    <row r="2" spans="1:29">
      <c r="A2" s="8"/>
      <c r="B2" s="64" t="s">
        <v>1266</v>
      </c>
      <c r="C2" t="s">
        <v>1267</v>
      </c>
      <c r="F2" s="144"/>
      <c r="G2" t="s">
        <v>1266</v>
      </c>
      <c r="H2" t="s">
        <v>1345</v>
      </c>
      <c r="R2" s="10" t="s">
        <v>0</v>
      </c>
      <c r="S2" s="10" t="s">
        <v>651</v>
      </c>
      <c r="T2" s="15" t="s">
        <v>653</v>
      </c>
      <c r="U2" s="15" t="s">
        <v>654</v>
      </c>
      <c r="V2" s="15" t="s">
        <v>655</v>
      </c>
      <c r="W2" s="15" t="s">
        <v>659</v>
      </c>
      <c r="X2" s="10" t="s">
        <v>652</v>
      </c>
      <c r="Y2" s="15" t="s">
        <v>656</v>
      </c>
      <c r="Z2" s="15" t="s">
        <v>657</v>
      </c>
      <c r="AA2" s="15" t="s">
        <v>658</v>
      </c>
      <c r="AB2" s="15" t="s">
        <v>660</v>
      </c>
      <c r="AC2" s="5" t="s">
        <v>1</v>
      </c>
    </row>
    <row r="3" spans="1:29">
      <c r="R3" s="13" t="s">
        <v>170</v>
      </c>
      <c r="S3" s="13" t="s">
        <v>1072</v>
      </c>
      <c r="T3" s="9" t="s">
        <v>259</v>
      </c>
      <c r="U3" s="9" t="s">
        <v>260</v>
      </c>
      <c r="V3" s="11" t="s">
        <v>10</v>
      </c>
      <c r="W3" t="s">
        <v>661</v>
      </c>
      <c r="X3" s="13" t="s">
        <v>1166</v>
      </c>
      <c r="Y3" s="9" t="s">
        <v>455</v>
      </c>
      <c r="Z3" s="9" t="s">
        <v>456</v>
      </c>
      <c r="AA3" s="11" t="s">
        <v>90</v>
      </c>
      <c r="AB3" t="s">
        <v>753</v>
      </c>
      <c r="AC3" s="3" t="s">
        <v>1257</v>
      </c>
    </row>
    <row r="4" spans="1:29">
      <c r="A4" s="68" t="s">
        <v>1258</v>
      </c>
      <c r="B4" s="55"/>
      <c r="C4" s="55"/>
      <c r="D4" s="55"/>
      <c r="E4" s="55"/>
      <c r="F4" s="55"/>
      <c r="G4" s="55"/>
      <c r="H4" s="55"/>
      <c r="I4" s="55"/>
      <c r="J4" s="55"/>
      <c r="K4" s="55"/>
      <c r="L4" s="55"/>
      <c r="M4" s="55"/>
      <c r="N4" s="55"/>
      <c r="O4" s="55"/>
      <c r="P4" s="55"/>
      <c r="R4" s="13" t="s">
        <v>178</v>
      </c>
      <c r="S4" s="13" t="s">
        <v>1073</v>
      </c>
      <c r="T4" s="9" t="s">
        <v>261</v>
      </c>
      <c r="U4" s="9" t="s">
        <v>262</v>
      </c>
      <c r="V4" s="11" t="s">
        <v>11</v>
      </c>
      <c r="W4" t="s">
        <v>662</v>
      </c>
      <c r="X4" s="13" t="s">
        <v>1167</v>
      </c>
      <c r="Y4" s="9" t="s">
        <v>457</v>
      </c>
      <c r="Z4" s="9" t="s">
        <v>458</v>
      </c>
      <c r="AA4" s="11" t="s">
        <v>91</v>
      </c>
      <c r="AB4" t="s">
        <v>754</v>
      </c>
      <c r="AC4" s="3" t="s">
        <v>1257</v>
      </c>
    </row>
    <row r="5" spans="1:29">
      <c r="A5" s="55"/>
      <c r="B5" s="7" t="s">
        <v>1259</v>
      </c>
      <c r="O5" s="4"/>
      <c r="P5" s="55"/>
      <c r="R5" s="13" t="s">
        <v>179</v>
      </c>
      <c r="S5" s="13" t="s">
        <v>1074</v>
      </c>
      <c r="T5" s="9" t="s">
        <v>263</v>
      </c>
      <c r="U5" s="9" t="s">
        <v>264</v>
      </c>
      <c r="V5" s="11" t="s">
        <v>12</v>
      </c>
      <c r="W5" t="s">
        <v>663</v>
      </c>
      <c r="X5" s="13" t="s">
        <v>1168</v>
      </c>
      <c r="Y5" s="9" t="s">
        <v>459</v>
      </c>
      <c r="Z5" s="9" t="s">
        <v>460</v>
      </c>
      <c r="AA5" s="11" t="s">
        <v>112</v>
      </c>
      <c r="AB5" t="s">
        <v>755</v>
      </c>
      <c r="AC5" s="3" t="s">
        <v>1257</v>
      </c>
    </row>
    <row r="6" spans="1:29">
      <c r="A6" s="55"/>
      <c r="B6" s="6"/>
      <c r="C6" s="64">
        <v>1</v>
      </c>
      <c r="D6" s="64">
        <v>2</v>
      </c>
      <c r="E6" s="64">
        <v>3</v>
      </c>
      <c r="F6" s="64">
        <v>4</v>
      </c>
      <c r="G6" s="64">
        <v>5</v>
      </c>
      <c r="H6" s="64">
        <v>6</v>
      </c>
      <c r="I6" s="64">
        <v>7</v>
      </c>
      <c r="J6" s="64">
        <v>8</v>
      </c>
      <c r="K6" s="64">
        <v>9</v>
      </c>
      <c r="L6" s="64">
        <v>10</v>
      </c>
      <c r="M6" s="64">
        <v>11</v>
      </c>
      <c r="N6" s="64">
        <v>12</v>
      </c>
      <c r="O6" s="4"/>
      <c r="P6" s="55"/>
      <c r="R6" s="13" t="s">
        <v>180</v>
      </c>
      <c r="S6" s="13" t="s">
        <v>1076</v>
      </c>
      <c r="T6" s="9" t="s">
        <v>267</v>
      </c>
      <c r="U6" s="9" t="s">
        <v>268</v>
      </c>
      <c r="V6" s="11" t="s">
        <v>14</v>
      </c>
      <c r="W6" t="s">
        <v>665</v>
      </c>
      <c r="X6" s="13" t="s">
        <v>1170</v>
      </c>
      <c r="Y6" s="9" t="s">
        <v>463</v>
      </c>
      <c r="Z6" s="9" t="s">
        <v>464</v>
      </c>
      <c r="AA6" s="11" t="s">
        <v>114</v>
      </c>
      <c r="AB6" t="s">
        <v>757</v>
      </c>
      <c r="AC6" s="3" t="s">
        <v>1257</v>
      </c>
    </row>
    <row r="7" spans="1:29">
      <c r="A7" s="55"/>
      <c r="B7" s="7" t="s">
        <v>2</v>
      </c>
      <c r="C7" s="82"/>
      <c r="D7" s="65" t="s">
        <v>1072</v>
      </c>
      <c r="E7" s="65" t="s">
        <v>1073</v>
      </c>
      <c r="F7" s="65" t="s">
        <v>1074</v>
      </c>
      <c r="G7" s="65" t="s">
        <v>1075</v>
      </c>
      <c r="H7" s="65" t="s">
        <v>1076</v>
      </c>
      <c r="I7" s="65" t="s">
        <v>1077</v>
      </c>
      <c r="J7" s="65" t="s">
        <v>1078</v>
      </c>
      <c r="K7" s="65" t="s">
        <v>1079</v>
      </c>
      <c r="L7" s="65" t="s">
        <v>1080</v>
      </c>
      <c r="M7" s="65" t="s">
        <v>1081</v>
      </c>
      <c r="N7" s="82"/>
      <c r="O7" s="4"/>
      <c r="P7" s="55"/>
      <c r="R7" s="13" t="s">
        <v>181</v>
      </c>
      <c r="S7" s="13" t="s">
        <v>1077</v>
      </c>
      <c r="T7" s="9" t="s">
        <v>269</v>
      </c>
      <c r="U7" s="9" t="s">
        <v>270</v>
      </c>
      <c r="V7" s="11" t="s">
        <v>15</v>
      </c>
      <c r="W7" t="s">
        <v>666</v>
      </c>
      <c r="X7" s="13" t="s">
        <v>1171</v>
      </c>
      <c r="Y7" s="9" t="s">
        <v>465</v>
      </c>
      <c r="Z7" s="9" t="s">
        <v>466</v>
      </c>
      <c r="AA7" s="11" t="s">
        <v>115</v>
      </c>
      <c r="AB7" t="s">
        <v>758</v>
      </c>
      <c r="AC7" s="3" t="s">
        <v>1257</v>
      </c>
    </row>
    <row r="8" spans="1:29">
      <c r="A8" s="55"/>
      <c r="B8" s="7" t="s">
        <v>3</v>
      </c>
      <c r="C8" s="65" t="s">
        <v>1082</v>
      </c>
      <c r="D8" s="65" t="s">
        <v>1083</v>
      </c>
      <c r="E8" s="65" t="s">
        <v>1084</v>
      </c>
      <c r="F8" s="65" t="s">
        <v>1085</v>
      </c>
      <c r="G8" s="65" t="s">
        <v>1086</v>
      </c>
      <c r="H8" s="65" t="s">
        <v>1087</v>
      </c>
      <c r="I8" s="65" t="s">
        <v>1088</v>
      </c>
      <c r="J8" s="65" t="s">
        <v>1089</v>
      </c>
      <c r="K8" s="65" t="s">
        <v>1090</v>
      </c>
      <c r="L8" s="65" t="s">
        <v>1091</v>
      </c>
      <c r="M8" s="65" t="s">
        <v>1092</v>
      </c>
      <c r="N8" s="65" t="s">
        <v>1093</v>
      </c>
      <c r="O8" s="4"/>
      <c r="P8" s="55"/>
      <c r="R8" s="13" t="s">
        <v>182</v>
      </c>
      <c r="S8" s="13" t="s">
        <v>1078</v>
      </c>
      <c r="T8" s="9" t="s">
        <v>271</v>
      </c>
      <c r="U8" s="9" t="s">
        <v>272</v>
      </c>
      <c r="V8" s="11" t="s">
        <v>16</v>
      </c>
      <c r="W8" t="s">
        <v>667</v>
      </c>
      <c r="X8" s="13" t="s">
        <v>1172</v>
      </c>
      <c r="Y8" s="9" t="s">
        <v>467</v>
      </c>
      <c r="Z8" s="9" t="s">
        <v>468</v>
      </c>
      <c r="AA8" s="11" t="s">
        <v>116</v>
      </c>
      <c r="AB8" t="s">
        <v>759</v>
      </c>
      <c r="AC8" s="3" t="s">
        <v>1257</v>
      </c>
    </row>
    <row r="9" spans="1:29">
      <c r="A9" s="55"/>
      <c r="B9" s="7" t="s">
        <v>4</v>
      </c>
      <c r="C9" s="65" t="s">
        <v>1094</v>
      </c>
      <c r="D9" s="65" t="s">
        <v>1095</v>
      </c>
      <c r="E9" s="65" t="s">
        <v>1096</v>
      </c>
      <c r="F9" s="65" t="s">
        <v>1097</v>
      </c>
      <c r="G9" s="65" t="s">
        <v>1098</v>
      </c>
      <c r="H9" s="65" t="s">
        <v>1099</v>
      </c>
      <c r="I9" s="65" t="s">
        <v>1100</v>
      </c>
      <c r="J9" s="65" t="s">
        <v>1101</v>
      </c>
      <c r="K9" s="65" t="s">
        <v>1102</v>
      </c>
      <c r="L9" s="65" t="s">
        <v>1103</v>
      </c>
      <c r="M9" s="65" t="s">
        <v>1104</v>
      </c>
      <c r="N9" s="65" t="s">
        <v>1105</v>
      </c>
      <c r="O9" s="4"/>
      <c r="P9" s="55"/>
      <c r="R9" s="13" t="s">
        <v>183</v>
      </c>
      <c r="S9" s="13" t="s">
        <v>1079</v>
      </c>
      <c r="T9" s="9" t="s">
        <v>273</v>
      </c>
      <c r="U9" s="9" t="s">
        <v>274</v>
      </c>
      <c r="V9" s="11" t="s">
        <v>17</v>
      </c>
      <c r="W9" s="12" t="s">
        <v>668</v>
      </c>
      <c r="X9" s="13" t="s">
        <v>1173</v>
      </c>
      <c r="Y9" s="9" t="s">
        <v>469</v>
      </c>
      <c r="Z9" s="9" t="s">
        <v>470</v>
      </c>
      <c r="AA9" s="11" t="s">
        <v>117</v>
      </c>
      <c r="AB9" t="s">
        <v>760</v>
      </c>
      <c r="AC9" s="3" t="s">
        <v>1257</v>
      </c>
    </row>
    <row r="10" spans="1:29">
      <c r="A10" s="55"/>
      <c r="B10" s="6" t="s">
        <v>5</v>
      </c>
      <c r="C10" s="65" t="s">
        <v>1106</v>
      </c>
      <c r="D10" s="66" t="s">
        <v>1107</v>
      </c>
      <c r="E10" s="65" t="s">
        <v>1108</v>
      </c>
      <c r="F10" s="66" t="s">
        <v>1109</v>
      </c>
      <c r="G10" s="65" t="s">
        <v>1110</v>
      </c>
      <c r="H10" s="66" t="s">
        <v>1111</v>
      </c>
      <c r="I10" s="65" t="s">
        <v>1112</v>
      </c>
      <c r="J10" s="66" t="s">
        <v>1113</v>
      </c>
      <c r="K10" s="65" t="s">
        <v>1114</v>
      </c>
      <c r="L10" s="66" t="s">
        <v>1115</v>
      </c>
      <c r="M10" s="65" t="s">
        <v>1116</v>
      </c>
      <c r="N10" s="66" t="s">
        <v>1117</v>
      </c>
      <c r="O10" s="4"/>
      <c r="P10" s="55"/>
      <c r="R10" s="13" t="s">
        <v>184</v>
      </c>
      <c r="S10" s="13" t="s">
        <v>1080</v>
      </c>
      <c r="T10" s="9" t="s">
        <v>275</v>
      </c>
      <c r="U10" s="9" t="s">
        <v>276</v>
      </c>
      <c r="V10" s="11" t="s">
        <v>18</v>
      </c>
      <c r="W10" s="12" t="s">
        <v>669</v>
      </c>
      <c r="X10" s="13" t="s">
        <v>1174</v>
      </c>
      <c r="Y10" s="9" t="s">
        <v>471</v>
      </c>
      <c r="Z10" s="9" t="s">
        <v>472</v>
      </c>
      <c r="AA10" s="11" t="s">
        <v>118</v>
      </c>
      <c r="AB10" t="s">
        <v>761</v>
      </c>
      <c r="AC10" s="3" t="s">
        <v>1257</v>
      </c>
    </row>
    <row r="11" spans="1:29">
      <c r="A11" s="55"/>
      <c r="B11" s="6" t="s">
        <v>6</v>
      </c>
      <c r="C11" s="67" t="s">
        <v>1118</v>
      </c>
      <c r="D11" s="66" t="s">
        <v>1119</v>
      </c>
      <c r="E11" s="67" t="s">
        <v>1120</v>
      </c>
      <c r="F11" s="66" t="s">
        <v>1121</v>
      </c>
      <c r="G11" s="67" t="s">
        <v>1122</v>
      </c>
      <c r="H11" s="66" t="s">
        <v>1123</v>
      </c>
      <c r="I11" s="67" t="s">
        <v>1124</v>
      </c>
      <c r="J11" s="66" t="s">
        <v>1125</v>
      </c>
      <c r="K11" s="67" t="s">
        <v>1126</v>
      </c>
      <c r="L11" s="66" t="s">
        <v>1127</v>
      </c>
      <c r="M11" s="67" t="s">
        <v>1128</v>
      </c>
      <c r="N11" s="66" t="s">
        <v>1129</v>
      </c>
      <c r="O11" s="4"/>
      <c r="P11" s="55"/>
      <c r="R11" s="13" t="s">
        <v>185</v>
      </c>
      <c r="S11" s="13" t="s">
        <v>1081</v>
      </c>
      <c r="T11" s="9" t="s">
        <v>277</v>
      </c>
      <c r="U11" s="9" t="s">
        <v>278</v>
      </c>
      <c r="V11" s="11" t="s">
        <v>19</v>
      </c>
      <c r="W11" s="12" t="s">
        <v>670</v>
      </c>
      <c r="X11" s="13" t="s">
        <v>1175</v>
      </c>
      <c r="Y11" s="9" t="s">
        <v>473</v>
      </c>
      <c r="Z11" s="9" t="s">
        <v>474</v>
      </c>
      <c r="AA11" s="11" t="s">
        <v>119</v>
      </c>
      <c r="AB11" t="s">
        <v>762</v>
      </c>
      <c r="AC11" s="3" t="s">
        <v>1257</v>
      </c>
    </row>
    <row r="12" spans="1:29">
      <c r="A12" s="55"/>
      <c r="B12" s="6" t="s">
        <v>7</v>
      </c>
      <c r="C12" s="65" t="s">
        <v>1130</v>
      </c>
      <c r="D12" s="66" t="s">
        <v>1131</v>
      </c>
      <c r="E12" s="65" t="s">
        <v>1132</v>
      </c>
      <c r="F12" s="66" t="s">
        <v>1133</v>
      </c>
      <c r="G12" s="65" t="s">
        <v>1134</v>
      </c>
      <c r="H12" s="66" t="s">
        <v>1135</v>
      </c>
      <c r="I12" s="65" t="s">
        <v>1136</v>
      </c>
      <c r="J12" s="66" t="s">
        <v>1137</v>
      </c>
      <c r="K12" s="65" t="s">
        <v>1138</v>
      </c>
      <c r="L12" s="66" t="s">
        <v>1139</v>
      </c>
      <c r="M12" s="65" t="s">
        <v>1140</v>
      </c>
      <c r="N12" s="66" t="s">
        <v>1141</v>
      </c>
      <c r="O12" s="4"/>
      <c r="P12" s="55"/>
      <c r="R12" s="13" t="s">
        <v>251</v>
      </c>
      <c r="S12" s="13" t="s">
        <v>1082</v>
      </c>
      <c r="T12" s="9" t="s">
        <v>279</v>
      </c>
      <c r="U12" s="9" t="s">
        <v>280</v>
      </c>
      <c r="V12" s="11" t="s">
        <v>20</v>
      </c>
      <c r="W12" t="s">
        <v>671</v>
      </c>
      <c r="X12" s="13" t="s">
        <v>1176</v>
      </c>
      <c r="Y12" s="9" t="s">
        <v>475</v>
      </c>
      <c r="Z12" s="9" t="s">
        <v>476</v>
      </c>
      <c r="AA12" s="11" t="s">
        <v>92</v>
      </c>
      <c r="AB12" t="s">
        <v>763</v>
      </c>
      <c r="AC12" s="3" t="s">
        <v>1257</v>
      </c>
    </row>
    <row r="13" spans="1:29">
      <c r="A13" s="55"/>
      <c r="B13" s="6" t="s">
        <v>8</v>
      </c>
      <c r="C13" s="66" t="s">
        <v>1142</v>
      </c>
      <c r="D13" s="66" t="s">
        <v>1143</v>
      </c>
      <c r="E13" s="66" t="s">
        <v>1144</v>
      </c>
      <c r="F13" s="66" t="s">
        <v>1145</v>
      </c>
      <c r="G13" s="66" t="s">
        <v>1146</v>
      </c>
      <c r="H13" s="66" t="s">
        <v>1147</v>
      </c>
      <c r="I13" s="66" t="s">
        <v>1148</v>
      </c>
      <c r="J13" s="66" t="s">
        <v>1149</v>
      </c>
      <c r="K13" s="66" t="s">
        <v>1150</v>
      </c>
      <c r="L13" s="66" t="s">
        <v>1151</v>
      </c>
      <c r="M13" s="66" t="s">
        <v>1152</v>
      </c>
      <c r="N13" s="66" t="s">
        <v>1153</v>
      </c>
      <c r="O13" s="4"/>
      <c r="P13" s="55"/>
      <c r="R13" s="13" t="s">
        <v>171</v>
      </c>
      <c r="S13" s="13" t="s">
        <v>1083</v>
      </c>
      <c r="T13" s="9" t="s">
        <v>281</v>
      </c>
      <c r="U13" s="9" t="s">
        <v>282</v>
      </c>
      <c r="V13" s="11" t="s">
        <v>21</v>
      </c>
      <c r="W13" t="s">
        <v>672</v>
      </c>
      <c r="X13" s="13" t="s">
        <v>1177</v>
      </c>
      <c r="Y13" s="9" t="s">
        <v>477</v>
      </c>
      <c r="Z13" s="9" t="s">
        <v>478</v>
      </c>
      <c r="AA13" s="11" t="s">
        <v>93</v>
      </c>
      <c r="AB13" t="s">
        <v>764</v>
      </c>
      <c r="AC13" s="3" t="s">
        <v>1257</v>
      </c>
    </row>
    <row r="14" spans="1:29">
      <c r="A14" s="55"/>
      <c r="B14" s="6" t="s">
        <v>9</v>
      </c>
      <c r="C14" s="83"/>
      <c r="D14" s="65" t="s">
        <v>1154</v>
      </c>
      <c r="E14" s="66" t="s">
        <v>1155</v>
      </c>
      <c r="F14" s="65" t="s">
        <v>1156</v>
      </c>
      <c r="G14" s="66" t="s">
        <v>1157</v>
      </c>
      <c r="H14" s="65" t="s">
        <v>1158</v>
      </c>
      <c r="I14" s="66" t="s">
        <v>1159</v>
      </c>
      <c r="J14" s="65" t="s">
        <v>1160</v>
      </c>
      <c r="K14" s="66" t="s">
        <v>1161</v>
      </c>
      <c r="L14" s="65" t="s">
        <v>1163</v>
      </c>
      <c r="M14" s="66" t="s">
        <v>1162</v>
      </c>
      <c r="N14" s="82"/>
      <c r="O14" s="4"/>
      <c r="P14" s="55"/>
      <c r="R14" s="13" t="s">
        <v>186</v>
      </c>
      <c r="S14" s="13" t="s">
        <v>1084</v>
      </c>
      <c r="T14" s="9" t="s">
        <v>283</v>
      </c>
      <c r="U14" s="9" t="s">
        <v>284</v>
      </c>
      <c r="V14" s="11" t="s">
        <v>22</v>
      </c>
      <c r="W14" t="s">
        <v>673</v>
      </c>
      <c r="X14" s="13" t="s">
        <v>1178</v>
      </c>
      <c r="Y14" s="9" t="s">
        <v>479</v>
      </c>
      <c r="Z14" s="9" t="s">
        <v>480</v>
      </c>
      <c r="AA14" s="11" t="s">
        <v>120</v>
      </c>
      <c r="AB14" t="s">
        <v>765</v>
      </c>
      <c r="AC14" s="3" t="s">
        <v>1257</v>
      </c>
    </row>
    <row r="15" spans="1:29">
      <c r="A15" s="55"/>
      <c r="B15" s="6"/>
      <c r="D15" s="3"/>
      <c r="E15" s="4"/>
      <c r="F15" s="3"/>
      <c r="G15" s="4"/>
      <c r="H15" s="3"/>
      <c r="I15" s="4"/>
      <c r="J15" s="3"/>
      <c r="K15" s="4"/>
      <c r="L15" s="3"/>
      <c r="M15" s="4"/>
      <c r="N15" s="3"/>
      <c r="O15" s="4"/>
      <c r="P15" s="55"/>
      <c r="R15" s="13" t="s">
        <v>187</v>
      </c>
      <c r="S15" s="13" t="s">
        <v>1085</v>
      </c>
      <c r="T15" s="9" t="s">
        <v>285</v>
      </c>
      <c r="U15" s="9" t="s">
        <v>286</v>
      </c>
      <c r="V15" s="11" t="s">
        <v>31</v>
      </c>
      <c r="W15" t="s">
        <v>674</v>
      </c>
      <c r="X15" s="13" t="s">
        <v>1179</v>
      </c>
      <c r="Y15" s="9" t="s">
        <v>481</v>
      </c>
      <c r="Z15" s="9" t="s">
        <v>482</v>
      </c>
      <c r="AA15" s="11" t="s">
        <v>121</v>
      </c>
      <c r="AB15" t="s">
        <v>766</v>
      </c>
      <c r="AC15" s="3" t="s">
        <v>1257</v>
      </c>
    </row>
    <row r="16" spans="1:29">
      <c r="A16" s="55"/>
      <c r="B16" s="7" t="s">
        <v>1260</v>
      </c>
      <c r="O16" s="4"/>
      <c r="P16" s="55"/>
      <c r="R16" s="13" t="s">
        <v>188</v>
      </c>
      <c r="S16" s="13" t="s">
        <v>1086</v>
      </c>
      <c r="T16" s="9" t="s">
        <v>287</v>
      </c>
      <c r="U16" s="9" t="s">
        <v>288</v>
      </c>
      <c r="V16" s="11" t="s">
        <v>32</v>
      </c>
      <c r="W16" t="s">
        <v>675</v>
      </c>
      <c r="X16" s="13" t="s">
        <v>1180</v>
      </c>
      <c r="Y16" s="9" t="s">
        <v>483</v>
      </c>
      <c r="Z16" s="9" t="s">
        <v>484</v>
      </c>
      <c r="AA16" s="11" t="s">
        <v>122</v>
      </c>
      <c r="AB16" t="s">
        <v>767</v>
      </c>
      <c r="AC16" s="3" t="s">
        <v>1257</v>
      </c>
    </row>
    <row r="17" spans="1:29">
      <c r="A17" s="55"/>
      <c r="B17" s="27"/>
      <c r="C17" s="64">
        <v>1</v>
      </c>
      <c r="D17" s="64">
        <v>2</v>
      </c>
      <c r="E17" s="64">
        <v>3</v>
      </c>
      <c r="F17" s="64">
        <v>4</v>
      </c>
      <c r="G17" s="64">
        <v>5</v>
      </c>
      <c r="H17" s="64">
        <v>6</v>
      </c>
      <c r="I17" s="64">
        <v>7</v>
      </c>
      <c r="J17" s="64">
        <v>8</v>
      </c>
      <c r="K17" s="64">
        <v>9</v>
      </c>
      <c r="L17" s="64">
        <v>10</v>
      </c>
      <c r="M17" s="64">
        <v>11</v>
      </c>
      <c r="N17" s="64">
        <v>12</v>
      </c>
      <c r="O17" s="4"/>
      <c r="P17" s="55"/>
      <c r="R17" s="13" t="s">
        <v>189</v>
      </c>
      <c r="S17" s="13" t="s">
        <v>1087</v>
      </c>
      <c r="T17" s="9" t="s">
        <v>289</v>
      </c>
      <c r="U17" s="9" t="s">
        <v>290</v>
      </c>
      <c r="V17" s="11" t="s">
        <v>33</v>
      </c>
      <c r="W17" t="s">
        <v>676</v>
      </c>
      <c r="X17" s="13" t="s">
        <v>1181</v>
      </c>
      <c r="Y17" s="9" t="s">
        <v>485</v>
      </c>
      <c r="Z17" s="9" t="s">
        <v>486</v>
      </c>
      <c r="AA17" s="11" t="s">
        <v>123</v>
      </c>
      <c r="AB17" t="s">
        <v>768</v>
      </c>
      <c r="AC17" s="3" t="s">
        <v>1257</v>
      </c>
    </row>
    <row r="18" spans="1:29">
      <c r="A18" s="55"/>
      <c r="B18" s="7" t="s">
        <v>2</v>
      </c>
      <c r="C18" s="82"/>
      <c r="D18" s="65" t="s">
        <v>1166</v>
      </c>
      <c r="E18" s="65" t="s">
        <v>1167</v>
      </c>
      <c r="F18" s="65" t="s">
        <v>1168</v>
      </c>
      <c r="G18" s="143" t="s">
        <v>1169</v>
      </c>
      <c r="H18" s="65" t="s">
        <v>1170</v>
      </c>
      <c r="I18" s="65" t="s">
        <v>1171</v>
      </c>
      <c r="J18" s="65" t="s">
        <v>1172</v>
      </c>
      <c r="K18" s="65" t="s">
        <v>1173</v>
      </c>
      <c r="L18" s="65" t="s">
        <v>1174</v>
      </c>
      <c r="M18" s="65" t="s">
        <v>1175</v>
      </c>
      <c r="N18" s="82"/>
      <c r="O18" s="4"/>
      <c r="P18" s="55"/>
      <c r="R18" s="13" t="s">
        <v>190</v>
      </c>
      <c r="S18" s="13" t="s">
        <v>1088</v>
      </c>
      <c r="T18" s="9" t="s">
        <v>291</v>
      </c>
      <c r="U18" s="9" t="s">
        <v>292</v>
      </c>
      <c r="V18" s="11" t="s">
        <v>34</v>
      </c>
      <c r="W18" t="s">
        <v>677</v>
      </c>
      <c r="X18" s="13" t="s">
        <v>1182</v>
      </c>
      <c r="Y18" s="9" t="s">
        <v>487</v>
      </c>
      <c r="Z18" s="9" t="s">
        <v>488</v>
      </c>
      <c r="AA18" s="11" t="s">
        <v>124</v>
      </c>
      <c r="AB18" t="s">
        <v>769</v>
      </c>
      <c r="AC18" s="3" t="s">
        <v>1257</v>
      </c>
    </row>
    <row r="19" spans="1:29">
      <c r="A19" s="55"/>
      <c r="B19" s="7" t="s">
        <v>3</v>
      </c>
      <c r="C19" s="65" t="s">
        <v>1176</v>
      </c>
      <c r="D19" s="65" t="s">
        <v>1177</v>
      </c>
      <c r="E19" s="65" t="s">
        <v>1178</v>
      </c>
      <c r="F19" s="65" t="s">
        <v>1179</v>
      </c>
      <c r="G19" s="65" t="s">
        <v>1180</v>
      </c>
      <c r="H19" s="65" t="s">
        <v>1181</v>
      </c>
      <c r="I19" s="65" t="s">
        <v>1182</v>
      </c>
      <c r="J19" s="65" t="s">
        <v>1183</v>
      </c>
      <c r="K19" s="65" t="s">
        <v>1184</v>
      </c>
      <c r="L19" s="65" t="s">
        <v>1185</v>
      </c>
      <c r="M19" s="65" t="s">
        <v>1186</v>
      </c>
      <c r="N19" s="65" t="s">
        <v>1187</v>
      </c>
      <c r="O19" s="4"/>
      <c r="P19" s="55"/>
      <c r="R19" s="13" t="s">
        <v>191</v>
      </c>
      <c r="S19" s="13" t="s">
        <v>1089</v>
      </c>
      <c r="T19" s="9" t="s">
        <v>293</v>
      </c>
      <c r="U19" s="9" t="s">
        <v>294</v>
      </c>
      <c r="V19" s="11" t="s">
        <v>35</v>
      </c>
      <c r="W19" t="s">
        <v>678</v>
      </c>
      <c r="X19" s="13" t="s">
        <v>1183</v>
      </c>
      <c r="Y19" s="9" t="s">
        <v>489</v>
      </c>
      <c r="Z19" s="9" t="s">
        <v>490</v>
      </c>
      <c r="AA19" s="11" t="s">
        <v>125</v>
      </c>
      <c r="AB19" t="s">
        <v>770</v>
      </c>
      <c r="AC19" s="3" t="s">
        <v>1257</v>
      </c>
    </row>
    <row r="20" spans="1:29">
      <c r="A20" s="55"/>
      <c r="B20" s="7" t="s">
        <v>4</v>
      </c>
      <c r="C20" s="65" t="s">
        <v>1188</v>
      </c>
      <c r="D20" s="65" t="s">
        <v>1189</v>
      </c>
      <c r="E20" s="65" t="s">
        <v>1190</v>
      </c>
      <c r="F20" s="65" t="s">
        <v>1191</v>
      </c>
      <c r="G20" s="65" t="s">
        <v>1192</v>
      </c>
      <c r="H20" s="65" t="s">
        <v>1193</v>
      </c>
      <c r="I20" s="65" t="s">
        <v>1194</v>
      </c>
      <c r="J20" s="65" t="s">
        <v>1195</v>
      </c>
      <c r="K20" s="65" t="s">
        <v>1196</v>
      </c>
      <c r="L20" s="65" t="s">
        <v>1197</v>
      </c>
      <c r="M20" s="65" t="s">
        <v>1198</v>
      </c>
      <c r="N20" s="65" t="s">
        <v>1199</v>
      </c>
      <c r="O20" s="4"/>
      <c r="P20" s="55"/>
      <c r="R20" s="13" t="s">
        <v>192</v>
      </c>
      <c r="S20" s="13" t="s">
        <v>1090</v>
      </c>
      <c r="T20" s="9" t="s">
        <v>295</v>
      </c>
      <c r="U20" s="9" t="s">
        <v>296</v>
      </c>
      <c r="V20" s="11" t="s">
        <v>36</v>
      </c>
      <c r="W20" t="s">
        <v>679</v>
      </c>
      <c r="X20" s="13" t="s">
        <v>1184</v>
      </c>
      <c r="Y20" s="9" t="s">
        <v>491</v>
      </c>
      <c r="Z20" s="9" t="s">
        <v>492</v>
      </c>
      <c r="AA20" s="11" t="s">
        <v>126</v>
      </c>
      <c r="AB20" t="s">
        <v>771</v>
      </c>
      <c r="AC20" s="3" t="s">
        <v>1257</v>
      </c>
    </row>
    <row r="21" spans="1:29">
      <c r="A21" s="55"/>
      <c r="B21" s="27" t="s">
        <v>5</v>
      </c>
      <c r="C21" s="65" t="s">
        <v>1200</v>
      </c>
      <c r="D21" s="66" t="s">
        <v>1201</v>
      </c>
      <c r="E21" s="65" t="s">
        <v>1202</v>
      </c>
      <c r="F21" s="66" t="s">
        <v>1203</v>
      </c>
      <c r="G21" s="65" t="s">
        <v>1204</v>
      </c>
      <c r="H21" s="66" t="s">
        <v>1205</v>
      </c>
      <c r="I21" s="65" t="s">
        <v>1206</v>
      </c>
      <c r="J21" s="66" t="s">
        <v>1207</v>
      </c>
      <c r="K21" s="65" t="s">
        <v>1208</v>
      </c>
      <c r="L21" s="66" t="s">
        <v>1209</v>
      </c>
      <c r="M21" s="65" t="s">
        <v>1210</v>
      </c>
      <c r="N21" s="66" t="s">
        <v>1211</v>
      </c>
      <c r="O21" s="4"/>
      <c r="P21" s="55"/>
      <c r="R21" s="13" t="s">
        <v>193</v>
      </c>
      <c r="S21" s="13" t="s">
        <v>1091</v>
      </c>
      <c r="T21" s="9" t="s">
        <v>297</v>
      </c>
      <c r="U21" s="9" t="s">
        <v>298</v>
      </c>
      <c r="V21" s="11" t="s">
        <v>37</v>
      </c>
      <c r="W21" t="s">
        <v>680</v>
      </c>
      <c r="X21" s="13" t="s">
        <v>1185</v>
      </c>
      <c r="Y21" s="9" t="s">
        <v>493</v>
      </c>
      <c r="Z21" s="9" t="s">
        <v>494</v>
      </c>
      <c r="AA21" s="11" t="s">
        <v>127</v>
      </c>
      <c r="AB21" t="s">
        <v>772</v>
      </c>
      <c r="AC21" s="3" t="s">
        <v>1257</v>
      </c>
    </row>
    <row r="22" spans="1:29">
      <c r="A22" s="55"/>
      <c r="B22" s="27" t="s">
        <v>6</v>
      </c>
      <c r="C22" s="67" t="s">
        <v>1212</v>
      </c>
      <c r="D22" s="66" t="s">
        <v>1213</v>
      </c>
      <c r="E22" s="67" t="s">
        <v>1214</v>
      </c>
      <c r="F22" s="66" t="s">
        <v>1215</v>
      </c>
      <c r="G22" s="67" t="s">
        <v>1216</v>
      </c>
      <c r="H22" s="66" t="s">
        <v>1217</v>
      </c>
      <c r="I22" s="67" t="s">
        <v>1218</v>
      </c>
      <c r="J22" s="66" t="s">
        <v>1219</v>
      </c>
      <c r="K22" s="67" t="s">
        <v>1220</v>
      </c>
      <c r="L22" s="66" t="s">
        <v>1221</v>
      </c>
      <c r="M22" s="67" t="s">
        <v>1222</v>
      </c>
      <c r="N22" s="66" t="s">
        <v>1223</v>
      </c>
      <c r="O22" s="4"/>
      <c r="P22" s="55"/>
      <c r="R22" s="13" t="s">
        <v>194</v>
      </c>
      <c r="S22" s="13" t="s">
        <v>1092</v>
      </c>
      <c r="T22" s="9" t="s">
        <v>299</v>
      </c>
      <c r="U22" s="9" t="s">
        <v>300</v>
      </c>
      <c r="V22" s="11" t="s">
        <v>38</v>
      </c>
      <c r="W22" t="s">
        <v>681</v>
      </c>
      <c r="X22" s="13" t="s">
        <v>1186</v>
      </c>
      <c r="Y22" s="9" t="s">
        <v>495</v>
      </c>
      <c r="Z22" s="9" t="s">
        <v>496</v>
      </c>
      <c r="AA22" s="11" t="s">
        <v>128</v>
      </c>
      <c r="AB22" t="s">
        <v>773</v>
      </c>
      <c r="AC22" s="3" t="s">
        <v>1257</v>
      </c>
    </row>
    <row r="23" spans="1:29">
      <c r="A23" s="55"/>
      <c r="B23" s="27" t="s">
        <v>7</v>
      </c>
      <c r="C23" s="65" t="s">
        <v>1224</v>
      </c>
      <c r="D23" s="66" t="s">
        <v>1225</v>
      </c>
      <c r="E23" s="65" t="s">
        <v>1226</v>
      </c>
      <c r="F23" s="66" t="s">
        <v>1227</v>
      </c>
      <c r="G23" s="65" t="s">
        <v>1228</v>
      </c>
      <c r="H23" s="66" t="s">
        <v>1229</v>
      </c>
      <c r="I23" s="65" t="s">
        <v>1230</v>
      </c>
      <c r="J23" s="66" t="s">
        <v>1231</v>
      </c>
      <c r="K23" s="65" t="s">
        <v>1232</v>
      </c>
      <c r="L23" s="66" t="s">
        <v>1233</v>
      </c>
      <c r="M23" s="65" t="s">
        <v>1234</v>
      </c>
      <c r="N23" s="66" t="s">
        <v>1235</v>
      </c>
      <c r="O23" s="4"/>
      <c r="P23" s="55"/>
      <c r="R23" s="13" t="s">
        <v>248</v>
      </c>
      <c r="S23" s="13" t="s">
        <v>1093</v>
      </c>
      <c r="T23" s="9" t="s">
        <v>301</v>
      </c>
      <c r="U23" s="9" t="s">
        <v>302</v>
      </c>
      <c r="V23" s="11" t="s">
        <v>39</v>
      </c>
      <c r="W23" s="12" t="s">
        <v>682</v>
      </c>
      <c r="X23" s="13" t="s">
        <v>1187</v>
      </c>
      <c r="Y23" s="9" t="s">
        <v>497</v>
      </c>
      <c r="Z23" s="9" t="s">
        <v>498</v>
      </c>
      <c r="AA23" s="11" t="s">
        <v>129</v>
      </c>
      <c r="AB23" t="s">
        <v>774</v>
      </c>
      <c r="AC23" s="3" t="s">
        <v>1257</v>
      </c>
    </row>
    <row r="24" spans="1:29">
      <c r="A24" s="55"/>
      <c r="B24" s="27" t="s">
        <v>8</v>
      </c>
      <c r="C24" s="66" t="s">
        <v>1236</v>
      </c>
      <c r="D24" s="66" t="s">
        <v>1237</v>
      </c>
      <c r="E24" s="66" t="s">
        <v>1238</v>
      </c>
      <c r="F24" s="66" t="s">
        <v>1239</v>
      </c>
      <c r="G24" s="66" t="s">
        <v>1240</v>
      </c>
      <c r="H24" s="66" t="s">
        <v>1241</v>
      </c>
      <c r="I24" s="66" t="s">
        <v>1242</v>
      </c>
      <c r="J24" s="66" t="s">
        <v>1243</v>
      </c>
      <c r="K24" s="66" t="s">
        <v>1244</v>
      </c>
      <c r="L24" s="66" t="s">
        <v>1245</v>
      </c>
      <c r="M24" s="66" t="s">
        <v>1246</v>
      </c>
      <c r="N24" s="66" t="s">
        <v>1247</v>
      </c>
      <c r="O24" s="4"/>
      <c r="P24" s="55"/>
      <c r="R24" s="13" t="s">
        <v>252</v>
      </c>
      <c r="S24" s="13" t="s">
        <v>1094</v>
      </c>
      <c r="T24" s="9" t="s">
        <v>303</v>
      </c>
      <c r="U24" s="9" t="s">
        <v>304</v>
      </c>
      <c r="V24" s="11" t="s">
        <v>23</v>
      </c>
      <c r="W24" t="s">
        <v>683</v>
      </c>
      <c r="X24" s="13" t="s">
        <v>1188</v>
      </c>
      <c r="Y24" s="9" t="s">
        <v>499</v>
      </c>
      <c r="Z24" s="9" t="s">
        <v>500</v>
      </c>
      <c r="AA24" s="11" t="s">
        <v>94</v>
      </c>
      <c r="AB24" t="s">
        <v>775</v>
      </c>
      <c r="AC24" s="3" t="s">
        <v>1257</v>
      </c>
    </row>
    <row r="25" spans="1:29">
      <c r="A25" s="55"/>
      <c r="B25" s="27" t="s">
        <v>9</v>
      </c>
      <c r="C25" s="83"/>
      <c r="D25" s="65" t="s">
        <v>1248</v>
      </c>
      <c r="E25" s="66" t="s">
        <v>1249</v>
      </c>
      <c r="F25" s="65" t="s">
        <v>1250</v>
      </c>
      <c r="G25" s="66" t="s">
        <v>1251</v>
      </c>
      <c r="H25" s="65" t="s">
        <v>1252</v>
      </c>
      <c r="I25" s="66" t="s">
        <v>1253</v>
      </c>
      <c r="J25" s="65" t="s">
        <v>1254</v>
      </c>
      <c r="K25" s="66" t="s">
        <v>1255</v>
      </c>
      <c r="L25" s="65" t="s">
        <v>1164</v>
      </c>
      <c r="M25" s="66" t="s">
        <v>1256</v>
      </c>
      <c r="N25" s="82"/>
      <c r="O25" s="4"/>
      <c r="P25" s="55"/>
      <c r="R25" s="13" t="s">
        <v>172</v>
      </c>
      <c r="S25" s="13" t="s">
        <v>1095</v>
      </c>
      <c r="T25" s="9" t="s">
        <v>305</v>
      </c>
      <c r="U25" s="9" t="s">
        <v>306</v>
      </c>
      <c r="V25" s="11" t="s">
        <v>24</v>
      </c>
      <c r="W25" t="s">
        <v>684</v>
      </c>
      <c r="X25" s="13" t="s">
        <v>1189</v>
      </c>
      <c r="Y25" s="9" t="s">
        <v>501</v>
      </c>
      <c r="Z25" s="9" t="s">
        <v>502</v>
      </c>
      <c r="AA25" s="11" t="s">
        <v>95</v>
      </c>
      <c r="AB25" t="s">
        <v>776</v>
      </c>
      <c r="AC25" s="3" t="s">
        <v>1257</v>
      </c>
    </row>
    <row r="26" spans="1:29">
      <c r="A26" s="55"/>
      <c r="B26" s="55"/>
      <c r="C26" s="55"/>
      <c r="D26" s="55"/>
      <c r="E26" s="55"/>
      <c r="F26" s="55"/>
      <c r="G26" s="55"/>
      <c r="H26" s="55"/>
      <c r="I26" s="55"/>
      <c r="J26" s="55"/>
      <c r="K26" s="55"/>
      <c r="L26" s="55"/>
      <c r="M26" s="55"/>
      <c r="N26" s="55"/>
      <c r="O26" s="55"/>
      <c r="P26" s="55"/>
      <c r="R26" s="13" t="s">
        <v>195</v>
      </c>
      <c r="S26" s="13" t="s">
        <v>1096</v>
      </c>
      <c r="T26" s="9" t="s">
        <v>307</v>
      </c>
      <c r="U26" s="9" t="s">
        <v>308</v>
      </c>
      <c r="V26" s="11" t="s">
        <v>40</v>
      </c>
      <c r="W26" t="s">
        <v>685</v>
      </c>
      <c r="X26" s="13" t="s">
        <v>1190</v>
      </c>
      <c r="Y26" s="9" t="s">
        <v>503</v>
      </c>
      <c r="Z26" s="9" t="s">
        <v>504</v>
      </c>
      <c r="AA26" s="11" t="s">
        <v>130</v>
      </c>
      <c r="AB26" t="s">
        <v>777</v>
      </c>
      <c r="AC26" s="3" t="s">
        <v>1257</v>
      </c>
    </row>
    <row r="27" spans="1:29">
      <c r="R27" s="13" t="s">
        <v>196</v>
      </c>
      <c r="S27" s="13" t="s">
        <v>1097</v>
      </c>
      <c r="T27" s="9" t="s">
        <v>309</v>
      </c>
      <c r="U27" s="9" t="s">
        <v>310</v>
      </c>
      <c r="V27" s="11" t="s">
        <v>41</v>
      </c>
      <c r="W27" t="s">
        <v>686</v>
      </c>
      <c r="X27" s="13" t="s">
        <v>1191</v>
      </c>
      <c r="Y27" s="9" t="s">
        <v>505</v>
      </c>
      <c r="Z27" s="9" t="s">
        <v>506</v>
      </c>
      <c r="AA27" s="11" t="s">
        <v>131</v>
      </c>
      <c r="AB27" t="s">
        <v>778</v>
      </c>
      <c r="AC27" s="3" t="s">
        <v>1257</v>
      </c>
    </row>
    <row r="28" spans="1:29">
      <c r="H28" s="69"/>
      <c r="R28" s="13" t="s">
        <v>197</v>
      </c>
      <c r="S28" s="13" t="s">
        <v>1098</v>
      </c>
      <c r="T28" s="9" t="s">
        <v>311</v>
      </c>
      <c r="U28" s="9" t="s">
        <v>312</v>
      </c>
      <c r="V28" s="11" t="s">
        <v>42</v>
      </c>
      <c r="W28" t="s">
        <v>687</v>
      </c>
      <c r="X28" s="13" t="s">
        <v>1192</v>
      </c>
      <c r="Y28" s="9" t="s">
        <v>507</v>
      </c>
      <c r="Z28" s="9" t="s">
        <v>508</v>
      </c>
      <c r="AA28" s="11" t="s">
        <v>132</v>
      </c>
      <c r="AB28" t="s">
        <v>779</v>
      </c>
      <c r="AC28" s="3" t="s">
        <v>1257</v>
      </c>
    </row>
    <row r="29" spans="1:29">
      <c r="E29" s="4"/>
      <c r="F29" s="4"/>
      <c r="G29" s="4"/>
      <c r="H29" s="69"/>
      <c r="I29" s="4" t="s">
        <v>1346</v>
      </c>
      <c r="J29" s="4"/>
      <c r="R29" s="13" t="s">
        <v>198</v>
      </c>
      <c r="S29" s="13" t="s">
        <v>1099</v>
      </c>
      <c r="T29" s="9" t="s">
        <v>313</v>
      </c>
      <c r="U29" s="9" t="s">
        <v>314</v>
      </c>
      <c r="V29" s="11" t="s">
        <v>43</v>
      </c>
      <c r="W29" t="s">
        <v>688</v>
      </c>
      <c r="X29" s="13" t="s">
        <v>1193</v>
      </c>
      <c r="Y29" s="9" t="s">
        <v>509</v>
      </c>
      <c r="Z29" s="9" t="s">
        <v>510</v>
      </c>
      <c r="AA29" s="11" t="s">
        <v>133</v>
      </c>
      <c r="AB29" t="s">
        <v>780</v>
      </c>
      <c r="AC29" s="3" t="s">
        <v>1257</v>
      </c>
    </row>
    <row r="30" spans="1:29">
      <c r="E30" s="4"/>
      <c r="F30" s="4"/>
      <c r="G30" s="4"/>
      <c r="H30" s="69"/>
      <c r="I30" s="4" t="s">
        <v>1347</v>
      </c>
      <c r="J30" s="4"/>
      <c r="R30" s="13" t="s">
        <v>199</v>
      </c>
      <c r="S30" s="13" t="s">
        <v>1100</v>
      </c>
      <c r="T30" s="9" t="s">
        <v>315</v>
      </c>
      <c r="U30" s="9" t="s">
        <v>316</v>
      </c>
      <c r="V30" s="11" t="s">
        <v>44</v>
      </c>
      <c r="W30" t="s">
        <v>689</v>
      </c>
      <c r="X30" s="13" t="s">
        <v>1194</v>
      </c>
      <c r="Y30" s="9" t="s">
        <v>511</v>
      </c>
      <c r="Z30" s="9" t="s">
        <v>512</v>
      </c>
      <c r="AA30" s="11" t="s">
        <v>134</v>
      </c>
      <c r="AB30" t="s">
        <v>781</v>
      </c>
      <c r="AC30" s="3" t="s">
        <v>1257</v>
      </c>
    </row>
    <row r="31" spans="1:29">
      <c r="E31" s="4"/>
      <c r="F31" s="4"/>
      <c r="G31" s="4"/>
      <c r="H31" s="69"/>
      <c r="I31" s="4"/>
      <c r="J31" s="4"/>
      <c r="R31" s="13" t="s">
        <v>200</v>
      </c>
      <c r="S31" s="13" t="s">
        <v>1101</v>
      </c>
      <c r="T31" s="9" t="s">
        <v>317</v>
      </c>
      <c r="U31" s="9" t="s">
        <v>318</v>
      </c>
      <c r="V31" s="11" t="s">
        <v>45</v>
      </c>
      <c r="W31" t="s">
        <v>690</v>
      </c>
      <c r="X31" s="13" t="s">
        <v>1195</v>
      </c>
      <c r="Y31" s="9" t="s">
        <v>513</v>
      </c>
      <c r="Z31" s="9" t="s">
        <v>514</v>
      </c>
      <c r="AA31" s="11" t="s">
        <v>135</v>
      </c>
      <c r="AB31" t="s">
        <v>782</v>
      </c>
      <c r="AC31" s="3" t="s">
        <v>1257</v>
      </c>
    </row>
    <row r="32" spans="1:29">
      <c r="A32" s="68" t="s">
        <v>1258</v>
      </c>
      <c r="B32" s="55"/>
      <c r="C32" s="55"/>
      <c r="D32" s="55"/>
      <c r="E32" s="55"/>
      <c r="F32" s="55"/>
      <c r="G32" s="55"/>
      <c r="H32" s="55"/>
      <c r="I32" s="55"/>
      <c r="J32" s="55"/>
      <c r="K32" s="55"/>
      <c r="L32" s="55"/>
      <c r="M32" s="55"/>
      <c r="N32" s="55"/>
      <c r="O32" s="55"/>
      <c r="P32" s="55"/>
      <c r="R32" s="13" t="s">
        <v>201</v>
      </c>
      <c r="S32" s="13" t="s">
        <v>1102</v>
      </c>
      <c r="T32" s="9" t="s">
        <v>319</v>
      </c>
      <c r="U32" s="9" t="s">
        <v>320</v>
      </c>
      <c r="V32" s="11" t="s">
        <v>46</v>
      </c>
      <c r="W32" t="s">
        <v>691</v>
      </c>
      <c r="X32" s="13" t="s">
        <v>1196</v>
      </c>
      <c r="Y32" s="9" t="s">
        <v>515</v>
      </c>
      <c r="Z32" s="9" t="s">
        <v>516</v>
      </c>
      <c r="AA32" s="9" t="s">
        <v>136</v>
      </c>
      <c r="AB32" t="s">
        <v>783</v>
      </c>
      <c r="AC32" s="3" t="s">
        <v>1257</v>
      </c>
    </row>
    <row r="33" spans="1:29">
      <c r="A33" s="55"/>
      <c r="B33" s="7" t="s">
        <v>1259</v>
      </c>
      <c r="O33" s="4"/>
      <c r="P33" s="55"/>
      <c r="R33" s="13" t="s">
        <v>202</v>
      </c>
      <c r="S33" s="13" t="s">
        <v>1103</v>
      </c>
      <c r="T33" s="9" t="s">
        <v>321</v>
      </c>
      <c r="U33" s="9" t="s">
        <v>322</v>
      </c>
      <c r="V33" s="11" t="s">
        <v>47</v>
      </c>
      <c r="W33" t="s">
        <v>692</v>
      </c>
      <c r="X33" s="13" t="s">
        <v>1197</v>
      </c>
      <c r="Y33" s="9" t="s">
        <v>517</v>
      </c>
      <c r="Z33" s="9" t="s">
        <v>518</v>
      </c>
      <c r="AA33" s="9" t="s">
        <v>137</v>
      </c>
      <c r="AB33" t="s">
        <v>784</v>
      </c>
      <c r="AC33" s="3" t="s">
        <v>1257</v>
      </c>
    </row>
    <row r="34" spans="1:29">
      <c r="A34" s="55"/>
      <c r="B34" s="27"/>
      <c r="C34" s="64">
        <v>1</v>
      </c>
      <c r="D34" s="64">
        <v>2</v>
      </c>
      <c r="E34" s="64">
        <v>3</v>
      </c>
      <c r="F34" s="64">
        <v>4</v>
      </c>
      <c r="G34" s="64">
        <v>5</v>
      </c>
      <c r="H34" s="64">
        <v>6</v>
      </c>
      <c r="I34" s="64">
        <v>7</v>
      </c>
      <c r="J34" s="64">
        <v>8</v>
      </c>
      <c r="K34" s="64">
        <v>9</v>
      </c>
      <c r="L34" s="64">
        <v>10</v>
      </c>
      <c r="M34" s="64">
        <v>11</v>
      </c>
      <c r="N34" s="64">
        <v>12</v>
      </c>
      <c r="O34" s="4"/>
      <c r="P34" s="55"/>
      <c r="R34" s="13" t="s">
        <v>203</v>
      </c>
      <c r="S34" s="13" t="s">
        <v>1104</v>
      </c>
      <c r="T34" s="9" t="s">
        <v>323</v>
      </c>
      <c r="U34" s="9" t="s">
        <v>324</v>
      </c>
      <c r="V34" s="11" t="s">
        <v>48</v>
      </c>
      <c r="W34" t="s">
        <v>693</v>
      </c>
      <c r="X34" s="13" t="s">
        <v>1198</v>
      </c>
      <c r="Y34" s="9" t="s">
        <v>519</v>
      </c>
      <c r="Z34" s="9" t="s">
        <v>520</v>
      </c>
      <c r="AA34" s="9" t="s">
        <v>138</v>
      </c>
      <c r="AB34" t="s">
        <v>785</v>
      </c>
      <c r="AC34" s="3" t="s">
        <v>1257</v>
      </c>
    </row>
    <row r="35" spans="1:29">
      <c r="A35" s="55"/>
      <c r="B35" s="7" t="s">
        <v>2</v>
      </c>
      <c r="C35" s="82"/>
      <c r="D35" s="65" t="s">
        <v>1072</v>
      </c>
      <c r="E35" s="65" t="s">
        <v>1073</v>
      </c>
      <c r="F35" s="65" t="s">
        <v>1074</v>
      </c>
      <c r="G35" s="82"/>
      <c r="H35" s="65" t="s">
        <v>1076</v>
      </c>
      <c r="I35" s="65" t="s">
        <v>1077</v>
      </c>
      <c r="J35" s="65" t="s">
        <v>1078</v>
      </c>
      <c r="K35" s="65" t="s">
        <v>1079</v>
      </c>
      <c r="L35" s="65" t="s">
        <v>1080</v>
      </c>
      <c r="M35" s="65" t="s">
        <v>1081</v>
      </c>
      <c r="N35" s="82"/>
      <c r="O35" s="4"/>
      <c r="P35" s="55"/>
      <c r="R35" s="13" t="s">
        <v>249</v>
      </c>
      <c r="S35" s="13" t="s">
        <v>1105</v>
      </c>
      <c r="T35" s="9" t="s">
        <v>325</v>
      </c>
      <c r="U35" s="9" t="s">
        <v>326</v>
      </c>
      <c r="V35" s="11" t="s">
        <v>49</v>
      </c>
      <c r="W35" t="s">
        <v>694</v>
      </c>
      <c r="X35" s="13" t="s">
        <v>1199</v>
      </c>
      <c r="Y35" s="9" t="s">
        <v>521</v>
      </c>
      <c r="Z35" s="9" t="s">
        <v>522</v>
      </c>
      <c r="AA35" s="9" t="s">
        <v>139</v>
      </c>
      <c r="AB35" t="s">
        <v>786</v>
      </c>
      <c r="AC35" s="3" t="s">
        <v>1257</v>
      </c>
    </row>
    <row r="36" spans="1:29">
      <c r="A36" s="55"/>
      <c r="B36" s="7" t="s">
        <v>3</v>
      </c>
      <c r="C36" s="65" t="s">
        <v>1082</v>
      </c>
      <c r="D36" s="65" t="s">
        <v>1083</v>
      </c>
      <c r="E36" s="65" t="s">
        <v>1084</v>
      </c>
      <c r="F36" s="65" t="s">
        <v>1085</v>
      </c>
      <c r="G36" s="65" t="s">
        <v>1086</v>
      </c>
      <c r="H36" s="65" t="s">
        <v>1087</v>
      </c>
      <c r="I36" s="65" t="s">
        <v>1088</v>
      </c>
      <c r="J36" s="65" t="s">
        <v>1089</v>
      </c>
      <c r="K36" s="65" t="s">
        <v>1090</v>
      </c>
      <c r="L36" s="65" t="s">
        <v>1091</v>
      </c>
      <c r="M36" s="65" t="s">
        <v>1092</v>
      </c>
      <c r="N36" s="65" t="s">
        <v>1093</v>
      </c>
      <c r="O36" s="4"/>
      <c r="P36" s="55"/>
      <c r="R36" s="13" t="s">
        <v>253</v>
      </c>
      <c r="S36" s="13" t="s">
        <v>1106</v>
      </c>
      <c r="T36" s="9" t="s">
        <v>327</v>
      </c>
      <c r="U36" s="9" t="s">
        <v>328</v>
      </c>
      <c r="V36" s="11" t="s">
        <v>25</v>
      </c>
      <c r="W36" t="s">
        <v>695</v>
      </c>
      <c r="X36" s="13" t="s">
        <v>1200</v>
      </c>
      <c r="Y36" s="9" t="s">
        <v>523</v>
      </c>
      <c r="Z36" s="9" t="s">
        <v>524</v>
      </c>
      <c r="AA36" s="9" t="s">
        <v>96</v>
      </c>
      <c r="AB36" t="s">
        <v>787</v>
      </c>
      <c r="AC36" s="3" t="s">
        <v>1257</v>
      </c>
    </row>
    <row r="37" spans="1:29">
      <c r="A37" s="55"/>
      <c r="B37" s="7" t="s">
        <v>4</v>
      </c>
      <c r="C37" s="65" t="s">
        <v>1094</v>
      </c>
      <c r="D37" s="65" t="s">
        <v>1095</v>
      </c>
      <c r="E37" s="238" t="s">
        <v>1096</v>
      </c>
      <c r="F37" s="65" t="s">
        <v>1097</v>
      </c>
      <c r="G37" s="65" t="s">
        <v>1098</v>
      </c>
      <c r="H37" s="65" t="s">
        <v>1099</v>
      </c>
      <c r="I37" s="65" t="s">
        <v>1100</v>
      </c>
      <c r="J37" s="65" t="s">
        <v>1101</v>
      </c>
      <c r="K37" s="65" t="s">
        <v>1102</v>
      </c>
      <c r="L37" s="65" t="s">
        <v>1103</v>
      </c>
      <c r="M37" s="65" t="s">
        <v>1104</v>
      </c>
      <c r="N37" s="65" t="s">
        <v>1105</v>
      </c>
      <c r="O37" s="4"/>
      <c r="P37" s="55"/>
      <c r="R37" s="13" t="s">
        <v>173</v>
      </c>
      <c r="S37" s="13" t="s">
        <v>1107</v>
      </c>
      <c r="T37" s="9" t="s">
        <v>329</v>
      </c>
      <c r="U37" s="9" t="s">
        <v>330</v>
      </c>
      <c r="V37" s="11" t="s">
        <v>26</v>
      </c>
      <c r="W37" t="s">
        <v>696</v>
      </c>
      <c r="X37" s="13" t="s">
        <v>1201</v>
      </c>
      <c r="Y37" s="9" t="s">
        <v>525</v>
      </c>
      <c r="Z37" s="9" t="s">
        <v>526</v>
      </c>
      <c r="AA37" s="9" t="s">
        <v>97</v>
      </c>
      <c r="AB37" t="s">
        <v>788</v>
      </c>
      <c r="AC37" s="3" t="s">
        <v>1257</v>
      </c>
    </row>
    <row r="38" spans="1:29">
      <c r="A38" s="55"/>
      <c r="B38" s="27" t="s">
        <v>5</v>
      </c>
      <c r="C38" s="65" t="s">
        <v>1106</v>
      </c>
      <c r="D38" s="66" t="s">
        <v>1107</v>
      </c>
      <c r="E38" s="65" t="s">
        <v>1108</v>
      </c>
      <c r="F38" s="238" t="s">
        <v>1109</v>
      </c>
      <c r="G38" s="65" t="s">
        <v>1110</v>
      </c>
      <c r="H38" s="66" t="s">
        <v>1111</v>
      </c>
      <c r="I38" s="65" t="s">
        <v>1112</v>
      </c>
      <c r="J38" s="66" t="s">
        <v>1113</v>
      </c>
      <c r="K38" s="65" t="s">
        <v>1114</v>
      </c>
      <c r="L38" s="238" t="s">
        <v>1115</v>
      </c>
      <c r="M38" s="65" t="s">
        <v>1116</v>
      </c>
      <c r="N38" s="82"/>
      <c r="O38" s="4"/>
      <c r="P38" s="55"/>
      <c r="R38" s="13" t="s">
        <v>204</v>
      </c>
      <c r="S38" s="13" t="s">
        <v>1108</v>
      </c>
      <c r="T38" s="9" t="s">
        <v>331</v>
      </c>
      <c r="U38" s="9" t="s">
        <v>332</v>
      </c>
      <c r="V38" s="11" t="s">
        <v>50</v>
      </c>
      <c r="W38" t="s">
        <v>697</v>
      </c>
      <c r="X38" s="13" t="s">
        <v>1202</v>
      </c>
      <c r="Y38" s="9" t="s">
        <v>527</v>
      </c>
      <c r="Z38" s="9" t="s">
        <v>528</v>
      </c>
      <c r="AA38" s="9" t="s">
        <v>140</v>
      </c>
      <c r="AB38" t="s">
        <v>789</v>
      </c>
      <c r="AC38" s="3" t="s">
        <v>1257</v>
      </c>
    </row>
    <row r="39" spans="1:29">
      <c r="A39" s="55"/>
      <c r="B39" s="27" t="s">
        <v>6</v>
      </c>
      <c r="C39" s="67" t="s">
        <v>1118</v>
      </c>
      <c r="D39" s="66" t="s">
        <v>1119</v>
      </c>
      <c r="E39" s="67" t="s">
        <v>1120</v>
      </c>
      <c r="F39" s="66" t="s">
        <v>1121</v>
      </c>
      <c r="G39" s="67" t="s">
        <v>1122</v>
      </c>
      <c r="H39" s="66" t="s">
        <v>1123</v>
      </c>
      <c r="I39" s="67" t="s">
        <v>1124</v>
      </c>
      <c r="J39" s="66" t="s">
        <v>1125</v>
      </c>
      <c r="K39" s="67" t="s">
        <v>1126</v>
      </c>
      <c r="L39" s="66" t="s">
        <v>1127</v>
      </c>
      <c r="M39" s="67" t="s">
        <v>1128</v>
      </c>
      <c r="N39" s="82"/>
      <c r="O39" s="4"/>
      <c r="P39" s="55"/>
      <c r="R39" s="13" t="s">
        <v>205</v>
      </c>
      <c r="S39" s="13" t="s">
        <v>1109</v>
      </c>
      <c r="T39" s="9" t="s">
        <v>333</v>
      </c>
      <c r="U39" s="9" t="s">
        <v>334</v>
      </c>
      <c r="V39" s="11" t="s">
        <v>51</v>
      </c>
      <c r="W39" t="s">
        <v>698</v>
      </c>
      <c r="X39" s="13" t="s">
        <v>1203</v>
      </c>
      <c r="Y39" s="9" t="s">
        <v>529</v>
      </c>
      <c r="Z39" s="9" t="s">
        <v>530</v>
      </c>
      <c r="AA39" s="9" t="s">
        <v>141</v>
      </c>
      <c r="AB39" t="s">
        <v>790</v>
      </c>
      <c r="AC39" s="3" t="s">
        <v>1257</v>
      </c>
    </row>
    <row r="40" spans="1:29">
      <c r="A40" s="55"/>
      <c r="B40" s="27" t="s">
        <v>7</v>
      </c>
      <c r="C40" s="65" t="s">
        <v>1130</v>
      </c>
      <c r="D40" s="66" t="s">
        <v>1131</v>
      </c>
      <c r="E40" s="65" t="s">
        <v>1132</v>
      </c>
      <c r="F40" s="66" t="s">
        <v>1133</v>
      </c>
      <c r="G40" s="65" t="s">
        <v>1134</v>
      </c>
      <c r="H40" s="66" t="s">
        <v>1135</v>
      </c>
      <c r="I40" s="65" t="s">
        <v>1136</v>
      </c>
      <c r="J40" s="66" t="s">
        <v>1137</v>
      </c>
      <c r="K40" s="65" t="s">
        <v>1138</v>
      </c>
      <c r="L40" s="66" t="s">
        <v>1139</v>
      </c>
      <c r="M40" s="65" t="s">
        <v>1140</v>
      </c>
      <c r="N40" s="82"/>
      <c r="O40" s="4"/>
      <c r="P40" s="55"/>
      <c r="R40" s="13" t="s">
        <v>206</v>
      </c>
      <c r="S40" s="13" t="s">
        <v>1110</v>
      </c>
      <c r="T40" s="9" t="s">
        <v>335</v>
      </c>
      <c r="U40" s="9" t="s">
        <v>336</v>
      </c>
      <c r="V40" s="11" t="s">
        <v>52</v>
      </c>
      <c r="W40" t="s">
        <v>699</v>
      </c>
      <c r="X40" s="13" t="s">
        <v>1204</v>
      </c>
      <c r="Y40" s="9" t="s">
        <v>531</v>
      </c>
      <c r="Z40" s="9" t="s">
        <v>532</v>
      </c>
      <c r="AA40" s="9" t="s">
        <v>142</v>
      </c>
      <c r="AB40" t="s">
        <v>791</v>
      </c>
      <c r="AC40" s="3" t="s">
        <v>1257</v>
      </c>
    </row>
    <row r="41" spans="1:29">
      <c r="A41" s="55"/>
      <c r="B41" s="27" t="s">
        <v>8</v>
      </c>
      <c r="C41" s="66" t="s">
        <v>1142</v>
      </c>
      <c r="D41" s="66" t="s">
        <v>1143</v>
      </c>
      <c r="E41" s="66" t="s">
        <v>1144</v>
      </c>
      <c r="F41" s="66" t="s">
        <v>1145</v>
      </c>
      <c r="G41" s="66" t="s">
        <v>1146</v>
      </c>
      <c r="H41" s="66" t="s">
        <v>1147</v>
      </c>
      <c r="I41" s="66" t="s">
        <v>1148</v>
      </c>
      <c r="J41" s="66" t="s">
        <v>1149</v>
      </c>
      <c r="K41" s="66" t="s">
        <v>1150</v>
      </c>
      <c r="L41" s="66" t="s">
        <v>1151</v>
      </c>
      <c r="M41" s="66" t="s">
        <v>1152</v>
      </c>
      <c r="N41" s="66" t="s">
        <v>1153</v>
      </c>
      <c r="O41" s="4"/>
      <c r="P41" s="55"/>
      <c r="R41" s="13" t="s">
        <v>207</v>
      </c>
      <c r="S41" s="13" t="s">
        <v>1111</v>
      </c>
      <c r="T41" s="9" t="s">
        <v>337</v>
      </c>
      <c r="U41" s="9" t="s">
        <v>338</v>
      </c>
      <c r="V41" s="11" t="s">
        <v>53</v>
      </c>
      <c r="W41" t="s">
        <v>700</v>
      </c>
      <c r="X41" s="13" t="s">
        <v>1205</v>
      </c>
      <c r="Y41" s="9" t="s">
        <v>533</v>
      </c>
      <c r="Z41" s="9" t="s">
        <v>534</v>
      </c>
      <c r="AA41" s="9" t="s">
        <v>143</v>
      </c>
      <c r="AB41" t="s">
        <v>792</v>
      </c>
      <c r="AC41" s="3" t="s">
        <v>1257</v>
      </c>
    </row>
    <row r="42" spans="1:29">
      <c r="A42" s="55"/>
      <c r="B42" s="27" t="s">
        <v>9</v>
      </c>
      <c r="C42" s="83"/>
      <c r="D42" s="65" t="s">
        <v>1154</v>
      </c>
      <c r="E42" s="66" t="s">
        <v>1155</v>
      </c>
      <c r="F42" s="65" t="s">
        <v>1156</v>
      </c>
      <c r="G42" s="66" t="s">
        <v>1157</v>
      </c>
      <c r="H42" s="65" t="s">
        <v>1158</v>
      </c>
      <c r="I42" s="66" t="s">
        <v>1159</v>
      </c>
      <c r="J42" s="65" t="s">
        <v>1160</v>
      </c>
      <c r="K42" s="66" t="s">
        <v>1161</v>
      </c>
      <c r="L42" s="65" t="s">
        <v>1163</v>
      </c>
      <c r="M42" s="66" t="s">
        <v>1162</v>
      </c>
      <c r="N42" s="82"/>
      <c r="O42" s="4"/>
      <c r="P42" s="55"/>
      <c r="R42" s="13" t="s">
        <v>208</v>
      </c>
      <c r="S42" s="13" t="s">
        <v>1112</v>
      </c>
      <c r="T42" s="9" t="s">
        <v>339</v>
      </c>
      <c r="U42" s="9" t="s">
        <v>340</v>
      </c>
      <c r="V42" s="11" t="s">
        <v>54</v>
      </c>
      <c r="W42" t="s">
        <v>701</v>
      </c>
      <c r="X42" s="13" t="s">
        <v>1206</v>
      </c>
      <c r="Y42" s="9" t="s">
        <v>535</v>
      </c>
      <c r="Z42" s="9" t="s">
        <v>536</v>
      </c>
      <c r="AA42" s="9" t="s">
        <v>144</v>
      </c>
      <c r="AB42" t="s">
        <v>793</v>
      </c>
      <c r="AC42" s="3" t="s">
        <v>1257</v>
      </c>
    </row>
    <row r="43" spans="1:29">
      <c r="A43" s="55"/>
      <c r="B43" s="27"/>
      <c r="D43" s="3"/>
      <c r="E43" s="4"/>
      <c r="F43" s="3"/>
      <c r="G43" s="4"/>
      <c r="H43" s="3"/>
      <c r="I43" s="4"/>
      <c r="J43" s="3"/>
      <c r="K43" s="4"/>
      <c r="L43" s="3"/>
      <c r="M43" s="4"/>
      <c r="N43" s="3"/>
      <c r="O43" s="4"/>
      <c r="P43" s="55"/>
      <c r="R43" s="13" t="s">
        <v>209</v>
      </c>
      <c r="S43" s="13" t="s">
        <v>1113</v>
      </c>
      <c r="T43" s="9" t="s">
        <v>341</v>
      </c>
      <c r="U43" s="9" t="s">
        <v>342</v>
      </c>
      <c r="V43" s="11" t="s">
        <v>55</v>
      </c>
      <c r="W43" s="12" t="s">
        <v>702</v>
      </c>
      <c r="X43" s="13" t="s">
        <v>1207</v>
      </c>
      <c r="Y43" s="9" t="s">
        <v>537</v>
      </c>
      <c r="Z43" s="9" t="s">
        <v>538</v>
      </c>
      <c r="AA43" s="9" t="s">
        <v>145</v>
      </c>
      <c r="AB43" t="s">
        <v>794</v>
      </c>
      <c r="AC43" s="3" t="s">
        <v>1257</v>
      </c>
    </row>
    <row r="44" spans="1:29">
      <c r="A44" s="55"/>
      <c r="B44" s="7" t="s">
        <v>1260</v>
      </c>
      <c r="O44" s="4"/>
      <c r="P44" s="55"/>
      <c r="R44" s="13" t="s">
        <v>210</v>
      </c>
      <c r="S44" s="13" t="s">
        <v>1114</v>
      </c>
      <c r="T44" s="9" t="s">
        <v>343</v>
      </c>
      <c r="U44" s="9" t="s">
        <v>344</v>
      </c>
      <c r="V44" s="11" t="s">
        <v>56</v>
      </c>
      <c r="W44" t="s">
        <v>703</v>
      </c>
      <c r="X44" s="13" t="s">
        <v>1208</v>
      </c>
      <c r="Y44" s="9" t="s">
        <v>539</v>
      </c>
      <c r="Z44" s="9" t="s">
        <v>540</v>
      </c>
      <c r="AA44" s="9" t="s">
        <v>146</v>
      </c>
      <c r="AB44" t="s">
        <v>795</v>
      </c>
      <c r="AC44" s="3" t="s">
        <v>1257</v>
      </c>
    </row>
    <row r="45" spans="1:29">
      <c r="A45" s="55"/>
      <c r="B45" s="27"/>
      <c r="C45" s="64">
        <v>1</v>
      </c>
      <c r="D45" s="64">
        <v>2</v>
      </c>
      <c r="E45" s="64">
        <v>3</v>
      </c>
      <c r="F45" s="64">
        <v>4</v>
      </c>
      <c r="G45" s="64">
        <v>5</v>
      </c>
      <c r="H45" s="64">
        <v>6</v>
      </c>
      <c r="I45" s="64">
        <v>7</v>
      </c>
      <c r="J45" s="64">
        <v>8</v>
      </c>
      <c r="K45" s="64">
        <v>9</v>
      </c>
      <c r="L45" s="64">
        <v>10</v>
      </c>
      <c r="M45" s="64">
        <v>11</v>
      </c>
      <c r="N45" s="64">
        <v>12</v>
      </c>
      <c r="O45" s="4"/>
      <c r="P45" s="55"/>
      <c r="R45" s="13" t="s">
        <v>211</v>
      </c>
      <c r="S45" s="13" t="s">
        <v>1115</v>
      </c>
      <c r="T45" s="9" t="s">
        <v>345</v>
      </c>
      <c r="U45" s="9" t="s">
        <v>346</v>
      </c>
      <c r="V45" s="11" t="s">
        <v>57</v>
      </c>
      <c r="W45" t="s">
        <v>704</v>
      </c>
      <c r="X45" s="13" t="s">
        <v>1209</v>
      </c>
      <c r="Y45" s="9" t="s">
        <v>541</v>
      </c>
      <c r="Z45" s="9" t="s">
        <v>542</v>
      </c>
      <c r="AA45" s="9" t="s">
        <v>147</v>
      </c>
      <c r="AB45" t="s">
        <v>796</v>
      </c>
      <c r="AC45" s="3" t="s">
        <v>1257</v>
      </c>
    </row>
    <row r="46" spans="1:29">
      <c r="A46" s="55"/>
      <c r="B46" s="7" t="s">
        <v>2</v>
      </c>
      <c r="C46" s="82"/>
      <c r="D46" s="65" t="s">
        <v>1166</v>
      </c>
      <c r="E46" s="65" t="s">
        <v>1167</v>
      </c>
      <c r="F46" s="65" t="s">
        <v>1168</v>
      </c>
      <c r="G46" s="82"/>
      <c r="H46" s="65" t="s">
        <v>1170</v>
      </c>
      <c r="I46" s="65" t="s">
        <v>1171</v>
      </c>
      <c r="J46" s="65" t="s">
        <v>1172</v>
      </c>
      <c r="K46" s="65" t="s">
        <v>1173</v>
      </c>
      <c r="L46" s="65" t="s">
        <v>1174</v>
      </c>
      <c r="M46" s="65" t="s">
        <v>1175</v>
      </c>
      <c r="N46" s="82"/>
      <c r="O46" s="4"/>
      <c r="P46" s="55"/>
      <c r="R46" s="13" t="s">
        <v>212</v>
      </c>
      <c r="S46" s="13" t="s">
        <v>1116</v>
      </c>
      <c r="T46" s="9" t="s">
        <v>347</v>
      </c>
      <c r="U46" s="9" t="s">
        <v>348</v>
      </c>
      <c r="V46" s="11" t="s">
        <v>58</v>
      </c>
      <c r="W46" s="12" t="s">
        <v>705</v>
      </c>
      <c r="X46" s="13" t="s">
        <v>1210</v>
      </c>
      <c r="Y46" s="9" t="s">
        <v>543</v>
      </c>
      <c r="Z46" s="9" t="s">
        <v>544</v>
      </c>
      <c r="AA46" s="9" t="s">
        <v>148</v>
      </c>
      <c r="AB46" t="s">
        <v>797</v>
      </c>
      <c r="AC46" s="3" t="s">
        <v>1257</v>
      </c>
    </row>
    <row r="47" spans="1:29">
      <c r="A47" s="55"/>
      <c r="B47" s="7" t="s">
        <v>3</v>
      </c>
      <c r="C47" s="65" t="s">
        <v>1176</v>
      </c>
      <c r="D47" s="65" t="s">
        <v>1177</v>
      </c>
      <c r="E47" s="65" t="s">
        <v>1178</v>
      </c>
      <c r="F47" s="65" t="s">
        <v>1179</v>
      </c>
      <c r="G47" s="65" t="s">
        <v>1180</v>
      </c>
      <c r="H47" s="65" t="s">
        <v>1181</v>
      </c>
      <c r="I47" s="65" t="s">
        <v>1182</v>
      </c>
      <c r="J47" s="65" t="s">
        <v>1183</v>
      </c>
      <c r="K47" s="65" t="s">
        <v>1184</v>
      </c>
      <c r="L47" s="65" t="s">
        <v>1185</v>
      </c>
      <c r="M47" s="65" t="s">
        <v>1186</v>
      </c>
      <c r="N47" s="65" t="s">
        <v>1187</v>
      </c>
      <c r="O47" s="4"/>
      <c r="P47" s="55"/>
      <c r="R47" s="13" t="s">
        <v>254</v>
      </c>
      <c r="S47" s="14" t="s">
        <v>1118</v>
      </c>
      <c r="T47" s="9" t="s">
        <v>351</v>
      </c>
      <c r="U47" s="9" t="s">
        <v>352</v>
      </c>
      <c r="V47" s="11" t="s">
        <v>353</v>
      </c>
      <c r="W47" t="s">
        <v>707</v>
      </c>
      <c r="X47" s="14" t="s">
        <v>1212</v>
      </c>
      <c r="Y47" s="9" t="s">
        <v>547</v>
      </c>
      <c r="Z47" s="9" t="s">
        <v>548</v>
      </c>
      <c r="AA47" s="9" t="s">
        <v>549</v>
      </c>
      <c r="AB47" t="s">
        <v>799</v>
      </c>
      <c r="AC47" s="3" t="s">
        <v>1257</v>
      </c>
    </row>
    <row r="48" spans="1:29">
      <c r="A48" s="55"/>
      <c r="B48" s="7" t="s">
        <v>4</v>
      </c>
      <c r="C48" s="65" t="s">
        <v>1188</v>
      </c>
      <c r="D48" s="65" t="s">
        <v>1189</v>
      </c>
      <c r="E48" s="65" t="s">
        <v>1190</v>
      </c>
      <c r="F48" s="238" t="s">
        <v>1191</v>
      </c>
      <c r="G48" s="65" t="s">
        <v>1192</v>
      </c>
      <c r="H48" s="65" t="s">
        <v>1193</v>
      </c>
      <c r="I48" s="65" t="s">
        <v>1194</v>
      </c>
      <c r="J48" s="65" t="s">
        <v>1195</v>
      </c>
      <c r="K48" s="238" t="s">
        <v>1196</v>
      </c>
      <c r="L48" s="65" t="s">
        <v>1197</v>
      </c>
      <c r="M48" s="65" t="s">
        <v>1198</v>
      </c>
      <c r="N48" s="65" t="s">
        <v>1199</v>
      </c>
      <c r="O48" s="4"/>
      <c r="P48" s="55"/>
      <c r="R48" s="13" t="s">
        <v>174</v>
      </c>
      <c r="S48" s="13" t="s">
        <v>1119</v>
      </c>
      <c r="T48" s="9" t="s">
        <v>354</v>
      </c>
      <c r="U48" s="9" t="s">
        <v>355</v>
      </c>
      <c r="V48" s="11" t="s">
        <v>356</v>
      </c>
      <c r="W48" t="s">
        <v>708</v>
      </c>
      <c r="X48" s="13" t="s">
        <v>1213</v>
      </c>
      <c r="Y48" s="9" t="s">
        <v>550</v>
      </c>
      <c r="Z48" s="9" t="s">
        <v>551</v>
      </c>
      <c r="AA48" s="9" t="s">
        <v>552</v>
      </c>
      <c r="AB48" t="s">
        <v>800</v>
      </c>
      <c r="AC48" s="3" t="s">
        <v>1257</v>
      </c>
    </row>
    <row r="49" spans="1:29">
      <c r="A49" s="55"/>
      <c r="B49" s="27" t="s">
        <v>5</v>
      </c>
      <c r="C49" s="65" t="s">
        <v>1200</v>
      </c>
      <c r="D49" s="66" t="s">
        <v>1201</v>
      </c>
      <c r="E49" s="65" t="s">
        <v>1202</v>
      </c>
      <c r="F49" s="66" t="s">
        <v>1203</v>
      </c>
      <c r="G49" s="65" t="s">
        <v>1204</v>
      </c>
      <c r="H49" s="66" t="s">
        <v>1205</v>
      </c>
      <c r="I49" s="65" t="s">
        <v>1206</v>
      </c>
      <c r="J49" s="66" t="s">
        <v>1207</v>
      </c>
      <c r="K49" s="65" t="s">
        <v>1208</v>
      </c>
      <c r="L49" s="66" t="s">
        <v>1209</v>
      </c>
      <c r="M49" s="65" t="s">
        <v>1210</v>
      </c>
      <c r="N49" s="82"/>
      <c r="O49" s="4"/>
      <c r="P49" s="55"/>
      <c r="R49" s="13" t="s">
        <v>213</v>
      </c>
      <c r="S49" s="14" t="s">
        <v>1120</v>
      </c>
      <c r="T49" s="9" t="s">
        <v>357</v>
      </c>
      <c r="U49" s="9" t="s">
        <v>358</v>
      </c>
      <c r="V49" s="11" t="s">
        <v>359</v>
      </c>
      <c r="W49" t="s">
        <v>709</v>
      </c>
      <c r="X49" s="14" t="s">
        <v>1214</v>
      </c>
      <c r="Y49" s="9" t="s">
        <v>553</v>
      </c>
      <c r="Z49" s="9" t="s">
        <v>554</v>
      </c>
      <c r="AA49" s="9" t="s">
        <v>555</v>
      </c>
      <c r="AB49" t="s">
        <v>801</v>
      </c>
      <c r="AC49" s="3" t="s">
        <v>1257</v>
      </c>
    </row>
    <row r="50" spans="1:29">
      <c r="A50" s="55"/>
      <c r="B50" s="27" t="s">
        <v>6</v>
      </c>
      <c r="C50" s="67" t="s">
        <v>1212</v>
      </c>
      <c r="D50" s="66" t="s">
        <v>1213</v>
      </c>
      <c r="E50" s="67" t="s">
        <v>1214</v>
      </c>
      <c r="F50" s="66" t="s">
        <v>1215</v>
      </c>
      <c r="G50" s="67" t="s">
        <v>1216</v>
      </c>
      <c r="H50" s="66" t="s">
        <v>1217</v>
      </c>
      <c r="I50" s="67" t="s">
        <v>1218</v>
      </c>
      <c r="J50" s="238" t="s">
        <v>1219</v>
      </c>
      <c r="K50" s="67" t="s">
        <v>1220</v>
      </c>
      <c r="L50" s="66" t="s">
        <v>1221</v>
      </c>
      <c r="M50" s="67" t="s">
        <v>1222</v>
      </c>
      <c r="N50" s="82"/>
      <c r="O50" s="4"/>
      <c r="P50" s="55"/>
      <c r="R50" s="13" t="s">
        <v>214</v>
      </c>
      <c r="S50" s="13" t="s">
        <v>1121</v>
      </c>
      <c r="T50" s="9" t="s">
        <v>360</v>
      </c>
      <c r="U50" s="9" t="s">
        <v>361</v>
      </c>
      <c r="V50" s="11" t="s">
        <v>362</v>
      </c>
      <c r="W50" t="s">
        <v>710</v>
      </c>
      <c r="X50" s="13" t="s">
        <v>1215</v>
      </c>
      <c r="Y50" s="9" t="s">
        <v>556</v>
      </c>
      <c r="Z50" s="9" t="s">
        <v>557</v>
      </c>
      <c r="AA50" s="9" t="s">
        <v>558</v>
      </c>
      <c r="AB50" t="s">
        <v>802</v>
      </c>
      <c r="AC50" s="3" t="s">
        <v>1257</v>
      </c>
    </row>
    <row r="51" spans="1:29">
      <c r="A51" s="55"/>
      <c r="B51" s="27" t="s">
        <v>7</v>
      </c>
      <c r="C51" s="65" t="s">
        <v>1224</v>
      </c>
      <c r="D51" s="66" t="s">
        <v>1225</v>
      </c>
      <c r="E51" s="65" t="s">
        <v>1226</v>
      </c>
      <c r="F51" s="66" t="s">
        <v>1227</v>
      </c>
      <c r="G51" s="65" t="s">
        <v>1228</v>
      </c>
      <c r="H51" s="66" t="s">
        <v>1229</v>
      </c>
      <c r="I51" s="65" t="s">
        <v>1230</v>
      </c>
      <c r="J51" s="66" t="s">
        <v>1231</v>
      </c>
      <c r="K51" s="65" t="s">
        <v>1232</v>
      </c>
      <c r="L51" s="66" t="s">
        <v>1233</v>
      </c>
      <c r="M51" s="65" t="s">
        <v>1234</v>
      </c>
      <c r="N51" s="82"/>
      <c r="O51" s="4"/>
      <c r="P51" s="55"/>
      <c r="R51" s="13" t="s">
        <v>215</v>
      </c>
      <c r="S51" s="14" t="s">
        <v>1122</v>
      </c>
      <c r="T51" s="9" t="s">
        <v>363</v>
      </c>
      <c r="U51" s="9" t="s">
        <v>364</v>
      </c>
      <c r="V51" s="11" t="s">
        <v>365</v>
      </c>
      <c r="W51" t="s">
        <v>711</v>
      </c>
      <c r="X51" s="14" t="s">
        <v>1216</v>
      </c>
      <c r="Y51" s="9" t="s">
        <v>559</v>
      </c>
      <c r="Z51" s="9" t="s">
        <v>560</v>
      </c>
      <c r="AA51" s="9" t="s">
        <v>561</v>
      </c>
      <c r="AB51" t="s">
        <v>803</v>
      </c>
      <c r="AC51" s="3" t="s">
        <v>1257</v>
      </c>
    </row>
    <row r="52" spans="1:29">
      <c r="A52" s="55"/>
      <c r="B52" s="27" t="s">
        <v>8</v>
      </c>
      <c r="C52" s="66" t="s">
        <v>1236</v>
      </c>
      <c r="D52" s="66" t="s">
        <v>1237</v>
      </c>
      <c r="E52" s="66" t="s">
        <v>1238</v>
      </c>
      <c r="F52" s="66" t="s">
        <v>1239</v>
      </c>
      <c r="G52" s="66" t="s">
        <v>1240</v>
      </c>
      <c r="H52" s="66" t="s">
        <v>1241</v>
      </c>
      <c r="I52" s="66" t="s">
        <v>1242</v>
      </c>
      <c r="J52" s="66" t="s">
        <v>1243</v>
      </c>
      <c r="K52" s="66" t="s">
        <v>1244</v>
      </c>
      <c r="L52" s="66" t="s">
        <v>1245</v>
      </c>
      <c r="M52" s="238" t="s">
        <v>1246</v>
      </c>
      <c r="N52" s="66" t="s">
        <v>1247</v>
      </c>
      <c r="O52" s="4"/>
      <c r="P52" s="55"/>
      <c r="R52" s="13" t="s">
        <v>216</v>
      </c>
      <c r="S52" s="13" t="s">
        <v>1123</v>
      </c>
      <c r="T52" s="9" t="s">
        <v>366</v>
      </c>
      <c r="U52" s="9" t="s">
        <v>367</v>
      </c>
      <c r="V52" s="11" t="s">
        <v>368</v>
      </c>
      <c r="W52" t="s">
        <v>712</v>
      </c>
      <c r="X52" s="13" t="s">
        <v>1217</v>
      </c>
      <c r="Y52" s="9" t="s">
        <v>562</v>
      </c>
      <c r="Z52" s="9" t="s">
        <v>563</v>
      </c>
      <c r="AA52" s="9" t="s">
        <v>564</v>
      </c>
      <c r="AB52" t="s">
        <v>804</v>
      </c>
      <c r="AC52" s="3" t="s">
        <v>1257</v>
      </c>
    </row>
    <row r="53" spans="1:29">
      <c r="A53" s="55"/>
      <c r="B53" s="27" t="s">
        <v>9</v>
      </c>
      <c r="C53" s="83"/>
      <c r="D53" s="65" t="s">
        <v>1248</v>
      </c>
      <c r="E53" s="238" t="s">
        <v>1249</v>
      </c>
      <c r="F53" s="65" t="s">
        <v>1250</v>
      </c>
      <c r="G53" s="66" t="s">
        <v>1251</v>
      </c>
      <c r="H53" s="65" t="s">
        <v>1252</v>
      </c>
      <c r="I53" s="66" t="s">
        <v>1253</v>
      </c>
      <c r="J53" s="65" t="s">
        <v>1254</v>
      </c>
      <c r="K53" s="66" t="s">
        <v>1255</v>
      </c>
      <c r="L53" s="65" t="s">
        <v>1164</v>
      </c>
      <c r="M53" s="66" t="s">
        <v>1256</v>
      </c>
      <c r="N53" s="82"/>
      <c r="O53" s="4"/>
      <c r="P53" s="55"/>
      <c r="R53" s="13" t="s">
        <v>217</v>
      </c>
      <c r="S53" s="14" t="s">
        <v>1124</v>
      </c>
      <c r="T53" s="9" t="s">
        <v>369</v>
      </c>
      <c r="U53" s="9" t="s">
        <v>370</v>
      </c>
      <c r="V53" s="11" t="s">
        <v>371</v>
      </c>
      <c r="W53" t="s">
        <v>713</v>
      </c>
      <c r="X53" s="14" t="s">
        <v>1218</v>
      </c>
      <c r="Y53" s="9" t="s">
        <v>565</v>
      </c>
      <c r="Z53" s="9" t="s">
        <v>566</v>
      </c>
      <c r="AA53" s="9" t="s">
        <v>567</v>
      </c>
      <c r="AB53" t="s">
        <v>805</v>
      </c>
      <c r="AC53" s="3" t="s">
        <v>1257</v>
      </c>
    </row>
    <row r="54" spans="1:29">
      <c r="A54" s="55"/>
      <c r="B54" s="55"/>
      <c r="C54" s="55"/>
      <c r="D54" s="55"/>
      <c r="E54" s="55"/>
      <c r="F54" s="55"/>
      <c r="G54" s="55"/>
      <c r="H54" s="55"/>
      <c r="I54" s="55"/>
      <c r="J54" s="55"/>
      <c r="K54" s="55"/>
      <c r="L54" s="55"/>
      <c r="M54" s="55"/>
      <c r="N54" s="55"/>
      <c r="O54" s="55"/>
      <c r="P54" s="55"/>
      <c r="R54" s="13" t="s">
        <v>218</v>
      </c>
      <c r="S54" s="13" t="s">
        <v>1125</v>
      </c>
      <c r="T54" s="9" t="s">
        <v>372</v>
      </c>
      <c r="U54" s="9" t="s">
        <v>373</v>
      </c>
      <c r="V54" s="11" t="s">
        <v>374</v>
      </c>
      <c r="W54" t="s">
        <v>714</v>
      </c>
      <c r="X54" s="13" t="s">
        <v>1219</v>
      </c>
      <c r="Y54" s="9" t="s">
        <v>568</v>
      </c>
      <c r="Z54" s="9" t="s">
        <v>569</v>
      </c>
      <c r="AA54" s="9" t="s">
        <v>570</v>
      </c>
      <c r="AB54" t="s">
        <v>806</v>
      </c>
      <c r="AC54" s="3" t="s">
        <v>1257</v>
      </c>
    </row>
    <row r="55" spans="1:29">
      <c r="R55" s="13" t="s">
        <v>219</v>
      </c>
      <c r="S55" s="14" t="s">
        <v>1126</v>
      </c>
      <c r="T55" s="9" t="s">
        <v>375</v>
      </c>
      <c r="U55" s="9" t="s">
        <v>376</v>
      </c>
      <c r="V55" s="11" t="s">
        <v>377</v>
      </c>
      <c r="W55" s="12" t="s">
        <v>715</v>
      </c>
      <c r="X55" s="14" t="s">
        <v>1220</v>
      </c>
      <c r="Y55" s="9" t="s">
        <v>571</v>
      </c>
      <c r="Z55" s="9" t="s">
        <v>572</v>
      </c>
      <c r="AA55" s="9" t="s">
        <v>573</v>
      </c>
      <c r="AB55" t="s">
        <v>807</v>
      </c>
      <c r="AC55" s="3" t="s">
        <v>1257</v>
      </c>
    </row>
    <row r="56" spans="1:29">
      <c r="D56" t="s">
        <v>1349</v>
      </c>
      <c r="R56" s="13" t="s">
        <v>220</v>
      </c>
      <c r="S56" s="13" t="s">
        <v>1127</v>
      </c>
      <c r="T56" s="9" t="s">
        <v>378</v>
      </c>
      <c r="U56" s="9" t="s">
        <v>379</v>
      </c>
      <c r="V56" s="11" t="s">
        <v>380</v>
      </c>
      <c r="W56" s="12" t="s">
        <v>716</v>
      </c>
      <c r="X56" s="13" t="s">
        <v>1221</v>
      </c>
      <c r="Y56" s="9" t="s">
        <v>574</v>
      </c>
      <c r="Z56" s="9" t="s">
        <v>575</v>
      </c>
      <c r="AA56" s="9" t="s">
        <v>576</v>
      </c>
      <c r="AB56" t="s">
        <v>808</v>
      </c>
      <c r="AC56" s="3" t="s">
        <v>1257</v>
      </c>
    </row>
    <row r="57" spans="1:29">
      <c r="D57" t="s">
        <v>1350</v>
      </c>
      <c r="R57" s="13" t="s">
        <v>221</v>
      </c>
      <c r="S57" s="14" t="s">
        <v>1128</v>
      </c>
      <c r="T57" s="9" t="s">
        <v>381</v>
      </c>
      <c r="U57" s="9" t="s">
        <v>382</v>
      </c>
      <c r="V57" s="11" t="s">
        <v>383</v>
      </c>
      <c r="W57" s="12" t="s">
        <v>717</v>
      </c>
      <c r="X57" s="14" t="s">
        <v>1222</v>
      </c>
      <c r="Y57" s="9" t="s">
        <v>577</v>
      </c>
      <c r="Z57" s="9" t="s">
        <v>578</v>
      </c>
      <c r="AA57" s="9" t="s">
        <v>579</v>
      </c>
      <c r="AB57" t="s">
        <v>809</v>
      </c>
      <c r="AC57" s="3" t="s">
        <v>1257</v>
      </c>
    </row>
    <row r="58" spans="1:29">
      <c r="D58" t="s">
        <v>1351</v>
      </c>
      <c r="R58" s="13" t="s">
        <v>255</v>
      </c>
      <c r="S58" s="13" t="s">
        <v>1130</v>
      </c>
      <c r="T58" s="9" t="s">
        <v>387</v>
      </c>
      <c r="U58" s="9" t="s">
        <v>388</v>
      </c>
      <c r="V58" s="11" t="s">
        <v>27</v>
      </c>
      <c r="W58" s="12" t="s">
        <v>719</v>
      </c>
      <c r="X58" s="13" t="s">
        <v>1224</v>
      </c>
      <c r="Y58" s="9" t="s">
        <v>583</v>
      </c>
      <c r="Z58" s="9" t="s">
        <v>584</v>
      </c>
      <c r="AA58" s="9" t="s">
        <v>98</v>
      </c>
      <c r="AB58" t="s">
        <v>811</v>
      </c>
      <c r="AC58" s="3" t="s">
        <v>1257</v>
      </c>
    </row>
    <row r="59" spans="1:29">
      <c r="D59" t="s">
        <v>1352</v>
      </c>
      <c r="R59" s="13" t="s">
        <v>175</v>
      </c>
      <c r="S59" s="13" t="s">
        <v>1131</v>
      </c>
      <c r="T59" s="9" t="s">
        <v>389</v>
      </c>
      <c r="U59" s="9" t="s">
        <v>390</v>
      </c>
      <c r="V59" s="11" t="s">
        <v>28</v>
      </c>
      <c r="W59" t="s">
        <v>720</v>
      </c>
      <c r="X59" s="13" t="s">
        <v>1225</v>
      </c>
      <c r="Y59" s="9" t="s">
        <v>585</v>
      </c>
      <c r="Z59" s="9" t="s">
        <v>586</v>
      </c>
      <c r="AA59" s="9" t="s">
        <v>100</v>
      </c>
      <c r="AB59" t="s">
        <v>812</v>
      </c>
      <c r="AC59" s="3" t="s">
        <v>1257</v>
      </c>
    </row>
    <row r="60" spans="1:29">
      <c r="R60" s="13" t="s">
        <v>222</v>
      </c>
      <c r="S60" s="13" t="s">
        <v>1132</v>
      </c>
      <c r="T60" s="9" t="s">
        <v>391</v>
      </c>
      <c r="U60" s="9" t="s">
        <v>392</v>
      </c>
      <c r="V60" s="11" t="s">
        <v>60</v>
      </c>
      <c r="W60" t="s">
        <v>721</v>
      </c>
      <c r="X60" s="13" t="s">
        <v>1226</v>
      </c>
      <c r="Y60" s="9" t="s">
        <v>587</v>
      </c>
      <c r="Z60" s="9" t="s">
        <v>588</v>
      </c>
      <c r="AA60" s="9" t="s">
        <v>150</v>
      </c>
      <c r="AB60" t="s">
        <v>813</v>
      </c>
      <c r="AC60" s="3" t="s">
        <v>1257</v>
      </c>
    </row>
    <row r="61" spans="1:29">
      <c r="R61" s="13" t="s">
        <v>223</v>
      </c>
      <c r="S61" s="13" t="s">
        <v>1133</v>
      </c>
      <c r="T61" s="9" t="s">
        <v>393</v>
      </c>
      <c r="U61" s="9" t="s">
        <v>394</v>
      </c>
      <c r="V61" s="11" t="s">
        <v>61</v>
      </c>
      <c r="W61" t="s">
        <v>722</v>
      </c>
      <c r="X61" s="13" t="s">
        <v>1227</v>
      </c>
      <c r="Y61" s="9" t="s">
        <v>589</v>
      </c>
      <c r="Z61" s="9" t="s">
        <v>590</v>
      </c>
      <c r="AA61" s="9" t="s">
        <v>151</v>
      </c>
      <c r="AB61" t="s">
        <v>814</v>
      </c>
      <c r="AC61" s="3" t="s">
        <v>1257</v>
      </c>
    </row>
    <row r="62" spans="1:29">
      <c r="R62" s="13" t="s">
        <v>224</v>
      </c>
      <c r="S62" s="13" t="s">
        <v>1134</v>
      </c>
      <c r="T62" s="9" t="s">
        <v>395</v>
      </c>
      <c r="U62" s="9" t="s">
        <v>396</v>
      </c>
      <c r="V62" s="11" t="s">
        <v>62</v>
      </c>
      <c r="W62" t="s">
        <v>723</v>
      </c>
      <c r="X62" s="13" t="s">
        <v>1228</v>
      </c>
      <c r="Y62" s="9" t="s">
        <v>591</v>
      </c>
      <c r="Z62" s="9" t="s">
        <v>592</v>
      </c>
      <c r="AA62" s="9" t="s">
        <v>152</v>
      </c>
      <c r="AB62" t="s">
        <v>815</v>
      </c>
      <c r="AC62" s="3" t="s">
        <v>1257</v>
      </c>
    </row>
    <row r="63" spans="1:29">
      <c r="R63" s="13" t="s">
        <v>225</v>
      </c>
      <c r="S63" s="13" t="s">
        <v>1135</v>
      </c>
      <c r="T63" s="9" t="s">
        <v>397</v>
      </c>
      <c r="U63" s="9" t="s">
        <v>398</v>
      </c>
      <c r="V63" s="11" t="s">
        <v>63</v>
      </c>
      <c r="W63" t="s">
        <v>724</v>
      </c>
      <c r="X63" s="13" t="s">
        <v>1229</v>
      </c>
      <c r="Y63" s="9" t="s">
        <v>593</v>
      </c>
      <c r="Z63" s="9" t="s">
        <v>594</v>
      </c>
      <c r="AA63" s="9" t="s">
        <v>153</v>
      </c>
      <c r="AB63" t="s">
        <v>816</v>
      </c>
      <c r="AC63" s="3" t="s">
        <v>1257</v>
      </c>
    </row>
    <row r="64" spans="1:29">
      <c r="A64" s="68" t="s">
        <v>1348</v>
      </c>
      <c r="B64" s="55"/>
      <c r="C64" s="55"/>
      <c r="D64" s="55"/>
      <c r="E64" s="55"/>
      <c r="F64" s="55"/>
      <c r="G64" s="55"/>
      <c r="H64" s="55"/>
      <c r="I64" s="55"/>
      <c r="J64" s="55"/>
      <c r="K64" s="55"/>
      <c r="L64" s="55"/>
      <c r="M64" s="55"/>
      <c r="N64" s="55"/>
      <c r="O64" s="55"/>
      <c r="P64" s="55"/>
      <c r="R64" s="13" t="s">
        <v>226</v>
      </c>
      <c r="S64" s="13" t="s">
        <v>1136</v>
      </c>
      <c r="T64" s="9" t="s">
        <v>399</v>
      </c>
      <c r="U64" s="9" t="s">
        <v>400</v>
      </c>
      <c r="V64" s="11" t="s">
        <v>64</v>
      </c>
      <c r="W64" t="s">
        <v>725</v>
      </c>
      <c r="X64" s="13" t="s">
        <v>1230</v>
      </c>
      <c r="Y64" s="9" t="s">
        <v>595</v>
      </c>
      <c r="Z64" s="9" t="s">
        <v>596</v>
      </c>
      <c r="AA64" s="9" t="s">
        <v>154</v>
      </c>
      <c r="AB64" t="s">
        <v>817</v>
      </c>
      <c r="AC64" s="3" t="s">
        <v>1257</v>
      </c>
    </row>
    <row r="65" spans="1:29">
      <c r="A65" s="55"/>
      <c r="B65" t="s">
        <v>1261</v>
      </c>
      <c r="O65" s="4"/>
      <c r="P65" s="55"/>
      <c r="R65" s="13" t="s">
        <v>227</v>
      </c>
      <c r="S65" s="13" t="s">
        <v>1137</v>
      </c>
      <c r="T65" s="9" t="s">
        <v>401</v>
      </c>
      <c r="U65" s="9" t="s">
        <v>402</v>
      </c>
      <c r="V65" s="11" t="s">
        <v>65</v>
      </c>
      <c r="W65" t="s">
        <v>726</v>
      </c>
      <c r="X65" s="13" t="s">
        <v>1231</v>
      </c>
      <c r="Y65" s="9" t="s">
        <v>597</v>
      </c>
      <c r="Z65" s="9" t="s">
        <v>598</v>
      </c>
      <c r="AA65" s="9" t="s">
        <v>155</v>
      </c>
      <c r="AB65" t="s">
        <v>818</v>
      </c>
      <c r="AC65" s="3" t="s">
        <v>1257</v>
      </c>
    </row>
    <row r="66" spans="1:29">
      <c r="A66" s="55"/>
      <c r="B66" t="s">
        <v>1262</v>
      </c>
      <c r="C66" t="s">
        <v>1263</v>
      </c>
      <c r="O66" s="4"/>
      <c r="P66" s="55"/>
      <c r="R66" s="13" t="s">
        <v>228</v>
      </c>
      <c r="S66" s="13" t="s">
        <v>1138</v>
      </c>
      <c r="T66" s="9" t="s">
        <v>403</v>
      </c>
      <c r="U66" s="9" t="s">
        <v>404</v>
      </c>
      <c r="V66" s="11" t="s">
        <v>66</v>
      </c>
      <c r="W66" t="s">
        <v>727</v>
      </c>
      <c r="X66" s="13" t="s">
        <v>1232</v>
      </c>
      <c r="Y66" s="9" t="s">
        <v>599</v>
      </c>
      <c r="Z66" s="9" t="s">
        <v>600</v>
      </c>
      <c r="AA66" s="9" t="s">
        <v>156</v>
      </c>
      <c r="AB66" t="s">
        <v>819</v>
      </c>
      <c r="AC66" s="3" t="s">
        <v>1257</v>
      </c>
    </row>
    <row r="67" spans="1:29" ht="16" customHeight="1">
      <c r="A67" s="55"/>
      <c r="O67" s="4"/>
      <c r="P67" s="55"/>
      <c r="R67" s="13" t="s">
        <v>229</v>
      </c>
      <c r="S67" s="13" t="s">
        <v>1139</v>
      </c>
      <c r="T67" s="9" t="s">
        <v>405</v>
      </c>
      <c r="U67" s="9" t="s">
        <v>406</v>
      </c>
      <c r="V67" s="11" t="s">
        <v>67</v>
      </c>
      <c r="W67" t="s">
        <v>728</v>
      </c>
      <c r="X67" s="13" t="s">
        <v>1233</v>
      </c>
      <c r="Y67" s="9" t="s">
        <v>601</v>
      </c>
      <c r="Z67" s="9" t="s">
        <v>602</v>
      </c>
      <c r="AA67" s="9" t="s">
        <v>157</v>
      </c>
      <c r="AB67" t="s">
        <v>820</v>
      </c>
      <c r="AC67" s="3" t="s">
        <v>1257</v>
      </c>
    </row>
    <row r="68" spans="1:29">
      <c r="A68" s="55"/>
      <c r="B68" s="10" t="s">
        <v>257</v>
      </c>
      <c r="O68" s="4"/>
      <c r="P68" s="55"/>
      <c r="R68" s="13" t="s">
        <v>230</v>
      </c>
      <c r="S68" s="13" t="s">
        <v>1140</v>
      </c>
      <c r="T68" s="9" t="s">
        <v>407</v>
      </c>
      <c r="U68" s="9" t="s">
        <v>408</v>
      </c>
      <c r="V68" s="11" t="s">
        <v>68</v>
      </c>
      <c r="W68" t="s">
        <v>729</v>
      </c>
      <c r="X68" s="13" t="s">
        <v>1234</v>
      </c>
      <c r="Y68" s="9" t="s">
        <v>603</v>
      </c>
      <c r="Z68" s="9" t="s">
        <v>604</v>
      </c>
      <c r="AA68" s="9" t="s">
        <v>158</v>
      </c>
      <c r="AB68" t="s">
        <v>821</v>
      </c>
      <c r="AC68" s="3" t="s">
        <v>1257</v>
      </c>
    </row>
    <row r="69" spans="1:29">
      <c r="A69" s="55"/>
      <c r="C69" s="64">
        <v>1</v>
      </c>
      <c r="D69" s="64">
        <v>2</v>
      </c>
      <c r="E69" s="64">
        <v>3</v>
      </c>
      <c r="F69" s="64">
        <v>4</v>
      </c>
      <c r="G69" s="64">
        <v>5</v>
      </c>
      <c r="H69" s="64">
        <v>6</v>
      </c>
      <c r="I69" s="64">
        <v>7</v>
      </c>
      <c r="J69" s="64">
        <v>8</v>
      </c>
      <c r="K69" s="64">
        <v>9</v>
      </c>
      <c r="L69" s="64">
        <v>10</v>
      </c>
      <c r="M69" s="64">
        <v>11</v>
      </c>
      <c r="N69" s="64">
        <v>12</v>
      </c>
      <c r="O69" s="4"/>
      <c r="P69" s="55"/>
      <c r="R69" s="13" t="s">
        <v>256</v>
      </c>
      <c r="S69" s="13" t="s">
        <v>1142</v>
      </c>
      <c r="T69" s="9" t="s">
        <v>411</v>
      </c>
      <c r="U69" s="9" t="s">
        <v>412</v>
      </c>
      <c r="V69" s="11" t="s">
        <v>29</v>
      </c>
      <c r="W69" t="s">
        <v>731</v>
      </c>
      <c r="X69" s="13" t="s">
        <v>1236</v>
      </c>
      <c r="Y69" s="9" t="s">
        <v>607</v>
      </c>
      <c r="Z69" s="9" t="s">
        <v>608</v>
      </c>
      <c r="AA69" s="9" t="s">
        <v>99</v>
      </c>
      <c r="AB69" t="s">
        <v>823</v>
      </c>
      <c r="AC69" s="3" t="s">
        <v>1257</v>
      </c>
    </row>
    <row r="70" spans="1:29">
      <c r="A70" s="55"/>
      <c r="B70" s="27" t="s">
        <v>2</v>
      </c>
      <c r="C70" s="23"/>
      <c r="D70" s="26" t="s">
        <v>170</v>
      </c>
      <c r="E70" s="26" t="s">
        <v>178</v>
      </c>
      <c r="F70" s="26" t="s">
        <v>179</v>
      </c>
      <c r="G70" s="82"/>
      <c r="H70" s="26" t="s">
        <v>180</v>
      </c>
      <c r="I70" s="26" t="s">
        <v>181</v>
      </c>
      <c r="J70" s="26" t="s">
        <v>182</v>
      </c>
      <c r="K70" s="26" t="s">
        <v>183</v>
      </c>
      <c r="L70" s="26" t="s">
        <v>184</v>
      </c>
      <c r="M70" s="26" t="s">
        <v>185</v>
      </c>
      <c r="N70" s="23"/>
      <c r="O70" s="4"/>
      <c r="P70" s="55"/>
      <c r="R70" s="13" t="s">
        <v>176</v>
      </c>
      <c r="S70" s="13" t="s">
        <v>1143</v>
      </c>
      <c r="T70" s="9" t="s">
        <v>413</v>
      </c>
      <c r="U70" s="9" t="s">
        <v>414</v>
      </c>
      <c r="V70" s="11" t="s">
        <v>30</v>
      </c>
      <c r="W70" t="s">
        <v>732</v>
      </c>
      <c r="X70" s="13" t="s">
        <v>1237</v>
      </c>
      <c r="Y70" s="9" t="s">
        <v>609</v>
      </c>
      <c r="Z70" s="9" t="s">
        <v>610</v>
      </c>
      <c r="AA70" s="9" t="s">
        <v>101</v>
      </c>
      <c r="AB70" t="s">
        <v>824</v>
      </c>
      <c r="AC70" s="3" t="s">
        <v>1257</v>
      </c>
    </row>
    <row r="71" spans="1:29">
      <c r="A71" s="55"/>
      <c r="B71" s="27" t="s">
        <v>3</v>
      </c>
      <c r="C71" s="26" t="s">
        <v>251</v>
      </c>
      <c r="D71" s="26" t="s">
        <v>171</v>
      </c>
      <c r="E71" s="26" t="s">
        <v>186</v>
      </c>
      <c r="F71" s="26" t="s">
        <v>187</v>
      </c>
      <c r="G71" s="26" t="s">
        <v>188</v>
      </c>
      <c r="H71" s="26" t="s">
        <v>189</v>
      </c>
      <c r="I71" s="26" t="s">
        <v>190</v>
      </c>
      <c r="J71" s="26" t="s">
        <v>191</v>
      </c>
      <c r="K71" s="26" t="s">
        <v>192</v>
      </c>
      <c r="L71" s="26" t="s">
        <v>193</v>
      </c>
      <c r="M71" s="26" t="s">
        <v>194</v>
      </c>
      <c r="N71" s="26" t="s">
        <v>248</v>
      </c>
      <c r="O71" s="4"/>
      <c r="P71" s="55"/>
      <c r="R71" s="13" t="s">
        <v>231</v>
      </c>
      <c r="S71" s="13" t="s">
        <v>1144</v>
      </c>
      <c r="T71" s="9" t="s">
        <v>415</v>
      </c>
      <c r="U71" s="9" t="s">
        <v>416</v>
      </c>
      <c r="V71" s="11" t="s">
        <v>70</v>
      </c>
      <c r="W71" t="s">
        <v>733</v>
      </c>
      <c r="X71" s="13" t="s">
        <v>1238</v>
      </c>
      <c r="Y71" s="9" t="s">
        <v>611</v>
      </c>
      <c r="Z71" s="9" t="s">
        <v>612</v>
      </c>
      <c r="AA71" s="9" t="s">
        <v>160</v>
      </c>
      <c r="AB71" t="s">
        <v>825</v>
      </c>
      <c r="AC71" s="3" t="s">
        <v>1257</v>
      </c>
    </row>
    <row r="72" spans="1:29">
      <c r="A72" s="55"/>
      <c r="B72" s="27" t="s">
        <v>4</v>
      </c>
      <c r="C72" s="26" t="s">
        <v>252</v>
      </c>
      <c r="D72" s="26" t="s">
        <v>172</v>
      </c>
      <c r="E72" s="26" t="s">
        <v>195</v>
      </c>
      <c r="F72" s="26" t="s">
        <v>196</v>
      </c>
      <c r="G72" s="26" t="s">
        <v>197</v>
      </c>
      <c r="H72" s="26" t="s">
        <v>198</v>
      </c>
      <c r="I72" s="26" t="s">
        <v>199</v>
      </c>
      <c r="J72" s="26" t="s">
        <v>200</v>
      </c>
      <c r="K72" s="26" t="s">
        <v>201</v>
      </c>
      <c r="L72" s="26" t="s">
        <v>202</v>
      </c>
      <c r="M72" s="26" t="s">
        <v>203</v>
      </c>
      <c r="N72" s="26" t="s">
        <v>249</v>
      </c>
      <c r="O72" s="4"/>
      <c r="P72" s="55"/>
      <c r="R72" s="13" t="s">
        <v>232</v>
      </c>
      <c r="S72" s="13" t="s">
        <v>1145</v>
      </c>
      <c r="T72" s="9" t="s">
        <v>417</v>
      </c>
      <c r="U72" s="9" t="s">
        <v>418</v>
      </c>
      <c r="V72" s="11" t="s">
        <v>71</v>
      </c>
      <c r="W72" t="s">
        <v>734</v>
      </c>
      <c r="X72" s="13" t="s">
        <v>1239</v>
      </c>
      <c r="Y72" s="9" t="s">
        <v>613</v>
      </c>
      <c r="Z72" s="9" t="s">
        <v>614</v>
      </c>
      <c r="AA72" s="9" t="s">
        <v>161</v>
      </c>
      <c r="AB72" t="s">
        <v>826</v>
      </c>
      <c r="AC72" s="3" t="s">
        <v>1257</v>
      </c>
    </row>
    <row r="73" spans="1:29">
      <c r="A73" s="55"/>
      <c r="B73" s="27" t="s">
        <v>5</v>
      </c>
      <c r="C73" s="26" t="s">
        <v>253</v>
      </c>
      <c r="D73" s="26" t="s">
        <v>173</v>
      </c>
      <c r="E73" s="26" t="s">
        <v>204</v>
      </c>
      <c r="F73" s="26" t="s">
        <v>205</v>
      </c>
      <c r="G73" s="26" t="s">
        <v>206</v>
      </c>
      <c r="H73" s="26" t="s">
        <v>207</v>
      </c>
      <c r="I73" s="26" t="s">
        <v>208</v>
      </c>
      <c r="J73" s="26" t="s">
        <v>209</v>
      </c>
      <c r="K73" s="26" t="s">
        <v>210</v>
      </c>
      <c r="L73" s="26" t="s">
        <v>211</v>
      </c>
      <c r="M73" s="26" t="s">
        <v>212</v>
      </c>
      <c r="N73" s="82"/>
      <c r="O73" s="4"/>
      <c r="P73" s="55"/>
      <c r="R73" s="13" t="s">
        <v>233</v>
      </c>
      <c r="S73" s="13" t="s">
        <v>1146</v>
      </c>
      <c r="T73" s="9" t="s">
        <v>419</v>
      </c>
      <c r="U73" s="9" t="s">
        <v>420</v>
      </c>
      <c r="V73" s="11" t="s">
        <v>72</v>
      </c>
      <c r="W73" t="s">
        <v>735</v>
      </c>
      <c r="X73" s="13" t="s">
        <v>1240</v>
      </c>
      <c r="Y73" s="9" t="s">
        <v>615</v>
      </c>
      <c r="Z73" s="9" t="s">
        <v>616</v>
      </c>
      <c r="AA73" s="9" t="s">
        <v>162</v>
      </c>
      <c r="AB73" t="s">
        <v>827</v>
      </c>
      <c r="AC73" s="3" t="s">
        <v>1257</v>
      </c>
    </row>
    <row r="74" spans="1:29" ht="16" customHeight="1">
      <c r="A74" s="55"/>
      <c r="B74" s="27" t="s">
        <v>6</v>
      </c>
      <c r="C74" s="26" t="s">
        <v>254</v>
      </c>
      <c r="D74" s="26" t="s">
        <v>174</v>
      </c>
      <c r="E74" s="26" t="s">
        <v>213</v>
      </c>
      <c r="F74" s="26" t="s">
        <v>214</v>
      </c>
      <c r="G74" s="26" t="s">
        <v>215</v>
      </c>
      <c r="H74" s="26" t="s">
        <v>216</v>
      </c>
      <c r="I74" s="26" t="s">
        <v>217</v>
      </c>
      <c r="J74" s="26" t="s">
        <v>218</v>
      </c>
      <c r="K74" s="26" t="s">
        <v>219</v>
      </c>
      <c r="L74" s="26" t="s">
        <v>220</v>
      </c>
      <c r="M74" s="26" t="s">
        <v>221</v>
      </c>
      <c r="N74" s="82"/>
      <c r="O74" s="4"/>
      <c r="P74" s="55"/>
      <c r="R74" s="13" t="s">
        <v>234</v>
      </c>
      <c r="S74" s="13" t="s">
        <v>1147</v>
      </c>
      <c r="T74" s="9" t="s">
        <v>421</v>
      </c>
      <c r="U74" s="9" t="s">
        <v>422</v>
      </c>
      <c r="V74" s="11" t="s">
        <v>73</v>
      </c>
      <c r="W74" t="s">
        <v>736</v>
      </c>
      <c r="X74" s="13" t="s">
        <v>1241</v>
      </c>
      <c r="Y74" s="9" t="s">
        <v>617</v>
      </c>
      <c r="Z74" s="9" t="s">
        <v>618</v>
      </c>
      <c r="AA74" s="9" t="s">
        <v>163</v>
      </c>
      <c r="AB74" t="s">
        <v>828</v>
      </c>
      <c r="AC74" s="3" t="s">
        <v>1257</v>
      </c>
    </row>
    <row r="75" spans="1:29">
      <c r="A75" s="55"/>
      <c r="B75" s="27" t="s">
        <v>7</v>
      </c>
      <c r="C75" s="26" t="s">
        <v>255</v>
      </c>
      <c r="D75" s="26" t="s">
        <v>175</v>
      </c>
      <c r="E75" s="26" t="s">
        <v>222</v>
      </c>
      <c r="F75" s="26" t="s">
        <v>223</v>
      </c>
      <c r="G75" s="26" t="s">
        <v>224</v>
      </c>
      <c r="H75" s="26" t="s">
        <v>225</v>
      </c>
      <c r="I75" s="26" t="s">
        <v>226</v>
      </c>
      <c r="J75" s="26" t="s">
        <v>227</v>
      </c>
      <c r="K75" s="26" t="s">
        <v>228</v>
      </c>
      <c r="L75" s="26" t="s">
        <v>229</v>
      </c>
      <c r="M75" s="26" t="s">
        <v>230</v>
      </c>
      <c r="N75" s="82"/>
      <c r="O75" s="4"/>
      <c r="P75" s="55"/>
      <c r="R75" s="13" t="s">
        <v>235</v>
      </c>
      <c r="S75" s="13" t="s">
        <v>1148</v>
      </c>
      <c r="T75" s="9" t="s">
        <v>423</v>
      </c>
      <c r="U75" s="9" t="s">
        <v>424</v>
      </c>
      <c r="V75" s="11" t="s">
        <v>74</v>
      </c>
      <c r="W75" t="s">
        <v>737</v>
      </c>
      <c r="X75" s="13" t="s">
        <v>1242</v>
      </c>
      <c r="Y75" s="9" t="s">
        <v>619</v>
      </c>
      <c r="Z75" s="9" t="s">
        <v>620</v>
      </c>
      <c r="AA75" s="9" t="s">
        <v>164</v>
      </c>
      <c r="AB75" t="s">
        <v>829</v>
      </c>
      <c r="AC75" s="3" t="s">
        <v>1257</v>
      </c>
    </row>
    <row r="76" spans="1:29">
      <c r="A76" s="55"/>
      <c r="B76" s="27" t="s">
        <v>8</v>
      </c>
      <c r="C76" s="63" t="s">
        <v>256</v>
      </c>
      <c r="D76" s="63" t="s">
        <v>176</v>
      </c>
      <c r="E76" s="63" t="s">
        <v>231</v>
      </c>
      <c r="F76" s="63" t="s">
        <v>232</v>
      </c>
      <c r="G76" s="63" t="s">
        <v>233</v>
      </c>
      <c r="H76" s="63" t="s">
        <v>234</v>
      </c>
      <c r="I76" s="63" t="s">
        <v>235</v>
      </c>
      <c r="J76" s="63" t="s">
        <v>236</v>
      </c>
      <c r="K76" s="63" t="s">
        <v>237</v>
      </c>
      <c r="L76" s="63" t="s">
        <v>238</v>
      </c>
      <c r="M76" s="63" t="s">
        <v>239</v>
      </c>
      <c r="N76" s="63" t="s">
        <v>250</v>
      </c>
      <c r="O76" s="4"/>
      <c r="P76" s="55"/>
      <c r="R76" s="13" t="s">
        <v>236</v>
      </c>
      <c r="S76" s="13" t="s">
        <v>1149</v>
      </c>
      <c r="T76" s="9" t="s">
        <v>425</v>
      </c>
      <c r="U76" s="9" t="s">
        <v>426</v>
      </c>
      <c r="V76" s="11" t="s">
        <v>75</v>
      </c>
      <c r="W76" t="s">
        <v>738</v>
      </c>
      <c r="X76" s="13" t="s">
        <v>1243</v>
      </c>
      <c r="Y76" s="9" t="s">
        <v>621</v>
      </c>
      <c r="Z76" s="9" t="s">
        <v>622</v>
      </c>
      <c r="AA76" s="9" t="s">
        <v>165</v>
      </c>
      <c r="AB76" t="s">
        <v>830</v>
      </c>
      <c r="AC76" s="3" t="s">
        <v>1257</v>
      </c>
    </row>
    <row r="77" spans="1:29">
      <c r="A77" s="55"/>
      <c r="B77" s="27" t="s">
        <v>9</v>
      </c>
      <c r="C77" s="23"/>
      <c r="D77" s="63" t="s">
        <v>177</v>
      </c>
      <c r="E77" s="63" t="s">
        <v>240</v>
      </c>
      <c r="F77" s="63" t="s">
        <v>241</v>
      </c>
      <c r="G77" s="63" t="s">
        <v>242</v>
      </c>
      <c r="H77" s="63" t="s">
        <v>243</v>
      </c>
      <c r="I77" s="63" t="s">
        <v>244</v>
      </c>
      <c r="J77" s="63" t="s">
        <v>245</v>
      </c>
      <c r="K77" s="63" t="s">
        <v>246</v>
      </c>
      <c r="L77" s="63" t="s">
        <v>1165</v>
      </c>
      <c r="M77" s="63" t="s">
        <v>247</v>
      </c>
      <c r="N77" s="84"/>
      <c r="O77" s="4"/>
      <c r="P77" s="55"/>
      <c r="R77" s="13" t="s">
        <v>237</v>
      </c>
      <c r="S77" s="13" t="s">
        <v>1150</v>
      </c>
      <c r="T77" s="9" t="s">
        <v>427</v>
      </c>
      <c r="U77" s="9" t="s">
        <v>428</v>
      </c>
      <c r="V77" s="11" t="s">
        <v>76</v>
      </c>
      <c r="W77" t="s">
        <v>739</v>
      </c>
      <c r="X77" s="13" t="s">
        <v>1244</v>
      </c>
      <c r="Y77" s="9" t="s">
        <v>623</v>
      </c>
      <c r="Z77" s="9" t="s">
        <v>624</v>
      </c>
      <c r="AA77" s="9" t="s">
        <v>166</v>
      </c>
      <c r="AB77" t="s">
        <v>831</v>
      </c>
      <c r="AC77" s="3" t="s">
        <v>1257</v>
      </c>
    </row>
    <row r="78" spans="1:29">
      <c r="A78" s="55"/>
      <c r="B78" s="55"/>
      <c r="C78" s="55"/>
      <c r="D78" s="55"/>
      <c r="E78" s="55"/>
      <c r="F78" s="55"/>
      <c r="G78" s="55"/>
      <c r="H78" s="55"/>
      <c r="I78" s="55"/>
      <c r="J78" s="55"/>
      <c r="K78" s="55"/>
      <c r="L78" s="55"/>
      <c r="M78" s="55"/>
      <c r="N78" s="55"/>
      <c r="O78" s="55"/>
      <c r="P78" s="55"/>
      <c r="R78" s="13" t="s">
        <v>238</v>
      </c>
      <c r="S78" s="13" t="s">
        <v>1151</v>
      </c>
      <c r="T78" s="9" t="s">
        <v>429</v>
      </c>
      <c r="U78" s="9" t="s">
        <v>430</v>
      </c>
      <c r="V78" s="11" t="s">
        <v>77</v>
      </c>
      <c r="W78" t="s">
        <v>740</v>
      </c>
      <c r="X78" s="13" t="s">
        <v>1245</v>
      </c>
      <c r="Y78" s="9" t="s">
        <v>625</v>
      </c>
      <c r="Z78" s="9" t="s">
        <v>626</v>
      </c>
      <c r="AA78" s="9" t="s">
        <v>167</v>
      </c>
      <c r="AB78" t="s">
        <v>832</v>
      </c>
      <c r="AC78" s="3" t="s">
        <v>1257</v>
      </c>
    </row>
    <row r="79" spans="1:29">
      <c r="R79" s="13" t="s">
        <v>239</v>
      </c>
      <c r="S79" s="13" t="s">
        <v>1152</v>
      </c>
      <c r="T79" s="9" t="s">
        <v>431</v>
      </c>
      <c r="U79" s="9" t="s">
        <v>432</v>
      </c>
      <c r="V79" s="11" t="s">
        <v>78</v>
      </c>
      <c r="W79" t="s">
        <v>741</v>
      </c>
      <c r="X79" s="13" t="s">
        <v>1246</v>
      </c>
      <c r="Y79" s="9" t="s">
        <v>627</v>
      </c>
      <c r="Z79" s="9" t="s">
        <v>628</v>
      </c>
      <c r="AA79" s="9" t="s">
        <v>168</v>
      </c>
      <c r="AB79" t="s">
        <v>833</v>
      </c>
      <c r="AC79" s="3" t="s">
        <v>1257</v>
      </c>
    </row>
    <row r="80" spans="1:29">
      <c r="D80" t="s">
        <v>1353</v>
      </c>
      <c r="R80" s="13" t="s">
        <v>250</v>
      </c>
      <c r="S80" s="13" t="s">
        <v>1153</v>
      </c>
      <c r="T80" s="9" t="s">
        <v>433</v>
      </c>
      <c r="U80" s="9" t="s">
        <v>434</v>
      </c>
      <c r="V80" s="11" t="s">
        <v>79</v>
      </c>
      <c r="W80" t="s">
        <v>742</v>
      </c>
      <c r="X80" s="13" t="s">
        <v>1247</v>
      </c>
      <c r="Y80" s="9" t="s">
        <v>629</v>
      </c>
      <c r="Z80" s="9" t="s">
        <v>630</v>
      </c>
      <c r="AA80" s="9" t="s">
        <v>169</v>
      </c>
      <c r="AB80" t="s">
        <v>834</v>
      </c>
      <c r="AC80" s="3" t="s">
        <v>1257</v>
      </c>
    </row>
    <row r="81" spans="1:29">
      <c r="E81" t="s">
        <v>1354</v>
      </c>
      <c r="R81" s="13" t="s">
        <v>177</v>
      </c>
      <c r="S81" s="13" t="s">
        <v>1154</v>
      </c>
      <c r="T81" s="9" t="s">
        <v>435</v>
      </c>
      <c r="U81" s="9" t="s">
        <v>436</v>
      </c>
      <c r="V81" s="11" t="s">
        <v>80</v>
      </c>
      <c r="W81" t="s">
        <v>743</v>
      </c>
      <c r="X81" s="13" t="s">
        <v>1248</v>
      </c>
      <c r="Y81" s="9" t="s">
        <v>631</v>
      </c>
      <c r="Z81" s="9" t="s">
        <v>632</v>
      </c>
      <c r="AA81" s="9" t="s">
        <v>102</v>
      </c>
      <c r="AB81" t="s">
        <v>835</v>
      </c>
      <c r="AC81" s="3" t="s">
        <v>1257</v>
      </c>
    </row>
    <row r="82" spans="1:29">
      <c r="E82" t="s">
        <v>1355</v>
      </c>
      <c r="R82" s="13" t="s">
        <v>240</v>
      </c>
      <c r="S82" s="13" t="s">
        <v>1155</v>
      </c>
      <c r="T82" s="9" t="s">
        <v>437</v>
      </c>
      <c r="U82" s="9" t="s">
        <v>438</v>
      </c>
      <c r="V82" s="11" t="s">
        <v>81</v>
      </c>
      <c r="W82" t="s">
        <v>744</v>
      </c>
      <c r="X82" s="13" t="s">
        <v>1249</v>
      </c>
      <c r="Y82" s="9" t="s">
        <v>633</v>
      </c>
      <c r="Z82" s="9" t="s">
        <v>634</v>
      </c>
      <c r="AA82" s="9" t="s">
        <v>103</v>
      </c>
      <c r="AB82" t="s">
        <v>836</v>
      </c>
      <c r="AC82" s="3" t="s">
        <v>1257</v>
      </c>
    </row>
    <row r="83" spans="1:29">
      <c r="E83" t="s">
        <v>1356</v>
      </c>
      <c r="R83" s="13" t="s">
        <v>241</v>
      </c>
      <c r="S83" s="13" t="s">
        <v>1156</v>
      </c>
      <c r="T83" s="9" t="s">
        <v>439</v>
      </c>
      <c r="U83" s="9" t="s">
        <v>440</v>
      </c>
      <c r="V83" s="11" t="s">
        <v>82</v>
      </c>
      <c r="W83" t="s">
        <v>745</v>
      </c>
      <c r="X83" s="13" t="s">
        <v>1250</v>
      </c>
      <c r="Y83" s="9" t="s">
        <v>635</v>
      </c>
      <c r="Z83" s="9" t="s">
        <v>636</v>
      </c>
      <c r="AA83" s="9" t="s">
        <v>104</v>
      </c>
      <c r="AB83" t="s">
        <v>837</v>
      </c>
      <c r="AC83" s="3" t="s">
        <v>1257</v>
      </c>
    </row>
    <row r="84" spans="1:29">
      <c r="R84" s="13" t="s">
        <v>242</v>
      </c>
      <c r="S84" s="13" t="s">
        <v>1157</v>
      </c>
      <c r="T84" s="9" t="s">
        <v>441</v>
      </c>
      <c r="U84" s="9" t="s">
        <v>442</v>
      </c>
      <c r="V84" s="11" t="s">
        <v>83</v>
      </c>
      <c r="W84" t="s">
        <v>746</v>
      </c>
      <c r="X84" s="13" t="s">
        <v>1251</v>
      </c>
      <c r="Y84" s="9" t="s">
        <v>637</v>
      </c>
      <c r="Z84" s="9" t="s">
        <v>638</v>
      </c>
      <c r="AA84" s="9" t="s">
        <v>105</v>
      </c>
      <c r="AB84" t="s">
        <v>838</v>
      </c>
      <c r="AC84" s="3" t="s">
        <v>1257</v>
      </c>
    </row>
    <row r="85" spans="1:29">
      <c r="A85" s="68" t="s">
        <v>1348</v>
      </c>
      <c r="B85" s="55"/>
      <c r="C85" s="55"/>
      <c r="D85" s="55"/>
      <c r="E85" s="55"/>
      <c r="F85" s="55"/>
      <c r="G85" s="55"/>
      <c r="H85" s="55"/>
      <c r="I85" s="55"/>
      <c r="J85" s="55"/>
      <c r="K85" s="55"/>
      <c r="L85" s="55"/>
      <c r="M85" s="55"/>
      <c r="N85" s="55"/>
      <c r="O85" s="55"/>
      <c r="P85" s="55"/>
      <c r="R85" s="13" t="s">
        <v>243</v>
      </c>
      <c r="S85" s="13" t="s">
        <v>1158</v>
      </c>
      <c r="T85" s="9" t="s">
        <v>443</v>
      </c>
      <c r="U85" s="9" t="s">
        <v>444</v>
      </c>
      <c r="V85" s="11" t="s">
        <v>84</v>
      </c>
      <c r="W85" t="s">
        <v>747</v>
      </c>
      <c r="X85" s="13" t="s">
        <v>1252</v>
      </c>
      <c r="Y85" s="9" t="s">
        <v>639</v>
      </c>
      <c r="Z85" s="9" t="s">
        <v>640</v>
      </c>
      <c r="AA85" s="9" t="s">
        <v>106</v>
      </c>
      <c r="AB85" t="s">
        <v>839</v>
      </c>
      <c r="AC85" s="3" t="s">
        <v>1257</v>
      </c>
    </row>
    <row r="86" spans="1:29">
      <c r="A86" s="55"/>
      <c r="B86" t="s">
        <v>1264</v>
      </c>
      <c r="P86" s="55"/>
      <c r="R86" s="13" t="s">
        <v>244</v>
      </c>
      <c r="S86" s="13" t="s">
        <v>1159</v>
      </c>
      <c r="T86" s="9" t="s">
        <v>445</v>
      </c>
      <c r="U86" s="9" t="s">
        <v>446</v>
      </c>
      <c r="V86" s="11" t="s">
        <v>85</v>
      </c>
      <c r="W86" t="s">
        <v>748</v>
      </c>
      <c r="X86" s="13" t="s">
        <v>1253</v>
      </c>
      <c r="Y86" s="9" t="s">
        <v>641</v>
      </c>
      <c r="Z86" s="9" t="s">
        <v>642</v>
      </c>
      <c r="AA86" s="9" t="s">
        <v>107</v>
      </c>
      <c r="AB86" t="s">
        <v>840</v>
      </c>
      <c r="AC86" s="3" t="s">
        <v>1257</v>
      </c>
    </row>
    <row r="87" spans="1:29">
      <c r="A87" s="55"/>
      <c r="P87" s="55"/>
      <c r="R87" s="13" t="s">
        <v>245</v>
      </c>
      <c r="S87" s="13" t="s">
        <v>1160</v>
      </c>
      <c r="T87" s="9" t="s">
        <v>447</v>
      </c>
      <c r="U87" s="9" t="s">
        <v>448</v>
      </c>
      <c r="V87" s="11" t="s">
        <v>86</v>
      </c>
      <c r="W87" t="s">
        <v>749</v>
      </c>
      <c r="X87" s="13" t="s">
        <v>1254</v>
      </c>
      <c r="Y87" s="9" t="s">
        <v>643</v>
      </c>
      <c r="Z87" s="9" t="s">
        <v>644</v>
      </c>
      <c r="AA87" s="9" t="s">
        <v>108</v>
      </c>
      <c r="AB87" t="s">
        <v>841</v>
      </c>
      <c r="AC87" s="3" t="s">
        <v>1257</v>
      </c>
    </row>
    <row r="88" spans="1:29">
      <c r="A88" s="55"/>
      <c r="B88" s="10" t="s">
        <v>1357</v>
      </c>
      <c r="P88" s="55"/>
      <c r="R88" s="13" t="s">
        <v>246</v>
      </c>
      <c r="S88" s="13" t="s">
        <v>1161</v>
      </c>
      <c r="T88" s="9" t="s">
        <v>449</v>
      </c>
      <c r="U88" s="9" t="s">
        <v>450</v>
      </c>
      <c r="V88" s="11" t="s">
        <v>87</v>
      </c>
      <c r="W88" t="s">
        <v>750</v>
      </c>
      <c r="X88" s="13" t="s">
        <v>1255</v>
      </c>
      <c r="Y88" s="9" t="s">
        <v>645</v>
      </c>
      <c r="Z88" s="9" t="s">
        <v>646</v>
      </c>
      <c r="AA88" s="9" t="s">
        <v>109</v>
      </c>
      <c r="AB88" t="s">
        <v>842</v>
      </c>
      <c r="AC88" s="3" t="s">
        <v>1257</v>
      </c>
    </row>
    <row r="89" spans="1:29" ht="17" thickBot="1">
      <c r="A89" s="55"/>
      <c r="C89" s="64">
        <v>1</v>
      </c>
      <c r="D89" s="64">
        <v>2</v>
      </c>
      <c r="E89" s="64">
        <v>3</v>
      </c>
      <c r="F89" s="64">
        <v>4</v>
      </c>
      <c r="G89" s="64">
        <v>5</v>
      </c>
      <c r="H89" s="64">
        <v>6</v>
      </c>
      <c r="I89" s="64">
        <v>7</v>
      </c>
      <c r="J89" s="64">
        <v>8</v>
      </c>
      <c r="K89" s="64">
        <v>9</v>
      </c>
      <c r="L89" s="64">
        <v>10</v>
      </c>
      <c r="M89" s="64">
        <v>11</v>
      </c>
      <c r="N89" s="64">
        <v>12</v>
      </c>
      <c r="P89" s="55"/>
      <c r="R89" s="10" t="s">
        <v>1165</v>
      </c>
      <c r="S89" s="10" t="s">
        <v>1163</v>
      </c>
      <c r="T89" s="9" t="s">
        <v>451</v>
      </c>
      <c r="U89" s="9" t="s">
        <v>452</v>
      </c>
      <c r="V89" s="11" t="s">
        <v>88</v>
      </c>
      <c r="W89" t="s">
        <v>751</v>
      </c>
      <c r="X89" s="10" t="s">
        <v>1164</v>
      </c>
      <c r="Y89" s="9" t="s">
        <v>647</v>
      </c>
      <c r="Z89" s="9" t="s">
        <v>648</v>
      </c>
      <c r="AA89" s="9" t="s">
        <v>110</v>
      </c>
      <c r="AB89" t="s">
        <v>843</v>
      </c>
      <c r="AC89" s="3" t="s">
        <v>1257</v>
      </c>
    </row>
    <row r="90" spans="1:29" ht="17" thickBot="1">
      <c r="A90" s="55"/>
      <c r="B90" s="27" t="s">
        <v>2</v>
      </c>
      <c r="C90" s="77"/>
      <c r="D90" s="74" t="s">
        <v>170</v>
      </c>
      <c r="E90" s="26" t="s">
        <v>178</v>
      </c>
      <c r="F90" s="72" t="s">
        <v>179</v>
      </c>
      <c r="G90" s="146"/>
      <c r="H90" s="74" t="s">
        <v>180</v>
      </c>
      <c r="I90" s="26" t="s">
        <v>181</v>
      </c>
      <c r="J90" s="26" t="s">
        <v>182</v>
      </c>
      <c r="K90" s="26" t="s">
        <v>183</v>
      </c>
      <c r="L90" s="26" t="s">
        <v>184</v>
      </c>
      <c r="M90" s="26" t="s">
        <v>185</v>
      </c>
      <c r="N90" s="152"/>
      <c r="P90" s="55"/>
      <c r="R90" s="13" t="s">
        <v>247</v>
      </c>
      <c r="S90" s="13" t="s">
        <v>1162</v>
      </c>
      <c r="T90" s="9" t="s">
        <v>453</v>
      </c>
      <c r="U90" s="9" t="s">
        <v>454</v>
      </c>
      <c r="V90" s="11" t="s">
        <v>89</v>
      </c>
      <c r="W90" t="s">
        <v>752</v>
      </c>
      <c r="X90" s="13" t="s">
        <v>1256</v>
      </c>
      <c r="Y90" s="9" t="s">
        <v>649</v>
      </c>
      <c r="Z90" s="9" t="s">
        <v>650</v>
      </c>
      <c r="AA90" s="9" t="s">
        <v>111</v>
      </c>
      <c r="AB90" t="s">
        <v>844</v>
      </c>
      <c r="AC90" s="3" t="s">
        <v>1257</v>
      </c>
    </row>
    <row r="91" spans="1:29" ht="17" thickBot="1">
      <c r="A91" s="55"/>
      <c r="B91" s="27" t="s">
        <v>3</v>
      </c>
      <c r="C91" s="73" t="s">
        <v>251</v>
      </c>
      <c r="D91" s="26" t="s">
        <v>171</v>
      </c>
      <c r="E91" s="26" t="s">
        <v>186</v>
      </c>
      <c r="F91" s="26" t="s">
        <v>187</v>
      </c>
      <c r="G91" s="73" t="s">
        <v>188</v>
      </c>
      <c r="H91" s="26" t="s">
        <v>189</v>
      </c>
      <c r="I91" s="26" t="s">
        <v>190</v>
      </c>
      <c r="J91" s="26" t="s">
        <v>191</v>
      </c>
      <c r="K91" s="26" t="s">
        <v>192</v>
      </c>
      <c r="L91" s="26" t="s">
        <v>193</v>
      </c>
      <c r="M91" s="72" t="s">
        <v>194</v>
      </c>
      <c r="N91" s="79" t="s">
        <v>248</v>
      </c>
      <c r="P91" s="55"/>
      <c r="X91" s="3"/>
      <c r="AB91" s="9"/>
    </row>
    <row r="92" spans="1:29" ht="17" thickBot="1">
      <c r="A92" s="55"/>
      <c r="B92" s="27" t="s">
        <v>4</v>
      </c>
      <c r="C92" s="26" t="s">
        <v>252</v>
      </c>
      <c r="D92" s="26" t="s">
        <v>172</v>
      </c>
      <c r="E92" s="26" t="s">
        <v>195</v>
      </c>
      <c r="F92" s="26" t="s">
        <v>196</v>
      </c>
      <c r="G92" s="26" t="s">
        <v>197</v>
      </c>
      <c r="H92" s="26" t="s">
        <v>198</v>
      </c>
      <c r="I92" s="26" t="s">
        <v>199</v>
      </c>
      <c r="J92" s="26" t="s">
        <v>200</v>
      </c>
      <c r="K92" s="26" t="s">
        <v>201</v>
      </c>
      <c r="L92" s="26" t="s">
        <v>202</v>
      </c>
      <c r="M92" s="72" t="s">
        <v>203</v>
      </c>
      <c r="N92" s="80" t="s">
        <v>249</v>
      </c>
      <c r="P92" s="55"/>
      <c r="R92" s="13"/>
      <c r="X92" s="13" t="s">
        <v>1075</v>
      </c>
      <c r="Y92" s="11" t="s">
        <v>265</v>
      </c>
      <c r="Z92" s="11" t="s">
        <v>266</v>
      </c>
      <c r="AA92" s="11" t="s">
        <v>13</v>
      </c>
      <c r="AB92" s="4" t="s">
        <v>664</v>
      </c>
      <c r="AC92" s="3" t="s">
        <v>1257</v>
      </c>
    </row>
    <row r="93" spans="1:29">
      <c r="A93" s="55"/>
      <c r="B93" s="27" t="s">
        <v>5</v>
      </c>
      <c r="C93" s="26" t="s">
        <v>253</v>
      </c>
      <c r="D93" s="26" t="s">
        <v>173</v>
      </c>
      <c r="E93" s="26" t="s">
        <v>204</v>
      </c>
      <c r="F93" s="26" t="s">
        <v>205</v>
      </c>
      <c r="G93" s="26" t="s">
        <v>206</v>
      </c>
      <c r="H93" s="26" t="s">
        <v>207</v>
      </c>
      <c r="I93" s="26" t="s">
        <v>208</v>
      </c>
      <c r="J93" s="26" t="s">
        <v>209</v>
      </c>
      <c r="K93" s="26" t="s">
        <v>210</v>
      </c>
      <c r="L93" s="26" t="s">
        <v>211</v>
      </c>
      <c r="M93" s="72" t="s">
        <v>212</v>
      </c>
      <c r="N93" s="151"/>
      <c r="P93" s="55"/>
      <c r="R93" s="13"/>
      <c r="X93" s="13" t="s">
        <v>1117</v>
      </c>
      <c r="Y93" s="11" t="s">
        <v>349</v>
      </c>
      <c r="Z93" s="11" t="s">
        <v>350</v>
      </c>
      <c r="AA93" s="11" t="s">
        <v>59</v>
      </c>
      <c r="AB93" s="4" t="s">
        <v>706</v>
      </c>
      <c r="AC93" s="3" t="s">
        <v>1257</v>
      </c>
    </row>
    <row r="94" spans="1:29">
      <c r="A94" s="55"/>
      <c r="B94" s="27" t="s">
        <v>6</v>
      </c>
      <c r="C94" s="26" t="s">
        <v>254</v>
      </c>
      <c r="D94" s="26" t="s">
        <v>174</v>
      </c>
      <c r="E94" s="26" t="s">
        <v>213</v>
      </c>
      <c r="F94" s="26" t="s">
        <v>214</v>
      </c>
      <c r="G94" s="26" t="s">
        <v>215</v>
      </c>
      <c r="H94" s="26" t="s">
        <v>216</v>
      </c>
      <c r="I94" s="26" t="s">
        <v>217</v>
      </c>
      <c r="J94" s="26" t="s">
        <v>218</v>
      </c>
      <c r="K94" s="26" t="s">
        <v>219</v>
      </c>
      <c r="L94" s="26" t="s">
        <v>220</v>
      </c>
      <c r="M94" s="72" t="s">
        <v>221</v>
      </c>
      <c r="N94" s="150"/>
      <c r="P94" s="55"/>
      <c r="R94" s="13"/>
      <c r="X94" s="13" t="s">
        <v>1129</v>
      </c>
      <c r="Y94" s="11" t="s">
        <v>384</v>
      </c>
      <c r="Z94" s="11" t="s">
        <v>385</v>
      </c>
      <c r="AA94" s="11" t="s">
        <v>386</v>
      </c>
      <c r="AB94" s="4" t="s">
        <v>718</v>
      </c>
      <c r="AC94" s="3" t="s">
        <v>1257</v>
      </c>
    </row>
    <row r="95" spans="1:29" ht="17" thickBot="1">
      <c r="A95" s="55"/>
      <c r="B95" s="27" t="s">
        <v>7</v>
      </c>
      <c r="C95" s="26" t="s">
        <v>255</v>
      </c>
      <c r="D95" s="26" t="s">
        <v>175</v>
      </c>
      <c r="E95" s="26" t="s">
        <v>222</v>
      </c>
      <c r="F95" s="26" t="s">
        <v>223</v>
      </c>
      <c r="G95" s="26" t="s">
        <v>224</v>
      </c>
      <c r="H95" s="26" t="s">
        <v>225</v>
      </c>
      <c r="I95" s="26" t="s">
        <v>226</v>
      </c>
      <c r="J95" s="26" t="s">
        <v>227</v>
      </c>
      <c r="K95" s="26" t="s">
        <v>228</v>
      </c>
      <c r="L95" s="26" t="s">
        <v>229</v>
      </c>
      <c r="M95" s="72" t="s">
        <v>230</v>
      </c>
      <c r="N95" s="149"/>
      <c r="P95" s="55"/>
      <c r="R95" s="13"/>
      <c r="W95" s="9" t="s">
        <v>1382</v>
      </c>
      <c r="X95" s="13" t="s">
        <v>1141</v>
      </c>
      <c r="Y95" s="11" t="s">
        <v>409</v>
      </c>
      <c r="Z95" s="11" t="s">
        <v>410</v>
      </c>
      <c r="AA95" s="11" t="s">
        <v>69</v>
      </c>
      <c r="AB95" s="4" t="s">
        <v>730</v>
      </c>
      <c r="AC95" s="3" t="s">
        <v>1257</v>
      </c>
    </row>
    <row r="96" spans="1:29" ht="17" thickBot="1">
      <c r="A96" s="55"/>
      <c r="B96" s="27" t="s">
        <v>8</v>
      </c>
      <c r="C96" s="76" t="s">
        <v>256</v>
      </c>
      <c r="D96" s="63" t="s">
        <v>176</v>
      </c>
      <c r="E96" s="63" t="s">
        <v>231</v>
      </c>
      <c r="F96" s="63" t="s">
        <v>232</v>
      </c>
      <c r="G96" s="63" t="s">
        <v>233</v>
      </c>
      <c r="H96" s="63" t="s">
        <v>234</v>
      </c>
      <c r="I96" s="63" t="s">
        <v>235</v>
      </c>
      <c r="J96" s="63" t="s">
        <v>236</v>
      </c>
      <c r="K96" s="63" t="s">
        <v>237</v>
      </c>
      <c r="L96" s="63" t="s">
        <v>238</v>
      </c>
      <c r="M96" s="81" t="s">
        <v>239</v>
      </c>
      <c r="N96" s="145" t="s">
        <v>250</v>
      </c>
      <c r="P96" s="55"/>
      <c r="X96" s="165" t="s">
        <v>1169</v>
      </c>
      <c r="Y96" s="166" t="s">
        <v>461</v>
      </c>
      <c r="Z96" s="166" t="s">
        <v>462</v>
      </c>
      <c r="AA96" s="166" t="s">
        <v>113</v>
      </c>
      <c r="AB96" s="144" t="s">
        <v>756</v>
      </c>
      <c r="AC96" s="167" t="s">
        <v>1257</v>
      </c>
    </row>
    <row r="97" spans="1:35" ht="17" thickBot="1">
      <c r="A97" s="55"/>
      <c r="B97" s="27" t="s">
        <v>9</v>
      </c>
      <c r="C97" s="78"/>
      <c r="D97" s="75" t="s">
        <v>177</v>
      </c>
      <c r="E97" s="63" t="s">
        <v>240</v>
      </c>
      <c r="F97" s="63" t="s">
        <v>241</v>
      </c>
      <c r="G97" s="63" t="s">
        <v>242</v>
      </c>
      <c r="H97" s="63" t="s">
        <v>243</v>
      </c>
      <c r="I97" s="63" t="s">
        <v>244</v>
      </c>
      <c r="J97" s="63" t="s">
        <v>245</v>
      </c>
      <c r="K97" s="63" t="s">
        <v>246</v>
      </c>
      <c r="L97" s="63" t="s">
        <v>1165</v>
      </c>
      <c r="M97" s="63" t="s">
        <v>247</v>
      </c>
      <c r="N97" s="148"/>
      <c r="P97" s="55"/>
      <c r="X97" s="13" t="s">
        <v>1211</v>
      </c>
      <c r="Y97" s="11" t="s">
        <v>545</v>
      </c>
      <c r="Z97" s="11" t="s">
        <v>546</v>
      </c>
      <c r="AA97" s="11" t="s">
        <v>149</v>
      </c>
      <c r="AB97" s="4" t="s">
        <v>798</v>
      </c>
      <c r="AC97" s="3" t="s">
        <v>1257</v>
      </c>
    </row>
    <row r="98" spans="1:35">
      <c r="A98" s="55"/>
      <c r="P98" s="55"/>
      <c r="X98" s="13" t="s">
        <v>1223</v>
      </c>
      <c r="Y98" s="11" t="s">
        <v>580</v>
      </c>
      <c r="Z98" s="11" t="s">
        <v>581</v>
      </c>
      <c r="AA98" s="11" t="s">
        <v>582</v>
      </c>
      <c r="AB98" s="4" t="s">
        <v>810</v>
      </c>
      <c r="AC98" s="3" t="s">
        <v>1257</v>
      </c>
    </row>
    <row r="99" spans="1:35">
      <c r="A99" s="55"/>
      <c r="P99" s="55"/>
      <c r="X99" s="13" t="s">
        <v>1235</v>
      </c>
      <c r="Y99" s="11" t="s">
        <v>605</v>
      </c>
      <c r="Z99" s="11" t="s">
        <v>606</v>
      </c>
      <c r="AA99" s="11" t="s">
        <v>159</v>
      </c>
      <c r="AB99" s="4" t="s">
        <v>822</v>
      </c>
      <c r="AC99" s="3" t="s">
        <v>1257</v>
      </c>
    </row>
    <row r="100" spans="1:35">
      <c r="A100" s="55"/>
      <c r="P100" s="55"/>
    </row>
    <row r="101" spans="1:35">
      <c r="A101" s="55"/>
      <c r="P101" s="55"/>
    </row>
    <row r="102" spans="1:35">
      <c r="A102" s="55"/>
      <c r="N102" s="147"/>
      <c r="O102" s="147"/>
      <c r="P102" s="55"/>
    </row>
    <row r="103" spans="1:35">
      <c r="A103" s="55"/>
      <c r="N103" s="147"/>
      <c r="O103" s="147"/>
      <c r="P103" s="55"/>
    </row>
    <row r="104" spans="1:35">
      <c r="A104" s="55"/>
      <c r="N104" s="147"/>
      <c r="O104" s="147"/>
      <c r="P104" s="55"/>
    </row>
    <row r="105" spans="1:35">
      <c r="A105" s="55"/>
      <c r="B105" s="10" t="s">
        <v>1358</v>
      </c>
      <c r="P105" s="55"/>
    </row>
    <row r="106" spans="1:35">
      <c r="A106" s="55"/>
      <c r="C106" s="64">
        <v>1</v>
      </c>
      <c r="D106" s="64">
        <v>2</v>
      </c>
      <c r="E106" s="64">
        <v>3</v>
      </c>
      <c r="F106" s="64">
        <v>4</v>
      </c>
      <c r="G106" s="64">
        <v>5</v>
      </c>
      <c r="H106" s="64">
        <v>6</v>
      </c>
      <c r="I106" s="64">
        <v>7</v>
      </c>
      <c r="J106" s="64">
        <v>8</v>
      </c>
      <c r="K106" s="64">
        <v>9</v>
      </c>
      <c r="L106" s="64">
        <v>10</v>
      </c>
      <c r="M106" s="64">
        <v>11</v>
      </c>
      <c r="N106" s="64">
        <v>12</v>
      </c>
      <c r="P106" s="55"/>
    </row>
    <row r="107" spans="1:35">
      <c r="A107" s="55"/>
      <c r="B107" s="27" t="s">
        <v>2</v>
      </c>
      <c r="C107" s="71" t="s">
        <v>248</v>
      </c>
      <c r="D107" s="63" t="s">
        <v>170</v>
      </c>
      <c r="E107" s="63" t="s">
        <v>178</v>
      </c>
      <c r="F107" s="63" t="s">
        <v>179</v>
      </c>
      <c r="G107" s="63" t="s">
        <v>250</v>
      </c>
      <c r="H107" s="63" t="s">
        <v>180</v>
      </c>
      <c r="I107" s="63" t="s">
        <v>181</v>
      </c>
      <c r="J107" s="63" t="s">
        <v>182</v>
      </c>
      <c r="K107" s="63" t="s">
        <v>183</v>
      </c>
      <c r="L107" s="63" t="s">
        <v>184</v>
      </c>
      <c r="M107" s="63" t="s">
        <v>185</v>
      </c>
      <c r="N107" s="84"/>
      <c r="P107" s="55"/>
      <c r="T107" s="68" t="s">
        <v>1362</v>
      </c>
      <c r="U107" s="55"/>
      <c r="V107" s="55"/>
      <c r="W107" s="55"/>
      <c r="X107" s="55"/>
      <c r="Y107" s="55"/>
      <c r="Z107" s="55"/>
      <c r="AA107" s="55"/>
      <c r="AB107" s="4"/>
      <c r="AC107" s="4"/>
      <c r="AD107" s="4"/>
      <c r="AE107" s="4"/>
      <c r="AF107" s="4"/>
      <c r="AG107" s="4"/>
      <c r="AH107" s="4"/>
      <c r="AI107" s="4"/>
    </row>
    <row r="108" spans="1:35">
      <c r="A108" s="55"/>
      <c r="B108" s="27" t="s">
        <v>3</v>
      </c>
      <c r="C108" s="63" t="s">
        <v>251</v>
      </c>
      <c r="D108" s="63" t="s">
        <v>171</v>
      </c>
      <c r="E108" s="63" t="s">
        <v>186</v>
      </c>
      <c r="F108" s="63" t="s">
        <v>187</v>
      </c>
      <c r="G108" s="63" t="s">
        <v>188</v>
      </c>
      <c r="H108" s="63" t="s">
        <v>189</v>
      </c>
      <c r="I108" s="63" t="s">
        <v>190</v>
      </c>
      <c r="J108" s="63" t="s">
        <v>191</v>
      </c>
      <c r="K108" s="63" t="s">
        <v>192</v>
      </c>
      <c r="L108" s="63" t="s">
        <v>193</v>
      </c>
      <c r="M108" s="63" t="s">
        <v>194</v>
      </c>
      <c r="N108" s="23"/>
      <c r="P108" s="55"/>
      <c r="T108" s="55"/>
      <c r="U108" s="153" t="s">
        <v>1359</v>
      </c>
      <c r="V108" s="153"/>
      <c r="W108" s="153"/>
      <c r="X108" s="153"/>
      <c r="Y108" s="153"/>
      <c r="Z108" s="153"/>
      <c r="AA108" s="158"/>
      <c r="AB108" s="153"/>
      <c r="AC108" s="153"/>
      <c r="AD108" s="153"/>
      <c r="AE108" s="153"/>
      <c r="AF108" s="153"/>
      <c r="AG108" s="153"/>
      <c r="AH108" s="153"/>
      <c r="AI108" s="4"/>
    </row>
    <row r="109" spans="1:35">
      <c r="A109" s="55"/>
      <c r="B109" s="27" t="s">
        <v>4</v>
      </c>
      <c r="C109" s="63" t="s">
        <v>252</v>
      </c>
      <c r="D109" s="63" t="s">
        <v>172</v>
      </c>
      <c r="E109" s="239" t="s">
        <v>195</v>
      </c>
      <c r="F109" s="239" t="s">
        <v>196</v>
      </c>
      <c r="G109" s="63" t="s">
        <v>197</v>
      </c>
      <c r="H109" s="63" t="s">
        <v>198</v>
      </c>
      <c r="I109" s="63" t="s">
        <v>199</v>
      </c>
      <c r="J109" s="63" t="s">
        <v>200</v>
      </c>
      <c r="K109" s="239" t="s">
        <v>201</v>
      </c>
      <c r="L109" s="63" t="s">
        <v>202</v>
      </c>
      <c r="M109" s="63" t="s">
        <v>203</v>
      </c>
      <c r="N109" s="23"/>
      <c r="P109" s="55"/>
      <c r="T109" s="55"/>
      <c r="U109" s="153" t="s">
        <v>1360</v>
      </c>
      <c r="V109" s="153"/>
      <c r="W109" s="153"/>
      <c r="X109" s="153"/>
      <c r="Y109" s="153"/>
      <c r="Z109" s="153"/>
      <c r="AA109" s="158"/>
      <c r="AB109" s="153"/>
      <c r="AC109" s="153"/>
      <c r="AD109" s="153"/>
      <c r="AE109" s="153"/>
      <c r="AF109" s="153"/>
      <c r="AG109" s="153"/>
      <c r="AH109" s="153"/>
      <c r="AI109" s="4"/>
    </row>
    <row r="110" spans="1:35">
      <c r="A110" s="55"/>
      <c r="B110" s="27" t="s">
        <v>5</v>
      </c>
      <c r="C110" s="63" t="s">
        <v>253</v>
      </c>
      <c r="D110" s="63" t="s">
        <v>173</v>
      </c>
      <c r="E110" s="63" t="s">
        <v>204</v>
      </c>
      <c r="F110" s="239" t="s">
        <v>205</v>
      </c>
      <c r="G110" s="63" t="s">
        <v>206</v>
      </c>
      <c r="H110" s="63" t="s">
        <v>207</v>
      </c>
      <c r="I110" s="63" t="s">
        <v>208</v>
      </c>
      <c r="J110" s="63" t="s">
        <v>209</v>
      </c>
      <c r="K110" s="63" t="s">
        <v>210</v>
      </c>
      <c r="L110" s="239" t="s">
        <v>211</v>
      </c>
      <c r="M110" s="63" t="s">
        <v>212</v>
      </c>
      <c r="N110" s="23"/>
      <c r="P110" s="55"/>
      <c r="T110" s="55"/>
      <c r="U110" s="153" t="s">
        <v>1361</v>
      </c>
      <c r="V110" s="153"/>
      <c r="W110" s="153"/>
      <c r="X110" s="153"/>
      <c r="Y110" s="153"/>
      <c r="Z110" s="153"/>
      <c r="AA110" s="158"/>
      <c r="AB110" s="153"/>
      <c r="AC110" s="153"/>
      <c r="AD110" s="153"/>
      <c r="AE110" s="153"/>
      <c r="AF110" s="153"/>
      <c r="AG110" s="153"/>
      <c r="AH110" s="153"/>
      <c r="AI110" s="4"/>
    </row>
    <row r="111" spans="1:35">
      <c r="A111" s="55"/>
      <c r="B111" s="27" t="s">
        <v>6</v>
      </c>
      <c r="C111" s="63" t="s">
        <v>254</v>
      </c>
      <c r="D111" s="63" t="s">
        <v>174</v>
      </c>
      <c r="E111" s="63" t="s">
        <v>213</v>
      </c>
      <c r="F111" s="63" t="s">
        <v>214</v>
      </c>
      <c r="G111" s="63" t="s">
        <v>215</v>
      </c>
      <c r="H111" s="63" t="s">
        <v>216</v>
      </c>
      <c r="I111" s="63" t="s">
        <v>217</v>
      </c>
      <c r="J111" s="239" t="s">
        <v>218</v>
      </c>
      <c r="K111" s="63" t="s">
        <v>219</v>
      </c>
      <c r="L111" s="63" t="s">
        <v>220</v>
      </c>
      <c r="M111" s="63" t="s">
        <v>221</v>
      </c>
      <c r="N111" s="23"/>
      <c r="P111" s="55"/>
      <c r="T111" s="55"/>
      <c r="U111" s="9" t="s">
        <v>1378</v>
      </c>
      <c r="V111" s="153"/>
      <c r="W111" s="153"/>
      <c r="X111" s="153"/>
      <c r="Y111" s="153"/>
      <c r="Z111" s="153"/>
      <c r="AA111" s="158"/>
      <c r="AB111" s="153"/>
      <c r="AC111" s="153"/>
      <c r="AD111" s="153"/>
      <c r="AE111" s="153"/>
      <c r="AF111" s="153"/>
      <c r="AG111" s="153"/>
      <c r="AH111" s="153"/>
      <c r="AI111" s="4"/>
    </row>
    <row r="112" spans="1:35">
      <c r="A112" s="55"/>
      <c r="B112" s="27" t="s">
        <v>7</v>
      </c>
      <c r="C112" s="63" t="s">
        <v>255</v>
      </c>
      <c r="D112" s="63" t="s">
        <v>175</v>
      </c>
      <c r="E112" s="63" t="s">
        <v>222</v>
      </c>
      <c r="F112" s="63" t="s">
        <v>223</v>
      </c>
      <c r="G112" s="63" t="s">
        <v>224</v>
      </c>
      <c r="H112" s="63" t="s">
        <v>225</v>
      </c>
      <c r="I112" s="63" t="s">
        <v>226</v>
      </c>
      <c r="J112" s="63" t="s">
        <v>227</v>
      </c>
      <c r="K112" s="63" t="s">
        <v>228</v>
      </c>
      <c r="L112" s="63" t="s">
        <v>229</v>
      </c>
      <c r="M112" s="63" t="s">
        <v>230</v>
      </c>
      <c r="N112" s="23"/>
      <c r="P112" s="55"/>
      <c r="T112" s="55"/>
      <c r="U112" s="154" t="s">
        <v>1377</v>
      </c>
      <c r="V112" s="155"/>
      <c r="W112" s="155"/>
      <c r="X112" s="155"/>
      <c r="Y112" s="155"/>
      <c r="Z112" s="155"/>
      <c r="AA112" s="159"/>
      <c r="AB112" s="155"/>
      <c r="AC112" s="155"/>
      <c r="AD112" s="155"/>
      <c r="AE112" s="155"/>
      <c r="AF112" s="155"/>
      <c r="AG112" s="155"/>
      <c r="AH112" s="153"/>
      <c r="AI112" s="4"/>
    </row>
    <row r="113" spans="1:35">
      <c r="A113" s="55"/>
      <c r="B113" s="27" t="s">
        <v>8</v>
      </c>
      <c r="C113" s="63" t="s">
        <v>256</v>
      </c>
      <c r="D113" s="63" t="s">
        <v>176</v>
      </c>
      <c r="E113" s="63" t="s">
        <v>231</v>
      </c>
      <c r="F113" s="63" t="s">
        <v>232</v>
      </c>
      <c r="G113" s="63" t="s">
        <v>233</v>
      </c>
      <c r="H113" s="63" t="s">
        <v>234</v>
      </c>
      <c r="I113" s="63" t="s">
        <v>235</v>
      </c>
      <c r="J113" s="63" t="s">
        <v>236</v>
      </c>
      <c r="K113" s="63" t="s">
        <v>237</v>
      </c>
      <c r="L113" s="63" t="s">
        <v>238</v>
      </c>
      <c r="M113" s="239" t="s">
        <v>239</v>
      </c>
      <c r="N113" s="23"/>
      <c r="P113" s="55"/>
      <c r="T113" s="55"/>
      <c r="U113" s="160"/>
      <c r="V113" s="158"/>
      <c r="W113" s="158"/>
      <c r="X113" s="158"/>
      <c r="Y113" s="158"/>
      <c r="Z113" s="161"/>
      <c r="AA113" s="158"/>
      <c r="AB113" s="153"/>
      <c r="AC113" s="153"/>
      <c r="AD113" s="153"/>
      <c r="AE113" s="153"/>
      <c r="AF113" s="153"/>
      <c r="AG113" s="153"/>
      <c r="AH113" s="153"/>
      <c r="AI113" s="4"/>
    </row>
    <row r="114" spans="1:35">
      <c r="A114" s="55"/>
      <c r="B114" s="27" t="s">
        <v>9</v>
      </c>
      <c r="C114" s="71" t="s">
        <v>249</v>
      </c>
      <c r="D114" s="63" t="s">
        <v>177</v>
      </c>
      <c r="E114" s="239" t="s">
        <v>240</v>
      </c>
      <c r="F114" s="63" t="s">
        <v>241</v>
      </c>
      <c r="G114" s="63" t="s">
        <v>242</v>
      </c>
      <c r="H114" s="63" t="s">
        <v>243</v>
      </c>
      <c r="I114" s="63" t="s">
        <v>244</v>
      </c>
      <c r="J114" s="63" t="s">
        <v>245</v>
      </c>
      <c r="K114" s="63" t="s">
        <v>246</v>
      </c>
      <c r="L114" s="63" t="s">
        <v>1165</v>
      </c>
      <c r="M114" s="63" t="s">
        <v>247</v>
      </c>
      <c r="N114" s="84"/>
      <c r="P114" s="55"/>
      <c r="T114" s="4"/>
      <c r="U114" s="156"/>
      <c r="V114" s="153"/>
      <c r="W114" s="153"/>
      <c r="X114" s="153"/>
      <c r="Y114" s="153"/>
      <c r="Z114" s="153"/>
      <c r="AA114" s="153"/>
      <c r="AB114" s="153"/>
      <c r="AC114" s="153"/>
      <c r="AD114" s="153"/>
      <c r="AE114" s="153"/>
      <c r="AF114" s="153"/>
      <c r="AG114" s="153"/>
      <c r="AH114" s="153"/>
      <c r="AI114" s="4"/>
    </row>
    <row r="115" spans="1:35">
      <c r="A115" s="85"/>
      <c r="B115" s="70"/>
      <c r="C115" s="70"/>
      <c r="P115" s="55"/>
      <c r="T115" s="4"/>
      <c r="U115" s="156"/>
      <c r="V115" s="153"/>
      <c r="W115" s="153"/>
      <c r="X115" s="153"/>
      <c r="Y115" s="153"/>
      <c r="Z115" s="153"/>
      <c r="AA115" s="153"/>
      <c r="AB115" s="153"/>
      <c r="AC115" s="153"/>
      <c r="AD115" s="153"/>
      <c r="AE115" s="153"/>
      <c r="AF115" s="153"/>
      <c r="AG115" s="153"/>
      <c r="AH115" s="153"/>
      <c r="AI115" s="4"/>
    </row>
    <row r="116" spans="1:35">
      <c r="A116" s="86"/>
      <c r="B116" s="70"/>
      <c r="D116" t="s">
        <v>1265</v>
      </c>
      <c r="P116" s="55"/>
      <c r="T116" s="68" t="s">
        <v>1363</v>
      </c>
      <c r="U116" s="55"/>
      <c r="V116" s="55"/>
      <c r="W116" s="55"/>
      <c r="X116" s="55"/>
      <c r="Y116" s="55"/>
      <c r="Z116" s="55"/>
      <c r="AA116" s="55"/>
      <c r="AB116" s="153"/>
      <c r="AC116" s="153"/>
      <c r="AD116" s="153"/>
      <c r="AE116" s="153"/>
      <c r="AF116" s="153"/>
      <c r="AG116" s="157"/>
      <c r="AH116" s="153"/>
      <c r="AI116" s="4"/>
    </row>
    <row r="117" spans="1:35">
      <c r="A117" s="86"/>
      <c r="B117" s="70"/>
      <c r="D117" s="63" t="s">
        <v>1117</v>
      </c>
      <c r="E117" s="63" t="s">
        <v>1129</v>
      </c>
      <c r="F117" s="63" t="s">
        <v>1141</v>
      </c>
      <c r="P117" s="55"/>
      <c r="T117" s="55"/>
      <c r="U117" s="153" t="s">
        <v>1364</v>
      </c>
      <c r="V117" s="153"/>
      <c r="W117" s="153"/>
      <c r="X117" s="153"/>
      <c r="Y117" s="153"/>
      <c r="Z117" s="153"/>
      <c r="AA117" s="158"/>
      <c r="AB117" s="153"/>
      <c r="AC117" s="153"/>
      <c r="AD117" s="153"/>
      <c r="AE117" s="153"/>
      <c r="AF117" s="153"/>
      <c r="AG117" s="157"/>
      <c r="AH117" s="153"/>
      <c r="AI117" s="4"/>
    </row>
    <row r="118" spans="1:35">
      <c r="A118" s="55"/>
      <c r="D118" s="63" t="s">
        <v>1211</v>
      </c>
      <c r="E118" s="63" t="s">
        <v>1223</v>
      </c>
      <c r="F118" s="63" t="s">
        <v>1235</v>
      </c>
      <c r="P118" s="55"/>
      <c r="T118" s="55"/>
      <c r="U118" s="153" t="s">
        <v>1365</v>
      </c>
      <c r="V118" s="153"/>
      <c r="W118" s="153"/>
      <c r="X118" s="153"/>
      <c r="Y118" s="153"/>
      <c r="Z118" s="153"/>
      <c r="AA118" s="158"/>
      <c r="AB118" s="153"/>
      <c r="AC118" s="153"/>
      <c r="AD118" s="153"/>
      <c r="AE118" s="153"/>
      <c r="AF118" s="153"/>
      <c r="AG118" s="157"/>
      <c r="AH118" s="153"/>
      <c r="AI118" s="4"/>
    </row>
    <row r="119" spans="1:35">
      <c r="A119" s="55"/>
      <c r="P119" s="55"/>
      <c r="T119" s="55"/>
      <c r="U119" s="153" t="s">
        <v>1366</v>
      </c>
      <c r="V119" s="153"/>
      <c r="W119" s="153"/>
      <c r="X119" s="153"/>
      <c r="Y119" s="153"/>
      <c r="Z119" s="153"/>
      <c r="AA119" s="158"/>
      <c r="AB119" s="154"/>
      <c r="AC119" s="154"/>
      <c r="AD119" s="154"/>
      <c r="AE119" s="154"/>
      <c r="AF119" s="154"/>
      <c r="AG119" s="154"/>
      <c r="AH119" s="153"/>
      <c r="AI119" s="4"/>
    </row>
    <row r="120" spans="1:35">
      <c r="A120" s="55"/>
      <c r="P120" s="55"/>
      <c r="T120" s="55"/>
      <c r="U120" s="154" t="s">
        <v>1367</v>
      </c>
      <c r="V120" s="153"/>
      <c r="W120" s="153"/>
      <c r="X120" s="153"/>
      <c r="Y120" s="153"/>
      <c r="Z120" s="153"/>
      <c r="AA120" s="158"/>
      <c r="AB120" s="154"/>
      <c r="AC120" s="154"/>
      <c r="AD120" s="154"/>
      <c r="AE120" s="154"/>
      <c r="AF120" s="154"/>
      <c r="AG120" s="154"/>
      <c r="AH120" s="153"/>
      <c r="AI120" s="4"/>
    </row>
    <row r="121" spans="1:35">
      <c r="A121" s="55"/>
      <c r="B121" s="55"/>
      <c r="C121" s="55"/>
      <c r="D121" s="55"/>
      <c r="E121" s="55"/>
      <c r="F121" s="55"/>
      <c r="G121" s="55"/>
      <c r="H121" s="55"/>
      <c r="I121" s="55"/>
      <c r="J121" s="55"/>
      <c r="K121" s="55"/>
      <c r="L121" s="55"/>
      <c r="M121" s="55"/>
      <c r="N121" s="55"/>
      <c r="O121" s="55"/>
      <c r="P121" s="55"/>
      <c r="T121" s="55"/>
      <c r="U121" s="154" t="s">
        <v>1368</v>
      </c>
      <c r="V121" s="155"/>
      <c r="W121" s="155"/>
      <c r="X121" s="155"/>
      <c r="Y121" s="155"/>
      <c r="Z121" s="155"/>
      <c r="AA121" s="159"/>
      <c r="AB121" s="4"/>
      <c r="AC121" s="4"/>
      <c r="AD121" s="4"/>
      <c r="AE121" s="4"/>
      <c r="AF121" s="4"/>
      <c r="AG121" s="4"/>
      <c r="AH121" s="4"/>
      <c r="AI121" s="4"/>
    </row>
    <row r="122" spans="1:35">
      <c r="T122" s="55"/>
      <c r="U122" s="163" t="s">
        <v>1379</v>
      </c>
      <c r="V122" s="153"/>
      <c r="W122" s="153"/>
      <c r="X122" s="153"/>
      <c r="Y122" s="153"/>
      <c r="Z122" s="157"/>
      <c r="AA122" s="158"/>
    </row>
    <row r="123" spans="1:35">
      <c r="T123" s="162"/>
      <c r="U123" s="9" t="s">
        <v>1369</v>
      </c>
      <c r="AA123" s="162"/>
    </row>
    <row r="124" spans="1:35">
      <c r="T124" s="162"/>
      <c r="U124" s="9" t="s">
        <v>1370</v>
      </c>
      <c r="AA124" s="162"/>
    </row>
    <row r="125" spans="1:35">
      <c r="T125" s="162"/>
      <c r="U125" s="9" t="s">
        <v>1371</v>
      </c>
      <c r="AA125" s="162"/>
    </row>
    <row r="126" spans="1:35">
      <c r="T126" s="162"/>
      <c r="U126" s="162"/>
      <c r="V126" s="162"/>
      <c r="W126" s="162"/>
      <c r="X126" s="68"/>
      <c r="Y126" s="162"/>
      <c r="Z126" s="162"/>
      <c r="AA126" s="162"/>
    </row>
    <row r="128" spans="1:35">
      <c r="A128" s="68" t="s">
        <v>1372</v>
      </c>
      <c r="B128" s="55"/>
      <c r="C128" s="55"/>
      <c r="D128" s="55"/>
      <c r="E128" s="55"/>
      <c r="F128" s="55"/>
      <c r="G128" s="55"/>
      <c r="H128" s="55"/>
      <c r="I128" s="55"/>
      <c r="J128" s="55"/>
      <c r="K128" s="55"/>
      <c r="L128" s="55"/>
      <c r="M128" s="55"/>
      <c r="N128" s="55"/>
      <c r="O128" s="55"/>
      <c r="P128" s="55"/>
    </row>
    <row r="129" spans="1:16">
      <c r="A129" s="55"/>
      <c r="B129" s="163" t="s">
        <v>1373</v>
      </c>
      <c r="C129" s="153"/>
      <c r="D129" s="153"/>
      <c r="E129" s="153"/>
      <c r="F129" s="153"/>
      <c r="G129" s="153"/>
      <c r="H129" s="153"/>
      <c r="P129" s="55"/>
    </row>
    <row r="130" spans="1:16">
      <c r="A130" s="55"/>
      <c r="B130" s="163" t="s">
        <v>1374</v>
      </c>
      <c r="C130" s="153"/>
      <c r="D130" s="153"/>
      <c r="E130" s="153"/>
      <c r="F130" s="153"/>
      <c r="G130" s="153"/>
      <c r="H130" s="153"/>
      <c r="P130" s="55"/>
    </row>
    <row r="131" spans="1:16">
      <c r="A131" s="55"/>
      <c r="B131" s="163" t="s">
        <v>1375</v>
      </c>
      <c r="C131" s="153"/>
      <c r="D131" s="153"/>
      <c r="E131" s="153"/>
      <c r="F131" s="153"/>
      <c r="G131" s="153"/>
      <c r="H131" s="153"/>
      <c r="P131" s="55"/>
    </row>
    <row r="132" spans="1:16">
      <c r="A132" s="55"/>
      <c r="B132" s="164" t="s">
        <v>1376</v>
      </c>
      <c r="C132" s="153"/>
      <c r="D132" s="153"/>
      <c r="E132" s="153"/>
      <c r="F132" s="153"/>
      <c r="G132" s="153"/>
      <c r="H132" s="153"/>
      <c r="P132" s="55"/>
    </row>
    <row r="133" spans="1:16">
      <c r="A133" s="55"/>
      <c r="B133" s="163" t="s">
        <v>1380</v>
      </c>
      <c r="C133" s="155"/>
      <c r="D133" s="155"/>
      <c r="E133" s="155"/>
      <c r="F133" s="155"/>
      <c r="G133" s="155"/>
      <c r="H133" s="155"/>
      <c r="P133" s="55"/>
    </row>
    <row r="134" spans="1:16">
      <c r="A134" s="55"/>
      <c r="B134" s="156"/>
      <c r="C134" s="153" t="s">
        <v>1381</v>
      </c>
      <c r="D134" s="153"/>
      <c r="E134" s="153"/>
      <c r="F134" s="153"/>
      <c r="G134" s="157"/>
      <c r="H134" s="153"/>
      <c r="P134" s="55"/>
    </row>
    <row r="135" spans="1:16">
      <c r="A135" s="55"/>
      <c r="B135" s="55"/>
      <c r="C135" s="55"/>
      <c r="D135" s="55"/>
      <c r="E135" s="55"/>
      <c r="F135" s="55"/>
      <c r="G135" s="55"/>
      <c r="H135" s="55"/>
      <c r="I135" s="55"/>
      <c r="J135" s="55"/>
      <c r="K135" s="55"/>
      <c r="L135" s="55"/>
      <c r="M135" s="55"/>
      <c r="N135" s="55"/>
      <c r="O135" s="55"/>
      <c r="P135" s="55"/>
    </row>
    <row r="137" spans="1:16">
      <c r="B137" s="17" t="s">
        <v>1388</v>
      </c>
      <c r="C137" s="17"/>
      <c r="D137" s="17"/>
      <c r="E137" s="17"/>
      <c r="F137" s="17"/>
      <c r="G137" s="17"/>
      <c r="H137" s="17"/>
      <c r="I137" s="17"/>
    </row>
    <row r="138" spans="1:16">
      <c r="B138" s="17"/>
      <c r="C138" s="17" t="s">
        <v>1386</v>
      </c>
      <c r="D138" s="17"/>
      <c r="E138" s="17" t="s">
        <v>1389</v>
      </c>
      <c r="F138" s="17"/>
      <c r="G138" s="17"/>
      <c r="H138" s="17"/>
      <c r="I138" s="17"/>
    </row>
    <row r="139" spans="1:16">
      <c r="B139" s="17"/>
      <c r="C139" s="17" t="s">
        <v>1387</v>
      </c>
      <c r="D139" s="17"/>
      <c r="E139" s="17"/>
      <c r="F139" s="17"/>
      <c r="G139" s="17"/>
      <c r="H139" s="17"/>
      <c r="I139" s="17"/>
    </row>
    <row r="140" spans="1:16">
      <c r="B140" s="17"/>
      <c r="C140" s="17"/>
      <c r="D140" s="17"/>
      <c r="E140" s="17"/>
      <c r="F140" s="17"/>
      <c r="G140" s="17"/>
      <c r="H140" s="17"/>
      <c r="I140" s="17"/>
    </row>
  </sheetData>
  <phoneticPr fontId="21" type="noConversion"/>
  <pageMargins left="0.7" right="0.7" top="0.75" bottom="0.75" header="0.3" footer="0.3"/>
  <pageSetup scale="27" orientation="portrait" horizontalDpi="0" verticalDpi="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13"/>
  <sheetViews>
    <sheetView workbookViewId="0">
      <selection activeCell="P24" sqref="P24"/>
    </sheetView>
  </sheetViews>
  <sheetFormatPr baseColWidth="10" defaultRowHeight="16"/>
  <sheetData>
    <row r="1" spans="1:13">
      <c r="A1" t="s">
        <v>1344</v>
      </c>
    </row>
    <row r="2" spans="1:13">
      <c r="B2" t="s">
        <v>1009</v>
      </c>
      <c r="C2" t="s">
        <v>1010</v>
      </c>
      <c r="D2" t="s">
        <v>1011</v>
      </c>
      <c r="E2" t="s">
        <v>1013</v>
      </c>
      <c r="F2" t="s">
        <v>1012</v>
      </c>
      <c r="G2" t="s">
        <v>1014</v>
      </c>
      <c r="H2" t="s">
        <v>1015</v>
      </c>
      <c r="I2" t="s">
        <v>1016</v>
      </c>
      <c r="J2" t="s">
        <v>1017</v>
      </c>
      <c r="K2" t="s">
        <v>1018</v>
      </c>
    </row>
    <row r="3" spans="1:13">
      <c r="B3" s="35">
        <v>0</v>
      </c>
      <c r="C3" s="35">
        <v>0</v>
      </c>
      <c r="D3" s="35">
        <v>0</v>
      </c>
      <c r="E3" s="35">
        <v>0</v>
      </c>
      <c r="F3" s="35">
        <v>0</v>
      </c>
      <c r="G3" s="35">
        <v>0</v>
      </c>
      <c r="H3" s="35">
        <v>0</v>
      </c>
      <c r="I3" s="35">
        <v>0</v>
      </c>
      <c r="J3" s="35">
        <v>0</v>
      </c>
      <c r="K3" s="35">
        <v>0</v>
      </c>
      <c r="L3" s="35"/>
      <c r="M3" s="35"/>
    </row>
    <row r="4" spans="1:13">
      <c r="B4" s="35">
        <v>0.2</v>
      </c>
      <c r="C4" s="35">
        <v>0.2</v>
      </c>
      <c r="D4" s="35">
        <v>0.2</v>
      </c>
      <c r="E4" s="35">
        <v>0.2</v>
      </c>
      <c r="F4" s="35">
        <v>0.2</v>
      </c>
      <c r="G4" s="35">
        <v>0.2</v>
      </c>
      <c r="H4" s="35">
        <v>0.2</v>
      </c>
      <c r="I4" s="35">
        <v>0.2</v>
      </c>
      <c r="J4" s="35">
        <v>0.2</v>
      </c>
      <c r="K4" s="35">
        <v>0.2</v>
      </c>
      <c r="L4" s="35"/>
      <c r="M4" s="35"/>
    </row>
    <row r="5" spans="1:13">
      <c r="B5" s="35">
        <v>0.4</v>
      </c>
      <c r="C5" s="35">
        <v>0.4</v>
      </c>
      <c r="D5" s="35">
        <v>0.4</v>
      </c>
      <c r="E5" s="35">
        <v>0.4</v>
      </c>
      <c r="F5" s="35">
        <v>0.4</v>
      </c>
      <c r="G5" s="35">
        <v>0.4</v>
      </c>
      <c r="H5" s="35">
        <v>0.4</v>
      </c>
      <c r="I5" s="35">
        <v>0.4</v>
      </c>
      <c r="J5" s="35">
        <v>0.4</v>
      </c>
      <c r="K5" s="35">
        <v>0.4</v>
      </c>
      <c r="L5" s="35"/>
      <c r="M5" s="35"/>
    </row>
    <row r="6" spans="1:13">
      <c r="B6" s="35">
        <v>0.6</v>
      </c>
      <c r="C6" s="35">
        <v>0.6</v>
      </c>
      <c r="D6" s="35">
        <v>0.6</v>
      </c>
      <c r="E6" s="35">
        <v>0.6</v>
      </c>
      <c r="F6" s="35">
        <v>0.6</v>
      </c>
      <c r="G6" s="35">
        <v>0.6</v>
      </c>
      <c r="H6" s="35">
        <v>0.6</v>
      </c>
      <c r="I6" s="35">
        <v>0.6</v>
      </c>
      <c r="J6" s="35">
        <v>0.6</v>
      </c>
      <c r="K6" s="35">
        <v>0.6</v>
      </c>
      <c r="L6" s="35"/>
      <c r="M6" s="35"/>
    </row>
    <row r="7" spans="1:13">
      <c r="B7" s="35">
        <v>0.8</v>
      </c>
      <c r="C7" s="35">
        <v>0.8</v>
      </c>
      <c r="D7" s="35">
        <v>0.8</v>
      </c>
      <c r="E7" s="35">
        <v>0.8</v>
      </c>
      <c r="F7" s="35">
        <v>0.8</v>
      </c>
      <c r="G7" s="35">
        <v>0.8</v>
      </c>
      <c r="H7" s="35">
        <v>0.8</v>
      </c>
      <c r="I7" s="35">
        <v>0.8</v>
      </c>
      <c r="J7" s="35">
        <v>0.8</v>
      </c>
      <c r="K7" s="35">
        <v>0.8</v>
      </c>
      <c r="L7" s="35"/>
      <c r="M7" s="35"/>
    </row>
    <row r="8" spans="1:13">
      <c r="B8" s="35">
        <v>1</v>
      </c>
      <c r="C8" s="35">
        <v>1</v>
      </c>
      <c r="D8" s="35">
        <v>1</v>
      </c>
      <c r="E8" s="35">
        <v>1</v>
      </c>
      <c r="F8" s="35">
        <v>1</v>
      </c>
      <c r="G8" s="35">
        <v>1</v>
      </c>
      <c r="H8" s="35">
        <v>1</v>
      </c>
      <c r="I8" s="35">
        <v>1</v>
      </c>
      <c r="J8" s="35">
        <v>1</v>
      </c>
      <c r="K8" s="35">
        <v>1</v>
      </c>
      <c r="L8" s="35"/>
      <c r="M8" s="35"/>
    </row>
    <row r="9" spans="1:13">
      <c r="B9" s="35">
        <v>0</v>
      </c>
      <c r="C9" s="35">
        <v>0.4</v>
      </c>
      <c r="D9" s="35">
        <v>0</v>
      </c>
      <c r="E9" s="35">
        <v>0.4</v>
      </c>
      <c r="F9" s="35">
        <v>0</v>
      </c>
      <c r="G9" s="35">
        <v>0.4</v>
      </c>
      <c r="H9" s="35">
        <v>0</v>
      </c>
      <c r="I9" s="35">
        <v>0.4</v>
      </c>
      <c r="J9" s="35">
        <v>0</v>
      </c>
      <c r="K9" s="35">
        <v>0.4</v>
      </c>
      <c r="L9" s="35"/>
      <c r="M9" s="35"/>
    </row>
    <row r="10" spans="1:13">
      <c r="B10" s="35">
        <v>0</v>
      </c>
      <c r="C10" s="35">
        <v>0.6</v>
      </c>
      <c r="D10" s="35">
        <v>0</v>
      </c>
      <c r="E10" s="35">
        <v>0.6</v>
      </c>
      <c r="F10" s="35">
        <v>0</v>
      </c>
      <c r="G10" s="35">
        <v>0.6</v>
      </c>
      <c r="H10" s="35">
        <v>0</v>
      </c>
      <c r="I10" s="35">
        <v>0.6</v>
      </c>
      <c r="J10" s="35">
        <v>0</v>
      </c>
      <c r="K10" s="35">
        <v>0.6</v>
      </c>
      <c r="L10" s="35"/>
      <c r="M10" s="35"/>
    </row>
    <row r="11" spans="1:13">
      <c r="B11" s="35">
        <v>0</v>
      </c>
      <c r="C11" s="35">
        <v>0.8</v>
      </c>
      <c r="D11" s="35">
        <v>0</v>
      </c>
      <c r="E11" s="35">
        <v>0.8</v>
      </c>
      <c r="F11" s="35">
        <v>0</v>
      </c>
      <c r="G11" s="35">
        <v>0.8</v>
      </c>
      <c r="H11" s="35">
        <v>0</v>
      </c>
      <c r="I11" s="35">
        <v>0.8</v>
      </c>
      <c r="J11" s="35">
        <v>0</v>
      </c>
      <c r="K11" s="35">
        <v>0.8</v>
      </c>
      <c r="L11" s="35"/>
      <c r="M11" s="35"/>
    </row>
    <row r="12" spans="1:13">
      <c r="B12" s="35">
        <v>0.2</v>
      </c>
      <c r="C12" s="35">
        <v>0.6</v>
      </c>
      <c r="D12" s="35">
        <v>0.2</v>
      </c>
      <c r="E12" s="35">
        <v>0.6</v>
      </c>
      <c r="F12" s="35">
        <v>0.2</v>
      </c>
      <c r="G12" s="35">
        <v>0.6</v>
      </c>
      <c r="H12" s="35">
        <v>0.2</v>
      </c>
      <c r="I12" s="35">
        <v>0.6</v>
      </c>
      <c r="J12" s="35">
        <v>0.2</v>
      </c>
      <c r="K12" s="35">
        <v>0.6</v>
      </c>
      <c r="L12" s="35"/>
      <c r="M12" s="35"/>
    </row>
    <row r="13" spans="1:13">
      <c r="B13" s="35">
        <v>0.4</v>
      </c>
      <c r="C13" s="35">
        <v>0.8</v>
      </c>
      <c r="D13" s="35">
        <v>0.4</v>
      </c>
      <c r="E13" s="35">
        <v>0.8</v>
      </c>
      <c r="F13" s="35">
        <v>0.4</v>
      </c>
      <c r="G13" s="35">
        <v>0.8</v>
      </c>
      <c r="H13" s="35">
        <v>0.4</v>
      </c>
      <c r="I13" s="35">
        <v>0.8</v>
      </c>
      <c r="J13" s="35">
        <v>0.4</v>
      </c>
      <c r="K13" s="35">
        <v>0.8</v>
      </c>
      <c r="L13" s="35"/>
      <c r="M13" s="35"/>
    </row>
  </sheetData>
  <pageMargins left="0.7" right="0.7" top="0.75" bottom="0.75" header="0.3" footer="0.3"/>
  <pageSetup orientation="portrait" horizontalDpi="0" verticalDpi="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30"/>
  <sheetViews>
    <sheetView workbookViewId="0">
      <selection activeCell="B5" sqref="B5:O5"/>
    </sheetView>
  </sheetViews>
  <sheetFormatPr baseColWidth="10" defaultRowHeight="16"/>
  <sheetData>
    <row r="1" spans="1:15" ht="16" customHeight="1">
      <c r="A1" s="18"/>
      <c r="B1" s="18"/>
      <c r="C1" s="18"/>
      <c r="D1" s="18"/>
      <c r="E1" s="18"/>
      <c r="F1" s="18"/>
      <c r="G1" s="18"/>
      <c r="H1" s="18"/>
      <c r="I1" s="18"/>
      <c r="J1" s="18"/>
      <c r="K1" s="18"/>
      <c r="L1" s="18"/>
    </row>
    <row r="2" spans="1:15" ht="39" customHeight="1">
      <c r="A2" s="18"/>
      <c r="B2" s="273" t="s">
        <v>970</v>
      </c>
      <c r="C2" s="273"/>
      <c r="D2" s="273"/>
      <c r="E2" s="273"/>
      <c r="F2" s="273"/>
      <c r="G2" s="273"/>
      <c r="H2" s="273"/>
      <c r="I2" s="273"/>
      <c r="J2" s="273"/>
      <c r="K2" s="273"/>
      <c r="L2" s="273"/>
      <c r="M2" s="273"/>
      <c r="N2" s="273"/>
      <c r="O2" s="273"/>
    </row>
    <row r="3" spans="1:15" ht="103" customHeight="1">
      <c r="A3" s="18"/>
      <c r="B3" s="273" t="s">
        <v>971</v>
      </c>
      <c r="C3" s="273"/>
      <c r="D3" s="273"/>
      <c r="E3" s="273"/>
      <c r="F3" s="273"/>
      <c r="G3" s="273"/>
      <c r="H3" s="273"/>
      <c r="I3" s="273"/>
      <c r="J3" s="273"/>
      <c r="K3" s="273"/>
      <c r="L3" s="273"/>
      <c r="M3" s="273"/>
      <c r="N3" s="273"/>
      <c r="O3" s="273"/>
    </row>
    <row r="4" spans="1:15" ht="152" customHeight="1">
      <c r="A4" s="18"/>
      <c r="B4" s="273" t="s">
        <v>972</v>
      </c>
      <c r="C4" s="273"/>
      <c r="D4" s="273"/>
      <c r="E4" s="273"/>
      <c r="F4" s="273"/>
      <c r="G4" s="273"/>
      <c r="H4" s="273"/>
      <c r="I4" s="273"/>
      <c r="J4" s="273"/>
      <c r="K4" s="273"/>
      <c r="L4" s="273"/>
      <c r="M4" s="273"/>
      <c r="N4" s="273"/>
      <c r="O4" s="273"/>
    </row>
    <row r="5" spans="1:15" ht="109" customHeight="1">
      <c r="A5" s="18"/>
      <c r="B5" s="273" t="s">
        <v>973</v>
      </c>
      <c r="C5" s="273"/>
      <c r="D5" s="273"/>
      <c r="E5" s="273"/>
      <c r="F5" s="273"/>
      <c r="G5" s="273"/>
      <c r="H5" s="273"/>
      <c r="I5" s="273"/>
      <c r="J5" s="273"/>
      <c r="K5" s="273"/>
      <c r="L5" s="273"/>
      <c r="M5" s="273"/>
      <c r="N5" s="273"/>
      <c r="O5" s="273"/>
    </row>
    <row r="6" spans="1:15" ht="140" customHeight="1">
      <c r="A6" s="19"/>
      <c r="B6" s="273" t="s">
        <v>974</v>
      </c>
      <c r="C6" s="273"/>
      <c r="D6" s="273"/>
      <c r="E6" s="273"/>
      <c r="F6" s="273"/>
      <c r="G6" s="273"/>
      <c r="H6" s="273"/>
      <c r="I6" s="273"/>
      <c r="J6" s="273"/>
      <c r="K6" s="273"/>
      <c r="L6" s="273"/>
      <c r="M6" s="273"/>
      <c r="N6" s="273"/>
      <c r="O6" s="273"/>
    </row>
    <row r="7" spans="1:15" ht="185" customHeight="1">
      <c r="A7" s="18"/>
      <c r="B7" s="273" t="s">
        <v>975</v>
      </c>
      <c r="C7" s="273"/>
      <c r="D7" s="273"/>
      <c r="E7" s="273"/>
      <c r="F7" s="273"/>
      <c r="G7" s="273"/>
      <c r="H7" s="273"/>
      <c r="I7" s="273"/>
      <c r="J7" s="273"/>
      <c r="K7" s="273"/>
      <c r="L7" s="273"/>
      <c r="M7" s="273"/>
      <c r="N7" s="273"/>
      <c r="O7" s="273"/>
    </row>
    <row r="8" spans="1:15" ht="156" customHeight="1">
      <c r="A8" s="18"/>
      <c r="B8" s="273" t="s">
        <v>976</v>
      </c>
      <c r="C8" s="273"/>
      <c r="D8" s="273"/>
      <c r="E8" s="273"/>
      <c r="F8" s="273"/>
      <c r="G8" s="273"/>
      <c r="H8" s="273"/>
      <c r="I8" s="273"/>
      <c r="J8" s="273"/>
      <c r="K8" s="273"/>
      <c r="L8" s="273"/>
      <c r="M8" s="273"/>
      <c r="N8" s="273"/>
      <c r="O8" s="273"/>
    </row>
    <row r="9" spans="1:15" ht="120" customHeight="1">
      <c r="A9" s="18"/>
      <c r="B9" s="273" t="s">
        <v>977</v>
      </c>
      <c r="C9" s="273"/>
      <c r="D9" s="273"/>
      <c r="E9" s="273"/>
      <c r="F9" s="273"/>
      <c r="G9" s="273"/>
      <c r="H9" s="273"/>
      <c r="I9" s="273"/>
      <c r="J9" s="273"/>
      <c r="K9" s="273"/>
      <c r="L9" s="273"/>
      <c r="M9" s="273"/>
      <c r="N9" s="273"/>
      <c r="O9" s="273"/>
    </row>
    <row r="10" spans="1:15" ht="53" customHeight="1">
      <c r="A10" s="18"/>
      <c r="B10" s="273" t="s">
        <v>978</v>
      </c>
      <c r="C10" s="273"/>
      <c r="D10" s="273"/>
      <c r="E10" s="273"/>
      <c r="F10" s="273"/>
      <c r="G10" s="273"/>
      <c r="H10" s="273"/>
      <c r="I10" s="273"/>
      <c r="J10" s="273"/>
      <c r="K10" s="273"/>
      <c r="L10" s="273"/>
      <c r="M10" s="273"/>
      <c r="N10" s="273"/>
      <c r="O10" s="273"/>
    </row>
    <row r="11" spans="1:15">
      <c r="A11" s="18"/>
      <c r="B11" s="18"/>
      <c r="C11" s="18"/>
      <c r="D11" s="18"/>
      <c r="E11" s="18"/>
      <c r="F11" s="18"/>
      <c r="G11" s="18"/>
      <c r="H11" s="18"/>
      <c r="I11" s="18"/>
      <c r="J11" s="18"/>
      <c r="K11" s="18"/>
      <c r="L11" s="18"/>
    </row>
    <row r="12" spans="1:15">
      <c r="A12" s="18"/>
      <c r="B12" s="18"/>
      <c r="C12" s="18"/>
      <c r="D12" s="18"/>
      <c r="E12" s="18"/>
      <c r="F12" s="18"/>
      <c r="G12" s="18"/>
      <c r="H12" s="18"/>
      <c r="I12" s="18"/>
      <c r="J12" s="18"/>
      <c r="K12" s="18"/>
      <c r="L12" s="18"/>
    </row>
    <row r="13" spans="1:15">
      <c r="A13" s="18"/>
      <c r="B13" s="18"/>
      <c r="C13" s="18"/>
      <c r="D13" s="18"/>
      <c r="E13" s="18"/>
      <c r="F13" s="18"/>
      <c r="G13" s="18"/>
      <c r="H13" s="18"/>
      <c r="I13" s="18"/>
      <c r="J13" s="18"/>
      <c r="K13" s="18"/>
      <c r="L13" s="18"/>
    </row>
    <row r="14" spans="1:15">
      <c r="A14" s="18"/>
      <c r="B14" s="18"/>
      <c r="C14" s="18"/>
      <c r="D14" s="18"/>
      <c r="E14" s="18"/>
      <c r="F14" s="18"/>
      <c r="G14" s="18"/>
      <c r="H14" s="18"/>
      <c r="I14" s="18"/>
      <c r="J14" s="18"/>
      <c r="K14" s="18"/>
      <c r="L14" s="18"/>
    </row>
    <row r="15" spans="1:15">
      <c r="A15" s="18"/>
      <c r="B15" s="18"/>
      <c r="C15" s="18"/>
      <c r="D15" s="18"/>
      <c r="E15" s="18"/>
      <c r="F15" s="18"/>
      <c r="G15" s="18"/>
      <c r="H15" s="18"/>
      <c r="I15" s="18"/>
      <c r="J15" s="18"/>
      <c r="K15" s="18"/>
      <c r="L15" s="18"/>
    </row>
    <row r="16" spans="1:15">
      <c r="A16" s="18"/>
      <c r="B16" s="18"/>
      <c r="C16" s="18"/>
      <c r="D16" s="18"/>
      <c r="E16" s="18"/>
      <c r="F16" s="18"/>
      <c r="G16" s="18"/>
      <c r="H16" s="18"/>
      <c r="I16" s="18"/>
      <c r="J16" s="18"/>
      <c r="K16" s="18"/>
      <c r="L16" s="18"/>
    </row>
    <row r="17" spans="1:12">
      <c r="A17" s="18"/>
      <c r="B17" s="18"/>
      <c r="C17" s="18"/>
      <c r="D17" s="18"/>
      <c r="E17" s="18"/>
      <c r="F17" s="18"/>
      <c r="G17" s="18"/>
      <c r="H17" s="18"/>
      <c r="I17" s="18"/>
      <c r="J17" s="18"/>
      <c r="K17" s="18"/>
      <c r="L17" s="18"/>
    </row>
    <row r="18" spans="1:12">
      <c r="A18" s="18"/>
      <c r="B18" s="18"/>
      <c r="C18" s="18"/>
      <c r="D18" s="18"/>
      <c r="E18" s="18"/>
      <c r="F18" s="18"/>
      <c r="G18" s="18"/>
      <c r="H18" s="18"/>
      <c r="I18" s="18"/>
      <c r="J18" s="18"/>
      <c r="K18" s="18"/>
      <c r="L18" s="18"/>
    </row>
    <row r="19" spans="1:12">
      <c r="A19" s="18"/>
      <c r="B19" s="18"/>
      <c r="C19" s="18"/>
      <c r="D19" s="18"/>
      <c r="E19" s="18"/>
      <c r="F19" s="18"/>
      <c r="G19" s="18"/>
      <c r="H19" s="18"/>
      <c r="I19" s="18"/>
      <c r="J19" s="18"/>
      <c r="K19" s="18"/>
      <c r="L19" s="18"/>
    </row>
    <row r="20" spans="1:12">
      <c r="A20" s="18"/>
      <c r="B20" s="18"/>
      <c r="C20" s="18"/>
      <c r="D20" s="18"/>
      <c r="E20" s="18"/>
      <c r="F20" s="18"/>
      <c r="G20" s="18"/>
      <c r="H20" s="18"/>
      <c r="I20" s="18"/>
      <c r="J20" s="18"/>
      <c r="K20" s="18"/>
      <c r="L20" s="18"/>
    </row>
    <row r="21" spans="1:12">
      <c r="A21" s="18"/>
      <c r="B21" s="18"/>
      <c r="C21" s="18"/>
      <c r="D21" s="18"/>
      <c r="E21" s="18"/>
      <c r="F21" s="18"/>
      <c r="G21" s="18"/>
      <c r="H21" s="18"/>
      <c r="I21" s="18"/>
      <c r="J21" s="18"/>
      <c r="K21" s="18"/>
      <c r="L21" s="18"/>
    </row>
    <row r="22" spans="1:12">
      <c r="A22" s="18"/>
      <c r="B22" s="18"/>
      <c r="C22" s="18"/>
      <c r="D22" s="18"/>
      <c r="E22" s="18"/>
      <c r="F22" s="18"/>
      <c r="G22" s="18"/>
      <c r="H22" s="18"/>
      <c r="I22" s="18"/>
      <c r="J22" s="18"/>
      <c r="K22" s="18"/>
      <c r="L22" s="18"/>
    </row>
    <row r="23" spans="1:12">
      <c r="A23" s="18"/>
      <c r="B23" s="18"/>
      <c r="C23" s="18"/>
      <c r="D23" s="18"/>
      <c r="E23" s="18"/>
      <c r="F23" s="18"/>
      <c r="G23" s="18"/>
      <c r="H23" s="18"/>
      <c r="I23" s="18"/>
      <c r="J23" s="18"/>
      <c r="K23" s="18"/>
      <c r="L23" s="18"/>
    </row>
    <row r="24" spans="1:12">
      <c r="A24" s="18"/>
      <c r="B24" s="18"/>
      <c r="C24" s="18"/>
      <c r="D24" s="18"/>
      <c r="E24" s="18"/>
      <c r="F24" s="18"/>
      <c r="G24" s="18"/>
      <c r="H24" s="18"/>
      <c r="I24" s="18"/>
      <c r="J24" s="18"/>
      <c r="K24" s="18"/>
      <c r="L24" s="18"/>
    </row>
    <row r="25" spans="1:12">
      <c r="A25" s="18"/>
      <c r="B25" s="18"/>
      <c r="C25" s="18"/>
      <c r="D25" s="18"/>
      <c r="E25" s="18"/>
      <c r="F25" s="18"/>
      <c r="G25" s="18"/>
      <c r="H25" s="18"/>
      <c r="I25" s="18"/>
      <c r="J25" s="18"/>
      <c r="K25" s="18"/>
      <c r="L25" s="18"/>
    </row>
    <row r="26" spans="1:12">
      <c r="A26" s="18"/>
      <c r="B26" s="18"/>
      <c r="C26" s="18"/>
      <c r="D26" s="18"/>
      <c r="E26" s="18"/>
      <c r="F26" s="18"/>
      <c r="G26" s="18"/>
      <c r="H26" s="18"/>
      <c r="I26" s="18"/>
      <c r="J26" s="18"/>
      <c r="K26" s="18"/>
      <c r="L26" s="18"/>
    </row>
    <row r="27" spans="1:12">
      <c r="A27" s="18"/>
      <c r="B27" s="18"/>
      <c r="C27" s="18"/>
      <c r="D27" s="18"/>
      <c r="E27" s="18"/>
      <c r="F27" s="18"/>
      <c r="G27" s="18"/>
      <c r="H27" s="18"/>
      <c r="I27" s="18"/>
      <c r="J27" s="18"/>
      <c r="K27" s="18"/>
      <c r="L27" s="18"/>
    </row>
    <row r="28" spans="1:12">
      <c r="A28" s="18"/>
      <c r="B28" s="18"/>
      <c r="C28" s="18"/>
      <c r="D28" s="18"/>
      <c r="E28" s="18"/>
      <c r="F28" s="18"/>
      <c r="G28" s="18"/>
      <c r="H28" s="18"/>
      <c r="I28" s="18"/>
      <c r="J28" s="18"/>
      <c r="K28" s="18"/>
      <c r="L28" s="18"/>
    </row>
    <row r="29" spans="1:12">
      <c r="A29" s="18"/>
      <c r="B29" s="18"/>
      <c r="C29" s="18"/>
      <c r="D29" s="18"/>
      <c r="E29" s="18"/>
      <c r="F29" s="18"/>
      <c r="G29" s="18"/>
      <c r="H29" s="18"/>
      <c r="I29" s="18"/>
      <c r="J29" s="18"/>
      <c r="K29" s="18"/>
      <c r="L29" s="18"/>
    </row>
    <row r="30" spans="1:12">
      <c r="A30" s="18"/>
      <c r="B30" s="18"/>
      <c r="C30" s="18"/>
      <c r="D30" s="18"/>
      <c r="E30" s="18"/>
      <c r="F30" s="18"/>
      <c r="G30" s="18"/>
      <c r="H30" s="18"/>
      <c r="I30" s="18"/>
      <c r="J30" s="18"/>
      <c r="K30" s="18"/>
      <c r="L30" s="18"/>
    </row>
  </sheetData>
  <mergeCells count="9">
    <mergeCell ref="B9:O9"/>
    <mergeCell ref="B10:O10"/>
    <mergeCell ref="B2:O2"/>
    <mergeCell ref="B3:O3"/>
    <mergeCell ref="B4:O4"/>
    <mergeCell ref="B5:O5"/>
    <mergeCell ref="B6:O6"/>
    <mergeCell ref="B7:O7"/>
    <mergeCell ref="B8:O8"/>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127"/>
  <sheetViews>
    <sheetView workbookViewId="0">
      <selection activeCell="C4" sqref="C4"/>
    </sheetView>
  </sheetViews>
  <sheetFormatPr baseColWidth="10" defaultRowHeight="16"/>
  <sheetData>
    <row r="1" spans="1:4">
      <c r="A1" s="229" t="s">
        <v>1667</v>
      </c>
    </row>
    <row r="3" spans="1:4">
      <c r="B3" t="s">
        <v>845</v>
      </c>
    </row>
    <row r="4" spans="1:4">
      <c r="C4" t="s">
        <v>846</v>
      </c>
    </row>
    <row r="5" spans="1:4">
      <c r="D5" t="s">
        <v>847</v>
      </c>
    </row>
    <row r="6" spans="1:4">
      <c r="D6" t="s">
        <v>848</v>
      </c>
    </row>
    <row r="7" spans="1:4">
      <c r="C7" t="s">
        <v>849</v>
      </c>
    </row>
    <row r="11" spans="1:4">
      <c r="B11" t="s">
        <v>850</v>
      </c>
    </row>
    <row r="12" spans="1:4">
      <c r="C12" t="s">
        <v>851</v>
      </c>
    </row>
    <row r="13" spans="1:4">
      <c r="D13" t="s">
        <v>852</v>
      </c>
    </row>
    <row r="14" spans="1:4">
      <c r="D14" t="s">
        <v>853</v>
      </c>
    </row>
    <row r="17" spans="2:11">
      <c r="B17" t="s">
        <v>854</v>
      </c>
    </row>
    <row r="18" spans="2:11">
      <c r="C18" t="s">
        <v>855</v>
      </c>
    </row>
    <row r="19" spans="2:11">
      <c r="D19" t="s">
        <v>856</v>
      </c>
    </row>
    <row r="20" spans="2:11">
      <c r="D20" t="s">
        <v>857</v>
      </c>
    </row>
    <row r="21" spans="2:11">
      <c r="D21" t="s">
        <v>858</v>
      </c>
    </row>
    <row r="22" spans="2:11">
      <c r="D22" t="s">
        <v>883</v>
      </c>
    </row>
    <row r="23" spans="2:11">
      <c r="C23" t="s">
        <v>859</v>
      </c>
    </row>
    <row r="24" spans="2:11">
      <c r="D24" t="s">
        <v>860</v>
      </c>
    </row>
    <row r="25" spans="2:11">
      <c r="D25" t="s">
        <v>864</v>
      </c>
      <c r="E25" t="s">
        <v>863</v>
      </c>
      <c r="F25" t="s">
        <v>865</v>
      </c>
      <c r="G25" t="s">
        <v>863</v>
      </c>
      <c r="H25" t="s">
        <v>866</v>
      </c>
      <c r="I25" t="s">
        <v>867</v>
      </c>
      <c r="J25" t="s">
        <v>864</v>
      </c>
      <c r="K25" t="s">
        <v>862</v>
      </c>
    </row>
    <row r="29" spans="2:11">
      <c r="B29" t="s">
        <v>881</v>
      </c>
    </row>
    <row r="30" spans="2:11">
      <c r="C30" t="s">
        <v>868</v>
      </c>
    </row>
    <row r="31" spans="2:11">
      <c r="C31" t="s">
        <v>869</v>
      </c>
    </row>
    <row r="32" spans="2:11">
      <c r="D32" t="s">
        <v>870</v>
      </c>
      <c r="E32" t="s">
        <v>871</v>
      </c>
      <c r="F32" t="s">
        <v>872</v>
      </c>
      <c r="G32" t="s">
        <v>873</v>
      </c>
      <c r="H32" t="s">
        <v>874</v>
      </c>
    </row>
    <row r="33" spans="2:8">
      <c r="D33">
        <v>300</v>
      </c>
      <c r="E33">
        <v>30</v>
      </c>
      <c r="F33">
        <v>3</v>
      </c>
      <c r="G33">
        <v>10</v>
      </c>
      <c r="H33">
        <v>2.5</v>
      </c>
    </row>
    <row r="34" spans="2:8">
      <c r="D34">
        <v>400</v>
      </c>
      <c r="E34">
        <v>40</v>
      </c>
      <c r="F34">
        <v>3</v>
      </c>
      <c r="G34">
        <v>14</v>
      </c>
      <c r="H34">
        <v>3.5</v>
      </c>
    </row>
    <row r="35" spans="2:8">
      <c r="D35">
        <v>500</v>
      </c>
      <c r="E35">
        <v>50</v>
      </c>
      <c r="F35">
        <v>3</v>
      </c>
      <c r="G35">
        <v>17</v>
      </c>
      <c r="H35">
        <v>4</v>
      </c>
    </row>
    <row r="36" spans="2:8">
      <c r="D36">
        <v>600</v>
      </c>
      <c r="E36">
        <v>60</v>
      </c>
      <c r="F36">
        <v>3</v>
      </c>
      <c r="G36">
        <v>20</v>
      </c>
      <c r="H36">
        <v>5</v>
      </c>
    </row>
    <row r="38" spans="2:8">
      <c r="B38" t="s">
        <v>882</v>
      </c>
    </row>
    <row r="39" spans="2:8">
      <c r="C39" t="s">
        <v>875</v>
      </c>
    </row>
    <row r="40" spans="2:8">
      <c r="D40" t="s">
        <v>876</v>
      </c>
    </row>
    <row r="41" spans="2:8">
      <c r="D41" t="s">
        <v>877</v>
      </c>
    </row>
    <row r="42" spans="2:8">
      <c r="D42" t="s">
        <v>878</v>
      </c>
    </row>
    <row r="43" spans="2:8">
      <c r="D43" t="s">
        <v>1674</v>
      </c>
    </row>
    <row r="44" spans="2:8">
      <c r="C44" t="s">
        <v>884</v>
      </c>
    </row>
    <row r="46" spans="2:8">
      <c r="B46" t="s">
        <v>885</v>
      </c>
    </row>
    <row r="47" spans="2:8">
      <c r="C47" t="s">
        <v>886</v>
      </c>
    </row>
    <row r="48" spans="2:8">
      <c r="D48" t="s">
        <v>887</v>
      </c>
    </row>
    <row r="49" spans="2:5">
      <c r="E49" t="s">
        <v>889</v>
      </c>
    </row>
    <row r="50" spans="2:5">
      <c r="E50" t="s">
        <v>890</v>
      </c>
    </row>
    <row r="51" spans="2:5">
      <c r="E51" t="s">
        <v>891</v>
      </c>
    </row>
    <row r="52" spans="2:5">
      <c r="D52" t="s">
        <v>888</v>
      </c>
    </row>
    <row r="53" spans="2:5">
      <c r="E53" t="s">
        <v>892</v>
      </c>
    </row>
    <row r="54" spans="2:5">
      <c r="E54" t="s">
        <v>897</v>
      </c>
    </row>
    <row r="55" spans="2:5">
      <c r="E55" t="s">
        <v>893</v>
      </c>
    </row>
    <row r="56" spans="2:5">
      <c r="E56" t="s">
        <v>894</v>
      </c>
    </row>
    <row r="57" spans="2:5">
      <c r="E57" t="s">
        <v>895</v>
      </c>
    </row>
    <row r="58" spans="2:5">
      <c r="E58" t="s">
        <v>896</v>
      </c>
    </row>
    <row r="63" spans="2:5">
      <c r="B63" t="s">
        <v>965</v>
      </c>
    </row>
    <row r="64" spans="2:5">
      <c r="C64" t="s">
        <v>915</v>
      </c>
    </row>
    <row r="65" spans="3:13">
      <c r="D65" t="s">
        <v>920</v>
      </c>
      <c r="F65" t="s">
        <v>916</v>
      </c>
    </row>
    <row r="66" spans="3:13">
      <c r="D66" t="s">
        <v>921</v>
      </c>
    </row>
    <row r="67" spans="3:13">
      <c r="D67" t="s">
        <v>922</v>
      </c>
      <c r="F67" s="16" t="s">
        <v>917</v>
      </c>
    </row>
    <row r="68" spans="3:13">
      <c r="D68" t="s">
        <v>923</v>
      </c>
      <c r="F68" s="16"/>
    </row>
    <row r="69" spans="3:13">
      <c r="D69" t="s">
        <v>924</v>
      </c>
      <c r="F69" t="s">
        <v>1676</v>
      </c>
    </row>
    <row r="71" spans="3:13">
      <c r="C71" t="s">
        <v>918</v>
      </c>
    </row>
    <row r="72" spans="3:13">
      <c r="D72" t="s">
        <v>919</v>
      </c>
      <c r="E72" t="s">
        <v>925</v>
      </c>
      <c r="F72" t="s">
        <v>926</v>
      </c>
      <c r="G72" t="s">
        <v>927</v>
      </c>
      <c r="H72" t="s">
        <v>928</v>
      </c>
      <c r="I72" t="s">
        <v>929</v>
      </c>
      <c r="J72" t="s">
        <v>941</v>
      </c>
    </row>
    <row r="74" spans="3:13">
      <c r="D74" t="s">
        <v>930</v>
      </c>
      <c r="E74" t="s">
        <v>931</v>
      </c>
      <c r="F74" t="s">
        <v>935</v>
      </c>
      <c r="G74" t="s">
        <v>936</v>
      </c>
      <c r="H74" t="s">
        <v>937</v>
      </c>
      <c r="J74" t="s">
        <v>942</v>
      </c>
    </row>
    <row r="75" spans="3:13">
      <c r="E75" t="s">
        <v>932</v>
      </c>
      <c r="F75" t="s">
        <v>938</v>
      </c>
      <c r="G75" t="s">
        <v>940</v>
      </c>
      <c r="J75" t="s">
        <v>943</v>
      </c>
    </row>
    <row r="76" spans="3:13">
      <c r="E76" t="s">
        <v>933</v>
      </c>
      <c r="F76" t="s">
        <v>939</v>
      </c>
    </row>
    <row r="77" spans="3:13">
      <c r="E77" t="s">
        <v>934</v>
      </c>
      <c r="J77" t="s">
        <v>944</v>
      </c>
    </row>
    <row r="78" spans="3:13">
      <c r="C78" s="5"/>
      <c r="D78" s="5"/>
      <c r="E78" s="5"/>
      <c r="F78" s="5"/>
      <c r="G78" s="5"/>
      <c r="H78" s="5"/>
      <c r="I78" s="5"/>
      <c r="J78" s="5" t="s">
        <v>945</v>
      </c>
      <c r="K78" s="5"/>
      <c r="L78" s="5"/>
      <c r="M78" s="5"/>
    </row>
    <row r="79" spans="3:13">
      <c r="C79" s="5" t="s">
        <v>946</v>
      </c>
      <c r="D79" s="5"/>
      <c r="E79" s="5"/>
      <c r="F79" s="5"/>
      <c r="G79" s="5"/>
      <c r="H79" s="5"/>
      <c r="I79" s="5"/>
      <c r="J79" s="5"/>
      <c r="K79" s="5"/>
      <c r="L79" s="5"/>
      <c r="M79" s="5"/>
    </row>
    <row r="80" spans="3:13">
      <c r="C80" s="5"/>
      <c r="D80" s="5" t="s">
        <v>880</v>
      </c>
      <c r="E80" s="5" t="s">
        <v>957</v>
      </c>
      <c r="F80" s="5"/>
      <c r="G80" s="5"/>
      <c r="H80" s="5"/>
      <c r="I80" s="5"/>
      <c r="J80" s="5"/>
      <c r="K80" s="5"/>
      <c r="L80" s="5"/>
      <c r="M80" s="5"/>
    </row>
    <row r="81" spans="2:13">
      <c r="C81" s="5"/>
      <c r="D81" s="5" t="s">
        <v>956</v>
      </c>
      <c r="E81" s="5" t="s">
        <v>958</v>
      </c>
      <c r="F81" s="5"/>
      <c r="G81" s="5"/>
      <c r="H81" s="5"/>
      <c r="I81" s="5"/>
      <c r="J81" s="5"/>
      <c r="K81" s="5"/>
      <c r="L81" s="5"/>
      <c r="M81" s="5" t="s">
        <v>966</v>
      </c>
    </row>
    <row r="82" spans="2:13">
      <c r="C82" s="5"/>
      <c r="D82" s="5" t="s">
        <v>959</v>
      </c>
      <c r="E82" s="5" t="s">
        <v>960</v>
      </c>
      <c r="F82" s="5"/>
      <c r="G82" s="5"/>
      <c r="H82" s="5"/>
      <c r="I82" s="5"/>
      <c r="J82" s="5"/>
      <c r="K82" s="5"/>
      <c r="L82" s="5"/>
      <c r="M82" s="5"/>
    </row>
    <row r="83" spans="2:13">
      <c r="C83" s="5"/>
      <c r="D83" s="5" t="s">
        <v>961</v>
      </c>
      <c r="E83" s="5" t="s">
        <v>962</v>
      </c>
      <c r="F83" s="5"/>
      <c r="G83" s="5"/>
      <c r="H83" s="5"/>
      <c r="I83" s="5"/>
      <c r="J83" s="5"/>
      <c r="K83" s="5"/>
      <c r="L83" s="5"/>
      <c r="M83" s="5"/>
    </row>
    <row r="84" spans="2:13">
      <c r="C84" s="5"/>
      <c r="D84" s="5"/>
      <c r="E84" s="5" t="s">
        <v>963</v>
      </c>
      <c r="F84" s="5"/>
      <c r="G84" s="5"/>
      <c r="H84" s="5"/>
      <c r="I84" s="5"/>
      <c r="J84" s="5"/>
      <c r="K84" s="5"/>
      <c r="L84" s="5"/>
      <c r="M84" s="5"/>
    </row>
    <row r="85" spans="2:13">
      <c r="C85" s="5"/>
      <c r="D85" s="5"/>
      <c r="E85" s="5" t="s">
        <v>964</v>
      </c>
      <c r="F85" s="5"/>
      <c r="G85" s="5"/>
      <c r="H85" s="5"/>
      <c r="I85" s="5"/>
      <c r="J85" s="5"/>
      <c r="K85" s="5"/>
      <c r="L85" s="5"/>
      <c r="M85" s="5"/>
    </row>
    <row r="86" spans="2:13">
      <c r="C86" s="5"/>
      <c r="D86" s="5"/>
      <c r="E86" s="5"/>
      <c r="F86" s="5"/>
      <c r="G86" s="5"/>
      <c r="H86" s="5"/>
      <c r="I86" s="5"/>
      <c r="J86" s="5"/>
      <c r="K86" s="5"/>
      <c r="L86" s="5"/>
      <c r="M86" s="5"/>
    </row>
    <row r="87" spans="2:13">
      <c r="C87" s="5"/>
      <c r="D87" s="5"/>
      <c r="E87" s="5"/>
      <c r="F87" s="5"/>
      <c r="G87" s="5"/>
      <c r="H87" s="5"/>
      <c r="I87" s="5"/>
      <c r="J87" s="5"/>
      <c r="K87" s="5"/>
      <c r="L87" s="5"/>
      <c r="M87" s="5"/>
    </row>
    <row r="89" spans="2:13">
      <c r="B89" t="s">
        <v>898</v>
      </c>
    </row>
    <row r="90" spans="2:13">
      <c r="C90" t="s">
        <v>900</v>
      </c>
    </row>
    <row r="91" spans="2:13">
      <c r="D91" t="s">
        <v>899</v>
      </c>
    </row>
    <row r="92" spans="2:13">
      <c r="C92" t="s">
        <v>901</v>
      </c>
    </row>
    <row r="93" spans="2:13">
      <c r="D93" t="s">
        <v>902</v>
      </c>
    </row>
    <row r="94" spans="2:13">
      <c r="D94" t="s">
        <v>903</v>
      </c>
    </row>
    <row r="95" spans="2:13">
      <c r="D95" t="s">
        <v>904</v>
      </c>
    </row>
    <row r="96" spans="2:13">
      <c r="E96" t="s">
        <v>905</v>
      </c>
    </row>
    <row r="97" spans="2:5">
      <c r="C97" t="s">
        <v>906</v>
      </c>
    </row>
    <row r="98" spans="2:5">
      <c r="D98" t="s">
        <v>907</v>
      </c>
    </row>
    <row r="99" spans="2:5">
      <c r="D99" t="s">
        <v>908</v>
      </c>
    </row>
    <row r="100" spans="2:5">
      <c r="D100" t="s">
        <v>909</v>
      </c>
    </row>
    <row r="101" spans="2:5">
      <c r="E101" t="s">
        <v>910</v>
      </c>
    </row>
    <row r="106" spans="2:5">
      <c r="B106" t="s">
        <v>879</v>
      </c>
    </row>
    <row r="107" spans="2:5">
      <c r="C107" t="s">
        <v>911</v>
      </c>
    </row>
    <row r="108" spans="2:5">
      <c r="C108" t="s">
        <v>912</v>
      </c>
    </row>
    <row r="109" spans="2:5">
      <c r="C109" t="s">
        <v>913</v>
      </c>
    </row>
    <row r="110" spans="2:5">
      <c r="D110" t="s">
        <v>914</v>
      </c>
    </row>
    <row r="111" spans="2:5">
      <c r="C111" t="s">
        <v>949</v>
      </c>
    </row>
    <row r="112" spans="2:5">
      <c r="D112" t="s">
        <v>950</v>
      </c>
    </row>
    <row r="116" spans="2:3">
      <c r="B116" t="s">
        <v>947</v>
      </c>
    </row>
    <row r="117" spans="2:3">
      <c r="C117" t="s">
        <v>967</v>
      </c>
    </row>
    <row r="118" spans="2:3">
      <c r="C118" t="s">
        <v>968</v>
      </c>
    </row>
    <row r="120" spans="2:3">
      <c r="B120" t="s">
        <v>948</v>
      </c>
    </row>
    <row r="121" spans="2:3">
      <c r="C121" t="s">
        <v>969</v>
      </c>
    </row>
    <row r="123" spans="2:3">
      <c r="B123" t="s">
        <v>951</v>
      </c>
    </row>
    <row r="124" spans="2:3">
      <c r="C124" t="s">
        <v>952</v>
      </c>
    </row>
    <row r="125" spans="2:3">
      <c r="C125" t="s">
        <v>953</v>
      </c>
    </row>
    <row r="126" spans="2:3">
      <c r="C126" t="s">
        <v>954</v>
      </c>
    </row>
    <row r="127" spans="2:3">
      <c r="C127" t="s">
        <v>955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S64"/>
  <sheetViews>
    <sheetView topLeftCell="A25" workbookViewId="0">
      <selection activeCell="N41" sqref="N41"/>
    </sheetView>
  </sheetViews>
  <sheetFormatPr baseColWidth="10" defaultRowHeight="16"/>
  <cols>
    <col min="2" max="3" width="10.83203125" style="15"/>
    <col min="4" max="4" width="8.83203125" style="193" customWidth="1"/>
    <col min="5" max="5" width="4.33203125" style="193" customWidth="1"/>
    <col min="6" max="6" width="12.33203125" style="193" customWidth="1"/>
    <col min="7" max="9" width="21.6640625" customWidth="1"/>
    <col min="10" max="10" width="14.6640625" customWidth="1"/>
    <col min="11" max="11" width="13.1640625" customWidth="1"/>
  </cols>
  <sheetData>
    <row r="3" spans="2:19">
      <c r="B3" s="181"/>
      <c r="C3" s="181"/>
      <c r="D3" s="191"/>
      <c r="E3" s="191"/>
      <c r="F3" s="191"/>
      <c r="G3" s="240" t="s">
        <v>1469</v>
      </c>
      <c r="H3" s="240"/>
      <c r="I3" s="240"/>
      <c r="J3" s="181"/>
      <c r="K3" s="181"/>
      <c r="L3" s="181"/>
    </row>
    <row r="4" spans="2:19" ht="17" thickBot="1">
      <c r="B4" s="182" t="s">
        <v>1467</v>
      </c>
      <c r="C4" s="182" t="s">
        <v>1468</v>
      </c>
      <c r="D4" s="192" t="s">
        <v>1488</v>
      </c>
      <c r="E4" s="192"/>
      <c r="F4" s="192"/>
      <c r="G4" s="182" t="s">
        <v>1453</v>
      </c>
      <c r="H4" s="182" t="s">
        <v>1454</v>
      </c>
      <c r="I4" s="182" t="s">
        <v>1455</v>
      </c>
      <c r="J4" s="182" t="s">
        <v>1516</v>
      </c>
      <c r="K4" s="182" t="s">
        <v>1517</v>
      </c>
      <c r="L4" s="182" t="s">
        <v>1463</v>
      </c>
      <c r="M4" s="29"/>
      <c r="N4" s="29"/>
      <c r="O4" s="29"/>
      <c r="P4" s="29"/>
      <c r="Q4" s="29"/>
      <c r="R4" s="29"/>
      <c r="S4" s="29"/>
    </row>
    <row r="5" spans="2:19">
      <c r="B5" s="190">
        <v>42780</v>
      </c>
      <c r="C5" s="183" t="s">
        <v>1456</v>
      </c>
      <c r="D5" s="197"/>
      <c r="E5" s="203"/>
      <c r="F5" s="200"/>
      <c r="G5" s="187" t="s">
        <v>1483</v>
      </c>
      <c r="H5" s="187" t="s">
        <v>1483</v>
      </c>
      <c r="I5" s="186" t="s">
        <v>1483</v>
      </c>
      <c r="J5" s="195" t="s">
        <v>1008</v>
      </c>
      <c r="K5" s="195" t="s">
        <v>1008</v>
      </c>
      <c r="L5" s="29"/>
      <c r="M5" s="88"/>
      <c r="N5" s="88"/>
      <c r="O5" s="88"/>
      <c r="P5" s="88"/>
      <c r="Q5" s="88"/>
      <c r="R5" s="88"/>
      <c r="S5" s="88"/>
    </row>
    <row r="6" spans="2:19">
      <c r="B6" s="185">
        <v>42781</v>
      </c>
      <c r="C6" s="184" t="s">
        <v>1457</v>
      </c>
      <c r="D6" s="198"/>
      <c r="E6" s="204"/>
      <c r="F6" s="201"/>
      <c r="G6" s="188" t="s">
        <v>1474</v>
      </c>
      <c r="H6" s="188" t="s">
        <v>1474</v>
      </c>
      <c r="I6" s="188" t="s">
        <v>1474</v>
      </c>
      <c r="J6" s="195" t="s">
        <v>1008</v>
      </c>
      <c r="K6" s="195" t="s">
        <v>1008</v>
      </c>
      <c r="L6" s="88" t="s">
        <v>1466</v>
      </c>
      <c r="M6" s="88"/>
      <c r="N6" s="88"/>
      <c r="O6" s="88"/>
      <c r="P6" s="88"/>
      <c r="Q6" s="88"/>
      <c r="R6" s="88"/>
      <c r="S6" s="88"/>
    </row>
    <row r="7" spans="2:19">
      <c r="B7" s="185">
        <v>42782</v>
      </c>
      <c r="C7" s="184" t="s">
        <v>1458</v>
      </c>
      <c r="D7" s="198"/>
      <c r="E7" s="204"/>
      <c r="F7" s="201"/>
      <c r="G7" s="188" t="s">
        <v>1473</v>
      </c>
      <c r="H7" s="188" t="s">
        <v>1473</v>
      </c>
      <c r="I7" s="188" t="s">
        <v>1473</v>
      </c>
      <c r="J7" s="221" t="s">
        <v>1372</v>
      </c>
      <c r="K7" s="221" t="s">
        <v>1372</v>
      </c>
      <c r="L7" s="88" t="s">
        <v>1470</v>
      </c>
      <c r="M7" s="88"/>
      <c r="N7" s="88"/>
      <c r="O7" s="88"/>
      <c r="P7" s="88"/>
      <c r="Q7" s="88"/>
      <c r="R7" s="88"/>
      <c r="S7" s="88"/>
    </row>
    <row r="8" spans="2:19">
      <c r="B8" s="185">
        <v>42783</v>
      </c>
      <c r="C8" s="184" t="s">
        <v>1459</v>
      </c>
      <c r="D8" s="198"/>
      <c r="E8" s="204"/>
      <c r="F8" s="201"/>
      <c r="G8" s="188" t="s">
        <v>1472</v>
      </c>
      <c r="H8" s="189" t="s">
        <v>1487</v>
      </c>
      <c r="I8" s="188" t="s">
        <v>1482</v>
      </c>
      <c r="J8" s="195" t="s">
        <v>1008</v>
      </c>
      <c r="K8" s="195" t="s">
        <v>1008</v>
      </c>
      <c r="M8" s="88"/>
      <c r="N8" s="88"/>
      <c r="O8" s="88"/>
      <c r="P8" s="88"/>
      <c r="Q8" s="88"/>
      <c r="R8" s="88"/>
      <c r="S8" s="88"/>
    </row>
    <row r="9" spans="2:19">
      <c r="B9" s="185">
        <v>42784</v>
      </c>
      <c r="C9" s="184" t="s">
        <v>1460</v>
      </c>
      <c r="D9" s="198"/>
      <c r="E9" s="204"/>
      <c r="F9" s="201"/>
      <c r="G9" s="188" t="s">
        <v>1481</v>
      </c>
      <c r="H9" s="224" t="s">
        <v>1485</v>
      </c>
      <c r="I9" s="188" t="s">
        <v>1481</v>
      </c>
      <c r="J9" s="195" t="s">
        <v>1008</v>
      </c>
      <c r="K9" s="195" t="s">
        <v>1008</v>
      </c>
      <c r="L9" s="29" t="s">
        <v>1464</v>
      </c>
      <c r="M9" s="29"/>
      <c r="N9" s="29"/>
      <c r="O9" s="29"/>
      <c r="P9" s="29"/>
      <c r="Q9" s="29"/>
      <c r="R9" s="29"/>
      <c r="S9" s="29"/>
    </row>
    <row r="10" spans="2:19">
      <c r="B10" s="185">
        <v>42785</v>
      </c>
      <c r="C10" s="184" t="s">
        <v>1461</v>
      </c>
      <c r="D10" s="198"/>
      <c r="E10" s="204"/>
      <c r="F10" s="201"/>
      <c r="G10" s="188" t="s">
        <v>1486</v>
      </c>
      <c r="H10" s="189" t="s">
        <v>1474</v>
      </c>
      <c r="I10" s="188" t="s">
        <v>1480</v>
      </c>
      <c r="J10" s="195" t="s">
        <v>1008</v>
      </c>
      <c r="K10" s="195" t="s">
        <v>1008</v>
      </c>
      <c r="M10" s="29"/>
      <c r="N10" s="29"/>
      <c r="O10" s="29"/>
      <c r="P10" s="29"/>
      <c r="Q10" s="29"/>
      <c r="R10" s="29"/>
      <c r="S10" s="29"/>
    </row>
    <row r="11" spans="2:19">
      <c r="B11" s="185">
        <v>42786</v>
      </c>
      <c r="C11" s="184" t="s">
        <v>1462</v>
      </c>
      <c r="D11" s="198"/>
      <c r="E11" s="204"/>
      <c r="F11" s="201"/>
      <c r="G11" s="188" t="s">
        <v>1473</v>
      </c>
      <c r="H11" s="189" t="s">
        <v>1473</v>
      </c>
      <c r="I11" s="188" t="s">
        <v>1479</v>
      </c>
      <c r="J11" s="221" t="s">
        <v>1485</v>
      </c>
      <c r="K11" s="221" t="s">
        <v>1485</v>
      </c>
      <c r="L11" s="29" t="s">
        <v>1471</v>
      </c>
      <c r="M11" s="29"/>
      <c r="N11" s="29"/>
      <c r="O11" s="29"/>
      <c r="P11" s="29"/>
      <c r="Q11" s="29"/>
      <c r="R11" s="29"/>
      <c r="S11" s="29"/>
    </row>
    <row r="12" spans="2:19">
      <c r="B12" s="185">
        <v>42787</v>
      </c>
      <c r="C12" s="184" t="s">
        <v>1456</v>
      </c>
      <c r="D12" s="198"/>
      <c r="E12" s="204"/>
      <c r="F12" s="201"/>
      <c r="G12" s="189" t="s">
        <v>1475</v>
      </c>
      <c r="H12" s="189" t="s">
        <v>1475</v>
      </c>
      <c r="I12" s="188" t="s">
        <v>1478</v>
      </c>
      <c r="J12" s="195" t="s">
        <v>1008</v>
      </c>
      <c r="K12" s="195" t="s">
        <v>1008</v>
      </c>
      <c r="L12" s="29"/>
      <c r="M12" s="29"/>
      <c r="N12" s="29"/>
      <c r="O12" s="29"/>
      <c r="P12" s="29"/>
      <c r="Q12" s="29"/>
      <c r="R12" s="29"/>
      <c r="S12" s="29"/>
    </row>
    <row r="13" spans="2:19">
      <c r="B13" s="185">
        <v>42788</v>
      </c>
      <c r="C13" s="184" t="s">
        <v>1457</v>
      </c>
      <c r="D13" s="198"/>
      <c r="E13" s="204"/>
      <c r="F13" s="201"/>
      <c r="G13" s="189" t="s">
        <v>1472</v>
      </c>
      <c r="H13" s="189" t="s">
        <v>1472</v>
      </c>
      <c r="I13" s="188" t="s">
        <v>1477</v>
      </c>
      <c r="J13" s="195" t="s">
        <v>1008</v>
      </c>
      <c r="K13" s="221" t="s">
        <v>1047</v>
      </c>
      <c r="L13" s="88" t="s">
        <v>1465</v>
      </c>
      <c r="M13" s="29"/>
      <c r="N13" s="29"/>
      <c r="O13" s="29"/>
      <c r="P13" s="29"/>
      <c r="Q13" s="29"/>
      <c r="R13" s="29"/>
      <c r="S13" s="29"/>
    </row>
    <row r="14" spans="2:19">
      <c r="B14" s="185">
        <v>42789</v>
      </c>
      <c r="C14" s="184" t="s">
        <v>1458</v>
      </c>
      <c r="D14" s="198"/>
      <c r="E14" s="204"/>
      <c r="F14" s="201"/>
      <c r="G14" s="189" t="s">
        <v>1484</v>
      </c>
      <c r="H14" s="189" t="s">
        <v>1484</v>
      </c>
      <c r="I14" s="188" t="s">
        <v>1476</v>
      </c>
      <c r="J14" s="195" t="s">
        <v>1008</v>
      </c>
      <c r="K14" s="195" t="s">
        <v>1008</v>
      </c>
      <c r="L14" s="29"/>
      <c r="M14" s="29"/>
      <c r="N14" s="29"/>
      <c r="O14" s="29"/>
      <c r="P14" s="29"/>
      <c r="Q14" s="29"/>
      <c r="R14" s="29"/>
      <c r="S14" s="29"/>
    </row>
    <row r="15" spans="2:19">
      <c r="B15" s="185">
        <v>42790</v>
      </c>
      <c r="C15" s="184" t="s">
        <v>1459</v>
      </c>
      <c r="D15" s="205" t="s">
        <v>1503</v>
      </c>
      <c r="E15" s="207" t="s">
        <v>1514</v>
      </c>
      <c r="F15" s="206" t="s">
        <v>1513</v>
      </c>
      <c r="G15" s="189" t="s">
        <v>1481</v>
      </c>
      <c r="H15" s="189" t="s">
        <v>1481</v>
      </c>
      <c r="I15" s="189" t="s">
        <v>1521</v>
      </c>
      <c r="J15" s="222" t="s">
        <v>1529</v>
      </c>
      <c r="K15" s="196" t="s">
        <v>1008</v>
      </c>
      <c r="L15" s="88" t="s">
        <v>1528</v>
      </c>
      <c r="M15" s="29"/>
      <c r="N15" s="29"/>
      <c r="O15" s="29"/>
      <c r="P15" s="29"/>
      <c r="Q15" s="29"/>
      <c r="R15" s="29"/>
      <c r="S15" s="29"/>
    </row>
    <row r="16" spans="2:19">
      <c r="B16" s="185">
        <v>42791</v>
      </c>
      <c r="C16" s="184" t="s">
        <v>1460</v>
      </c>
      <c r="D16" s="205" t="s">
        <v>1513</v>
      </c>
      <c r="E16" s="207" t="s">
        <v>1514</v>
      </c>
      <c r="F16" s="206" t="s">
        <v>1512</v>
      </c>
      <c r="G16" s="189" t="s">
        <v>1480</v>
      </c>
      <c r="H16" s="189" t="s">
        <v>1480</v>
      </c>
      <c r="I16" s="189" t="s">
        <v>1522</v>
      </c>
      <c r="J16" s="196" t="s">
        <v>1008</v>
      </c>
      <c r="K16" s="196" t="s">
        <v>1008</v>
      </c>
      <c r="L16" s="29"/>
      <c r="M16" s="29"/>
      <c r="N16" s="29"/>
      <c r="O16" s="29"/>
      <c r="P16" s="29"/>
      <c r="Q16" s="29"/>
      <c r="R16" s="29"/>
      <c r="S16" s="29"/>
    </row>
    <row r="17" spans="2:19">
      <c r="B17" s="185">
        <v>42792</v>
      </c>
      <c r="C17" s="184" t="s">
        <v>1461</v>
      </c>
      <c r="D17" s="205" t="s">
        <v>1512</v>
      </c>
      <c r="E17" s="207" t="s">
        <v>1514</v>
      </c>
      <c r="F17" s="206" t="s">
        <v>1511</v>
      </c>
      <c r="G17" s="189" t="s">
        <v>1479</v>
      </c>
      <c r="H17" s="189" t="s">
        <v>1479</v>
      </c>
      <c r="I17" s="189" t="s">
        <v>1523</v>
      </c>
      <c r="J17" s="196" t="s">
        <v>1008</v>
      </c>
      <c r="K17" s="196" t="s">
        <v>1008</v>
      </c>
      <c r="L17" s="29" t="s">
        <v>1524</v>
      </c>
      <c r="M17" s="29"/>
      <c r="N17" s="29"/>
      <c r="O17" s="29"/>
      <c r="P17" s="29"/>
      <c r="Q17" s="29"/>
      <c r="R17" s="29"/>
      <c r="S17" s="29"/>
    </row>
    <row r="18" spans="2:19">
      <c r="B18" s="185">
        <v>42793</v>
      </c>
      <c r="C18" s="184" t="s">
        <v>1462</v>
      </c>
      <c r="D18" s="205" t="s">
        <v>1511</v>
      </c>
      <c r="E18" s="207" t="s">
        <v>1514</v>
      </c>
      <c r="F18" s="206" t="s">
        <v>1510</v>
      </c>
      <c r="G18" s="189" t="s">
        <v>1525</v>
      </c>
      <c r="H18" s="189" t="s">
        <v>1525</v>
      </c>
      <c r="I18" s="189" t="s">
        <v>1526</v>
      </c>
      <c r="J18" s="196" t="s">
        <v>1008</v>
      </c>
      <c r="K18" s="196" t="s">
        <v>1008</v>
      </c>
      <c r="L18" s="29"/>
      <c r="M18" s="29"/>
      <c r="N18" s="29"/>
      <c r="O18" s="29"/>
      <c r="P18" s="29"/>
      <c r="Q18" s="29"/>
      <c r="R18" s="29"/>
      <c r="S18" s="29"/>
    </row>
    <row r="19" spans="2:19">
      <c r="B19" s="185">
        <v>42794</v>
      </c>
      <c r="C19" s="184" t="s">
        <v>1456</v>
      </c>
      <c r="D19" s="205" t="s">
        <v>1510</v>
      </c>
      <c r="E19" s="207" t="s">
        <v>1514</v>
      </c>
      <c r="F19" s="206" t="s">
        <v>1509</v>
      </c>
      <c r="G19" s="189" t="s">
        <v>1477</v>
      </c>
      <c r="H19" s="189" t="s">
        <v>1477</v>
      </c>
      <c r="I19" s="189" t="s">
        <v>1527</v>
      </c>
      <c r="J19" s="196" t="s">
        <v>1008</v>
      </c>
      <c r="K19" s="222" t="s">
        <v>1518</v>
      </c>
      <c r="L19" s="29" t="s">
        <v>1530</v>
      </c>
      <c r="M19" s="29"/>
      <c r="N19" s="29"/>
      <c r="O19" s="29"/>
      <c r="P19" s="29"/>
      <c r="Q19" s="29"/>
      <c r="R19" s="29"/>
      <c r="S19" s="29"/>
    </row>
    <row r="20" spans="2:19">
      <c r="B20" s="185">
        <v>42795</v>
      </c>
      <c r="C20" s="184" t="s">
        <v>1457</v>
      </c>
      <c r="D20" s="205" t="s">
        <v>1509</v>
      </c>
      <c r="E20" s="207" t="s">
        <v>1514</v>
      </c>
      <c r="F20" s="206" t="s">
        <v>1508</v>
      </c>
      <c r="G20" s="188" t="s">
        <v>1476</v>
      </c>
      <c r="H20" s="188" t="s">
        <v>1476</v>
      </c>
      <c r="I20" s="189" t="s">
        <v>1588</v>
      </c>
      <c r="J20" s="196" t="s">
        <v>1008</v>
      </c>
      <c r="K20" s="196" t="s">
        <v>1008</v>
      </c>
      <c r="L20" s="88"/>
      <c r="M20" s="88"/>
      <c r="N20" s="88"/>
      <c r="O20" s="88"/>
      <c r="P20" s="88"/>
      <c r="Q20" s="88"/>
      <c r="R20" s="88"/>
      <c r="S20" s="88"/>
    </row>
    <row r="21" spans="2:19">
      <c r="B21" s="185">
        <v>42796</v>
      </c>
      <c r="C21" s="184" t="s">
        <v>1458</v>
      </c>
      <c r="D21" s="205" t="s">
        <v>1508</v>
      </c>
      <c r="E21" s="207" t="s">
        <v>1514</v>
      </c>
      <c r="F21" s="206" t="s">
        <v>1507</v>
      </c>
      <c r="G21" s="189" t="s">
        <v>1521</v>
      </c>
      <c r="H21" s="189" t="s">
        <v>1521</v>
      </c>
      <c r="I21" s="188" t="s">
        <v>1589</v>
      </c>
      <c r="J21" s="195" t="s">
        <v>1008</v>
      </c>
      <c r="K21" s="195" t="s">
        <v>1008</v>
      </c>
      <c r="L21" s="88"/>
      <c r="M21" s="88"/>
      <c r="N21" s="88"/>
      <c r="O21" s="88"/>
      <c r="P21" s="88"/>
      <c r="Q21" s="88"/>
      <c r="R21" s="88"/>
      <c r="S21" s="88"/>
    </row>
    <row r="22" spans="2:19">
      <c r="B22" s="185">
        <v>42797</v>
      </c>
      <c r="C22" s="184" t="s">
        <v>1459</v>
      </c>
      <c r="D22" s="205" t="s">
        <v>1507</v>
      </c>
      <c r="E22" s="207" t="s">
        <v>1514</v>
      </c>
      <c r="F22" s="206" t="s">
        <v>1506</v>
      </c>
      <c r="G22" s="189" t="s">
        <v>1522</v>
      </c>
      <c r="H22" s="189" t="s">
        <v>1522</v>
      </c>
      <c r="I22" s="188" t="s">
        <v>1590</v>
      </c>
      <c r="J22" s="221" t="s">
        <v>1519</v>
      </c>
      <c r="K22" s="195" t="s">
        <v>1008</v>
      </c>
      <c r="L22" s="88"/>
      <c r="M22" s="88"/>
      <c r="N22" s="88"/>
      <c r="O22" s="88"/>
      <c r="P22" s="88"/>
      <c r="Q22" s="88"/>
      <c r="R22" s="88"/>
      <c r="S22" s="88"/>
    </row>
    <row r="23" spans="2:19">
      <c r="B23" s="185">
        <v>42798</v>
      </c>
      <c r="C23" s="184" t="s">
        <v>1460</v>
      </c>
      <c r="D23" s="205" t="s">
        <v>1506</v>
      </c>
      <c r="E23" s="207" t="s">
        <v>1514</v>
      </c>
      <c r="F23" s="206" t="s">
        <v>1504</v>
      </c>
      <c r="G23" s="189" t="s">
        <v>1523</v>
      </c>
      <c r="H23" s="189" t="s">
        <v>1523</v>
      </c>
      <c r="I23" s="188" t="s">
        <v>1592</v>
      </c>
      <c r="J23" s="195" t="s">
        <v>1008</v>
      </c>
      <c r="K23" s="195" t="s">
        <v>1008</v>
      </c>
      <c r="L23" s="88"/>
      <c r="M23" s="88"/>
      <c r="N23" s="88"/>
      <c r="O23" s="88"/>
      <c r="P23" s="88"/>
      <c r="Q23" s="88"/>
      <c r="R23" s="88"/>
      <c r="S23" s="88"/>
    </row>
    <row r="24" spans="2:19">
      <c r="B24" s="185">
        <v>42799</v>
      </c>
      <c r="C24" s="184" t="s">
        <v>1461</v>
      </c>
      <c r="D24" s="205" t="s">
        <v>1504</v>
      </c>
      <c r="E24" s="207" t="s">
        <v>1514</v>
      </c>
      <c r="F24" s="206" t="s">
        <v>1505</v>
      </c>
      <c r="G24" s="189" t="s">
        <v>1526</v>
      </c>
      <c r="H24" s="189" t="s">
        <v>1526</v>
      </c>
      <c r="I24" s="188" t="s">
        <v>1591</v>
      </c>
      <c r="J24" s="195" t="s">
        <v>1008</v>
      </c>
      <c r="K24" s="195" t="s">
        <v>1008</v>
      </c>
      <c r="L24" s="88"/>
      <c r="M24" s="88"/>
      <c r="N24" s="88"/>
      <c r="O24" s="88"/>
      <c r="P24" s="88"/>
      <c r="Q24" s="88"/>
      <c r="R24" s="88"/>
      <c r="S24" s="88"/>
    </row>
    <row r="25" spans="2:19">
      <c r="B25" s="185">
        <v>42800</v>
      </c>
      <c r="C25" s="184" t="s">
        <v>1462</v>
      </c>
      <c r="D25" s="205" t="s">
        <v>1505</v>
      </c>
      <c r="E25" s="207" t="s">
        <v>1514</v>
      </c>
      <c r="F25" s="206" t="s">
        <v>1489</v>
      </c>
      <c r="G25" s="189" t="s">
        <v>1527</v>
      </c>
      <c r="H25" s="189" t="s">
        <v>1527</v>
      </c>
      <c r="I25" s="188" t="s">
        <v>1593</v>
      </c>
      <c r="J25" s="195" t="s">
        <v>1008</v>
      </c>
      <c r="K25" s="222" t="s">
        <v>1518</v>
      </c>
      <c r="L25" s="88"/>
      <c r="M25" s="88"/>
      <c r="N25" s="88"/>
      <c r="O25" s="88"/>
      <c r="P25" s="88"/>
      <c r="Q25" s="88"/>
      <c r="R25" s="88"/>
      <c r="S25" s="88"/>
    </row>
    <row r="26" spans="2:19">
      <c r="B26" s="185">
        <v>42801</v>
      </c>
      <c r="C26" s="184" t="s">
        <v>1456</v>
      </c>
      <c r="D26" s="205" t="s">
        <v>1489</v>
      </c>
      <c r="E26" s="207" t="s">
        <v>1514</v>
      </c>
      <c r="F26" s="206" t="s">
        <v>1490</v>
      </c>
      <c r="G26" s="189" t="s">
        <v>1588</v>
      </c>
      <c r="H26" s="189" t="s">
        <v>1588</v>
      </c>
      <c r="I26" s="188" t="s">
        <v>1594</v>
      </c>
      <c r="J26" s="195" t="s">
        <v>1008</v>
      </c>
      <c r="K26" s="195" t="s">
        <v>1008</v>
      </c>
      <c r="L26" s="88"/>
      <c r="M26" s="88"/>
      <c r="N26" s="88"/>
      <c r="O26" s="88"/>
      <c r="P26" s="88"/>
      <c r="Q26" s="88"/>
      <c r="R26" s="88"/>
      <c r="S26" s="88"/>
    </row>
    <row r="27" spans="2:19">
      <c r="B27" s="185">
        <v>42802</v>
      </c>
      <c r="C27" s="184" t="s">
        <v>1457</v>
      </c>
      <c r="D27" s="205" t="s">
        <v>1490</v>
      </c>
      <c r="E27" s="207" t="s">
        <v>1514</v>
      </c>
      <c r="F27" s="206" t="s">
        <v>1491</v>
      </c>
      <c r="G27" s="188" t="s">
        <v>1589</v>
      </c>
      <c r="H27" s="188" t="s">
        <v>1589</v>
      </c>
      <c r="I27" s="188" t="s">
        <v>1595</v>
      </c>
      <c r="J27" s="195" t="s">
        <v>1008</v>
      </c>
      <c r="K27" s="195" t="s">
        <v>1008</v>
      </c>
      <c r="L27" s="88"/>
      <c r="M27" s="88"/>
      <c r="N27" s="88"/>
      <c r="O27" s="88"/>
      <c r="P27" s="88"/>
      <c r="Q27" s="88"/>
      <c r="R27" s="88"/>
      <c r="S27" s="88"/>
    </row>
    <row r="28" spans="2:19">
      <c r="B28" s="185">
        <v>42803</v>
      </c>
      <c r="C28" s="184" t="s">
        <v>1458</v>
      </c>
      <c r="D28" s="205" t="s">
        <v>1491</v>
      </c>
      <c r="E28" s="207" t="s">
        <v>1514</v>
      </c>
      <c r="F28" s="206" t="s">
        <v>1492</v>
      </c>
      <c r="G28" s="188" t="s">
        <v>1590</v>
      </c>
      <c r="H28" s="188" t="s">
        <v>1590</v>
      </c>
      <c r="I28" s="188" t="s">
        <v>1596</v>
      </c>
      <c r="J28" s="195" t="s">
        <v>1008</v>
      </c>
      <c r="K28" s="195" t="s">
        <v>1008</v>
      </c>
      <c r="L28" s="29"/>
      <c r="M28" s="29"/>
      <c r="N28" s="29"/>
      <c r="O28" s="29"/>
      <c r="P28" s="29"/>
      <c r="Q28" s="29"/>
      <c r="R28" s="29"/>
      <c r="S28" s="29"/>
    </row>
    <row r="29" spans="2:19">
      <c r="B29" s="185">
        <v>42804</v>
      </c>
      <c r="C29" s="184" t="s">
        <v>1459</v>
      </c>
      <c r="D29" s="205" t="s">
        <v>1492</v>
      </c>
      <c r="E29" s="207" t="s">
        <v>1514</v>
      </c>
      <c r="F29" s="206" t="s">
        <v>1493</v>
      </c>
      <c r="G29" s="188" t="s">
        <v>1592</v>
      </c>
      <c r="H29" s="188" t="s">
        <v>1592</v>
      </c>
      <c r="I29" s="189" t="s">
        <v>1597</v>
      </c>
      <c r="J29" s="222" t="s">
        <v>1518</v>
      </c>
      <c r="K29" s="196" t="s">
        <v>1008</v>
      </c>
      <c r="L29" s="29"/>
      <c r="M29" s="29"/>
      <c r="N29" s="29"/>
      <c r="O29" s="29"/>
      <c r="P29" s="29"/>
      <c r="Q29" s="29"/>
      <c r="R29" s="29"/>
      <c r="S29" s="29"/>
    </row>
    <row r="30" spans="2:19">
      <c r="B30" s="185">
        <v>42805</v>
      </c>
      <c r="C30" s="184" t="s">
        <v>1460</v>
      </c>
      <c r="D30" s="205" t="s">
        <v>1493</v>
      </c>
      <c r="E30" s="207" t="s">
        <v>1514</v>
      </c>
      <c r="F30" s="206" t="s">
        <v>1494</v>
      </c>
      <c r="G30" s="188" t="s">
        <v>1591</v>
      </c>
      <c r="H30" s="188" t="s">
        <v>1591</v>
      </c>
      <c r="I30" s="189" t="s">
        <v>1598</v>
      </c>
      <c r="J30" s="196" t="s">
        <v>1008</v>
      </c>
      <c r="K30" s="196"/>
      <c r="L30" s="29"/>
      <c r="M30" s="29"/>
      <c r="N30" s="29"/>
      <c r="O30" s="29"/>
      <c r="P30" s="29"/>
      <c r="Q30" s="29"/>
      <c r="R30" s="29"/>
      <c r="S30" s="29"/>
    </row>
    <row r="31" spans="2:19">
      <c r="B31" s="185">
        <v>42806</v>
      </c>
      <c r="C31" s="184" t="s">
        <v>1461</v>
      </c>
      <c r="D31" s="205" t="s">
        <v>1494</v>
      </c>
      <c r="E31" s="207" t="s">
        <v>1514</v>
      </c>
      <c r="F31" s="206" t="s">
        <v>1495</v>
      </c>
      <c r="G31" s="188" t="s">
        <v>1593</v>
      </c>
      <c r="H31" s="188" t="s">
        <v>1593</v>
      </c>
      <c r="I31" s="189" t="s">
        <v>1599</v>
      </c>
      <c r="J31" s="196" t="s">
        <v>1008</v>
      </c>
      <c r="K31" s="222" t="s">
        <v>1518</v>
      </c>
      <c r="L31" s="29"/>
      <c r="M31" s="29"/>
      <c r="N31" s="29"/>
      <c r="O31" s="29"/>
      <c r="P31" s="29"/>
      <c r="Q31" s="29"/>
      <c r="R31" s="29"/>
      <c r="S31" s="29"/>
    </row>
    <row r="32" spans="2:19">
      <c r="B32" s="185">
        <v>42807</v>
      </c>
      <c r="C32" s="184" t="s">
        <v>1462</v>
      </c>
      <c r="D32" s="205" t="s">
        <v>1495</v>
      </c>
      <c r="E32" s="207" t="s">
        <v>1514</v>
      </c>
      <c r="F32" s="206" t="s">
        <v>1496</v>
      </c>
      <c r="G32" s="188" t="s">
        <v>1594</v>
      </c>
      <c r="H32" s="188" t="s">
        <v>1594</v>
      </c>
      <c r="I32" s="189" t="s">
        <v>1600</v>
      </c>
      <c r="J32" s="196" t="s">
        <v>1008</v>
      </c>
      <c r="K32" s="196" t="s">
        <v>1008</v>
      </c>
      <c r="L32" s="29"/>
      <c r="M32" s="29"/>
      <c r="N32" s="29"/>
      <c r="O32" s="29"/>
      <c r="P32" s="29"/>
      <c r="Q32" s="29"/>
      <c r="R32" s="29"/>
      <c r="S32" s="29"/>
    </row>
    <row r="33" spans="1:19">
      <c r="B33" s="185">
        <v>42808</v>
      </c>
      <c r="C33" s="184" t="s">
        <v>1456</v>
      </c>
      <c r="D33" s="205" t="s">
        <v>1496</v>
      </c>
      <c r="E33" s="207" t="s">
        <v>1514</v>
      </c>
      <c r="F33" s="206" t="s">
        <v>1497</v>
      </c>
      <c r="G33" s="188" t="s">
        <v>1595</v>
      </c>
      <c r="H33" s="188" t="s">
        <v>1595</v>
      </c>
      <c r="I33" s="189" t="s">
        <v>1601</v>
      </c>
      <c r="J33" s="196" t="s">
        <v>1008</v>
      </c>
      <c r="K33" s="196" t="s">
        <v>1008</v>
      </c>
      <c r="L33" s="29"/>
      <c r="M33" s="29"/>
      <c r="N33" s="29"/>
      <c r="O33" s="29"/>
      <c r="P33" s="29"/>
      <c r="Q33" s="29"/>
      <c r="R33" s="29"/>
      <c r="S33" s="29"/>
    </row>
    <row r="34" spans="1:19">
      <c r="B34" s="185">
        <v>42809</v>
      </c>
      <c r="C34" s="184" t="s">
        <v>1457</v>
      </c>
      <c r="D34" s="205" t="s">
        <v>1497</v>
      </c>
      <c r="E34" s="207" t="s">
        <v>1514</v>
      </c>
      <c r="F34" s="206" t="s">
        <v>1498</v>
      </c>
      <c r="G34" s="188" t="s">
        <v>1596</v>
      </c>
      <c r="H34" s="188" t="s">
        <v>1596</v>
      </c>
      <c r="I34" s="189" t="s">
        <v>1602</v>
      </c>
      <c r="J34" s="196" t="s">
        <v>1008</v>
      </c>
      <c r="K34" s="196" t="s">
        <v>1008</v>
      </c>
      <c r="L34" s="29"/>
      <c r="M34" s="29"/>
      <c r="N34" s="29"/>
      <c r="O34" s="29"/>
      <c r="P34" s="29"/>
      <c r="Q34" s="29"/>
      <c r="R34" s="29"/>
      <c r="S34" s="29"/>
    </row>
    <row r="35" spans="1:19">
      <c r="B35" s="185">
        <v>42810</v>
      </c>
      <c r="C35" s="184" t="s">
        <v>1458</v>
      </c>
      <c r="D35" s="205" t="s">
        <v>1498</v>
      </c>
      <c r="E35" s="207" t="s">
        <v>1514</v>
      </c>
      <c r="F35" s="206" t="s">
        <v>1499</v>
      </c>
      <c r="G35" s="189" t="s">
        <v>1597</v>
      </c>
      <c r="H35" s="189" t="s">
        <v>1597</v>
      </c>
      <c r="I35" s="189" t="s">
        <v>1603</v>
      </c>
      <c r="J35" s="196" t="s">
        <v>1008</v>
      </c>
      <c r="K35" s="196" t="s">
        <v>1008</v>
      </c>
      <c r="L35" s="29"/>
      <c r="M35" s="29"/>
      <c r="N35" s="29"/>
      <c r="O35" s="29"/>
      <c r="P35" s="29"/>
      <c r="Q35" s="29"/>
      <c r="R35" s="29"/>
      <c r="S35" s="29"/>
    </row>
    <row r="36" spans="1:19">
      <c r="B36" s="185">
        <v>42811</v>
      </c>
      <c r="C36" s="184" t="s">
        <v>1459</v>
      </c>
      <c r="D36" s="205" t="s">
        <v>1499</v>
      </c>
      <c r="E36" s="207" t="s">
        <v>1514</v>
      </c>
      <c r="F36" s="206" t="s">
        <v>1500</v>
      </c>
      <c r="G36" s="189" t="s">
        <v>1598</v>
      </c>
      <c r="H36" s="189" t="s">
        <v>1598</v>
      </c>
      <c r="I36" s="189" t="s">
        <v>1604</v>
      </c>
      <c r="J36" s="222" t="s">
        <v>1519</v>
      </c>
      <c r="K36" s="196" t="s">
        <v>1008</v>
      </c>
      <c r="L36" s="29"/>
      <c r="M36" s="29"/>
      <c r="N36" s="29"/>
      <c r="O36" s="29"/>
      <c r="P36" s="29"/>
      <c r="Q36" s="29"/>
      <c r="R36" s="29"/>
      <c r="S36" s="29"/>
    </row>
    <row r="37" spans="1:19">
      <c r="B37" s="185">
        <v>42812</v>
      </c>
      <c r="C37" s="184" t="s">
        <v>1460</v>
      </c>
      <c r="D37" s="205" t="s">
        <v>1500</v>
      </c>
      <c r="E37" s="207" t="s">
        <v>1514</v>
      </c>
      <c r="F37" s="206" t="s">
        <v>1501</v>
      </c>
      <c r="G37" s="189" t="s">
        <v>1599</v>
      </c>
      <c r="H37" s="189" t="s">
        <v>1599</v>
      </c>
      <c r="I37" s="189" t="s">
        <v>1605</v>
      </c>
      <c r="J37" s="196" t="s">
        <v>1008</v>
      </c>
      <c r="K37" s="222" t="s">
        <v>1518</v>
      </c>
      <c r="L37" s="29"/>
      <c r="M37" s="29"/>
      <c r="N37" s="29"/>
      <c r="O37" s="29"/>
      <c r="P37" s="29"/>
      <c r="Q37" s="29"/>
      <c r="R37" s="29"/>
      <c r="S37" s="29"/>
    </row>
    <row r="38" spans="1:19">
      <c r="B38" s="185">
        <v>42813</v>
      </c>
      <c r="C38" s="184" t="s">
        <v>1461</v>
      </c>
      <c r="D38" s="205" t="s">
        <v>1501</v>
      </c>
      <c r="E38" s="207" t="s">
        <v>1514</v>
      </c>
      <c r="F38" s="206" t="s">
        <v>1502</v>
      </c>
      <c r="G38" s="189" t="s">
        <v>1600</v>
      </c>
      <c r="H38" s="189" t="s">
        <v>1609</v>
      </c>
      <c r="I38" s="189" t="s">
        <v>1606</v>
      </c>
      <c r="J38" s="196" t="s">
        <v>1008</v>
      </c>
      <c r="K38" s="196" t="s">
        <v>1008</v>
      </c>
      <c r="L38" s="29"/>
      <c r="M38" s="29"/>
      <c r="N38" s="29"/>
      <c r="O38" s="29"/>
      <c r="P38" s="29"/>
      <c r="Q38" s="29"/>
      <c r="R38" s="29"/>
      <c r="S38" s="29"/>
    </row>
    <row r="39" spans="1:19">
      <c r="B39" s="185">
        <v>42814</v>
      </c>
      <c r="C39" s="184" t="s">
        <v>1462</v>
      </c>
      <c r="D39" s="205" t="s">
        <v>1612</v>
      </c>
      <c r="E39" s="207" t="s">
        <v>1514</v>
      </c>
      <c r="F39" s="206" t="s">
        <v>1613</v>
      </c>
      <c r="G39" s="189" t="s">
        <v>1601</v>
      </c>
      <c r="H39" s="223" t="s">
        <v>1610</v>
      </c>
      <c r="I39" s="189" t="s">
        <v>1607</v>
      </c>
      <c r="J39" s="196" t="s">
        <v>1008</v>
      </c>
      <c r="K39" s="196" t="s">
        <v>1008</v>
      </c>
      <c r="L39" s="88"/>
      <c r="M39" s="88"/>
      <c r="N39" s="88"/>
      <c r="O39" s="88"/>
      <c r="P39" s="88"/>
      <c r="Q39" s="88"/>
      <c r="R39" s="88"/>
      <c r="S39" s="88"/>
    </row>
    <row r="40" spans="1:19">
      <c r="B40" s="185">
        <v>42815</v>
      </c>
      <c r="C40" s="184" t="s">
        <v>1456</v>
      </c>
      <c r="D40" s="205" t="s">
        <v>1613</v>
      </c>
      <c r="E40" s="207" t="s">
        <v>1514</v>
      </c>
      <c r="F40" s="206" t="s">
        <v>1614</v>
      </c>
      <c r="G40" s="189" t="s">
        <v>1602</v>
      </c>
      <c r="H40" s="188" t="s">
        <v>1600</v>
      </c>
      <c r="I40" s="188" t="s">
        <v>1608</v>
      </c>
      <c r="J40" s="195" t="s">
        <v>1008</v>
      </c>
      <c r="K40" s="195" t="s">
        <v>1008</v>
      </c>
      <c r="L40" s="88"/>
      <c r="M40" s="88"/>
      <c r="N40" s="88" t="s">
        <v>1692</v>
      </c>
      <c r="O40" s="88"/>
      <c r="P40" s="88"/>
      <c r="Q40" s="88"/>
      <c r="R40" s="88"/>
      <c r="S40" s="88"/>
    </row>
    <row r="41" spans="1:19">
      <c r="A41" s="209"/>
      <c r="B41" s="230">
        <v>42816</v>
      </c>
      <c r="C41" s="231" t="s">
        <v>1457</v>
      </c>
      <c r="D41" s="232"/>
      <c r="E41" s="232"/>
      <c r="F41" s="233"/>
      <c r="G41" s="234" t="s">
        <v>1603</v>
      </c>
      <c r="H41" s="234" t="s">
        <v>1603</v>
      </c>
      <c r="I41" s="235" t="s">
        <v>1677</v>
      </c>
      <c r="J41" s="236" t="s">
        <v>1008</v>
      </c>
      <c r="K41" s="236" t="s">
        <v>1008</v>
      </c>
      <c r="L41" s="237"/>
      <c r="M41" s="237"/>
      <c r="N41" s="237"/>
      <c r="O41" s="88"/>
      <c r="P41" s="88"/>
      <c r="Q41" s="88"/>
      <c r="R41" s="88"/>
      <c r="S41" s="88"/>
    </row>
    <row r="42" spans="1:19">
      <c r="B42" s="185">
        <v>42817</v>
      </c>
      <c r="C42" s="184" t="s">
        <v>1458</v>
      </c>
      <c r="D42" s="204"/>
      <c r="E42" s="204"/>
      <c r="F42" s="201"/>
      <c r="G42" s="189" t="s">
        <v>1604</v>
      </c>
      <c r="H42" s="189" t="s">
        <v>1604</v>
      </c>
      <c r="I42" s="188" t="s">
        <v>1678</v>
      </c>
      <c r="J42" s="195" t="s">
        <v>1008</v>
      </c>
      <c r="K42" s="195" t="s">
        <v>1008</v>
      </c>
      <c r="L42" s="88"/>
      <c r="M42" s="88"/>
      <c r="N42" s="88"/>
      <c r="O42" s="88"/>
      <c r="P42" s="88"/>
      <c r="Q42" s="88"/>
      <c r="R42" s="88"/>
      <c r="S42" s="88"/>
    </row>
    <row r="43" spans="1:19">
      <c r="B43" s="185">
        <v>42818</v>
      </c>
      <c r="C43" s="184" t="s">
        <v>1459</v>
      </c>
      <c r="D43" s="204"/>
      <c r="E43" s="204"/>
      <c r="F43" s="201"/>
      <c r="G43" s="189" t="s">
        <v>1605</v>
      </c>
      <c r="H43" s="189" t="s">
        <v>1605</v>
      </c>
      <c r="I43" s="188" t="s">
        <v>1679</v>
      </c>
      <c r="J43" s="195" t="s">
        <v>1518</v>
      </c>
      <c r="K43" s="196" t="s">
        <v>1611</v>
      </c>
      <c r="L43" s="88"/>
      <c r="M43" s="88"/>
      <c r="N43" s="88"/>
      <c r="O43" s="88"/>
      <c r="P43" s="88"/>
      <c r="Q43" s="88"/>
      <c r="R43" s="88"/>
      <c r="S43" s="88"/>
    </row>
    <row r="44" spans="1:19">
      <c r="B44" s="185">
        <v>42819</v>
      </c>
      <c r="C44" s="184" t="s">
        <v>1460</v>
      </c>
      <c r="D44" s="204"/>
      <c r="E44" s="204"/>
      <c r="F44" s="201"/>
      <c r="G44" s="189" t="s">
        <v>1606</v>
      </c>
      <c r="H44" s="189" t="s">
        <v>1606</v>
      </c>
      <c r="I44" s="188" t="s">
        <v>1680</v>
      </c>
      <c r="J44" s="195" t="s">
        <v>1008</v>
      </c>
      <c r="K44" s="195" t="s">
        <v>1008</v>
      </c>
      <c r="L44" s="88"/>
      <c r="M44" s="88"/>
      <c r="N44" s="88"/>
      <c r="O44" s="88"/>
      <c r="P44" s="88"/>
      <c r="Q44" s="88"/>
      <c r="R44" s="88"/>
      <c r="S44" s="88"/>
    </row>
    <row r="45" spans="1:19">
      <c r="B45" s="185">
        <v>42820</v>
      </c>
      <c r="C45" s="184" t="s">
        <v>1461</v>
      </c>
      <c r="D45" s="204"/>
      <c r="E45" s="204"/>
      <c r="F45" s="201"/>
      <c r="G45" s="189" t="s">
        <v>1607</v>
      </c>
      <c r="H45" s="189" t="s">
        <v>1607</v>
      </c>
      <c r="I45" s="188" t="s">
        <v>1681</v>
      </c>
      <c r="J45" s="195" t="s">
        <v>1008</v>
      </c>
      <c r="K45" s="195" t="s">
        <v>1046</v>
      </c>
      <c r="L45" s="88"/>
      <c r="M45" s="88"/>
      <c r="N45" s="88"/>
      <c r="O45" s="88"/>
      <c r="P45" s="88"/>
      <c r="Q45" s="88"/>
      <c r="R45" s="88"/>
      <c r="S45" s="88"/>
    </row>
    <row r="46" spans="1:19">
      <c r="B46" s="185">
        <v>42821</v>
      </c>
      <c r="C46" s="184" t="s">
        <v>1462</v>
      </c>
      <c r="D46" s="204"/>
      <c r="E46" s="204"/>
      <c r="F46" s="201"/>
      <c r="G46" s="188" t="s">
        <v>1608</v>
      </c>
      <c r="H46" s="188" t="s">
        <v>1608</v>
      </c>
      <c r="I46" s="188" t="s">
        <v>1682</v>
      </c>
      <c r="J46" s="195" t="s">
        <v>1008</v>
      </c>
      <c r="K46" s="195" t="s">
        <v>1008</v>
      </c>
      <c r="L46" s="88"/>
      <c r="M46" s="88"/>
      <c r="N46" s="88"/>
      <c r="O46" s="88"/>
      <c r="P46" s="88"/>
      <c r="Q46" s="88"/>
      <c r="R46" s="88"/>
      <c r="S46" s="88"/>
    </row>
    <row r="47" spans="1:19">
      <c r="B47" s="185">
        <v>42822</v>
      </c>
      <c r="C47" s="184" t="s">
        <v>1456</v>
      </c>
      <c r="D47" s="204"/>
      <c r="E47" s="204"/>
      <c r="F47" s="201"/>
      <c r="G47" s="188" t="s">
        <v>1677</v>
      </c>
      <c r="H47" s="188" t="s">
        <v>1677</v>
      </c>
      <c r="I47" s="188" t="s">
        <v>1683</v>
      </c>
      <c r="J47" s="195" t="s">
        <v>1008</v>
      </c>
      <c r="K47" s="195" t="s">
        <v>1008</v>
      </c>
      <c r="L47" s="29"/>
      <c r="M47" s="29"/>
      <c r="N47" s="29"/>
      <c r="O47" s="29"/>
      <c r="P47" s="29"/>
      <c r="Q47" s="29"/>
      <c r="R47" s="29"/>
      <c r="S47" s="29"/>
    </row>
    <row r="48" spans="1:19">
      <c r="B48" s="185">
        <v>42823</v>
      </c>
      <c r="C48" s="184" t="s">
        <v>1457</v>
      </c>
      <c r="D48" s="204"/>
      <c r="E48" s="204"/>
      <c r="F48" s="201"/>
      <c r="G48" s="188" t="s">
        <v>1678</v>
      </c>
      <c r="H48" s="188" t="s">
        <v>1678</v>
      </c>
      <c r="I48" s="189" t="s">
        <v>1684</v>
      </c>
      <c r="J48" s="196" t="s">
        <v>1008</v>
      </c>
      <c r="K48" s="196" t="s">
        <v>1008</v>
      </c>
      <c r="L48" s="29"/>
      <c r="M48" s="29"/>
      <c r="N48" s="29"/>
      <c r="O48" s="29"/>
      <c r="P48" s="29"/>
      <c r="Q48" s="29"/>
      <c r="R48" s="29"/>
      <c r="S48" s="29"/>
    </row>
    <row r="49" spans="2:19">
      <c r="B49" s="185">
        <v>42824</v>
      </c>
      <c r="C49" s="184" t="s">
        <v>1458</v>
      </c>
      <c r="D49" s="204"/>
      <c r="E49" s="204"/>
      <c r="F49" s="201"/>
      <c r="G49" s="188" t="s">
        <v>1679</v>
      </c>
      <c r="H49" s="188" t="s">
        <v>1679</v>
      </c>
      <c r="I49" s="189" t="s">
        <v>1685</v>
      </c>
      <c r="J49" s="196" t="s">
        <v>1008</v>
      </c>
      <c r="K49" s="196" t="s">
        <v>1611</v>
      </c>
      <c r="L49" s="29"/>
      <c r="M49" s="29"/>
      <c r="N49" s="29"/>
      <c r="O49" s="29"/>
      <c r="P49" s="29"/>
      <c r="Q49" s="29"/>
      <c r="R49" s="29"/>
      <c r="S49" s="29"/>
    </row>
    <row r="50" spans="2:19">
      <c r="B50" s="185">
        <v>42825</v>
      </c>
      <c r="C50" s="184" t="s">
        <v>1459</v>
      </c>
      <c r="D50" s="204"/>
      <c r="E50" s="204"/>
      <c r="F50" s="201"/>
      <c r="G50" s="188" t="s">
        <v>1680</v>
      </c>
      <c r="H50" s="188" t="s">
        <v>1680</v>
      </c>
      <c r="I50" s="189" t="s">
        <v>1686</v>
      </c>
      <c r="J50" s="196" t="s">
        <v>1518</v>
      </c>
      <c r="K50" s="196" t="s">
        <v>1008</v>
      </c>
      <c r="L50" s="29"/>
      <c r="M50" s="29"/>
      <c r="N50" s="29"/>
      <c r="O50" s="29"/>
      <c r="P50" s="29"/>
      <c r="Q50" s="29"/>
      <c r="R50" s="29"/>
      <c r="S50" s="29"/>
    </row>
    <row r="51" spans="2:19">
      <c r="B51" s="185">
        <v>42826</v>
      </c>
      <c r="C51" s="184" t="s">
        <v>1460</v>
      </c>
      <c r="D51" s="204"/>
      <c r="E51" s="204"/>
      <c r="F51" s="201"/>
      <c r="G51" s="188" t="s">
        <v>1681</v>
      </c>
      <c r="H51" s="188" t="s">
        <v>1681</v>
      </c>
      <c r="I51" s="189" t="s">
        <v>1687</v>
      </c>
      <c r="J51" s="196" t="s">
        <v>1008</v>
      </c>
      <c r="K51" s="196" t="s">
        <v>1046</v>
      </c>
      <c r="L51" s="29"/>
      <c r="M51" s="29"/>
      <c r="N51" s="29"/>
      <c r="O51" s="29"/>
      <c r="P51" s="29"/>
      <c r="Q51" s="29"/>
      <c r="R51" s="29"/>
      <c r="S51" s="29"/>
    </row>
    <row r="52" spans="2:19">
      <c r="B52" s="185">
        <v>42827</v>
      </c>
      <c r="C52" s="184" t="s">
        <v>1461</v>
      </c>
      <c r="D52" s="204"/>
      <c r="E52" s="204"/>
      <c r="F52" s="201"/>
      <c r="G52" s="188" t="s">
        <v>1682</v>
      </c>
      <c r="H52" s="188" t="s">
        <v>1682</v>
      </c>
      <c r="I52" s="189" t="s">
        <v>1688</v>
      </c>
      <c r="J52" s="196" t="s">
        <v>1008</v>
      </c>
      <c r="K52" s="196" t="s">
        <v>1008</v>
      </c>
      <c r="L52" s="29"/>
      <c r="M52" s="29"/>
      <c r="N52" s="29"/>
      <c r="O52" s="29"/>
      <c r="P52" s="29"/>
      <c r="Q52" s="29"/>
      <c r="R52" s="29"/>
      <c r="S52" s="29"/>
    </row>
    <row r="53" spans="2:19">
      <c r="B53" s="185">
        <v>42828</v>
      </c>
      <c r="C53" s="184" t="s">
        <v>1462</v>
      </c>
      <c r="D53" s="204"/>
      <c r="E53" s="204"/>
      <c r="F53" s="201"/>
      <c r="G53" s="188" t="s">
        <v>1683</v>
      </c>
      <c r="H53" s="188" t="s">
        <v>1683</v>
      </c>
      <c r="I53" s="189" t="s">
        <v>1689</v>
      </c>
      <c r="J53" s="196" t="s">
        <v>1008</v>
      </c>
      <c r="K53" s="196" t="s">
        <v>1008</v>
      </c>
      <c r="L53" s="29"/>
      <c r="M53" s="29"/>
      <c r="N53" s="29"/>
      <c r="O53" s="29"/>
      <c r="P53" s="29"/>
      <c r="Q53" s="29"/>
      <c r="R53" s="29"/>
      <c r="S53" s="29"/>
    </row>
    <row r="54" spans="2:19">
      <c r="B54" s="185">
        <v>42829</v>
      </c>
      <c r="C54" s="184" t="s">
        <v>1456</v>
      </c>
      <c r="D54" s="204"/>
      <c r="E54" s="204"/>
      <c r="F54" s="201"/>
      <c r="G54" s="189" t="s">
        <v>1684</v>
      </c>
      <c r="H54" s="189" t="s">
        <v>1684</v>
      </c>
      <c r="I54" s="188" t="s">
        <v>1690</v>
      </c>
      <c r="J54" s="195" t="s">
        <v>1008</v>
      </c>
      <c r="K54" s="195" t="s">
        <v>1008</v>
      </c>
      <c r="L54" s="29"/>
      <c r="M54" s="29"/>
      <c r="N54" s="29"/>
      <c r="O54" s="29"/>
      <c r="P54" s="29"/>
      <c r="Q54" s="29"/>
      <c r="R54" s="29"/>
      <c r="S54" s="29"/>
    </row>
    <row r="55" spans="2:19">
      <c r="B55" s="185">
        <v>42830</v>
      </c>
      <c r="C55" s="184" t="s">
        <v>1457</v>
      </c>
      <c r="D55" s="204"/>
      <c r="E55" s="204"/>
      <c r="F55" s="201"/>
      <c r="G55" s="189" t="s">
        <v>1685</v>
      </c>
      <c r="H55" s="189" t="s">
        <v>1685</v>
      </c>
      <c r="I55" s="188" t="s">
        <v>1691</v>
      </c>
      <c r="J55" s="195" t="s">
        <v>1008</v>
      </c>
      <c r="K55" s="196" t="s">
        <v>1611</v>
      </c>
      <c r="L55" s="29"/>
      <c r="M55" s="29"/>
      <c r="N55" s="29"/>
      <c r="O55" s="29"/>
      <c r="P55" s="29"/>
      <c r="Q55" s="29"/>
      <c r="R55" s="29"/>
      <c r="S55" s="29"/>
    </row>
    <row r="56" spans="2:19">
      <c r="B56" s="185">
        <v>42831</v>
      </c>
      <c r="C56" s="184" t="s">
        <v>1515</v>
      </c>
      <c r="D56" s="204"/>
      <c r="E56" s="204"/>
      <c r="F56" s="202"/>
      <c r="G56" s="189" t="s">
        <v>1686</v>
      </c>
      <c r="H56" s="189" t="s">
        <v>1686</v>
      </c>
      <c r="I56" s="188"/>
      <c r="J56" s="195" t="s">
        <v>1520</v>
      </c>
      <c r="K56" s="195" t="s">
        <v>1615</v>
      </c>
      <c r="L56" s="29"/>
      <c r="M56" s="29"/>
      <c r="N56" s="29"/>
      <c r="O56" s="29"/>
      <c r="P56" s="29"/>
      <c r="Q56" s="29"/>
      <c r="R56" s="29"/>
      <c r="S56" s="29"/>
    </row>
    <row r="57" spans="2:19">
      <c r="B57" s="185">
        <v>42832</v>
      </c>
      <c r="C57" s="184" t="s">
        <v>1459</v>
      </c>
      <c r="D57" s="227"/>
      <c r="E57" s="204"/>
      <c r="F57" s="202"/>
      <c r="G57" s="189" t="s">
        <v>1687</v>
      </c>
      <c r="H57" s="189" t="s">
        <v>1687</v>
      </c>
      <c r="I57" s="189"/>
      <c r="J57" s="196" t="s">
        <v>1518</v>
      </c>
      <c r="K57" s="196" t="s">
        <v>1046</v>
      </c>
    </row>
    <row r="58" spans="2:19">
      <c r="B58" s="185">
        <v>42833</v>
      </c>
      <c r="C58" s="184" t="s">
        <v>1460</v>
      </c>
      <c r="D58" s="227"/>
      <c r="E58" s="204"/>
      <c r="F58" s="202"/>
      <c r="G58" s="189" t="s">
        <v>1688</v>
      </c>
      <c r="H58" s="189" t="s">
        <v>1688</v>
      </c>
      <c r="I58" s="189"/>
      <c r="J58" s="196" t="s">
        <v>1008</v>
      </c>
      <c r="K58" s="196" t="s">
        <v>1008</v>
      </c>
    </row>
    <row r="59" spans="2:19">
      <c r="B59" s="185">
        <v>42834</v>
      </c>
      <c r="C59" s="184" t="s">
        <v>1461</v>
      </c>
      <c r="D59" s="227"/>
      <c r="E59" s="204"/>
      <c r="F59" s="202"/>
      <c r="G59" s="189" t="s">
        <v>1689</v>
      </c>
      <c r="H59" s="189" t="s">
        <v>1689</v>
      </c>
      <c r="I59" s="189"/>
      <c r="J59" s="196" t="s">
        <v>1008</v>
      </c>
      <c r="K59" s="196" t="s">
        <v>1008</v>
      </c>
    </row>
    <row r="60" spans="2:19">
      <c r="B60" s="185">
        <v>42835</v>
      </c>
      <c r="C60" s="184" t="s">
        <v>1462</v>
      </c>
      <c r="D60" s="227"/>
      <c r="E60" s="204"/>
      <c r="F60" s="202"/>
      <c r="G60" s="188" t="s">
        <v>1690</v>
      </c>
      <c r="H60" s="188" t="s">
        <v>1690</v>
      </c>
      <c r="I60" s="189"/>
      <c r="J60" s="196" t="s">
        <v>1008</v>
      </c>
      <c r="K60" s="196" t="s">
        <v>1008</v>
      </c>
    </row>
    <row r="61" spans="2:19">
      <c r="B61" s="185">
        <v>42836</v>
      </c>
      <c r="C61" s="184" t="s">
        <v>1456</v>
      </c>
      <c r="D61" s="227"/>
      <c r="E61" s="204"/>
      <c r="F61" s="202"/>
      <c r="G61" s="188" t="s">
        <v>1691</v>
      </c>
      <c r="H61" s="188" t="s">
        <v>1691</v>
      </c>
      <c r="I61" s="189"/>
      <c r="J61" s="196" t="s">
        <v>1008</v>
      </c>
      <c r="K61" s="196" t="s">
        <v>1045</v>
      </c>
    </row>
    <row r="62" spans="2:19">
      <c r="B62" s="185">
        <v>42837</v>
      </c>
      <c r="C62" s="184" t="s">
        <v>1457</v>
      </c>
      <c r="D62" s="227"/>
      <c r="E62" s="204"/>
      <c r="F62" s="201"/>
      <c r="G62" s="189"/>
      <c r="H62" s="189"/>
      <c r="I62" s="189"/>
      <c r="J62" s="196" t="s">
        <v>1616</v>
      </c>
      <c r="K62" s="196" t="s">
        <v>1045</v>
      </c>
    </row>
    <row r="63" spans="2:19">
      <c r="B63" s="225"/>
      <c r="C63" s="225"/>
      <c r="D63" s="198"/>
      <c r="E63" s="204"/>
      <c r="F63" s="201"/>
      <c r="G63" s="226"/>
      <c r="H63" s="226"/>
      <c r="I63" s="226"/>
      <c r="J63" s="194"/>
      <c r="K63" s="196" t="s">
        <v>1046</v>
      </c>
    </row>
    <row r="64" spans="2:19">
      <c r="B64" s="225"/>
      <c r="C64" s="225"/>
      <c r="D64" s="199"/>
      <c r="E64" s="227"/>
      <c r="F64" s="202"/>
      <c r="G64" s="226"/>
      <c r="H64" s="226"/>
      <c r="I64" s="226"/>
      <c r="J64" s="196" t="s">
        <v>1617</v>
      </c>
      <c r="K64" s="196" t="s">
        <v>1046</v>
      </c>
    </row>
  </sheetData>
  <mergeCells count="1">
    <mergeCell ref="G3:I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75"/>
  <sheetViews>
    <sheetView topLeftCell="A148" workbookViewId="0">
      <selection activeCell="O148" sqref="O1:O1048576"/>
    </sheetView>
  </sheetViews>
  <sheetFormatPr baseColWidth="10" defaultRowHeight="16"/>
  <sheetData>
    <row r="1" spans="1:3">
      <c r="A1" t="s">
        <v>1618</v>
      </c>
    </row>
    <row r="3" spans="1:3">
      <c r="A3" s="169">
        <v>42786</v>
      </c>
    </row>
    <row r="4" spans="1:3">
      <c r="B4" t="s">
        <v>1619</v>
      </c>
      <c r="C4" t="s">
        <v>1625</v>
      </c>
    </row>
    <row r="5" spans="1:3">
      <c r="B5" t="s">
        <v>1620</v>
      </c>
      <c r="C5" t="s">
        <v>1625</v>
      </c>
    </row>
    <row r="6" spans="1:3">
      <c r="B6" t="s">
        <v>1621</v>
      </c>
      <c r="C6" t="s">
        <v>1626</v>
      </c>
    </row>
    <row r="7" spans="1:3">
      <c r="B7" t="s">
        <v>1622</v>
      </c>
      <c r="C7" t="s">
        <v>1627</v>
      </c>
    </row>
    <row r="8" spans="1:3">
      <c r="B8" t="s">
        <v>1623</v>
      </c>
      <c r="C8" t="s">
        <v>1008</v>
      </c>
    </row>
    <row r="9" spans="1:3">
      <c r="B9" t="s">
        <v>1624</v>
      </c>
      <c r="C9" t="s">
        <v>1008</v>
      </c>
    </row>
    <row r="11" spans="1:3">
      <c r="A11" s="169">
        <v>42787</v>
      </c>
    </row>
    <row r="12" spans="1:3">
      <c r="B12" t="s">
        <v>1619</v>
      </c>
      <c r="C12" t="s">
        <v>1625</v>
      </c>
    </row>
    <row r="13" spans="1:3">
      <c r="B13" t="s">
        <v>1620</v>
      </c>
      <c r="C13" t="s">
        <v>1625</v>
      </c>
    </row>
    <row r="14" spans="1:3">
      <c r="B14" t="s">
        <v>1621</v>
      </c>
      <c r="C14" t="s">
        <v>1008</v>
      </c>
    </row>
    <row r="15" spans="1:3">
      <c r="B15" t="s">
        <v>1622</v>
      </c>
      <c r="C15" t="s">
        <v>1008</v>
      </c>
    </row>
    <row r="16" spans="1:3">
      <c r="B16" t="s">
        <v>1623</v>
      </c>
      <c r="C16" t="s">
        <v>1008</v>
      </c>
    </row>
    <row r="17" spans="1:3">
      <c r="B17" t="s">
        <v>1624</v>
      </c>
      <c r="C17" t="s">
        <v>1008</v>
      </c>
    </row>
    <row r="19" spans="1:3">
      <c r="A19" s="169">
        <v>42792</v>
      </c>
    </row>
    <row r="20" spans="1:3">
      <c r="B20" t="s">
        <v>1619</v>
      </c>
      <c r="C20" t="s">
        <v>1625</v>
      </c>
    </row>
    <row r="21" spans="1:3">
      <c r="B21" t="s">
        <v>1620</v>
      </c>
      <c r="C21" t="s">
        <v>1625</v>
      </c>
    </row>
    <row r="22" spans="1:3">
      <c r="B22" t="s">
        <v>1621</v>
      </c>
      <c r="C22" t="s">
        <v>1628</v>
      </c>
    </row>
    <row r="23" spans="1:3">
      <c r="B23" t="s">
        <v>1622</v>
      </c>
      <c r="C23" t="s">
        <v>1629</v>
      </c>
    </row>
    <row r="24" spans="1:3">
      <c r="B24" t="s">
        <v>1623</v>
      </c>
      <c r="C24" t="s">
        <v>1625</v>
      </c>
    </row>
    <row r="25" spans="1:3">
      <c r="B25" t="s">
        <v>1624</v>
      </c>
      <c r="C25" t="s">
        <v>1625</v>
      </c>
    </row>
    <row r="27" spans="1:3">
      <c r="A27" s="169">
        <v>42793</v>
      </c>
    </row>
    <row r="28" spans="1:3">
      <c r="B28" t="s">
        <v>1619</v>
      </c>
      <c r="C28" t="s">
        <v>1625</v>
      </c>
    </row>
    <row r="29" spans="1:3">
      <c r="B29" t="s">
        <v>1620</v>
      </c>
      <c r="C29" t="s">
        <v>1630</v>
      </c>
    </row>
    <row r="30" spans="1:3">
      <c r="B30" t="s">
        <v>1621</v>
      </c>
      <c r="C30" s="228" t="s">
        <v>1625</v>
      </c>
    </row>
    <row r="31" spans="1:3">
      <c r="B31" t="s">
        <v>1622</v>
      </c>
      <c r="C31" s="228" t="s">
        <v>1625</v>
      </c>
    </row>
    <row r="32" spans="1:3">
      <c r="B32" t="s">
        <v>1623</v>
      </c>
      <c r="C32" t="s">
        <v>1631</v>
      </c>
    </row>
    <row r="33" spans="1:3">
      <c r="B33" t="s">
        <v>1624</v>
      </c>
      <c r="C33" t="s">
        <v>1632</v>
      </c>
    </row>
    <row r="35" spans="1:3">
      <c r="A35" s="169">
        <v>42794</v>
      </c>
    </row>
    <row r="36" spans="1:3">
      <c r="B36" t="s">
        <v>1619</v>
      </c>
      <c r="C36" s="228" t="s">
        <v>1625</v>
      </c>
    </row>
    <row r="37" spans="1:3">
      <c r="B37" t="s">
        <v>1620</v>
      </c>
      <c r="C37" s="228" t="s">
        <v>1625</v>
      </c>
    </row>
    <row r="38" spans="1:3">
      <c r="B38" t="s">
        <v>1621</v>
      </c>
      <c r="C38" s="228" t="s">
        <v>1625</v>
      </c>
    </row>
    <row r="39" spans="1:3">
      <c r="B39" t="s">
        <v>1622</v>
      </c>
      <c r="C39" s="228" t="s">
        <v>1625</v>
      </c>
    </row>
    <row r="40" spans="1:3">
      <c r="B40" t="s">
        <v>1623</v>
      </c>
      <c r="C40" s="228" t="s">
        <v>1625</v>
      </c>
    </row>
    <row r="41" spans="1:3">
      <c r="B41" t="s">
        <v>1624</v>
      </c>
      <c r="C41" s="228" t="s">
        <v>1625</v>
      </c>
    </row>
    <row r="43" spans="1:3">
      <c r="A43" s="169">
        <v>42795</v>
      </c>
    </row>
    <row r="44" spans="1:3">
      <c r="B44" t="s">
        <v>1619</v>
      </c>
      <c r="C44" s="228" t="s">
        <v>1633</v>
      </c>
    </row>
    <row r="45" spans="1:3">
      <c r="B45" t="s">
        <v>1620</v>
      </c>
      <c r="C45" s="228" t="s">
        <v>1634</v>
      </c>
    </row>
    <row r="46" spans="1:3">
      <c r="B46" t="s">
        <v>1621</v>
      </c>
      <c r="C46" s="228" t="s">
        <v>1625</v>
      </c>
    </row>
    <row r="47" spans="1:3">
      <c r="B47" t="s">
        <v>1622</v>
      </c>
      <c r="C47" s="228" t="s">
        <v>1625</v>
      </c>
    </row>
    <row r="48" spans="1:3">
      <c r="B48" t="s">
        <v>1623</v>
      </c>
      <c r="C48" s="228" t="s">
        <v>1635</v>
      </c>
    </row>
    <row r="49" spans="1:3">
      <c r="B49" t="s">
        <v>1624</v>
      </c>
      <c r="C49" s="228" t="s">
        <v>1636</v>
      </c>
    </row>
    <row r="51" spans="1:3">
      <c r="A51" s="169">
        <v>42796</v>
      </c>
    </row>
    <row r="52" spans="1:3">
      <c r="B52" t="s">
        <v>1619</v>
      </c>
      <c r="C52" s="228" t="s">
        <v>1625</v>
      </c>
    </row>
    <row r="53" spans="1:3">
      <c r="B53" t="s">
        <v>1620</v>
      </c>
      <c r="C53" s="228" t="s">
        <v>1625</v>
      </c>
    </row>
    <row r="54" spans="1:3">
      <c r="B54" t="s">
        <v>1621</v>
      </c>
      <c r="C54" s="228" t="s">
        <v>1625</v>
      </c>
    </row>
    <row r="55" spans="1:3">
      <c r="B55" t="s">
        <v>1622</v>
      </c>
      <c r="C55" s="228" t="s">
        <v>1625</v>
      </c>
    </row>
    <row r="56" spans="1:3">
      <c r="B56" t="s">
        <v>1623</v>
      </c>
      <c r="C56" s="228" t="s">
        <v>1637</v>
      </c>
    </row>
    <row r="57" spans="1:3">
      <c r="B57" t="s">
        <v>1624</v>
      </c>
      <c r="C57" s="228" t="s">
        <v>1638</v>
      </c>
    </row>
    <row r="59" spans="1:3">
      <c r="A59" s="169">
        <v>42797</v>
      </c>
    </row>
    <row r="60" spans="1:3">
      <c r="B60" t="s">
        <v>1619</v>
      </c>
      <c r="C60" s="228" t="s">
        <v>1639</v>
      </c>
    </row>
    <row r="61" spans="1:3">
      <c r="B61" t="s">
        <v>1620</v>
      </c>
      <c r="C61" s="228" t="s">
        <v>1640</v>
      </c>
    </row>
    <row r="62" spans="1:3">
      <c r="B62" t="s">
        <v>1621</v>
      </c>
      <c r="C62" s="228" t="s">
        <v>1625</v>
      </c>
    </row>
    <row r="63" spans="1:3">
      <c r="B63" t="s">
        <v>1622</v>
      </c>
      <c r="C63" s="228" t="s">
        <v>1625</v>
      </c>
    </row>
    <row r="64" spans="1:3">
      <c r="B64" t="s">
        <v>1623</v>
      </c>
      <c r="C64" s="228" t="s">
        <v>1641</v>
      </c>
    </row>
    <row r="65" spans="1:3">
      <c r="B65" t="s">
        <v>1624</v>
      </c>
      <c r="C65" s="228" t="s">
        <v>1642</v>
      </c>
    </row>
    <row r="67" spans="1:3">
      <c r="A67" s="169">
        <v>42799</v>
      </c>
    </row>
    <row r="68" spans="1:3">
      <c r="B68" t="s">
        <v>1619</v>
      </c>
      <c r="C68" s="228" t="s">
        <v>1625</v>
      </c>
    </row>
    <row r="69" spans="1:3">
      <c r="B69" t="s">
        <v>1620</v>
      </c>
      <c r="C69" s="228" t="s">
        <v>1625</v>
      </c>
    </row>
    <row r="70" spans="1:3">
      <c r="B70" t="s">
        <v>1621</v>
      </c>
      <c r="C70" s="228" t="s">
        <v>1625</v>
      </c>
    </row>
    <row r="71" spans="1:3">
      <c r="B71" t="s">
        <v>1622</v>
      </c>
      <c r="C71" s="228" t="s">
        <v>1625</v>
      </c>
    </row>
    <row r="72" spans="1:3">
      <c r="B72" t="s">
        <v>1623</v>
      </c>
      <c r="C72" s="228" t="s">
        <v>1643</v>
      </c>
    </row>
    <row r="73" spans="1:3">
      <c r="B73" t="s">
        <v>1624</v>
      </c>
      <c r="C73" s="228" t="s">
        <v>1644</v>
      </c>
    </row>
    <row r="75" spans="1:3">
      <c r="A75" s="169">
        <v>42800</v>
      </c>
    </row>
    <row r="76" spans="1:3">
      <c r="B76" t="s">
        <v>1619</v>
      </c>
      <c r="C76" s="228" t="s">
        <v>1625</v>
      </c>
    </row>
    <row r="77" spans="1:3">
      <c r="B77" t="s">
        <v>1620</v>
      </c>
      <c r="C77" s="228" t="s">
        <v>1625</v>
      </c>
    </row>
    <row r="78" spans="1:3">
      <c r="B78" t="s">
        <v>1621</v>
      </c>
      <c r="C78" s="228" t="s">
        <v>1625</v>
      </c>
    </row>
    <row r="79" spans="1:3">
      <c r="B79" t="s">
        <v>1622</v>
      </c>
      <c r="C79" s="228" t="s">
        <v>1625</v>
      </c>
    </row>
    <row r="80" spans="1:3">
      <c r="B80" t="s">
        <v>1623</v>
      </c>
      <c r="C80" s="228" t="s">
        <v>1645</v>
      </c>
    </row>
    <row r="81" spans="1:3">
      <c r="B81" t="s">
        <v>1624</v>
      </c>
      <c r="C81" s="228" t="s">
        <v>1646</v>
      </c>
    </row>
    <row r="83" spans="1:3">
      <c r="A83" s="169">
        <v>42802</v>
      </c>
    </row>
    <row r="84" spans="1:3">
      <c r="B84" t="s">
        <v>1619</v>
      </c>
      <c r="C84" s="228" t="s">
        <v>1647</v>
      </c>
    </row>
    <row r="85" spans="1:3">
      <c r="B85" t="s">
        <v>1620</v>
      </c>
      <c r="C85" s="228" t="s">
        <v>1625</v>
      </c>
    </row>
    <row r="86" spans="1:3">
      <c r="B86" t="s">
        <v>1621</v>
      </c>
      <c r="C86" s="228" t="s">
        <v>1625</v>
      </c>
    </row>
    <row r="87" spans="1:3">
      <c r="B87" t="s">
        <v>1622</v>
      </c>
      <c r="C87" s="228" t="s">
        <v>1625</v>
      </c>
    </row>
    <row r="88" spans="1:3">
      <c r="B88" t="s">
        <v>1623</v>
      </c>
      <c r="C88" s="228" t="s">
        <v>1648</v>
      </c>
    </row>
    <row r="89" spans="1:3">
      <c r="B89" t="s">
        <v>1624</v>
      </c>
      <c r="C89" s="228" t="s">
        <v>1665</v>
      </c>
    </row>
    <row r="91" spans="1:3">
      <c r="A91" s="169">
        <v>42803</v>
      </c>
    </row>
    <row r="92" spans="1:3">
      <c r="B92" t="s">
        <v>1619</v>
      </c>
      <c r="C92" s="228" t="s">
        <v>1625</v>
      </c>
    </row>
    <row r="93" spans="1:3">
      <c r="B93" t="s">
        <v>1620</v>
      </c>
      <c r="C93" s="228" t="s">
        <v>1649</v>
      </c>
    </row>
    <row r="94" spans="1:3">
      <c r="B94" t="s">
        <v>1621</v>
      </c>
      <c r="C94" s="228" t="s">
        <v>1625</v>
      </c>
    </row>
    <row r="95" spans="1:3">
      <c r="B95" t="s">
        <v>1622</v>
      </c>
      <c r="C95" s="228" t="s">
        <v>1625</v>
      </c>
    </row>
    <row r="96" spans="1:3">
      <c r="B96" t="s">
        <v>1623</v>
      </c>
      <c r="C96" s="228" t="s">
        <v>1650</v>
      </c>
    </row>
    <row r="97" spans="1:3">
      <c r="B97" t="s">
        <v>1624</v>
      </c>
      <c r="C97" s="228" t="s">
        <v>1651</v>
      </c>
    </row>
    <row r="99" spans="1:3">
      <c r="A99" s="169">
        <v>42804</v>
      </c>
    </row>
    <row r="100" spans="1:3">
      <c r="B100" t="s">
        <v>1619</v>
      </c>
      <c r="C100" s="228" t="s">
        <v>1625</v>
      </c>
    </row>
    <row r="101" spans="1:3">
      <c r="B101" t="s">
        <v>1620</v>
      </c>
      <c r="C101" s="228" t="s">
        <v>1625</v>
      </c>
    </row>
    <row r="102" spans="1:3">
      <c r="B102" t="s">
        <v>1621</v>
      </c>
      <c r="C102" s="228" t="s">
        <v>1625</v>
      </c>
    </row>
    <row r="103" spans="1:3">
      <c r="B103" t="s">
        <v>1622</v>
      </c>
      <c r="C103" s="228" t="s">
        <v>1625</v>
      </c>
    </row>
    <row r="104" spans="1:3">
      <c r="B104" t="s">
        <v>1623</v>
      </c>
      <c r="C104" s="228" t="s">
        <v>1651</v>
      </c>
    </row>
    <row r="105" spans="1:3">
      <c r="B105" t="s">
        <v>1624</v>
      </c>
      <c r="C105" s="228" t="s">
        <v>1666</v>
      </c>
    </row>
    <row r="107" spans="1:3">
      <c r="A107" s="169">
        <v>42806</v>
      </c>
    </row>
    <row r="108" spans="1:3">
      <c r="B108" t="s">
        <v>1619</v>
      </c>
      <c r="C108" s="228" t="s">
        <v>1652</v>
      </c>
    </row>
    <row r="109" spans="1:3">
      <c r="B109" t="s">
        <v>1620</v>
      </c>
      <c r="C109" s="228" t="s">
        <v>1625</v>
      </c>
    </row>
    <row r="110" spans="1:3">
      <c r="B110" t="s">
        <v>1621</v>
      </c>
      <c r="C110" s="228" t="s">
        <v>1625</v>
      </c>
    </row>
    <row r="111" spans="1:3">
      <c r="B111" t="s">
        <v>1622</v>
      </c>
      <c r="C111" s="228" t="s">
        <v>1625</v>
      </c>
    </row>
    <row r="112" spans="1:3">
      <c r="B112" t="s">
        <v>1623</v>
      </c>
      <c r="C112" s="228" t="s">
        <v>1653</v>
      </c>
    </row>
    <row r="113" spans="1:3">
      <c r="B113" t="s">
        <v>1624</v>
      </c>
      <c r="C113" s="228" t="s">
        <v>1651</v>
      </c>
    </row>
    <row r="115" spans="1:3">
      <c r="A115" s="169">
        <v>42807</v>
      </c>
    </row>
    <row r="116" spans="1:3">
      <c r="B116" t="s">
        <v>1619</v>
      </c>
      <c r="C116" s="228" t="s">
        <v>1625</v>
      </c>
    </row>
    <row r="117" spans="1:3">
      <c r="B117" t="s">
        <v>1620</v>
      </c>
      <c r="C117" s="228" t="s">
        <v>1625</v>
      </c>
    </row>
    <row r="118" spans="1:3">
      <c r="B118" t="s">
        <v>1621</v>
      </c>
      <c r="C118" s="228" t="s">
        <v>1625</v>
      </c>
    </row>
    <row r="119" spans="1:3">
      <c r="B119" t="s">
        <v>1622</v>
      </c>
      <c r="C119" s="228" t="s">
        <v>1625</v>
      </c>
    </row>
    <row r="120" spans="1:3">
      <c r="B120" t="s">
        <v>1623</v>
      </c>
      <c r="C120" s="228" t="s">
        <v>1654</v>
      </c>
    </row>
    <row r="121" spans="1:3">
      <c r="B121" t="s">
        <v>1624</v>
      </c>
      <c r="C121" s="228" t="s">
        <v>1655</v>
      </c>
    </row>
    <row r="123" spans="1:3">
      <c r="A123" s="169">
        <v>42808</v>
      </c>
    </row>
    <row r="124" spans="1:3">
      <c r="B124" t="s">
        <v>1619</v>
      </c>
      <c r="C124" s="228" t="s">
        <v>1625</v>
      </c>
    </row>
    <row r="125" spans="1:3">
      <c r="B125" t="s">
        <v>1620</v>
      </c>
      <c r="C125" s="228" t="s">
        <v>1625</v>
      </c>
    </row>
    <row r="126" spans="1:3">
      <c r="B126" t="s">
        <v>1621</v>
      </c>
      <c r="C126" s="228" t="s">
        <v>1625</v>
      </c>
    </row>
    <row r="127" spans="1:3">
      <c r="B127" t="s">
        <v>1622</v>
      </c>
      <c r="C127" s="228" t="s">
        <v>1625</v>
      </c>
    </row>
    <row r="128" spans="1:3">
      <c r="B128" t="s">
        <v>1623</v>
      </c>
      <c r="C128" s="228" t="s">
        <v>1654</v>
      </c>
    </row>
    <row r="129" spans="1:3">
      <c r="B129" t="s">
        <v>1624</v>
      </c>
      <c r="C129" s="228" t="s">
        <v>1656</v>
      </c>
    </row>
    <row r="131" spans="1:3">
      <c r="A131" s="169">
        <v>42809</v>
      </c>
    </row>
    <row r="132" spans="1:3">
      <c r="B132" t="s">
        <v>1619</v>
      </c>
      <c r="C132" s="228" t="s">
        <v>1625</v>
      </c>
    </row>
    <row r="133" spans="1:3">
      <c r="B133" t="s">
        <v>1620</v>
      </c>
      <c r="C133" s="228" t="s">
        <v>1625</v>
      </c>
    </row>
    <row r="134" spans="1:3">
      <c r="B134" t="s">
        <v>1621</v>
      </c>
      <c r="C134" s="228" t="s">
        <v>1625</v>
      </c>
    </row>
    <row r="135" spans="1:3">
      <c r="B135" t="s">
        <v>1622</v>
      </c>
      <c r="C135" s="228" t="s">
        <v>1625</v>
      </c>
    </row>
    <row r="136" spans="1:3">
      <c r="B136" t="s">
        <v>1623</v>
      </c>
      <c r="C136" s="228" t="s">
        <v>1654</v>
      </c>
    </row>
    <row r="137" spans="1:3">
      <c r="B137" t="s">
        <v>1624</v>
      </c>
      <c r="C137" s="228" t="s">
        <v>1656</v>
      </c>
    </row>
    <row r="139" spans="1:3">
      <c r="A139" s="169">
        <v>42810</v>
      </c>
    </row>
    <row r="140" spans="1:3">
      <c r="B140" t="s">
        <v>1619</v>
      </c>
      <c r="C140" s="228" t="s">
        <v>1625</v>
      </c>
    </row>
    <row r="141" spans="1:3">
      <c r="B141" t="s">
        <v>1620</v>
      </c>
      <c r="C141" s="228" t="s">
        <v>1625</v>
      </c>
    </row>
    <row r="142" spans="1:3">
      <c r="B142" t="s">
        <v>1621</v>
      </c>
      <c r="C142" s="228" t="s">
        <v>1625</v>
      </c>
    </row>
    <row r="143" spans="1:3">
      <c r="B143" t="s">
        <v>1622</v>
      </c>
      <c r="C143" s="228" t="s">
        <v>1625</v>
      </c>
    </row>
    <row r="144" spans="1:3">
      <c r="B144" t="s">
        <v>1623</v>
      </c>
      <c r="C144" s="228" t="s">
        <v>1657</v>
      </c>
    </row>
    <row r="145" spans="1:3">
      <c r="B145" t="s">
        <v>1624</v>
      </c>
      <c r="C145" s="228" t="s">
        <v>1656</v>
      </c>
    </row>
    <row r="147" spans="1:3">
      <c r="A147" s="169">
        <v>42811</v>
      </c>
    </row>
    <row r="148" spans="1:3">
      <c r="B148" t="s">
        <v>1619</v>
      </c>
      <c r="C148" s="228" t="s">
        <v>1625</v>
      </c>
    </row>
    <row r="149" spans="1:3">
      <c r="B149" t="s">
        <v>1620</v>
      </c>
      <c r="C149" s="228" t="s">
        <v>1625</v>
      </c>
    </row>
    <row r="150" spans="1:3">
      <c r="B150" t="s">
        <v>1621</v>
      </c>
      <c r="C150" s="228" t="s">
        <v>1625</v>
      </c>
    </row>
    <row r="151" spans="1:3">
      <c r="B151" t="s">
        <v>1622</v>
      </c>
      <c r="C151" s="228" t="s">
        <v>1625</v>
      </c>
    </row>
    <row r="152" spans="1:3">
      <c r="B152" t="s">
        <v>1623</v>
      </c>
      <c r="C152" s="228" t="s">
        <v>1658</v>
      </c>
    </row>
    <row r="153" spans="1:3">
      <c r="B153" t="s">
        <v>1624</v>
      </c>
      <c r="C153" s="228" t="s">
        <v>1659</v>
      </c>
    </row>
    <row r="155" spans="1:3">
      <c r="A155" s="169">
        <v>42813</v>
      </c>
    </row>
    <row r="156" spans="1:3">
      <c r="B156" t="s">
        <v>1619</v>
      </c>
      <c r="C156" s="228" t="s">
        <v>1625</v>
      </c>
    </row>
    <row r="157" spans="1:3">
      <c r="B157" t="s">
        <v>1620</v>
      </c>
      <c r="C157" s="228" t="s">
        <v>1625</v>
      </c>
    </row>
    <row r="158" spans="1:3">
      <c r="B158" t="s">
        <v>1621</v>
      </c>
      <c r="C158" s="228" t="s">
        <v>1625</v>
      </c>
    </row>
    <row r="159" spans="1:3">
      <c r="B159" t="s">
        <v>1622</v>
      </c>
      <c r="C159" s="228" t="s">
        <v>1625</v>
      </c>
    </row>
    <row r="160" spans="1:3">
      <c r="B160" t="s">
        <v>1623</v>
      </c>
      <c r="C160" s="228" t="s">
        <v>1660</v>
      </c>
    </row>
    <row r="161" spans="1:4">
      <c r="B161" t="s">
        <v>1624</v>
      </c>
      <c r="C161" s="228" t="s">
        <v>1661</v>
      </c>
    </row>
    <row r="164" spans="1:4">
      <c r="A164" s="169">
        <v>42814</v>
      </c>
      <c r="B164" t="s">
        <v>1669</v>
      </c>
    </row>
    <row r="166" spans="1:4">
      <c r="A166" s="169">
        <v>42815</v>
      </c>
    </row>
    <row r="167" spans="1:4">
      <c r="B167" t="s">
        <v>1619</v>
      </c>
      <c r="C167" s="228" t="s">
        <v>1625</v>
      </c>
    </row>
    <row r="168" spans="1:4">
      <c r="B168" t="s">
        <v>1620</v>
      </c>
      <c r="C168" s="228" t="s">
        <v>1662</v>
      </c>
    </row>
    <row r="169" spans="1:4">
      <c r="B169" t="s">
        <v>1621</v>
      </c>
      <c r="C169" s="228" t="s">
        <v>1625</v>
      </c>
    </row>
    <row r="170" spans="1:4">
      <c r="B170" t="s">
        <v>1622</v>
      </c>
      <c r="C170" s="228" t="s">
        <v>1625</v>
      </c>
    </row>
    <row r="171" spans="1:4">
      <c r="B171" t="s">
        <v>1623</v>
      </c>
      <c r="C171" s="228" t="s">
        <v>1663</v>
      </c>
      <c r="D171" t="s">
        <v>1670</v>
      </c>
    </row>
    <row r="172" spans="1:4">
      <c r="B172" t="s">
        <v>1624</v>
      </c>
      <c r="C172" s="228" t="s">
        <v>1664</v>
      </c>
      <c r="D172" t="s">
        <v>1671</v>
      </c>
    </row>
    <row r="175" spans="1:4">
      <c r="B175" s="17" t="s">
        <v>1693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51"/>
  <sheetViews>
    <sheetView topLeftCell="A20" workbookViewId="0">
      <selection activeCell="C20" sqref="C20"/>
    </sheetView>
  </sheetViews>
  <sheetFormatPr baseColWidth="10" defaultRowHeight="16"/>
  <sheetData>
    <row r="1" spans="1:6">
      <c r="A1" t="s">
        <v>1390</v>
      </c>
    </row>
    <row r="3" spans="1:6">
      <c r="A3" t="s">
        <v>1010</v>
      </c>
    </row>
    <row r="4" spans="1:6">
      <c r="A4" s="169">
        <v>42781</v>
      </c>
    </row>
    <row r="5" spans="1:6">
      <c r="B5" t="s">
        <v>1401</v>
      </c>
      <c r="C5" s="170">
        <v>0.54861111111111105</v>
      </c>
      <c r="E5" s="208" t="s">
        <v>1532</v>
      </c>
    </row>
    <row r="6" spans="1:6">
      <c r="B6" t="s">
        <v>1402</v>
      </c>
      <c r="C6" s="170">
        <v>0.61458333333333337</v>
      </c>
      <c r="E6" s="208" t="s">
        <v>1533</v>
      </c>
    </row>
    <row r="7" spans="1:6">
      <c r="B7" t="s">
        <v>1403</v>
      </c>
      <c r="C7" t="s">
        <v>1404</v>
      </c>
      <c r="E7" s="17" t="s">
        <v>1531</v>
      </c>
    </row>
    <row r="9" spans="1:6">
      <c r="B9" t="s">
        <v>1391</v>
      </c>
    </row>
    <row r="10" spans="1:6">
      <c r="C10" t="s">
        <v>1392</v>
      </c>
      <c r="E10" t="s">
        <v>1398</v>
      </c>
    </row>
    <row r="11" spans="1:6">
      <c r="C11" t="s">
        <v>1393</v>
      </c>
      <c r="F11" t="s">
        <v>1399</v>
      </c>
    </row>
    <row r="12" spans="1:6">
      <c r="C12" t="s">
        <v>1394</v>
      </c>
      <c r="F12" t="s">
        <v>1400</v>
      </c>
    </row>
    <row r="13" spans="1:6">
      <c r="C13" t="s">
        <v>1395</v>
      </c>
    </row>
    <row r="14" spans="1:6">
      <c r="C14" t="s">
        <v>1396</v>
      </c>
    </row>
    <row r="15" spans="1:6">
      <c r="C15" t="s">
        <v>1397</v>
      </c>
    </row>
    <row r="19" spans="2:21">
      <c r="B19" t="s">
        <v>1409</v>
      </c>
      <c r="D19" s="17"/>
    </row>
    <row r="20" spans="2:21">
      <c r="C20" t="s">
        <v>1675</v>
      </c>
      <c r="L20" s="17" t="s">
        <v>1534</v>
      </c>
    </row>
    <row r="21" spans="2:21">
      <c r="C21" t="s">
        <v>1410</v>
      </c>
      <c r="L21" s="17" t="s">
        <v>1535</v>
      </c>
    </row>
    <row r="22" spans="2:21">
      <c r="B22" t="s">
        <v>1408</v>
      </c>
      <c r="Q22" t="s">
        <v>1436</v>
      </c>
    </row>
    <row r="23" spans="2:21">
      <c r="C23" t="s">
        <v>1405</v>
      </c>
      <c r="R23" t="s">
        <v>1046</v>
      </c>
      <c r="S23" t="s">
        <v>1437</v>
      </c>
      <c r="T23" s="208" t="s">
        <v>1536</v>
      </c>
    </row>
    <row r="24" spans="2:21">
      <c r="D24" t="s">
        <v>1406</v>
      </c>
      <c r="R24" t="s">
        <v>1438</v>
      </c>
      <c r="S24" t="s">
        <v>1439</v>
      </c>
    </row>
    <row r="25" spans="2:21">
      <c r="D25" t="s">
        <v>1407</v>
      </c>
      <c r="R25" t="s">
        <v>1047</v>
      </c>
      <c r="S25" t="s">
        <v>1439</v>
      </c>
    </row>
    <row r="26" spans="2:21">
      <c r="B26" t="s">
        <v>1411</v>
      </c>
    </row>
    <row r="27" spans="2:21">
      <c r="C27" t="s">
        <v>1412</v>
      </c>
      <c r="Q27" t="s">
        <v>1426</v>
      </c>
    </row>
    <row r="28" spans="2:21">
      <c r="C28" t="s">
        <v>1413</v>
      </c>
      <c r="K28" s="17" t="s">
        <v>1546</v>
      </c>
      <c r="R28" t="s">
        <v>1428</v>
      </c>
      <c r="S28" t="s">
        <v>1433</v>
      </c>
      <c r="T28" s="17" t="s">
        <v>1537</v>
      </c>
    </row>
    <row r="29" spans="2:21">
      <c r="C29" t="s">
        <v>1414</v>
      </c>
      <c r="R29" t="s">
        <v>1427</v>
      </c>
      <c r="S29" t="s">
        <v>1433</v>
      </c>
      <c r="T29" s="208" t="s">
        <v>1538</v>
      </c>
    </row>
    <row r="30" spans="2:21">
      <c r="D30" t="s">
        <v>1415</v>
      </c>
      <c r="R30" t="s">
        <v>1429</v>
      </c>
      <c r="S30" t="s">
        <v>1434</v>
      </c>
      <c r="U30" s="17" t="s">
        <v>1542</v>
      </c>
    </row>
    <row r="31" spans="2:21">
      <c r="E31" s="17" t="s">
        <v>1547</v>
      </c>
      <c r="R31" t="s">
        <v>1430</v>
      </c>
      <c r="S31" t="s">
        <v>1433</v>
      </c>
      <c r="U31" s="208" t="s">
        <v>1543</v>
      </c>
    </row>
    <row r="32" spans="2:21">
      <c r="D32" t="s">
        <v>1416</v>
      </c>
      <c r="R32" t="s">
        <v>1431</v>
      </c>
      <c r="S32" t="s">
        <v>1433</v>
      </c>
      <c r="U32" s="17" t="s">
        <v>1544</v>
      </c>
    </row>
    <row r="33" spans="3:22">
      <c r="E33" s="17" t="s">
        <v>1548</v>
      </c>
      <c r="R33" t="s">
        <v>1432</v>
      </c>
      <c r="S33" t="s">
        <v>1435</v>
      </c>
      <c r="U33" s="17" t="s">
        <v>1539</v>
      </c>
    </row>
    <row r="34" spans="3:22">
      <c r="C34" t="s">
        <v>1673</v>
      </c>
      <c r="U34" s="208" t="s">
        <v>1540</v>
      </c>
    </row>
    <row r="35" spans="3:22">
      <c r="D35" s="17" t="s">
        <v>1549</v>
      </c>
      <c r="U35" s="17" t="s">
        <v>1541</v>
      </c>
    </row>
    <row r="36" spans="3:22">
      <c r="D36" s="208" t="s">
        <v>1550</v>
      </c>
    </row>
    <row r="37" spans="3:22">
      <c r="C37" t="s">
        <v>1417</v>
      </c>
      <c r="V37" s="17" t="s">
        <v>1545</v>
      </c>
    </row>
    <row r="38" spans="3:22">
      <c r="D38" s="17" t="s">
        <v>1551</v>
      </c>
    </row>
    <row r="39" spans="3:22">
      <c r="D39" s="17" t="s">
        <v>1672</v>
      </c>
    </row>
    <row r="40" spans="3:22">
      <c r="C40" t="s">
        <v>1418</v>
      </c>
      <c r="D40" s="17"/>
    </row>
    <row r="41" spans="3:22">
      <c r="D41" s="17" t="s">
        <v>1552</v>
      </c>
    </row>
    <row r="42" spans="3:22">
      <c r="C42" t="s">
        <v>1419</v>
      </c>
    </row>
    <row r="43" spans="3:22">
      <c r="D43" s="17" t="s">
        <v>1553</v>
      </c>
    </row>
    <row r="44" spans="3:22">
      <c r="C44" t="s">
        <v>1420</v>
      </c>
    </row>
    <row r="45" spans="3:22">
      <c r="D45" s="17" t="s">
        <v>1554</v>
      </c>
    </row>
    <row r="46" spans="3:22">
      <c r="C46" t="s">
        <v>1421</v>
      </c>
    </row>
    <row r="47" spans="3:22">
      <c r="C47" t="s">
        <v>1422</v>
      </c>
    </row>
    <row r="48" spans="3:22">
      <c r="C48" t="s">
        <v>1423</v>
      </c>
    </row>
    <row r="49" spans="3:4">
      <c r="C49" t="s">
        <v>1424</v>
      </c>
    </row>
    <row r="50" spans="3:4">
      <c r="C50" t="s">
        <v>1425</v>
      </c>
    </row>
    <row r="51" spans="3:4">
      <c r="D51" s="17" t="s">
        <v>1555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10"/>
  <sheetViews>
    <sheetView workbookViewId="0">
      <selection activeCell="H95" sqref="H95"/>
    </sheetView>
  </sheetViews>
  <sheetFormatPr baseColWidth="10" defaultRowHeight="16"/>
  <cols>
    <col min="13" max="13" width="3.33203125" customWidth="1"/>
  </cols>
  <sheetData>
    <row r="1" spans="1:14">
      <c r="A1" s="169">
        <v>42776</v>
      </c>
    </row>
    <row r="2" spans="1:14">
      <c r="A2" s="211"/>
      <c r="B2" s="8"/>
      <c r="C2" s="8"/>
      <c r="D2" s="8"/>
      <c r="E2" s="8"/>
      <c r="F2" s="8"/>
      <c r="G2" s="8"/>
      <c r="H2" s="8"/>
      <c r="I2" s="8"/>
      <c r="J2" s="8"/>
      <c r="K2" s="8"/>
      <c r="L2" s="8"/>
      <c r="M2" s="8"/>
      <c r="N2" s="213" t="s">
        <v>1558</v>
      </c>
    </row>
    <row r="3" spans="1:14">
      <c r="A3" s="169"/>
      <c r="M3" s="8"/>
    </row>
    <row r="4" spans="1:14">
      <c r="B4" t="s">
        <v>1440</v>
      </c>
      <c r="C4" t="s">
        <v>1441</v>
      </c>
      <c r="E4" t="s">
        <v>1442</v>
      </c>
      <c r="M4" s="8"/>
    </row>
    <row r="5" spans="1:14">
      <c r="A5" s="171" t="s">
        <v>1443</v>
      </c>
      <c r="B5">
        <v>0</v>
      </c>
      <c r="C5">
        <f t="shared" ref="C5" si="0">B5*10</f>
        <v>0</v>
      </c>
      <c r="E5">
        <v>20</v>
      </c>
      <c r="F5" s="172">
        <v>0</v>
      </c>
      <c r="G5">
        <v>0</v>
      </c>
      <c r="M5" s="8"/>
    </row>
    <row r="6" spans="1:14">
      <c r="B6">
        <f>F6</f>
        <v>2</v>
      </c>
      <c r="C6">
        <f t="shared" ref="C6:C9" si="1">B6*0.2</f>
        <v>0.4</v>
      </c>
      <c r="E6">
        <f t="shared" ref="E6:E9" si="2">20-C6</f>
        <v>19.600000000000001</v>
      </c>
      <c r="F6" s="172">
        <v>2</v>
      </c>
      <c r="G6">
        <v>20</v>
      </c>
      <c r="M6" s="8"/>
    </row>
    <row r="7" spans="1:14">
      <c r="B7">
        <f t="shared" ref="B7:B10" si="3">F7</f>
        <v>4</v>
      </c>
      <c r="C7">
        <f t="shared" si="1"/>
        <v>0.8</v>
      </c>
      <c r="E7">
        <f t="shared" si="2"/>
        <v>19.2</v>
      </c>
      <c r="F7" s="172">
        <v>4</v>
      </c>
      <c r="G7">
        <v>40</v>
      </c>
      <c r="M7" s="8"/>
    </row>
    <row r="8" spans="1:14">
      <c r="B8">
        <f t="shared" si="3"/>
        <v>6</v>
      </c>
      <c r="C8">
        <f t="shared" si="1"/>
        <v>1.2000000000000002</v>
      </c>
      <c r="E8">
        <f t="shared" si="2"/>
        <v>18.8</v>
      </c>
      <c r="F8" s="172">
        <v>6</v>
      </c>
      <c r="G8">
        <v>60</v>
      </c>
      <c r="M8" s="8"/>
    </row>
    <row r="9" spans="1:14">
      <c r="B9">
        <f t="shared" si="3"/>
        <v>8</v>
      </c>
      <c r="C9">
        <f t="shared" si="1"/>
        <v>1.6</v>
      </c>
      <c r="E9">
        <f t="shared" si="2"/>
        <v>18.399999999999999</v>
      </c>
      <c r="F9" s="172">
        <v>8</v>
      </c>
      <c r="G9">
        <v>80</v>
      </c>
      <c r="M9" s="8"/>
    </row>
    <row r="10" spans="1:14">
      <c r="B10">
        <f t="shared" si="3"/>
        <v>10</v>
      </c>
      <c r="C10">
        <f>B10*0.2</f>
        <v>2</v>
      </c>
      <c r="E10">
        <f>20-C10</f>
        <v>18</v>
      </c>
      <c r="F10" s="172">
        <v>10</v>
      </c>
      <c r="G10">
        <v>100</v>
      </c>
      <c r="M10" s="8"/>
    </row>
    <row r="11" spans="1:14">
      <c r="M11" s="8"/>
    </row>
    <row r="12" spans="1:14">
      <c r="B12" t="s">
        <v>1440</v>
      </c>
      <c r="C12" s="173" t="s">
        <v>1444</v>
      </c>
      <c r="D12" s="10"/>
      <c r="E12" s="173" t="s">
        <v>1445</v>
      </c>
      <c r="M12" s="8"/>
    </row>
    <row r="13" spans="1:14">
      <c r="A13" s="174" t="s">
        <v>1446</v>
      </c>
      <c r="B13">
        <v>0</v>
      </c>
      <c r="C13">
        <f>B13*10</f>
        <v>0</v>
      </c>
      <c r="E13">
        <v>20</v>
      </c>
      <c r="F13" s="175">
        <v>0</v>
      </c>
      <c r="G13">
        <v>0</v>
      </c>
      <c r="M13" s="8"/>
    </row>
    <row r="14" spans="1:14">
      <c r="B14">
        <f>F14</f>
        <v>0.2</v>
      </c>
      <c r="C14">
        <f>B14*0.2</f>
        <v>4.0000000000000008E-2</v>
      </c>
      <c r="E14">
        <f>20-C14</f>
        <v>19.96</v>
      </c>
      <c r="F14" s="175">
        <v>0.2</v>
      </c>
      <c r="G14">
        <v>20</v>
      </c>
      <c r="M14" s="8"/>
    </row>
    <row r="15" spans="1:14">
      <c r="B15">
        <f>F15</f>
        <v>0.4</v>
      </c>
      <c r="C15">
        <f>B15*0.2</f>
        <v>8.0000000000000016E-2</v>
      </c>
      <c r="E15">
        <f>20-C15</f>
        <v>19.920000000000002</v>
      </c>
      <c r="F15" s="175">
        <v>0.4</v>
      </c>
      <c r="G15">
        <v>40</v>
      </c>
      <c r="M15" s="8"/>
    </row>
    <row r="16" spans="1:14">
      <c r="B16">
        <f>F16</f>
        <v>0.6</v>
      </c>
      <c r="C16">
        <f>B16*0.2</f>
        <v>0.12</v>
      </c>
      <c r="E16">
        <f>20-C16</f>
        <v>19.88</v>
      </c>
      <c r="F16" s="175">
        <v>0.6</v>
      </c>
      <c r="G16">
        <v>60</v>
      </c>
      <c r="M16" s="8"/>
    </row>
    <row r="17" spans="1:13">
      <c r="B17">
        <f>F17</f>
        <v>0.8</v>
      </c>
      <c r="C17">
        <f>B17*0.2</f>
        <v>0.16000000000000003</v>
      </c>
      <c r="E17">
        <f>20-C17</f>
        <v>19.84</v>
      </c>
      <c r="F17" s="175">
        <v>0.8</v>
      </c>
      <c r="G17">
        <v>80</v>
      </c>
      <c r="M17" s="8"/>
    </row>
    <row r="18" spans="1:13">
      <c r="B18">
        <f>F18</f>
        <v>1</v>
      </c>
      <c r="C18">
        <f>B18*0.2</f>
        <v>0.2</v>
      </c>
      <c r="E18">
        <f>20-C18</f>
        <v>19.8</v>
      </c>
      <c r="F18" s="175">
        <v>1</v>
      </c>
      <c r="G18">
        <v>100</v>
      </c>
      <c r="M18" s="8"/>
    </row>
    <row r="19" spans="1:13">
      <c r="M19" s="8"/>
    </row>
    <row r="20" spans="1:13">
      <c r="B20" t="s">
        <v>1440</v>
      </c>
      <c r="C20" t="s">
        <v>1447</v>
      </c>
      <c r="E20" t="s">
        <v>1448</v>
      </c>
      <c r="M20" s="8"/>
    </row>
    <row r="21" spans="1:13">
      <c r="A21" s="176" t="s">
        <v>1449</v>
      </c>
      <c r="B21">
        <f t="shared" ref="B21:B26" si="4">F21</f>
        <v>0</v>
      </c>
      <c r="C21" s="177">
        <f>2000*B21/280</f>
        <v>0</v>
      </c>
      <c r="D21" s="177"/>
      <c r="E21" s="177">
        <f t="shared" ref="E21:E26" si="5">1000-C21</f>
        <v>1000</v>
      </c>
      <c r="F21" s="178">
        <v>0</v>
      </c>
      <c r="G21">
        <v>0</v>
      </c>
      <c r="M21" s="8"/>
    </row>
    <row r="22" spans="1:13">
      <c r="B22">
        <f t="shared" si="4"/>
        <v>4</v>
      </c>
      <c r="C22" s="177">
        <f>1000*B22/280</f>
        <v>14.285714285714286</v>
      </c>
      <c r="D22" s="177"/>
      <c r="E22" s="177">
        <f t="shared" si="5"/>
        <v>985.71428571428567</v>
      </c>
      <c r="F22" s="178">
        <v>4</v>
      </c>
      <c r="G22">
        <v>20</v>
      </c>
      <c r="M22" s="8"/>
    </row>
    <row r="23" spans="1:13">
      <c r="B23">
        <f t="shared" si="4"/>
        <v>8</v>
      </c>
      <c r="C23" s="177">
        <f>1000*B23/280</f>
        <v>28.571428571428573</v>
      </c>
      <c r="D23" s="177"/>
      <c r="E23" s="177">
        <f t="shared" si="5"/>
        <v>971.42857142857144</v>
      </c>
      <c r="F23" s="178">
        <v>8</v>
      </c>
      <c r="G23">
        <v>40</v>
      </c>
      <c r="M23" s="8"/>
    </row>
    <row r="24" spans="1:13">
      <c r="B24">
        <f t="shared" si="4"/>
        <v>12</v>
      </c>
      <c r="C24" s="177">
        <f>1000*B24/280</f>
        <v>42.857142857142854</v>
      </c>
      <c r="D24" s="177"/>
      <c r="E24" s="177">
        <f t="shared" si="5"/>
        <v>957.14285714285711</v>
      </c>
      <c r="F24" s="178">
        <v>12</v>
      </c>
      <c r="G24">
        <v>60</v>
      </c>
      <c r="M24" s="8"/>
    </row>
    <row r="25" spans="1:13">
      <c r="B25">
        <f t="shared" si="4"/>
        <v>16</v>
      </c>
      <c r="C25" s="177">
        <f>1000*B25/280</f>
        <v>57.142857142857146</v>
      </c>
      <c r="D25" s="177"/>
      <c r="E25" s="177">
        <f t="shared" si="5"/>
        <v>942.85714285714289</v>
      </c>
      <c r="F25" s="178">
        <f>20*0.8</f>
        <v>16</v>
      </c>
      <c r="G25">
        <v>80</v>
      </c>
      <c r="M25" s="8"/>
    </row>
    <row r="26" spans="1:13">
      <c r="B26">
        <f t="shared" si="4"/>
        <v>20</v>
      </c>
      <c r="C26" s="177">
        <f>1000*B26/280</f>
        <v>71.428571428571431</v>
      </c>
      <c r="D26" s="177"/>
      <c r="E26" s="177">
        <f t="shared" si="5"/>
        <v>928.57142857142856</v>
      </c>
      <c r="F26" s="178">
        <v>20</v>
      </c>
      <c r="G26">
        <v>100</v>
      </c>
      <c r="M26" s="8"/>
    </row>
    <row r="27" spans="1:13">
      <c r="M27" s="8"/>
    </row>
    <row r="28" spans="1:13">
      <c r="A28" s="212"/>
      <c r="B28" s="212"/>
      <c r="C28" s="212"/>
      <c r="D28" s="212"/>
      <c r="E28" s="212"/>
      <c r="F28" s="212"/>
      <c r="G28" s="212"/>
      <c r="H28" s="212"/>
      <c r="I28" s="212"/>
      <c r="J28" s="212"/>
      <c r="K28" s="212"/>
      <c r="L28" s="212"/>
      <c r="M28" s="8"/>
    </row>
    <row r="32" spans="1:13">
      <c r="A32" s="10" t="s">
        <v>1454</v>
      </c>
    </row>
    <row r="33" spans="1:14">
      <c r="A33" s="209"/>
      <c r="B33" s="209"/>
      <c r="C33" s="209"/>
      <c r="D33" s="209"/>
      <c r="E33" s="209"/>
      <c r="F33" s="209"/>
      <c r="G33" s="209"/>
      <c r="H33" s="209"/>
      <c r="I33" s="209"/>
      <c r="J33" s="209"/>
      <c r="K33" s="209"/>
      <c r="L33" s="209"/>
      <c r="M33" s="209"/>
      <c r="N33" s="17" t="s">
        <v>1557</v>
      </c>
    </row>
    <row r="34" spans="1:14">
      <c r="M34" s="209"/>
    </row>
    <row r="35" spans="1:14">
      <c r="A35" s="117" t="s">
        <v>1324</v>
      </c>
      <c r="B35" t="s">
        <v>1440</v>
      </c>
      <c r="C35" s="173" t="s">
        <v>1444</v>
      </c>
      <c r="D35" s="10"/>
      <c r="E35" s="173" t="s">
        <v>1445</v>
      </c>
      <c r="G35" t="s">
        <v>1450</v>
      </c>
      <c r="H35" t="s">
        <v>1452</v>
      </c>
      <c r="M35" s="209"/>
    </row>
    <row r="36" spans="1:14">
      <c r="A36" s="174" t="s">
        <v>1446</v>
      </c>
      <c r="B36">
        <v>0</v>
      </c>
      <c r="C36">
        <f t="shared" ref="C36" si="6">B36*10</f>
        <v>0</v>
      </c>
      <c r="E36">
        <v>1000</v>
      </c>
      <c r="F36" s="175">
        <v>0</v>
      </c>
      <c r="G36">
        <v>0</v>
      </c>
      <c r="M36" s="209"/>
    </row>
    <row r="37" spans="1:14">
      <c r="B37">
        <f>F37</f>
        <v>0.2</v>
      </c>
      <c r="C37">
        <f>C14</f>
        <v>4.0000000000000008E-2</v>
      </c>
      <c r="E37">
        <f>E14</f>
        <v>19.96</v>
      </c>
      <c r="F37" s="175">
        <v>0.2</v>
      </c>
      <c r="G37">
        <v>20</v>
      </c>
      <c r="H37">
        <v>20</v>
      </c>
      <c r="M37" s="209"/>
    </row>
    <row r="38" spans="1:14">
      <c r="B38">
        <f t="shared" ref="B38:B41" si="7">F38</f>
        <v>0.4</v>
      </c>
      <c r="C38">
        <f>C15</f>
        <v>8.0000000000000016E-2</v>
      </c>
      <c r="E38">
        <f>E15</f>
        <v>19.920000000000002</v>
      </c>
      <c r="F38" s="175">
        <v>0.4</v>
      </c>
      <c r="G38">
        <v>40</v>
      </c>
      <c r="H38">
        <v>20</v>
      </c>
      <c r="M38" s="209"/>
    </row>
    <row r="39" spans="1:14">
      <c r="B39">
        <f t="shared" si="7"/>
        <v>0.6</v>
      </c>
      <c r="C39">
        <f>C16*0.5</f>
        <v>0.06</v>
      </c>
      <c r="E39">
        <f>E16*0.5</f>
        <v>9.94</v>
      </c>
      <c r="F39" s="175">
        <v>0.6</v>
      </c>
      <c r="G39">
        <v>60</v>
      </c>
      <c r="H39">
        <v>10</v>
      </c>
      <c r="M39" s="209"/>
    </row>
    <row r="40" spans="1:14">
      <c r="B40">
        <f t="shared" si="7"/>
        <v>0.8</v>
      </c>
      <c r="C40">
        <f>C17*0.5</f>
        <v>8.0000000000000016E-2</v>
      </c>
      <c r="E40">
        <f>E17*0.5</f>
        <v>9.92</v>
      </c>
      <c r="F40" s="175">
        <v>0.8</v>
      </c>
      <c r="G40">
        <v>80</v>
      </c>
      <c r="H40">
        <v>10</v>
      </c>
      <c r="M40" s="209"/>
    </row>
    <row r="41" spans="1:14">
      <c r="B41">
        <f t="shared" si="7"/>
        <v>1</v>
      </c>
      <c r="C41">
        <f>C18*0.5</f>
        <v>0.1</v>
      </c>
      <c r="E41">
        <f>E18*0.5</f>
        <v>9.9</v>
      </c>
      <c r="F41" s="175">
        <v>1</v>
      </c>
      <c r="G41">
        <v>100</v>
      </c>
      <c r="H41">
        <v>10</v>
      </c>
      <c r="M41" s="209"/>
    </row>
    <row r="42" spans="1:14">
      <c r="M42" s="209"/>
    </row>
    <row r="43" spans="1:14">
      <c r="A43" s="118" t="s">
        <v>1323</v>
      </c>
      <c r="B43" t="s">
        <v>1440</v>
      </c>
      <c r="C43" s="173" t="s">
        <v>1444</v>
      </c>
      <c r="D43" s="10"/>
      <c r="E43" s="173" t="s">
        <v>1445</v>
      </c>
      <c r="G43" t="s">
        <v>1450</v>
      </c>
      <c r="H43" t="s">
        <v>1452</v>
      </c>
      <c r="M43" s="209"/>
    </row>
    <row r="44" spans="1:14">
      <c r="A44" s="174" t="s">
        <v>1446</v>
      </c>
      <c r="B44">
        <v>0</v>
      </c>
      <c r="C44">
        <f t="shared" ref="C44" si="8">B44*10</f>
        <v>0</v>
      </c>
      <c r="E44">
        <v>1000</v>
      </c>
      <c r="F44" s="175">
        <v>0</v>
      </c>
      <c r="G44">
        <v>0</v>
      </c>
      <c r="M44" s="209"/>
    </row>
    <row r="45" spans="1:14">
      <c r="B45">
        <f>F45</f>
        <v>0.2</v>
      </c>
      <c r="C45">
        <f>C14*0.5</f>
        <v>2.0000000000000004E-2</v>
      </c>
      <c r="E45">
        <f>E14*0.5</f>
        <v>9.98</v>
      </c>
      <c r="F45" s="175">
        <v>0.2</v>
      </c>
      <c r="G45">
        <v>20</v>
      </c>
      <c r="H45">
        <v>10</v>
      </c>
      <c r="M45" s="209"/>
    </row>
    <row r="46" spans="1:14">
      <c r="B46">
        <f t="shared" ref="B46:B49" si="9">F46</f>
        <v>0.4</v>
      </c>
      <c r="C46">
        <f>C15</f>
        <v>8.0000000000000016E-2</v>
      </c>
      <c r="E46">
        <f>E15</f>
        <v>19.920000000000002</v>
      </c>
      <c r="F46" s="175">
        <v>0.4</v>
      </c>
      <c r="G46">
        <v>40</v>
      </c>
      <c r="H46">
        <v>20</v>
      </c>
      <c r="M46" s="209"/>
    </row>
    <row r="47" spans="1:14">
      <c r="B47">
        <f t="shared" si="9"/>
        <v>0.6</v>
      </c>
      <c r="C47">
        <f>C16*1.5</f>
        <v>0.18</v>
      </c>
      <c r="E47">
        <f>E16*1.5</f>
        <v>29.82</v>
      </c>
      <c r="F47" s="175">
        <v>0.6</v>
      </c>
      <c r="G47">
        <v>60</v>
      </c>
      <c r="H47">
        <v>30</v>
      </c>
      <c r="M47" s="209"/>
    </row>
    <row r="48" spans="1:14">
      <c r="B48">
        <f t="shared" si="9"/>
        <v>0.8</v>
      </c>
      <c r="C48">
        <f>C17*1.5</f>
        <v>0.24000000000000005</v>
      </c>
      <c r="E48">
        <f>E17*1.5</f>
        <v>29.759999999999998</v>
      </c>
      <c r="F48" s="175">
        <v>0.8</v>
      </c>
      <c r="G48">
        <v>80</v>
      </c>
      <c r="H48">
        <v>30</v>
      </c>
      <c r="M48" s="209"/>
    </row>
    <row r="49" spans="1:14">
      <c r="B49">
        <f t="shared" si="9"/>
        <v>1</v>
      </c>
      <c r="C49">
        <f>C18*0.5</f>
        <v>0.1</v>
      </c>
      <c r="E49">
        <f>E18*0.5</f>
        <v>9.9</v>
      </c>
      <c r="F49" s="175">
        <v>1</v>
      </c>
      <c r="G49">
        <v>100</v>
      </c>
      <c r="H49">
        <v>10</v>
      </c>
      <c r="M49" s="209"/>
    </row>
    <row r="50" spans="1:14">
      <c r="M50" s="209"/>
    </row>
    <row r="51" spans="1:14">
      <c r="A51" s="209"/>
      <c r="B51" s="209"/>
      <c r="C51" s="209"/>
      <c r="D51" s="209"/>
      <c r="E51" s="209"/>
      <c r="F51" s="209"/>
      <c r="G51" s="209"/>
      <c r="H51" s="209"/>
      <c r="I51" s="209"/>
      <c r="J51" s="209"/>
      <c r="K51" s="209"/>
      <c r="L51" s="209"/>
      <c r="M51" s="209"/>
    </row>
    <row r="53" spans="1:14">
      <c r="A53" s="210"/>
      <c r="B53" s="210"/>
      <c r="C53" s="210"/>
      <c r="D53" s="210"/>
      <c r="E53" s="210"/>
      <c r="F53" s="210"/>
      <c r="G53" s="210"/>
      <c r="H53" s="210"/>
      <c r="I53" s="210"/>
      <c r="J53" s="210"/>
      <c r="K53" s="210"/>
      <c r="L53" s="210"/>
      <c r="M53" s="210"/>
      <c r="N53" s="30" t="s">
        <v>1556</v>
      </c>
    </row>
    <row r="54" spans="1:14">
      <c r="A54" s="169">
        <v>42785</v>
      </c>
      <c r="M54" s="210"/>
    </row>
    <row r="55" spans="1:14">
      <c r="A55" s="117" t="s">
        <v>1324</v>
      </c>
      <c r="B55" t="s">
        <v>1440</v>
      </c>
      <c r="C55" s="173" t="s">
        <v>1444</v>
      </c>
      <c r="D55" s="10"/>
      <c r="E55" s="173" t="s">
        <v>1445</v>
      </c>
      <c r="G55" t="s">
        <v>1450</v>
      </c>
      <c r="H55" t="s">
        <v>1452</v>
      </c>
      <c r="J55" t="s">
        <v>1451</v>
      </c>
      <c r="K55" s="173" t="s">
        <v>1445</v>
      </c>
      <c r="M55" s="210"/>
    </row>
    <row r="56" spans="1:14">
      <c r="A56" s="174" t="s">
        <v>1446</v>
      </c>
      <c r="B56">
        <v>0</v>
      </c>
      <c r="C56">
        <f t="shared" ref="C56" si="10">B56*10</f>
        <v>0</v>
      </c>
      <c r="E56">
        <v>1000</v>
      </c>
      <c r="F56" s="175">
        <v>0</v>
      </c>
      <c r="G56">
        <v>0</v>
      </c>
      <c r="M56" s="210"/>
    </row>
    <row r="57" spans="1:14">
      <c r="B57">
        <f>F57</f>
        <v>0.16</v>
      </c>
      <c r="F57" s="175">
        <f t="shared" ref="F57:F59" si="11">0.8*G57/100</f>
        <v>0.16</v>
      </c>
      <c r="G57">
        <v>20</v>
      </c>
      <c r="H57">
        <v>20</v>
      </c>
      <c r="J57">
        <v>4</v>
      </c>
      <c r="K57">
        <v>16</v>
      </c>
      <c r="M57" s="210"/>
    </row>
    <row r="58" spans="1:14">
      <c r="B58">
        <f t="shared" ref="B58:B60" si="12">F58</f>
        <v>0.32</v>
      </c>
      <c r="F58" s="175">
        <f t="shared" si="11"/>
        <v>0.32</v>
      </c>
      <c r="G58">
        <v>40</v>
      </c>
      <c r="H58">
        <v>20</v>
      </c>
      <c r="J58">
        <v>8</v>
      </c>
      <c r="K58">
        <v>12</v>
      </c>
      <c r="M58" s="210"/>
    </row>
    <row r="59" spans="1:14">
      <c r="B59">
        <f t="shared" si="12"/>
        <v>0.48</v>
      </c>
      <c r="F59" s="175">
        <f t="shared" si="11"/>
        <v>0.48</v>
      </c>
      <c r="G59">
        <v>60</v>
      </c>
      <c r="H59">
        <v>10</v>
      </c>
      <c r="J59">
        <v>6</v>
      </c>
      <c r="K59">
        <v>4</v>
      </c>
      <c r="M59" s="210"/>
    </row>
    <row r="60" spans="1:14">
      <c r="B60">
        <f t="shared" si="12"/>
        <v>0.64</v>
      </c>
      <c r="F60" s="175">
        <f>0.8*G60/100</f>
        <v>0.64</v>
      </c>
      <c r="G60">
        <v>80</v>
      </c>
      <c r="H60">
        <v>10</v>
      </c>
      <c r="J60">
        <v>8</v>
      </c>
      <c r="K60">
        <v>2</v>
      </c>
      <c r="M60" s="210"/>
    </row>
    <row r="61" spans="1:14">
      <c r="B61">
        <f>F61</f>
        <v>0.8</v>
      </c>
      <c r="C61">
        <f>0.08*4</f>
        <v>0.32</v>
      </c>
      <c r="E61">
        <f>40-C61</f>
        <v>39.68</v>
      </c>
      <c r="F61" s="175">
        <v>0.8</v>
      </c>
      <c r="G61">
        <v>100</v>
      </c>
      <c r="H61">
        <v>10</v>
      </c>
      <c r="J61">
        <f>SUM(J57:J60)</f>
        <v>26</v>
      </c>
      <c r="M61" s="210"/>
    </row>
    <row r="62" spans="1:14">
      <c r="M62" s="210"/>
    </row>
    <row r="63" spans="1:14">
      <c r="A63" s="118" t="s">
        <v>1323</v>
      </c>
      <c r="B63" t="s">
        <v>1440</v>
      </c>
      <c r="C63" s="173" t="s">
        <v>1444</v>
      </c>
      <c r="D63" s="10"/>
      <c r="E63" s="173" t="s">
        <v>1445</v>
      </c>
      <c r="G63" t="s">
        <v>1450</v>
      </c>
      <c r="H63" t="s">
        <v>1452</v>
      </c>
      <c r="M63" s="210"/>
    </row>
    <row r="64" spans="1:14">
      <c r="A64" s="174" t="s">
        <v>1446</v>
      </c>
      <c r="B64">
        <v>0</v>
      </c>
      <c r="C64">
        <f t="shared" ref="C64" si="13">B64*10</f>
        <v>0</v>
      </c>
      <c r="E64">
        <v>1000</v>
      </c>
      <c r="F64" s="175">
        <v>0</v>
      </c>
      <c r="G64">
        <v>0</v>
      </c>
      <c r="M64" s="210"/>
    </row>
    <row r="65" spans="1:14">
      <c r="B65">
        <f>F65</f>
        <v>0.16</v>
      </c>
      <c r="F65" s="175">
        <f t="shared" ref="F65:F67" si="14">0.8*G65/100</f>
        <v>0.16</v>
      </c>
      <c r="G65">
        <v>20</v>
      </c>
      <c r="H65">
        <v>10</v>
      </c>
      <c r="J65">
        <v>2</v>
      </c>
      <c r="K65">
        <v>8</v>
      </c>
      <c r="M65" s="210"/>
    </row>
    <row r="66" spans="1:14">
      <c r="B66">
        <f t="shared" ref="B66:B68" si="15">F66</f>
        <v>0.32</v>
      </c>
      <c r="F66" s="175">
        <f t="shared" si="14"/>
        <v>0.32</v>
      </c>
      <c r="G66">
        <v>40</v>
      </c>
      <c r="H66">
        <v>20</v>
      </c>
      <c r="J66">
        <v>8</v>
      </c>
      <c r="K66">
        <v>12</v>
      </c>
      <c r="M66" s="210"/>
    </row>
    <row r="67" spans="1:14">
      <c r="B67">
        <f t="shared" si="15"/>
        <v>0.48</v>
      </c>
      <c r="F67" s="175">
        <f t="shared" si="14"/>
        <v>0.48</v>
      </c>
      <c r="G67">
        <v>60</v>
      </c>
      <c r="H67">
        <v>30</v>
      </c>
      <c r="J67">
        <v>18</v>
      </c>
      <c r="K67">
        <v>12</v>
      </c>
      <c r="M67" s="210"/>
    </row>
    <row r="68" spans="1:14">
      <c r="B68">
        <f t="shared" si="15"/>
        <v>0.64</v>
      </c>
      <c r="F68" s="175">
        <f>0.8*G68/100</f>
        <v>0.64</v>
      </c>
      <c r="G68">
        <v>80</v>
      </c>
      <c r="H68">
        <v>30</v>
      </c>
      <c r="J68">
        <v>24</v>
      </c>
      <c r="K68">
        <v>6</v>
      </c>
      <c r="M68" s="210"/>
    </row>
    <row r="69" spans="1:14">
      <c r="B69">
        <f>F69</f>
        <v>0.8</v>
      </c>
      <c r="C69">
        <v>0.08</v>
      </c>
      <c r="E69">
        <f>10-C69</f>
        <v>9.92</v>
      </c>
      <c r="F69" s="175">
        <v>0.8</v>
      </c>
      <c r="G69">
        <v>100</v>
      </c>
      <c r="H69">
        <v>10</v>
      </c>
      <c r="J69">
        <f>SUM(J65:J68)</f>
        <v>52</v>
      </c>
      <c r="M69" s="210"/>
    </row>
    <row r="70" spans="1:14">
      <c r="C70">
        <f>C69*6.2</f>
        <v>0.49600000000000005</v>
      </c>
      <c r="E70">
        <f>62-C70</f>
        <v>61.503999999999998</v>
      </c>
      <c r="M70" s="210"/>
    </row>
    <row r="71" spans="1:14">
      <c r="M71" s="210"/>
    </row>
    <row r="72" spans="1:14">
      <c r="A72" s="210"/>
      <c r="B72" s="210"/>
      <c r="C72" s="210"/>
      <c r="D72" s="210"/>
      <c r="E72" s="210"/>
      <c r="F72" s="210"/>
      <c r="G72" s="210"/>
      <c r="H72" s="210"/>
      <c r="I72" s="210"/>
      <c r="J72" s="210"/>
      <c r="K72" s="210"/>
      <c r="L72" s="210"/>
      <c r="M72" s="210"/>
    </row>
    <row r="76" spans="1:14">
      <c r="A76" s="10" t="s">
        <v>1453</v>
      </c>
    </row>
    <row r="77" spans="1:14">
      <c r="A77" s="209"/>
      <c r="B77" s="209"/>
      <c r="C77" s="209"/>
      <c r="D77" s="209"/>
      <c r="E77" s="209"/>
      <c r="F77" s="209"/>
      <c r="G77" s="209"/>
      <c r="H77" s="209"/>
      <c r="I77" s="209"/>
      <c r="J77" s="209"/>
      <c r="K77" s="209"/>
      <c r="L77" s="209"/>
      <c r="M77" s="209"/>
      <c r="N77" s="17" t="s">
        <v>1557</v>
      </c>
    </row>
    <row r="78" spans="1:14">
      <c r="M78" s="209"/>
    </row>
    <row r="79" spans="1:14">
      <c r="B79" t="s">
        <v>1440</v>
      </c>
      <c r="C79" t="s">
        <v>1441</v>
      </c>
      <c r="E79" t="s">
        <v>1442</v>
      </c>
      <c r="G79" t="s">
        <v>1450</v>
      </c>
      <c r="J79" t="s">
        <v>1451</v>
      </c>
      <c r="K79" t="s">
        <v>1442</v>
      </c>
      <c r="M79" s="209"/>
    </row>
    <row r="80" spans="1:14">
      <c r="A80" s="171" t="s">
        <v>1443</v>
      </c>
      <c r="B80">
        <v>0</v>
      </c>
      <c r="C80">
        <f>B80*10</f>
        <v>0</v>
      </c>
      <c r="E80">
        <v>1000</v>
      </c>
      <c r="F80" s="172">
        <v>0</v>
      </c>
      <c r="G80">
        <v>0</v>
      </c>
      <c r="I80">
        <v>0</v>
      </c>
      <c r="M80" s="209"/>
    </row>
    <row r="81" spans="1:14">
      <c r="B81">
        <f>F81</f>
        <v>2</v>
      </c>
      <c r="C81">
        <f>C6*25</f>
        <v>10</v>
      </c>
      <c r="E81">
        <f>E6*25</f>
        <v>490.00000000000006</v>
      </c>
      <c r="F81" s="172">
        <v>2</v>
      </c>
      <c r="G81">
        <v>20</v>
      </c>
      <c r="I81">
        <v>20</v>
      </c>
      <c r="J81">
        <v>100</v>
      </c>
      <c r="K81">
        <v>400</v>
      </c>
      <c r="M81" s="209"/>
    </row>
    <row r="82" spans="1:14">
      <c r="B82">
        <f>F82</f>
        <v>4</v>
      </c>
      <c r="C82">
        <f>C7*25</f>
        <v>20</v>
      </c>
      <c r="E82">
        <f>E7*25</f>
        <v>480</v>
      </c>
      <c r="F82" s="172">
        <v>4</v>
      </c>
      <c r="G82">
        <v>40</v>
      </c>
      <c r="I82">
        <v>40</v>
      </c>
      <c r="J82">
        <v>200</v>
      </c>
      <c r="K82">
        <v>300</v>
      </c>
      <c r="M82" s="209"/>
    </row>
    <row r="83" spans="1:14">
      <c r="B83">
        <f>F83</f>
        <v>6</v>
      </c>
      <c r="C83">
        <f>C8*25</f>
        <v>30.000000000000004</v>
      </c>
      <c r="E83">
        <f>E8*25</f>
        <v>470</v>
      </c>
      <c r="F83" s="172">
        <v>6</v>
      </c>
      <c r="G83">
        <v>60</v>
      </c>
      <c r="I83">
        <v>60</v>
      </c>
      <c r="J83">
        <v>300</v>
      </c>
      <c r="K83">
        <v>200</v>
      </c>
      <c r="M83" s="209"/>
    </row>
    <row r="84" spans="1:14">
      <c r="B84">
        <f>F84</f>
        <v>8</v>
      </c>
      <c r="C84">
        <f>C9*25</f>
        <v>40</v>
      </c>
      <c r="E84">
        <f>E9*25</f>
        <v>459.99999999999994</v>
      </c>
      <c r="F84" s="172">
        <v>8</v>
      </c>
      <c r="G84">
        <v>80</v>
      </c>
      <c r="I84">
        <v>80</v>
      </c>
      <c r="J84">
        <v>400</v>
      </c>
      <c r="K84">
        <v>100</v>
      </c>
      <c r="M84" s="209"/>
    </row>
    <row r="85" spans="1:14">
      <c r="B85">
        <f>F85</f>
        <v>10</v>
      </c>
      <c r="C85">
        <f>C10*100</f>
        <v>200</v>
      </c>
      <c r="E85">
        <f>E10*100</f>
        <v>1800</v>
      </c>
      <c r="F85" s="172">
        <v>10</v>
      </c>
      <c r="G85">
        <v>100</v>
      </c>
      <c r="I85">
        <v>100</v>
      </c>
      <c r="J85">
        <v>2000</v>
      </c>
      <c r="M85" s="209"/>
    </row>
    <row r="86" spans="1:14">
      <c r="M86" s="209"/>
    </row>
    <row r="87" spans="1:14">
      <c r="A87" s="209"/>
      <c r="B87" s="209"/>
      <c r="C87" s="209"/>
      <c r="D87" s="209"/>
      <c r="E87" s="209"/>
      <c r="F87" s="209"/>
      <c r="G87" s="209"/>
      <c r="H87" s="209"/>
      <c r="I87" s="209"/>
      <c r="J87" s="209"/>
      <c r="K87" s="209"/>
      <c r="L87" s="209"/>
      <c r="M87" s="209"/>
    </row>
    <row r="89" spans="1:14">
      <c r="A89" s="210"/>
      <c r="B89" s="210"/>
      <c r="C89" s="210"/>
      <c r="D89" s="210"/>
      <c r="E89" s="210"/>
      <c r="F89" s="210"/>
      <c r="G89" s="210"/>
      <c r="H89" s="210"/>
      <c r="I89" s="210"/>
      <c r="J89" s="210"/>
      <c r="K89" s="210"/>
      <c r="L89" s="210"/>
      <c r="M89" s="210"/>
      <c r="N89" s="30" t="s">
        <v>1556</v>
      </c>
    </row>
    <row r="90" spans="1:14">
      <c r="M90" s="210"/>
    </row>
    <row r="91" spans="1:14">
      <c r="A91" s="171" t="s">
        <v>1443</v>
      </c>
      <c r="B91" t="s">
        <v>1559</v>
      </c>
      <c r="M91" s="210"/>
    </row>
    <row r="92" spans="1:14">
      <c r="B92" t="s">
        <v>1560</v>
      </c>
      <c r="M92" s="210"/>
    </row>
    <row r="93" spans="1:14">
      <c r="B93" t="s">
        <v>1561</v>
      </c>
      <c r="M93" s="210"/>
    </row>
    <row r="94" spans="1:14">
      <c r="M94" s="210"/>
    </row>
    <row r="95" spans="1:14">
      <c r="A95" s="210"/>
      <c r="B95" s="210"/>
      <c r="C95" s="210"/>
      <c r="D95" s="210"/>
      <c r="E95" s="210"/>
      <c r="F95" s="210"/>
      <c r="G95" s="210"/>
      <c r="H95" s="210"/>
      <c r="I95" s="210"/>
      <c r="J95" s="210"/>
      <c r="K95" s="210"/>
      <c r="L95" s="210"/>
      <c r="M95" s="210"/>
    </row>
    <row r="99" spans="1:14">
      <c r="A99" s="10" t="s">
        <v>1562</v>
      </c>
    </row>
    <row r="100" spans="1:14">
      <c r="A100" s="214"/>
      <c r="B100" s="214"/>
      <c r="C100" s="214"/>
      <c r="D100" s="214"/>
      <c r="E100" s="214"/>
      <c r="F100" s="214"/>
      <c r="G100" s="214"/>
      <c r="H100" s="214"/>
      <c r="I100" s="214"/>
      <c r="J100" s="214"/>
      <c r="K100" s="214"/>
      <c r="L100" s="214"/>
      <c r="M100" s="214"/>
      <c r="N100" s="34" t="s">
        <v>1563</v>
      </c>
    </row>
    <row r="101" spans="1:14">
      <c r="M101" s="214"/>
    </row>
    <row r="102" spans="1:14">
      <c r="B102" t="s">
        <v>1440</v>
      </c>
      <c r="C102" t="s">
        <v>1447</v>
      </c>
      <c r="E102" t="s">
        <v>1448</v>
      </c>
      <c r="G102" t="s">
        <v>1450</v>
      </c>
      <c r="M102" s="214"/>
    </row>
    <row r="103" spans="1:14">
      <c r="A103" s="176" t="s">
        <v>1449</v>
      </c>
      <c r="B103">
        <f t="shared" ref="B103:B107" si="16">F103</f>
        <v>0</v>
      </c>
      <c r="C103" s="177">
        <f t="shared" ref="C103" si="17">2000*B103/280</f>
        <v>0</v>
      </c>
      <c r="D103" s="177"/>
      <c r="E103" s="177">
        <f t="shared" ref="E103" si="18">1000-C103</f>
        <v>1000</v>
      </c>
      <c r="F103" s="178">
        <v>0</v>
      </c>
      <c r="G103">
        <v>0</v>
      </c>
      <c r="M103" s="214"/>
    </row>
    <row r="104" spans="1:14">
      <c r="B104">
        <f t="shared" si="16"/>
        <v>4</v>
      </c>
      <c r="C104" s="177">
        <f>1000*B104/280*0.5</f>
        <v>7.1428571428571432</v>
      </c>
      <c r="D104" s="177"/>
      <c r="E104" s="177">
        <f>500-C104</f>
        <v>492.85714285714283</v>
      </c>
      <c r="F104" s="178">
        <v>4</v>
      </c>
      <c r="G104">
        <v>20</v>
      </c>
      <c r="M104" s="214"/>
    </row>
    <row r="105" spans="1:14">
      <c r="B105">
        <f t="shared" si="16"/>
        <v>8</v>
      </c>
      <c r="C105" s="177">
        <f t="shared" ref="C105:C107" si="19">1000*B105/280*0.5</f>
        <v>14.285714285714286</v>
      </c>
      <c r="D105" s="177"/>
      <c r="E105" s="177">
        <f t="shared" ref="E105:E107" si="20">500-C105</f>
        <v>485.71428571428572</v>
      </c>
      <c r="F105" s="178">
        <v>8</v>
      </c>
      <c r="G105">
        <v>40</v>
      </c>
      <c r="M105" s="214"/>
    </row>
    <row r="106" spans="1:14">
      <c r="B106">
        <f t="shared" si="16"/>
        <v>12</v>
      </c>
      <c r="C106" s="177">
        <f t="shared" si="19"/>
        <v>21.428571428571427</v>
      </c>
      <c r="D106" s="177"/>
      <c r="E106" s="177">
        <f t="shared" si="20"/>
        <v>478.57142857142856</v>
      </c>
      <c r="F106" s="178">
        <v>12</v>
      </c>
      <c r="G106">
        <v>60</v>
      </c>
      <c r="M106" s="214"/>
    </row>
    <row r="107" spans="1:14">
      <c r="B107">
        <f t="shared" si="16"/>
        <v>16</v>
      </c>
      <c r="C107" s="177">
        <f t="shared" si="19"/>
        <v>28.571428571428573</v>
      </c>
      <c r="D107" s="177"/>
      <c r="E107" s="177">
        <f t="shared" si="20"/>
        <v>471.42857142857144</v>
      </c>
      <c r="F107" s="178">
        <f>20*0.8</f>
        <v>16</v>
      </c>
      <c r="G107">
        <v>80</v>
      </c>
      <c r="M107" s="214"/>
    </row>
    <row r="108" spans="1:14">
      <c r="B108">
        <f>F108</f>
        <v>20</v>
      </c>
      <c r="C108" s="177">
        <f>1000*B108/280*2</f>
        <v>142.85714285714286</v>
      </c>
      <c r="D108" s="177"/>
      <c r="E108" s="177">
        <f>2000-C108</f>
        <v>1857.1428571428571</v>
      </c>
      <c r="F108" s="178">
        <v>20</v>
      </c>
      <c r="G108">
        <v>100</v>
      </c>
      <c r="M108" s="214"/>
    </row>
    <row r="109" spans="1:14">
      <c r="M109" s="214"/>
    </row>
    <row r="110" spans="1:14">
      <c r="A110" s="214"/>
      <c r="B110" s="214"/>
      <c r="C110" s="214"/>
      <c r="D110" s="214"/>
      <c r="E110" s="214"/>
      <c r="F110" s="214"/>
      <c r="G110" s="214"/>
      <c r="H110" s="214"/>
      <c r="I110" s="214"/>
      <c r="J110" s="214"/>
      <c r="K110" s="214"/>
      <c r="L110" s="214"/>
      <c r="M110" s="21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60"/>
  <sheetViews>
    <sheetView workbookViewId="0">
      <selection activeCell="B7" sqref="B7"/>
    </sheetView>
  </sheetViews>
  <sheetFormatPr baseColWidth="10" defaultRowHeight="16"/>
  <cols>
    <col min="5" max="7" width="14.33203125" customWidth="1"/>
    <col min="8" max="8" width="17.1640625" bestFit="1" customWidth="1"/>
    <col min="9" max="16" width="14.33203125" customWidth="1"/>
  </cols>
  <sheetData>
    <row r="1" spans="1:16">
      <c r="A1" t="s">
        <v>1002</v>
      </c>
      <c r="B1" t="s">
        <v>1003</v>
      </c>
      <c r="E1" s="4"/>
      <c r="F1" s="20"/>
      <c r="G1" s="4"/>
      <c r="H1" s="4"/>
      <c r="I1" s="4"/>
      <c r="J1" s="4"/>
      <c r="K1" s="4"/>
      <c r="L1" s="4"/>
      <c r="M1" s="4"/>
      <c r="N1" s="4"/>
      <c r="O1" s="4"/>
      <c r="P1" s="4"/>
    </row>
    <row r="2" spans="1:16">
      <c r="A2" t="s">
        <v>1004</v>
      </c>
      <c r="B2" t="s">
        <v>1005</v>
      </c>
      <c r="E2" s="4"/>
      <c r="F2" s="20"/>
      <c r="G2" s="4"/>
      <c r="H2" s="4"/>
      <c r="I2" s="4"/>
      <c r="J2" s="4"/>
      <c r="K2" s="4"/>
      <c r="L2" s="4"/>
      <c r="M2" s="4"/>
      <c r="N2" s="4"/>
      <c r="O2" s="4"/>
      <c r="P2" s="4"/>
    </row>
    <row r="3" spans="1:16">
      <c r="D3" s="4"/>
      <c r="E3" s="4"/>
      <c r="F3" s="20"/>
      <c r="G3" s="4"/>
      <c r="H3" s="4"/>
      <c r="I3" s="4"/>
      <c r="J3" s="4"/>
      <c r="K3" s="4"/>
      <c r="L3" s="4"/>
      <c r="M3" s="4"/>
      <c r="N3" s="4"/>
      <c r="O3" s="4"/>
      <c r="P3" s="4"/>
    </row>
    <row r="4" spans="1:16">
      <c r="D4" s="4"/>
      <c r="E4" s="4"/>
      <c r="F4" s="20"/>
      <c r="G4" s="4"/>
      <c r="H4" s="4"/>
      <c r="I4" s="4"/>
      <c r="J4" s="4"/>
      <c r="K4" s="4"/>
      <c r="L4" s="4"/>
      <c r="M4" s="4"/>
      <c r="N4" s="4"/>
      <c r="O4" s="4"/>
      <c r="P4" s="4"/>
    </row>
    <row r="5" spans="1:16">
      <c r="A5" s="20"/>
      <c r="B5" s="20"/>
      <c r="C5" s="20"/>
      <c r="D5" s="20"/>
      <c r="E5" s="20"/>
      <c r="F5" s="20"/>
      <c r="G5" s="20"/>
      <c r="H5" s="20"/>
      <c r="I5" s="20"/>
      <c r="J5" s="20"/>
      <c r="K5" s="20"/>
      <c r="L5" s="20"/>
      <c r="M5" s="20"/>
      <c r="N5" s="20"/>
      <c r="O5" s="20"/>
      <c r="P5" s="20"/>
    </row>
    <row r="6" spans="1:16">
      <c r="A6" s="33"/>
      <c r="P6" s="20"/>
    </row>
    <row r="7" spans="1:16">
      <c r="A7" s="33" t="s">
        <v>1006</v>
      </c>
      <c r="B7" s="33" t="s">
        <v>1007</v>
      </c>
      <c r="C7" s="31"/>
      <c r="D7" s="31"/>
      <c r="E7" s="31"/>
      <c r="F7" s="31"/>
      <c r="G7" s="31"/>
      <c r="H7" s="31"/>
      <c r="I7" s="31"/>
      <c r="J7" s="31"/>
      <c r="K7" s="31"/>
      <c r="L7" s="31"/>
      <c r="M7" s="31"/>
      <c r="N7" s="31"/>
      <c r="O7" s="31"/>
      <c r="P7" s="20"/>
    </row>
    <row r="8" spans="1:16">
      <c r="A8" s="31"/>
      <c r="B8" s="32" t="s">
        <v>1008</v>
      </c>
      <c r="C8" s="31"/>
      <c r="D8" s="31"/>
      <c r="E8" s="31"/>
      <c r="F8" s="31"/>
      <c r="G8" s="31"/>
      <c r="H8" s="31"/>
      <c r="I8" s="31"/>
      <c r="J8" s="31"/>
      <c r="K8" s="31"/>
      <c r="L8" s="31"/>
      <c r="M8" s="31"/>
      <c r="N8" s="31"/>
      <c r="O8" s="31"/>
      <c r="P8" s="20"/>
    </row>
    <row r="9" spans="1:16">
      <c r="A9" s="20"/>
      <c r="B9" s="20"/>
      <c r="C9" s="22"/>
      <c r="D9" s="20"/>
      <c r="E9" s="20"/>
      <c r="F9" s="20"/>
      <c r="G9" s="20"/>
      <c r="H9" s="20"/>
      <c r="I9" s="20"/>
      <c r="J9" s="20"/>
      <c r="K9" s="20"/>
      <c r="L9" s="20"/>
      <c r="M9" s="20"/>
      <c r="N9" s="20"/>
      <c r="O9" s="20"/>
      <c r="P9" s="20"/>
    </row>
    <row r="10" spans="1:16">
      <c r="C10" s="21"/>
      <c r="P10" s="20"/>
    </row>
    <row r="11" spans="1:16">
      <c r="A11" t="s">
        <v>258</v>
      </c>
      <c r="F11" s="241" t="s">
        <v>1051</v>
      </c>
      <c r="P11" s="20"/>
    </row>
    <row r="12" spans="1:16" ht="16" customHeight="1">
      <c r="F12" s="241"/>
      <c r="K12" t="s">
        <v>1063</v>
      </c>
      <c r="P12" s="20"/>
    </row>
    <row r="13" spans="1:16">
      <c r="B13" t="s">
        <v>861</v>
      </c>
      <c r="F13" s="241"/>
      <c r="G13" s="34" t="s">
        <v>1048</v>
      </c>
      <c r="H13" s="30" t="s">
        <v>1049</v>
      </c>
      <c r="I13" s="17" t="s">
        <v>1050</v>
      </c>
      <c r="P13" s="20"/>
    </row>
    <row r="14" spans="1:16">
      <c r="C14" s="34" t="s">
        <v>1045</v>
      </c>
      <c r="D14" s="34" t="s">
        <v>979</v>
      </c>
      <c r="F14" s="35">
        <v>0</v>
      </c>
      <c r="G14" s="34">
        <v>0</v>
      </c>
      <c r="H14" s="30">
        <v>0</v>
      </c>
      <c r="I14" s="17">
        <v>0</v>
      </c>
      <c r="L14" t="s">
        <v>1064</v>
      </c>
      <c r="P14" s="20"/>
    </row>
    <row r="15" spans="1:16">
      <c r="C15" s="30" t="s">
        <v>1046</v>
      </c>
      <c r="D15" s="30" t="s">
        <v>980</v>
      </c>
      <c r="F15" s="35">
        <v>0.2</v>
      </c>
      <c r="G15" s="34" t="s">
        <v>1568</v>
      </c>
      <c r="H15" s="30" t="s">
        <v>1573</v>
      </c>
      <c r="I15" s="17">
        <v>4</v>
      </c>
      <c r="K15" t="s">
        <v>1065</v>
      </c>
      <c r="L15" t="s">
        <v>1060</v>
      </c>
      <c r="M15" t="s">
        <v>1066</v>
      </c>
      <c r="P15" s="20"/>
    </row>
    <row r="16" spans="1:16">
      <c r="C16" s="17" t="s">
        <v>1047</v>
      </c>
      <c r="D16" s="17" t="s">
        <v>1044</v>
      </c>
      <c r="F16" s="35">
        <v>0.4</v>
      </c>
      <c r="G16" s="34" t="s">
        <v>1567</v>
      </c>
      <c r="H16" s="30" t="s">
        <v>1572</v>
      </c>
      <c r="I16" s="17">
        <v>8</v>
      </c>
      <c r="M16" t="s">
        <v>1067</v>
      </c>
      <c r="P16" s="20"/>
    </row>
    <row r="17" spans="1:18">
      <c r="F17" s="35">
        <v>0.6</v>
      </c>
      <c r="G17" s="34" t="s">
        <v>1566</v>
      </c>
      <c r="H17" s="30" t="s">
        <v>1571</v>
      </c>
      <c r="I17" s="17">
        <v>12</v>
      </c>
      <c r="M17" t="s">
        <v>1068</v>
      </c>
      <c r="P17" s="20"/>
    </row>
    <row r="18" spans="1:18">
      <c r="F18" s="35">
        <v>0.8</v>
      </c>
      <c r="G18" s="34" t="s">
        <v>1565</v>
      </c>
      <c r="H18" s="30" t="s">
        <v>1570</v>
      </c>
      <c r="I18" s="17">
        <v>16</v>
      </c>
      <c r="M18" t="s">
        <v>1069</v>
      </c>
      <c r="P18" s="20"/>
    </row>
    <row r="19" spans="1:18">
      <c r="F19" s="35">
        <v>1</v>
      </c>
      <c r="G19" s="34" t="s">
        <v>1564</v>
      </c>
      <c r="H19" s="30" t="s">
        <v>1569</v>
      </c>
      <c r="I19" s="17">
        <v>20</v>
      </c>
      <c r="M19" t="s">
        <v>1070</v>
      </c>
      <c r="P19" s="20"/>
    </row>
    <row r="20" spans="1:18">
      <c r="P20" s="20"/>
    </row>
    <row r="21" spans="1:18" s="20" customFormat="1"/>
    <row r="22" spans="1:18">
      <c r="A22" s="55"/>
      <c r="B22" s="55"/>
      <c r="C22" s="55"/>
      <c r="D22" s="55"/>
      <c r="E22" s="55"/>
      <c r="F22" s="55"/>
      <c r="G22" s="55"/>
      <c r="H22" s="55"/>
      <c r="I22" s="55"/>
      <c r="J22" s="55"/>
      <c r="K22" s="55"/>
      <c r="L22" s="55"/>
      <c r="M22" s="55"/>
      <c r="N22" s="55"/>
      <c r="O22" s="55"/>
      <c r="P22" s="55"/>
      <c r="Q22" s="55"/>
      <c r="R22" s="55"/>
    </row>
    <row r="23" spans="1:18">
      <c r="A23" s="55" t="s">
        <v>1043</v>
      </c>
      <c r="B23" s="55"/>
      <c r="C23" s="55"/>
      <c r="D23" s="55"/>
      <c r="E23" s="55"/>
      <c r="F23" s="55"/>
      <c r="G23" s="55"/>
      <c r="H23" s="55"/>
      <c r="I23" s="55"/>
      <c r="J23" s="55"/>
      <c r="K23" s="55"/>
      <c r="L23" s="55"/>
      <c r="M23" s="55"/>
      <c r="N23" s="55"/>
      <c r="O23" s="55"/>
      <c r="P23" s="55"/>
      <c r="Q23" s="55"/>
      <c r="R23" s="55"/>
    </row>
    <row r="24" spans="1:18">
      <c r="A24" s="55" t="s">
        <v>1021</v>
      </c>
      <c r="B24" s="55"/>
      <c r="C24" s="55"/>
      <c r="D24" s="55"/>
      <c r="E24" s="55"/>
      <c r="F24" s="55"/>
      <c r="G24" s="55"/>
      <c r="H24" s="55"/>
      <c r="I24" s="55"/>
      <c r="J24" s="55"/>
      <c r="K24" s="55"/>
      <c r="L24" s="55"/>
      <c r="M24" s="55"/>
      <c r="N24" s="55"/>
      <c r="O24" s="55"/>
      <c r="P24" s="55"/>
      <c r="Q24" s="55"/>
      <c r="R24" s="55"/>
    </row>
    <row r="25" spans="1:18">
      <c r="A25" s="55"/>
      <c r="B25" s="37"/>
      <c r="C25" s="36"/>
      <c r="D25" s="37"/>
      <c r="E25" s="37"/>
      <c r="F25" s="37"/>
      <c r="G25" s="37"/>
      <c r="H25" s="37"/>
      <c r="I25" s="37"/>
      <c r="J25" s="37"/>
      <c r="K25" s="37"/>
      <c r="L25" s="37"/>
      <c r="M25" s="37"/>
      <c r="N25" s="37"/>
      <c r="O25" s="37"/>
      <c r="P25" s="37"/>
      <c r="Q25" s="40"/>
      <c r="R25" s="55"/>
    </row>
    <row r="26" spans="1:18">
      <c r="A26" s="55"/>
      <c r="B26" s="37"/>
      <c r="C26" s="37"/>
      <c r="D26" s="37"/>
      <c r="E26" s="57">
        <v>1</v>
      </c>
      <c r="F26" s="57">
        <v>2</v>
      </c>
      <c r="G26" s="57">
        <v>3</v>
      </c>
      <c r="H26" s="57">
        <v>4</v>
      </c>
      <c r="I26" s="57">
        <v>5</v>
      </c>
      <c r="J26" s="57">
        <v>6</v>
      </c>
      <c r="K26" s="57">
        <v>7</v>
      </c>
      <c r="L26" s="57">
        <v>8</v>
      </c>
      <c r="M26" s="57">
        <v>9</v>
      </c>
      <c r="N26" s="57">
        <v>10</v>
      </c>
      <c r="O26" s="57">
        <v>11</v>
      </c>
      <c r="P26" s="57">
        <v>12</v>
      </c>
      <c r="Q26" s="40"/>
      <c r="R26" s="55"/>
    </row>
    <row r="27" spans="1:18" ht="22" customHeight="1">
      <c r="A27" s="55"/>
      <c r="B27" s="37"/>
      <c r="C27" s="37"/>
      <c r="D27" s="60" t="s">
        <v>2</v>
      </c>
      <c r="E27" s="38" t="s">
        <v>1052</v>
      </c>
      <c r="F27" s="39" t="s">
        <v>1053</v>
      </c>
      <c r="G27" s="38" t="s">
        <v>1054</v>
      </c>
      <c r="H27" s="38" t="s">
        <v>1055</v>
      </c>
      <c r="I27" s="38" t="s">
        <v>1056</v>
      </c>
      <c r="J27" s="38" t="s">
        <v>1057</v>
      </c>
      <c r="K27" s="38" t="s">
        <v>1058</v>
      </c>
      <c r="L27" s="38" t="s">
        <v>1059</v>
      </c>
      <c r="M27" s="38" t="s">
        <v>1060</v>
      </c>
      <c r="N27" s="38" t="s">
        <v>1061</v>
      </c>
      <c r="O27" s="38" t="s">
        <v>1062</v>
      </c>
      <c r="P27" s="23"/>
      <c r="Q27" s="40"/>
      <c r="R27" s="55"/>
    </row>
    <row r="28" spans="1:18" ht="22" customHeight="1">
      <c r="A28" s="55"/>
      <c r="B28" s="37"/>
      <c r="C28" s="37"/>
      <c r="D28" s="60" t="s">
        <v>3</v>
      </c>
      <c r="E28" s="38" t="s">
        <v>1052</v>
      </c>
      <c r="F28" s="39" t="s">
        <v>1053</v>
      </c>
      <c r="G28" s="38" t="s">
        <v>1054</v>
      </c>
      <c r="H28" s="38" t="s">
        <v>1055</v>
      </c>
      <c r="I28" s="38" t="s">
        <v>1056</v>
      </c>
      <c r="J28" s="38" t="s">
        <v>1057</v>
      </c>
      <c r="K28" s="38" t="s">
        <v>1058</v>
      </c>
      <c r="L28" s="38" t="s">
        <v>1059</v>
      </c>
      <c r="M28" s="38" t="s">
        <v>1060</v>
      </c>
      <c r="N28" s="38" t="s">
        <v>1061</v>
      </c>
      <c r="O28" s="38" t="s">
        <v>1062</v>
      </c>
      <c r="P28" s="23"/>
      <c r="Q28" s="40"/>
      <c r="R28" s="55"/>
    </row>
    <row r="29" spans="1:18" ht="22" customHeight="1">
      <c r="A29" s="55"/>
      <c r="B29" s="37"/>
      <c r="C29" s="37"/>
      <c r="D29" s="60" t="s">
        <v>4</v>
      </c>
      <c r="E29" s="38" t="s">
        <v>1052</v>
      </c>
      <c r="F29" s="39" t="s">
        <v>1053</v>
      </c>
      <c r="G29" s="38" t="s">
        <v>1054</v>
      </c>
      <c r="H29" s="38" t="s">
        <v>1055</v>
      </c>
      <c r="I29" s="38" t="s">
        <v>1056</v>
      </c>
      <c r="J29" s="38" t="s">
        <v>1057</v>
      </c>
      <c r="K29" s="38" t="s">
        <v>1058</v>
      </c>
      <c r="L29" s="38" t="s">
        <v>1059</v>
      </c>
      <c r="M29" s="38" t="s">
        <v>1060</v>
      </c>
      <c r="N29" s="38" t="s">
        <v>1061</v>
      </c>
      <c r="O29" s="38" t="s">
        <v>1062</v>
      </c>
      <c r="P29" s="23"/>
      <c r="Q29" s="40"/>
      <c r="R29" s="55"/>
    </row>
    <row r="30" spans="1:18" ht="22" customHeight="1">
      <c r="A30" s="55"/>
      <c r="B30" s="36" t="s">
        <v>1045</v>
      </c>
      <c r="C30" s="37"/>
      <c r="D30" s="60" t="s">
        <v>5</v>
      </c>
      <c r="E30" s="38" t="s">
        <v>1052</v>
      </c>
      <c r="F30" s="39" t="s">
        <v>1053</v>
      </c>
      <c r="G30" s="38" t="s">
        <v>1054</v>
      </c>
      <c r="H30" s="38" t="s">
        <v>1055</v>
      </c>
      <c r="I30" s="38" t="s">
        <v>1056</v>
      </c>
      <c r="J30" s="38" t="s">
        <v>1057</v>
      </c>
      <c r="K30" s="38" t="s">
        <v>1058</v>
      </c>
      <c r="L30" s="38" t="s">
        <v>1059</v>
      </c>
      <c r="M30" s="38" t="s">
        <v>1060</v>
      </c>
      <c r="N30" s="38" t="s">
        <v>1061</v>
      </c>
      <c r="O30" s="38" t="s">
        <v>1062</v>
      </c>
      <c r="P30" s="23"/>
      <c r="Q30" s="40"/>
      <c r="R30" s="55"/>
    </row>
    <row r="31" spans="1:18" ht="22" customHeight="1">
      <c r="A31" s="55"/>
      <c r="B31" s="37"/>
      <c r="C31" s="37"/>
      <c r="D31" s="60" t="s">
        <v>6</v>
      </c>
      <c r="E31" s="38" t="s">
        <v>1052</v>
      </c>
      <c r="F31" s="39" t="s">
        <v>1053</v>
      </c>
      <c r="G31" s="38" t="s">
        <v>1054</v>
      </c>
      <c r="H31" s="38" t="s">
        <v>1055</v>
      </c>
      <c r="I31" s="38" t="s">
        <v>1056</v>
      </c>
      <c r="J31" s="38" t="s">
        <v>1057</v>
      </c>
      <c r="K31" s="38" t="s">
        <v>1058</v>
      </c>
      <c r="L31" s="38" t="s">
        <v>1059</v>
      </c>
      <c r="M31" s="38" t="s">
        <v>1060</v>
      </c>
      <c r="N31" s="38" t="s">
        <v>1061</v>
      </c>
      <c r="O31" s="38" t="s">
        <v>1062</v>
      </c>
      <c r="P31" s="23"/>
      <c r="Q31" s="40"/>
      <c r="R31" s="55"/>
    </row>
    <row r="32" spans="1:18" ht="22" customHeight="1">
      <c r="A32" s="55"/>
      <c r="B32" s="37"/>
      <c r="C32" s="37"/>
      <c r="D32" s="60" t="s">
        <v>7</v>
      </c>
      <c r="E32" s="38" t="s">
        <v>1052</v>
      </c>
      <c r="F32" s="39" t="s">
        <v>1053</v>
      </c>
      <c r="G32" s="38" t="s">
        <v>1054</v>
      </c>
      <c r="H32" s="38" t="s">
        <v>1055</v>
      </c>
      <c r="I32" s="38" t="s">
        <v>1056</v>
      </c>
      <c r="J32" s="38" t="s">
        <v>1057</v>
      </c>
      <c r="K32" s="38" t="s">
        <v>1058</v>
      </c>
      <c r="L32" s="38" t="s">
        <v>1059</v>
      </c>
      <c r="M32" s="38" t="s">
        <v>1060</v>
      </c>
      <c r="N32" s="38" t="s">
        <v>1061</v>
      </c>
      <c r="O32" s="38" t="s">
        <v>1062</v>
      </c>
      <c r="P32" s="23"/>
      <c r="Q32" s="40"/>
      <c r="R32" s="55"/>
    </row>
    <row r="33" spans="1:18" ht="22" customHeight="1">
      <c r="A33" s="55"/>
      <c r="B33" s="37"/>
      <c r="C33" s="37"/>
      <c r="D33" s="60" t="s">
        <v>8</v>
      </c>
      <c r="E33" s="38" t="s">
        <v>1052</v>
      </c>
      <c r="F33" s="39" t="s">
        <v>1053</v>
      </c>
      <c r="G33" s="38" t="s">
        <v>1054</v>
      </c>
      <c r="H33" s="38" t="s">
        <v>1055</v>
      </c>
      <c r="I33" s="38" t="s">
        <v>1056</v>
      </c>
      <c r="J33" s="38" t="s">
        <v>1057</v>
      </c>
      <c r="K33" s="38" t="s">
        <v>1058</v>
      </c>
      <c r="L33" s="38" t="s">
        <v>1059</v>
      </c>
      <c r="M33" s="38" t="s">
        <v>1060</v>
      </c>
      <c r="N33" s="38" t="s">
        <v>1061</v>
      </c>
      <c r="O33" s="38" t="s">
        <v>1062</v>
      </c>
      <c r="P33" s="23"/>
      <c r="Q33" s="40"/>
      <c r="R33" s="55"/>
    </row>
    <row r="34" spans="1:18" ht="22" customHeight="1">
      <c r="A34" s="55"/>
      <c r="B34" s="37"/>
      <c r="C34" s="37"/>
      <c r="D34" s="60" t="s">
        <v>9</v>
      </c>
      <c r="E34" s="38" t="s">
        <v>1052</v>
      </c>
      <c r="F34" s="39" t="s">
        <v>1053</v>
      </c>
      <c r="G34" s="38" t="s">
        <v>1054</v>
      </c>
      <c r="H34" s="38" t="s">
        <v>1055</v>
      </c>
      <c r="I34" s="38" t="s">
        <v>1056</v>
      </c>
      <c r="J34" s="38" t="s">
        <v>1057</v>
      </c>
      <c r="K34" s="38" t="s">
        <v>1058</v>
      </c>
      <c r="L34" s="38" t="s">
        <v>1059</v>
      </c>
      <c r="M34" s="38" t="s">
        <v>1060</v>
      </c>
      <c r="N34" s="38" t="s">
        <v>1061</v>
      </c>
      <c r="O34" s="38" t="s">
        <v>1062</v>
      </c>
      <c r="P34" s="23"/>
      <c r="Q34" s="40"/>
      <c r="R34" s="55"/>
    </row>
    <row r="35" spans="1:18">
      <c r="A35" s="55"/>
      <c r="B35" s="37"/>
      <c r="C35" s="37"/>
      <c r="D35" s="37"/>
      <c r="E35" s="37"/>
      <c r="F35" s="37"/>
      <c r="G35" s="37"/>
      <c r="H35" s="37"/>
      <c r="I35" s="37"/>
      <c r="J35" s="37"/>
      <c r="K35" s="37"/>
      <c r="L35" s="37"/>
      <c r="M35" s="37"/>
      <c r="N35" s="37"/>
      <c r="O35" s="37"/>
      <c r="P35" s="37"/>
      <c r="Q35" s="40"/>
      <c r="R35" s="55"/>
    </row>
    <row r="36" spans="1:18">
      <c r="A36" s="55"/>
      <c r="B36" s="24"/>
      <c r="C36" s="41"/>
      <c r="D36" s="24"/>
      <c r="E36" s="24"/>
      <c r="F36" s="24"/>
      <c r="G36" s="24"/>
      <c r="H36" s="24"/>
      <c r="I36" s="24"/>
      <c r="J36" s="24"/>
      <c r="K36" s="24"/>
      <c r="L36" s="24"/>
      <c r="M36" s="24"/>
      <c r="N36" s="24"/>
      <c r="O36" s="24"/>
      <c r="P36" s="24"/>
      <c r="Q36" s="24"/>
      <c r="R36" s="55"/>
    </row>
    <row r="37" spans="1:18">
      <c r="A37" s="55"/>
      <c r="B37" s="24"/>
      <c r="C37" s="24"/>
      <c r="D37" s="24"/>
      <c r="E37" s="58">
        <v>1</v>
      </c>
      <c r="F37" s="58">
        <v>2</v>
      </c>
      <c r="G37" s="58">
        <v>3</v>
      </c>
      <c r="H37" s="58">
        <v>4</v>
      </c>
      <c r="I37" s="58">
        <v>5</v>
      </c>
      <c r="J37" s="58">
        <v>6</v>
      </c>
      <c r="K37" s="58">
        <v>7</v>
      </c>
      <c r="L37" s="58">
        <v>8</v>
      </c>
      <c r="M37" s="58">
        <v>9</v>
      </c>
      <c r="N37" s="58">
        <v>10</v>
      </c>
      <c r="O37" s="58">
        <v>11</v>
      </c>
      <c r="P37" s="58">
        <v>12</v>
      </c>
      <c r="Q37" s="24"/>
      <c r="R37" s="55"/>
    </row>
    <row r="38" spans="1:18" ht="22" customHeight="1">
      <c r="A38" s="55"/>
      <c r="B38" s="24"/>
      <c r="C38" s="24"/>
      <c r="D38" s="61" t="s">
        <v>2</v>
      </c>
      <c r="E38" s="42" t="s">
        <v>1052</v>
      </c>
      <c r="F38" s="43" t="s">
        <v>1053</v>
      </c>
      <c r="G38" s="42" t="s">
        <v>1054</v>
      </c>
      <c r="H38" s="42" t="s">
        <v>1055</v>
      </c>
      <c r="I38" s="42" t="s">
        <v>1056</v>
      </c>
      <c r="J38" s="42" t="s">
        <v>1057</v>
      </c>
      <c r="K38" s="42" t="s">
        <v>1058</v>
      </c>
      <c r="L38" s="42" t="s">
        <v>1059</v>
      </c>
      <c r="M38" s="42" t="s">
        <v>1060</v>
      </c>
      <c r="N38" s="42" t="s">
        <v>1061</v>
      </c>
      <c r="O38" s="42" t="s">
        <v>1062</v>
      </c>
      <c r="P38" s="23"/>
      <c r="Q38" s="24"/>
      <c r="R38" s="55"/>
    </row>
    <row r="39" spans="1:18" ht="22" customHeight="1">
      <c r="A39" s="55"/>
      <c r="B39" s="24"/>
      <c r="C39" s="24"/>
      <c r="D39" s="61" t="s">
        <v>3</v>
      </c>
      <c r="E39" s="42" t="s">
        <v>1052</v>
      </c>
      <c r="F39" s="43" t="s">
        <v>1053</v>
      </c>
      <c r="G39" s="42" t="s">
        <v>1054</v>
      </c>
      <c r="H39" s="42" t="s">
        <v>1055</v>
      </c>
      <c r="I39" s="42" t="s">
        <v>1056</v>
      </c>
      <c r="J39" s="42" t="s">
        <v>1057</v>
      </c>
      <c r="K39" s="42" t="s">
        <v>1058</v>
      </c>
      <c r="L39" s="42" t="s">
        <v>1059</v>
      </c>
      <c r="M39" s="42" t="s">
        <v>1060</v>
      </c>
      <c r="N39" s="42" t="s">
        <v>1061</v>
      </c>
      <c r="O39" s="42" t="s">
        <v>1062</v>
      </c>
      <c r="P39" s="23"/>
      <c r="Q39" s="24"/>
      <c r="R39" s="55"/>
    </row>
    <row r="40" spans="1:18" ht="22" customHeight="1">
      <c r="A40" s="55"/>
      <c r="B40" s="24"/>
      <c r="C40" s="24"/>
      <c r="D40" s="61" t="s">
        <v>4</v>
      </c>
      <c r="E40" s="42" t="s">
        <v>1052</v>
      </c>
      <c r="F40" s="43" t="s">
        <v>1053</v>
      </c>
      <c r="G40" s="42" t="s">
        <v>1054</v>
      </c>
      <c r="H40" s="42" t="s">
        <v>1055</v>
      </c>
      <c r="I40" s="42" t="s">
        <v>1056</v>
      </c>
      <c r="J40" s="42" t="s">
        <v>1057</v>
      </c>
      <c r="K40" s="42" t="s">
        <v>1058</v>
      </c>
      <c r="L40" s="42" t="s">
        <v>1059</v>
      </c>
      <c r="M40" s="42" t="s">
        <v>1060</v>
      </c>
      <c r="N40" s="42" t="s">
        <v>1061</v>
      </c>
      <c r="O40" s="42" t="s">
        <v>1062</v>
      </c>
      <c r="P40" s="23"/>
      <c r="Q40" s="24"/>
      <c r="R40" s="55"/>
    </row>
    <row r="41" spans="1:18" ht="22" customHeight="1">
      <c r="A41" s="55"/>
      <c r="B41" s="41" t="s">
        <v>1046</v>
      </c>
      <c r="C41" s="24"/>
      <c r="D41" s="61" t="s">
        <v>5</v>
      </c>
      <c r="E41" s="42" t="s">
        <v>1052</v>
      </c>
      <c r="F41" s="43" t="s">
        <v>1053</v>
      </c>
      <c r="G41" s="42" t="s">
        <v>1054</v>
      </c>
      <c r="H41" s="42" t="s">
        <v>1055</v>
      </c>
      <c r="I41" s="42" t="s">
        <v>1056</v>
      </c>
      <c r="J41" s="42" t="s">
        <v>1057</v>
      </c>
      <c r="K41" s="42" t="s">
        <v>1058</v>
      </c>
      <c r="L41" s="42" t="s">
        <v>1059</v>
      </c>
      <c r="M41" s="42" t="s">
        <v>1060</v>
      </c>
      <c r="N41" s="42" t="s">
        <v>1061</v>
      </c>
      <c r="O41" s="42" t="s">
        <v>1062</v>
      </c>
      <c r="P41" s="23"/>
      <c r="Q41" s="24"/>
      <c r="R41" s="55"/>
    </row>
    <row r="42" spans="1:18" ht="22" customHeight="1">
      <c r="A42" s="55"/>
      <c r="B42" s="24"/>
      <c r="C42" s="24"/>
      <c r="D42" s="61" t="s">
        <v>6</v>
      </c>
      <c r="E42" s="42" t="s">
        <v>1052</v>
      </c>
      <c r="F42" s="43" t="s">
        <v>1053</v>
      </c>
      <c r="G42" s="42" t="s">
        <v>1054</v>
      </c>
      <c r="H42" s="42" t="s">
        <v>1055</v>
      </c>
      <c r="I42" s="42" t="s">
        <v>1056</v>
      </c>
      <c r="J42" s="42" t="s">
        <v>1057</v>
      </c>
      <c r="K42" s="42" t="s">
        <v>1058</v>
      </c>
      <c r="L42" s="42" t="s">
        <v>1059</v>
      </c>
      <c r="M42" s="42" t="s">
        <v>1060</v>
      </c>
      <c r="N42" s="42" t="s">
        <v>1061</v>
      </c>
      <c r="O42" s="42" t="s">
        <v>1062</v>
      </c>
      <c r="P42" s="23"/>
      <c r="Q42" s="24"/>
      <c r="R42" s="55"/>
    </row>
    <row r="43" spans="1:18" ht="22" customHeight="1">
      <c r="A43" s="55"/>
      <c r="B43" s="24"/>
      <c r="C43" s="24"/>
      <c r="D43" s="61" t="s">
        <v>7</v>
      </c>
      <c r="E43" s="42" t="s">
        <v>1052</v>
      </c>
      <c r="F43" s="43" t="s">
        <v>1053</v>
      </c>
      <c r="G43" s="42" t="s">
        <v>1054</v>
      </c>
      <c r="H43" s="42" t="s">
        <v>1055</v>
      </c>
      <c r="I43" s="42" t="s">
        <v>1056</v>
      </c>
      <c r="J43" s="42" t="s">
        <v>1057</v>
      </c>
      <c r="K43" s="42" t="s">
        <v>1058</v>
      </c>
      <c r="L43" s="42" t="s">
        <v>1059</v>
      </c>
      <c r="M43" s="42" t="s">
        <v>1060</v>
      </c>
      <c r="N43" s="42" t="s">
        <v>1061</v>
      </c>
      <c r="O43" s="42" t="s">
        <v>1062</v>
      </c>
      <c r="P43" s="23"/>
      <c r="Q43" s="24"/>
      <c r="R43" s="55"/>
    </row>
    <row r="44" spans="1:18" ht="22" customHeight="1">
      <c r="A44" s="55"/>
      <c r="B44" s="24"/>
      <c r="C44" s="24"/>
      <c r="D44" s="61" t="s">
        <v>8</v>
      </c>
      <c r="E44" s="42" t="s">
        <v>1052</v>
      </c>
      <c r="F44" s="43" t="s">
        <v>1053</v>
      </c>
      <c r="G44" s="42" t="s">
        <v>1054</v>
      </c>
      <c r="H44" s="42" t="s">
        <v>1055</v>
      </c>
      <c r="I44" s="42" t="s">
        <v>1056</v>
      </c>
      <c r="J44" s="42" t="s">
        <v>1057</v>
      </c>
      <c r="K44" s="42" t="s">
        <v>1058</v>
      </c>
      <c r="L44" s="42" t="s">
        <v>1059</v>
      </c>
      <c r="M44" s="42" t="s">
        <v>1060</v>
      </c>
      <c r="N44" s="42" t="s">
        <v>1061</v>
      </c>
      <c r="O44" s="42" t="s">
        <v>1062</v>
      </c>
      <c r="P44" s="23"/>
      <c r="Q44" s="24"/>
      <c r="R44" s="55"/>
    </row>
    <row r="45" spans="1:18" ht="22" customHeight="1">
      <c r="A45" s="55"/>
      <c r="B45" s="24"/>
      <c r="C45" s="24"/>
      <c r="D45" s="61" t="s">
        <v>9</v>
      </c>
      <c r="E45" s="42" t="s">
        <v>1052</v>
      </c>
      <c r="F45" s="43" t="s">
        <v>1053</v>
      </c>
      <c r="G45" s="42" t="s">
        <v>1054</v>
      </c>
      <c r="H45" s="42" t="s">
        <v>1055</v>
      </c>
      <c r="I45" s="42" t="s">
        <v>1056</v>
      </c>
      <c r="J45" s="42" t="s">
        <v>1057</v>
      </c>
      <c r="K45" s="42" t="s">
        <v>1058</v>
      </c>
      <c r="L45" s="42" t="s">
        <v>1059</v>
      </c>
      <c r="M45" s="42" t="s">
        <v>1060</v>
      </c>
      <c r="N45" s="42" t="s">
        <v>1061</v>
      </c>
      <c r="O45" s="42" t="s">
        <v>1062</v>
      </c>
      <c r="P45" s="23"/>
      <c r="Q45" s="24"/>
      <c r="R45" s="55"/>
    </row>
    <row r="46" spans="1:18">
      <c r="A46" s="55"/>
      <c r="B46" s="24"/>
      <c r="C46" s="24"/>
      <c r="D46" s="24"/>
      <c r="E46" s="24"/>
      <c r="F46" s="24"/>
      <c r="G46" s="24"/>
      <c r="H46" s="24"/>
      <c r="I46" s="24"/>
      <c r="J46" s="24"/>
      <c r="K46" s="24"/>
      <c r="L46" s="24"/>
      <c r="M46" s="24"/>
      <c r="N46" s="24"/>
      <c r="O46" s="24"/>
      <c r="P46" s="24"/>
      <c r="Q46" s="24"/>
      <c r="R46" s="55"/>
    </row>
    <row r="47" spans="1:18">
      <c r="A47" s="55"/>
      <c r="B47" s="44"/>
      <c r="C47" s="45"/>
      <c r="D47" s="44"/>
      <c r="E47" s="44"/>
      <c r="F47" s="44"/>
      <c r="G47" s="44"/>
      <c r="H47" s="44"/>
      <c r="I47" s="44"/>
      <c r="J47" s="44"/>
      <c r="K47" s="44"/>
      <c r="L47" s="44"/>
      <c r="M47" s="44"/>
      <c r="N47" s="44"/>
      <c r="O47" s="44"/>
      <c r="P47" s="44"/>
      <c r="Q47" s="44"/>
      <c r="R47" s="55"/>
    </row>
    <row r="48" spans="1:18">
      <c r="A48" s="55"/>
      <c r="B48" s="44"/>
      <c r="C48" s="44"/>
      <c r="D48" s="44"/>
      <c r="E48" s="59">
        <v>1</v>
      </c>
      <c r="F48" s="59">
        <v>2</v>
      </c>
      <c r="G48" s="59">
        <v>3</v>
      </c>
      <c r="H48" s="59">
        <v>4</v>
      </c>
      <c r="I48" s="59">
        <v>5</v>
      </c>
      <c r="J48" s="59">
        <v>6</v>
      </c>
      <c r="K48" s="59">
        <v>7</v>
      </c>
      <c r="L48" s="59">
        <v>8</v>
      </c>
      <c r="M48" s="59">
        <v>9</v>
      </c>
      <c r="N48" s="59">
        <v>10</v>
      </c>
      <c r="O48" s="59">
        <v>11</v>
      </c>
      <c r="P48" s="59">
        <v>12</v>
      </c>
      <c r="Q48" s="44"/>
      <c r="R48" s="55"/>
    </row>
    <row r="49" spans="1:18" ht="22" customHeight="1">
      <c r="A49" s="55"/>
      <c r="B49" s="44"/>
      <c r="C49" s="44"/>
      <c r="D49" s="62" t="s">
        <v>2</v>
      </c>
      <c r="E49" s="46" t="s">
        <v>1052</v>
      </c>
      <c r="F49" s="47" t="s">
        <v>1053</v>
      </c>
      <c r="G49" s="46" t="s">
        <v>1054</v>
      </c>
      <c r="H49" s="46" t="s">
        <v>1055</v>
      </c>
      <c r="I49" s="46" t="s">
        <v>1056</v>
      </c>
      <c r="J49" s="46" t="s">
        <v>1057</v>
      </c>
      <c r="K49" s="46" t="s">
        <v>1058</v>
      </c>
      <c r="L49" s="46" t="s">
        <v>1059</v>
      </c>
      <c r="M49" s="46" t="s">
        <v>1060</v>
      </c>
      <c r="N49" s="46" t="s">
        <v>1061</v>
      </c>
      <c r="O49" s="46" t="s">
        <v>1062</v>
      </c>
      <c r="P49" s="23"/>
      <c r="Q49" s="44"/>
      <c r="R49" s="55"/>
    </row>
    <row r="50" spans="1:18" ht="22" customHeight="1">
      <c r="A50" s="55"/>
      <c r="B50" s="44"/>
      <c r="C50" s="44"/>
      <c r="D50" s="62" t="s">
        <v>3</v>
      </c>
      <c r="E50" s="46" t="s">
        <v>1052</v>
      </c>
      <c r="F50" s="47" t="s">
        <v>1053</v>
      </c>
      <c r="G50" s="46" t="s">
        <v>1054</v>
      </c>
      <c r="H50" s="46" t="s">
        <v>1055</v>
      </c>
      <c r="I50" s="46" t="s">
        <v>1056</v>
      </c>
      <c r="J50" s="46" t="s">
        <v>1057</v>
      </c>
      <c r="K50" s="46" t="s">
        <v>1058</v>
      </c>
      <c r="L50" s="46" t="s">
        <v>1059</v>
      </c>
      <c r="M50" s="46" t="s">
        <v>1060</v>
      </c>
      <c r="N50" s="46" t="s">
        <v>1061</v>
      </c>
      <c r="O50" s="46" t="s">
        <v>1062</v>
      </c>
      <c r="P50" s="23"/>
      <c r="Q50" s="44"/>
      <c r="R50" s="55"/>
    </row>
    <row r="51" spans="1:18" ht="22" customHeight="1">
      <c r="A51" s="55"/>
      <c r="B51" s="44"/>
      <c r="C51" s="44"/>
      <c r="D51" s="62" t="s">
        <v>4</v>
      </c>
      <c r="E51" s="46" t="s">
        <v>1052</v>
      </c>
      <c r="F51" s="47" t="s">
        <v>1053</v>
      </c>
      <c r="G51" s="46" t="s">
        <v>1054</v>
      </c>
      <c r="H51" s="46" t="s">
        <v>1055</v>
      </c>
      <c r="I51" s="46" t="s">
        <v>1056</v>
      </c>
      <c r="J51" s="46" t="s">
        <v>1057</v>
      </c>
      <c r="K51" s="46" t="s">
        <v>1058</v>
      </c>
      <c r="L51" s="46" t="s">
        <v>1059</v>
      </c>
      <c r="M51" s="46" t="s">
        <v>1060</v>
      </c>
      <c r="N51" s="46" t="s">
        <v>1061</v>
      </c>
      <c r="O51" s="46" t="s">
        <v>1062</v>
      </c>
      <c r="P51" s="23"/>
      <c r="Q51" s="44"/>
      <c r="R51" s="55"/>
    </row>
    <row r="52" spans="1:18" ht="22" customHeight="1">
      <c r="A52" s="55"/>
      <c r="B52" s="45" t="s">
        <v>1047</v>
      </c>
      <c r="C52" s="44"/>
      <c r="D52" s="62" t="s">
        <v>5</v>
      </c>
      <c r="E52" s="46" t="s">
        <v>1052</v>
      </c>
      <c r="F52" s="47" t="s">
        <v>1053</v>
      </c>
      <c r="G52" s="46" t="s">
        <v>1054</v>
      </c>
      <c r="H52" s="46" t="s">
        <v>1055</v>
      </c>
      <c r="I52" s="46" t="s">
        <v>1056</v>
      </c>
      <c r="J52" s="46" t="s">
        <v>1057</v>
      </c>
      <c r="K52" s="46" t="s">
        <v>1058</v>
      </c>
      <c r="L52" s="46" t="s">
        <v>1059</v>
      </c>
      <c r="M52" s="46" t="s">
        <v>1060</v>
      </c>
      <c r="N52" s="46" t="s">
        <v>1061</v>
      </c>
      <c r="O52" s="46" t="s">
        <v>1062</v>
      </c>
      <c r="P52" s="23"/>
      <c r="Q52" s="44"/>
      <c r="R52" s="55"/>
    </row>
    <row r="53" spans="1:18" ht="22" customHeight="1">
      <c r="A53" s="55"/>
      <c r="B53" s="44"/>
      <c r="C53" s="44"/>
      <c r="D53" s="62" t="s">
        <v>6</v>
      </c>
      <c r="E53" s="46" t="s">
        <v>1052</v>
      </c>
      <c r="F53" s="47" t="s">
        <v>1053</v>
      </c>
      <c r="G53" s="46" t="s">
        <v>1054</v>
      </c>
      <c r="H53" s="46" t="s">
        <v>1055</v>
      </c>
      <c r="I53" s="46" t="s">
        <v>1056</v>
      </c>
      <c r="J53" s="46" t="s">
        <v>1057</v>
      </c>
      <c r="K53" s="46" t="s">
        <v>1058</v>
      </c>
      <c r="L53" s="46" t="s">
        <v>1059</v>
      </c>
      <c r="M53" s="46" t="s">
        <v>1060</v>
      </c>
      <c r="N53" s="46" t="s">
        <v>1061</v>
      </c>
      <c r="O53" s="46" t="s">
        <v>1062</v>
      </c>
      <c r="P53" s="23"/>
      <c r="Q53" s="44"/>
      <c r="R53" s="55"/>
    </row>
    <row r="54" spans="1:18" ht="22" customHeight="1">
      <c r="A54" s="55"/>
      <c r="B54" s="44"/>
      <c r="C54" s="44"/>
      <c r="D54" s="62" t="s">
        <v>7</v>
      </c>
      <c r="E54" s="46" t="s">
        <v>1052</v>
      </c>
      <c r="F54" s="47" t="s">
        <v>1053</v>
      </c>
      <c r="G54" s="46" t="s">
        <v>1054</v>
      </c>
      <c r="H54" s="46" t="s">
        <v>1055</v>
      </c>
      <c r="I54" s="46" t="s">
        <v>1056</v>
      </c>
      <c r="J54" s="46" t="s">
        <v>1057</v>
      </c>
      <c r="K54" s="46" t="s">
        <v>1058</v>
      </c>
      <c r="L54" s="46" t="s">
        <v>1059</v>
      </c>
      <c r="M54" s="46" t="s">
        <v>1060</v>
      </c>
      <c r="N54" s="46" t="s">
        <v>1061</v>
      </c>
      <c r="O54" s="46" t="s">
        <v>1062</v>
      </c>
      <c r="P54" s="23"/>
      <c r="Q54" s="44"/>
      <c r="R54" s="55"/>
    </row>
    <row r="55" spans="1:18" ht="22" customHeight="1">
      <c r="A55" s="55"/>
      <c r="B55" s="44"/>
      <c r="C55" s="44"/>
      <c r="D55" s="62" t="s">
        <v>8</v>
      </c>
      <c r="E55" s="46" t="s">
        <v>1052</v>
      </c>
      <c r="F55" s="47" t="s">
        <v>1053</v>
      </c>
      <c r="G55" s="46" t="s">
        <v>1054</v>
      </c>
      <c r="H55" s="46" t="s">
        <v>1055</v>
      </c>
      <c r="I55" s="46" t="s">
        <v>1056</v>
      </c>
      <c r="J55" s="46" t="s">
        <v>1057</v>
      </c>
      <c r="K55" s="46" t="s">
        <v>1058</v>
      </c>
      <c r="L55" s="46" t="s">
        <v>1059</v>
      </c>
      <c r="M55" s="46" t="s">
        <v>1060</v>
      </c>
      <c r="N55" s="46" t="s">
        <v>1061</v>
      </c>
      <c r="O55" s="46" t="s">
        <v>1062</v>
      </c>
      <c r="P55" s="23"/>
      <c r="Q55" s="44"/>
      <c r="R55" s="55"/>
    </row>
    <row r="56" spans="1:18" ht="22" customHeight="1">
      <c r="A56" s="55"/>
      <c r="B56" s="44"/>
      <c r="C56" s="44"/>
      <c r="D56" s="62" t="s">
        <v>9</v>
      </c>
      <c r="E56" s="46" t="s">
        <v>1052</v>
      </c>
      <c r="F56" s="47" t="s">
        <v>1053</v>
      </c>
      <c r="G56" s="46" t="s">
        <v>1054</v>
      </c>
      <c r="H56" s="46" t="s">
        <v>1055</v>
      </c>
      <c r="I56" s="46" t="s">
        <v>1056</v>
      </c>
      <c r="J56" s="46" t="s">
        <v>1057</v>
      </c>
      <c r="K56" s="46" t="s">
        <v>1058</v>
      </c>
      <c r="L56" s="46" t="s">
        <v>1059</v>
      </c>
      <c r="M56" s="46" t="s">
        <v>1060</v>
      </c>
      <c r="N56" s="46" t="s">
        <v>1061</v>
      </c>
      <c r="O56" s="46" t="s">
        <v>1062</v>
      </c>
      <c r="P56" s="23"/>
      <c r="Q56" s="44"/>
      <c r="R56" s="55"/>
    </row>
    <row r="57" spans="1:18">
      <c r="A57" s="55"/>
      <c r="B57" s="44"/>
      <c r="C57" s="44"/>
      <c r="D57" s="48"/>
      <c r="E57" s="49"/>
      <c r="F57" s="49"/>
      <c r="G57" s="49"/>
      <c r="H57" s="49"/>
      <c r="I57" s="49"/>
      <c r="J57" s="49"/>
      <c r="K57" s="50"/>
      <c r="L57" s="49"/>
      <c r="M57" s="51"/>
      <c r="N57" s="52"/>
      <c r="O57" s="53"/>
      <c r="P57" s="54"/>
      <c r="Q57" s="44"/>
      <c r="R57" s="55"/>
    </row>
    <row r="58" spans="1:18">
      <c r="A58" s="55"/>
      <c r="B58" s="55"/>
      <c r="C58" s="55"/>
      <c r="D58" s="55"/>
      <c r="E58" s="56"/>
      <c r="F58" s="56"/>
      <c r="G58" s="56"/>
      <c r="H58" s="56"/>
      <c r="I58" s="56"/>
      <c r="J58" s="56"/>
      <c r="K58" s="56"/>
      <c r="L58" s="56"/>
      <c r="M58" s="56"/>
      <c r="N58" s="56"/>
      <c r="O58" s="56"/>
      <c r="P58" s="56"/>
      <c r="Q58" s="55"/>
      <c r="R58" s="55"/>
    </row>
    <row r="59" spans="1:18">
      <c r="A59" s="55"/>
      <c r="B59" s="55"/>
      <c r="C59" s="55"/>
      <c r="D59" s="55"/>
      <c r="E59" s="55"/>
      <c r="F59" s="55"/>
      <c r="G59" s="55"/>
      <c r="H59" s="55"/>
      <c r="I59" s="55"/>
      <c r="J59" s="55"/>
      <c r="K59" s="55"/>
      <c r="L59" s="55"/>
      <c r="M59" s="55"/>
      <c r="N59" s="55"/>
      <c r="O59" s="55"/>
      <c r="P59" s="55"/>
      <c r="Q59" s="55"/>
      <c r="R59" s="55"/>
    </row>
    <row r="60" spans="1:18">
      <c r="A60" s="55"/>
      <c r="B60" s="55"/>
      <c r="C60" s="55"/>
      <c r="D60" s="55"/>
      <c r="E60" s="55"/>
      <c r="F60" s="55"/>
      <c r="G60" s="55"/>
      <c r="H60" s="55"/>
      <c r="I60" s="55"/>
      <c r="J60" s="55"/>
      <c r="K60" s="55"/>
      <c r="L60" s="55"/>
      <c r="M60" s="55"/>
      <c r="N60" s="55"/>
      <c r="O60" s="55"/>
      <c r="P60" s="55"/>
      <c r="Q60" s="55"/>
      <c r="R60" s="55"/>
    </row>
  </sheetData>
  <mergeCells count="1">
    <mergeCell ref="F11:F13"/>
  </mergeCells>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R200"/>
  <sheetViews>
    <sheetView zoomScale="88" workbookViewId="0">
      <selection activeCell="D52" sqref="D52"/>
    </sheetView>
  </sheetViews>
  <sheetFormatPr baseColWidth="10" defaultRowHeight="16"/>
  <cols>
    <col min="1" max="16384" width="10.83203125" style="29"/>
  </cols>
  <sheetData>
    <row r="1" spans="1:44">
      <c r="A1" s="114" t="s">
        <v>1319</v>
      </c>
    </row>
    <row r="2" spans="1:44">
      <c r="A2" s="168" t="s">
        <v>1384</v>
      </c>
    </row>
    <row r="4" spans="1:44" ht="17" thickBot="1">
      <c r="E4" s="242">
        <v>0</v>
      </c>
      <c r="F4" s="243"/>
      <c r="G4" s="242">
        <v>0.2</v>
      </c>
      <c r="H4" s="243"/>
      <c r="I4" s="242">
        <v>0.4</v>
      </c>
      <c r="J4" s="243"/>
      <c r="K4" s="242">
        <v>0.6</v>
      </c>
      <c r="L4" s="243"/>
      <c r="M4" s="242">
        <v>0.8</v>
      </c>
      <c r="N4" s="243"/>
      <c r="O4" s="242">
        <v>1</v>
      </c>
      <c r="P4" s="244"/>
      <c r="S4" s="242">
        <v>0</v>
      </c>
      <c r="T4" s="243"/>
      <c r="U4" s="242">
        <v>0.2</v>
      </c>
      <c r="V4" s="243"/>
      <c r="W4" s="242">
        <v>0.4</v>
      </c>
      <c r="X4" s="243"/>
      <c r="Y4" s="242">
        <v>0.6</v>
      </c>
      <c r="Z4" s="243"/>
      <c r="AA4" s="242">
        <v>0.8</v>
      </c>
      <c r="AB4" s="243"/>
      <c r="AC4" s="242">
        <v>1</v>
      </c>
      <c r="AD4" s="244"/>
      <c r="AG4" s="242">
        <v>0</v>
      </c>
      <c r="AH4" s="243"/>
      <c r="AI4" s="242">
        <v>0.2</v>
      </c>
      <c r="AJ4" s="243"/>
      <c r="AK4" s="242">
        <v>0.4</v>
      </c>
      <c r="AL4" s="243"/>
      <c r="AM4" s="242">
        <v>0.6</v>
      </c>
      <c r="AN4" s="243"/>
      <c r="AO4" s="242">
        <v>0.8</v>
      </c>
      <c r="AP4" s="243"/>
      <c r="AQ4" s="242">
        <v>1</v>
      </c>
      <c r="AR4" s="244"/>
    </row>
    <row r="5" spans="1:44">
      <c r="B5" s="266" t="s">
        <v>1322</v>
      </c>
      <c r="D5" s="115" t="s">
        <v>1324</v>
      </c>
      <c r="E5" s="260" t="s">
        <v>1325</v>
      </c>
      <c r="F5" s="261"/>
      <c r="G5" s="262" t="s">
        <v>1326</v>
      </c>
      <c r="H5" s="263"/>
      <c r="I5" s="262" t="s">
        <v>1326</v>
      </c>
      <c r="J5" s="263"/>
      <c r="K5" s="262" t="s">
        <v>1327</v>
      </c>
      <c r="L5" s="263"/>
      <c r="M5" s="262" t="s">
        <v>1327</v>
      </c>
      <c r="N5" s="263"/>
      <c r="O5" s="262" t="s">
        <v>1327</v>
      </c>
      <c r="P5" s="269"/>
      <c r="R5" s="117" t="s">
        <v>1324</v>
      </c>
      <c r="S5" s="270" t="s">
        <v>1325</v>
      </c>
      <c r="T5" s="271"/>
      <c r="U5" s="256" t="s">
        <v>1326</v>
      </c>
      <c r="V5" s="272"/>
      <c r="W5" s="256" t="s">
        <v>1326</v>
      </c>
      <c r="X5" s="272"/>
      <c r="Y5" s="256" t="s">
        <v>1327</v>
      </c>
      <c r="Z5" s="272"/>
      <c r="AA5" s="256" t="s">
        <v>1327</v>
      </c>
      <c r="AB5" s="272"/>
      <c r="AC5" s="256" t="s">
        <v>1327</v>
      </c>
      <c r="AD5" s="257"/>
      <c r="AF5" s="119" t="s">
        <v>1324</v>
      </c>
      <c r="AG5" s="245" t="s">
        <v>1325</v>
      </c>
      <c r="AH5" s="246"/>
      <c r="AI5" s="247" t="s">
        <v>1326</v>
      </c>
      <c r="AJ5" s="248"/>
      <c r="AK5" s="247" t="s">
        <v>1326</v>
      </c>
      <c r="AL5" s="248"/>
      <c r="AM5" s="247" t="s">
        <v>1327</v>
      </c>
      <c r="AN5" s="248"/>
      <c r="AO5" s="247" t="s">
        <v>1327</v>
      </c>
      <c r="AP5" s="248"/>
      <c r="AQ5" s="247" t="s">
        <v>1327</v>
      </c>
      <c r="AR5" s="249"/>
    </row>
    <row r="6" spans="1:44" ht="17" thickBot="1">
      <c r="B6" s="267"/>
      <c r="D6" s="116" t="s">
        <v>1323</v>
      </c>
      <c r="E6" s="258" t="s">
        <v>1327</v>
      </c>
      <c r="F6" s="259"/>
      <c r="G6" s="258" t="s">
        <v>1327</v>
      </c>
      <c r="H6" s="259"/>
      <c r="I6" s="258" t="s">
        <v>1326</v>
      </c>
      <c r="J6" s="259"/>
      <c r="K6" s="258" t="s">
        <v>1328</v>
      </c>
      <c r="L6" s="259"/>
      <c r="M6" s="258" t="s">
        <v>1328</v>
      </c>
      <c r="N6" s="259"/>
      <c r="O6" s="258" t="s">
        <v>1327</v>
      </c>
      <c r="P6" s="268"/>
      <c r="R6" s="118" t="s">
        <v>1323</v>
      </c>
      <c r="S6" s="252" t="s">
        <v>1327</v>
      </c>
      <c r="T6" s="253"/>
      <c r="U6" s="252" t="s">
        <v>1327</v>
      </c>
      <c r="V6" s="253"/>
      <c r="W6" s="252" t="s">
        <v>1326</v>
      </c>
      <c r="X6" s="253"/>
      <c r="Y6" s="252" t="s">
        <v>1328</v>
      </c>
      <c r="Z6" s="253"/>
      <c r="AA6" s="252" t="s">
        <v>1328</v>
      </c>
      <c r="AB6" s="253"/>
      <c r="AC6" s="252" t="s">
        <v>1327</v>
      </c>
      <c r="AD6" s="254"/>
      <c r="AF6" s="120" t="s">
        <v>1323</v>
      </c>
      <c r="AG6" s="250" t="s">
        <v>1327</v>
      </c>
      <c r="AH6" s="255"/>
      <c r="AI6" s="250" t="s">
        <v>1327</v>
      </c>
      <c r="AJ6" s="255"/>
      <c r="AK6" s="250" t="s">
        <v>1326</v>
      </c>
      <c r="AL6" s="255"/>
      <c r="AM6" s="250" t="s">
        <v>1328</v>
      </c>
      <c r="AN6" s="255"/>
      <c r="AO6" s="250" t="s">
        <v>1328</v>
      </c>
      <c r="AP6" s="255"/>
      <c r="AQ6" s="250" t="s">
        <v>1327</v>
      </c>
      <c r="AR6" s="251"/>
    </row>
    <row r="7" spans="1:44">
      <c r="E7" s="142"/>
      <c r="H7" s="29">
        <v>24</v>
      </c>
      <c r="J7" s="29">
        <v>32</v>
      </c>
      <c r="L7" s="29">
        <v>32</v>
      </c>
      <c r="N7" s="29">
        <v>32</v>
      </c>
      <c r="P7" s="29">
        <v>16</v>
      </c>
      <c r="S7" s="89"/>
      <c r="V7" s="29">
        <v>16</v>
      </c>
      <c r="X7" s="29">
        <v>16</v>
      </c>
      <c r="Z7" s="29">
        <v>8</v>
      </c>
      <c r="AB7" s="29">
        <v>8</v>
      </c>
      <c r="AD7" s="29">
        <v>8</v>
      </c>
      <c r="AL7" s="89"/>
      <c r="AN7" s="28"/>
    </row>
    <row r="8" spans="1:44">
      <c r="E8" s="89"/>
      <c r="S8" s="89"/>
      <c r="V8" s="29">
        <v>8</v>
      </c>
      <c r="X8" s="29">
        <v>16</v>
      </c>
      <c r="Z8" s="29">
        <v>24</v>
      </c>
      <c r="AB8" s="29">
        <v>24</v>
      </c>
      <c r="AD8" s="29">
        <v>8</v>
      </c>
      <c r="AL8" s="89"/>
      <c r="AN8" s="28"/>
    </row>
    <row r="9" spans="1:44">
      <c r="E9" s="89"/>
      <c r="S9" s="89"/>
      <c r="AL9" s="89"/>
      <c r="AN9" s="28"/>
    </row>
    <row r="10" spans="1:44">
      <c r="D10" s="29" t="s">
        <v>1045</v>
      </c>
      <c r="E10" s="89"/>
      <c r="R10" s="29" t="s">
        <v>1046</v>
      </c>
      <c r="S10" s="89"/>
      <c r="AF10" s="29" t="s">
        <v>1047</v>
      </c>
      <c r="AL10" s="89"/>
      <c r="AN10" s="28"/>
    </row>
    <row r="11" spans="1:44">
      <c r="D11" s="37"/>
      <c r="E11" s="57">
        <v>1</v>
      </c>
      <c r="F11" s="57">
        <v>2</v>
      </c>
      <c r="G11" s="57">
        <v>3</v>
      </c>
      <c r="H11" s="57">
        <v>4</v>
      </c>
      <c r="I11" s="57">
        <v>5</v>
      </c>
      <c r="J11" s="57">
        <v>6</v>
      </c>
      <c r="K11" s="57">
        <v>7</v>
      </c>
      <c r="L11" s="57">
        <v>8</v>
      </c>
      <c r="M11" s="57">
        <v>9</v>
      </c>
      <c r="N11" s="57">
        <v>10</v>
      </c>
      <c r="O11" s="57">
        <v>11</v>
      </c>
      <c r="P11" s="57">
        <v>12</v>
      </c>
      <c r="R11" s="24"/>
      <c r="S11" s="58">
        <v>1</v>
      </c>
      <c r="T11" s="58">
        <v>2</v>
      </c>
      <c r="U11" s="58">
        <v>3</v>
      </c>
      <c r="V11" s="58">
        <v>4</v>
      </c>
      <c r="W11" s="58">
        <v>5</v>
      </c>
      <c r="X11" s="58">
        <v>6</v>
      </c>
      <c r="Y11" s="58">
        <v>7</v>
      </c>
      <c r="Z11" s="58">
        <v>8</v>
      </c>
      <c r="AA11" s="58">
        <v>9</v>
      </c>
      <c r="AB11" s="58">
        <v>10</v>
      </c>
      <c r="AC11" s="58">
        <v>11</v>
      </c>
      <c r="AD11" s="58">
        <v>12</v>
      </c>
      <c r="AF11" s="44"/>
      <c r="AG11" s="59">
        <v>1</v>
      </c>
      <c r="AH11" s="59">
        <v>2</v>
      </c>
      <c r="AI11" s="59">
        <v>3</v>
      </c>
      <c r="AJ11" s="59">
        <v>4</v>
      </c>
      <c r="AK11" s="59">
        <v>5</v>
      </c>
      <c r="AL11" s="59">
        <v>6</v>
      </c>
      <c r="AM11" s="59">
        <v>7</v>
      </c>
      <c r="AN11" s="59">
        <v>8</v>
      </c>
      <c r="AO11" s="59">
        <v>9</v>
      </c>
      <c r="AP11" s="59">
        <v>10</v>
      </c>
      <c r="AQ11" s="59">
        <v>11</v>
      </c>
      <c r="AR11" s="59">
        <v>12</v>
      </c>
    </row>
    <row r="12" spans="1:44">
      <c r="D12" s="60" t="s">
        <v>2</v>
      </c>
      <c r="E12" s="38" t="s">
        <v>1052</v>
      </c>
      <c r="F12" s="39" t="s">
        <v>1053</v>
      </c>
      <c r="G12" s="38" t="s">
        <v>1054</v>
      </c>
      <c r="H12" s="38" t="s">
        <v>1055</v>
      </c>
      <c r="I12" s="38" t="s">
        <v>1056</v>
      </c>
      <c r="J12" s="38" t="s">
        <v>1057</v>
      </c>
      <c r="K12" s="38" t="s">
        <v>1058</v>
      </c>
      <c r="L12" s="38" t="s">
        <v>1059</v>
      </c>
      <c r="M12" s="38" t="s">
        <v>1060</v>
      </c>
      <c r="N12" s="38" t="s">
        <v>1061</v>
      </c>
      <c r="O12" s="38" t="s">
        <v>1062</v>
      </c>
      <c r="P12" s="23"/>
      <c r="R12" s="61" t="s">
        <v>2</v>
      </c>
      <c r="S12" s="42" t="s">
        <v>1052</v>
      </c>
      <c r="T12" s="43" t="s">
        <v>1053</v>
      </c>
      <c r="U12" s="42" t="s">
        <v>1054</v>
      </c>
      <c r="V12" s="42" t="s">
        <v>1055</v>
      </c>
      <c r="W12" s="42" t="s">
        <v>1056</v>
      </c>
      <c r="X12" s="42" t="s">
        <v>1057</v>
      </c>
      <c r="Y12" s="42" t="s">
        <v>1058</v>
      </c>
      <c r="Z12" s="42" t="s">
        <v>1059</v>
      </c>
      <c r="AA12" s="42" t="s">
        <v>1060</v>
      </c>
      <c r="AB12" s="42" t="s">
        <v>1061</v>
      </c>
      <c r="AC12" s="42" t="s">
        <v>1062</v>
      </c>
      <c r="AD12" s="23"/>
      <c r="AF12" s="62" t="s">
        <v>2</v>
      </c>
      <c r="AG12" s="46" t="s">
        <v>1052</v>
      </c>
      <c r="AH12" s="47" t="s">
        <v>1053</v>
      </c>
      <c r="AI12" s="46" t="s">
        <v>1054</v>
      </c>
      <c r="AJ12" s="46" t="s">
        <v>1055</v>
      </c>
      <c r="AK12" s="46" t="s">
        <v>1056</v>
      </c>
      <c r="AL12" s="46" t="s">
        <v>1057</v>
      </c>
      <c r="AM12" s="46" t="s">
        <v>1058</v>
      </c>
      <c r="AN12" s="46" t="s">
        <v>1059</v>
      </c>
      <c r="AO12" s="46" t="s">
        <v>1060</v>
      </c>
      <c r="AP12" s="46" t="s">
        <v>1061</v>
      </c>
      <c r="AQ12" s="46" t="s">
        <v>1062</v>
      </c>
      <c r="AR12" s="23"/>
    </row>
    <row r="13" spans="1:44" ht="17" thickBot="1">
      <c r="D13" s="60" t="s">
        <v>3</v>
      </c>
      <c r="E13" s="38" t="s">
        <v>1052</v>
      </c>
      <c r="F13" s="39" t="s">
        <v>1053</v>
      </c>
      <c r="G13" s="38" t="s">
        <v>1054</v>
      </c>
      <c r="H13" s="38" t="s">
        <v>1055</v>
      </c>
      <c r="I13" s="38" t="s">
        <v>1056</v>
      </c>
      <c r="J13" s="38" t="s">
        <v>1057</v>
      </c>
      <c r="K13" s="38" t="s">
        <v>1058</v>
      </c>
      <c r="L13" s="38" t="s">
        <v>1059</v>
      </c>
      <c r="M13" s="38" t="s">
        <v>1060</v>
      </c>
      <c r="N13" s="38" t="s">
        <v>1061</v>
      </c>
      <c r="O13" s="38" t="s">
        <v>1062</v>
      </c>
      <c r="P13" s="23"/>
      <c r="R13" s="61" t="s">
        <v>3</v>
      </c>
      <c r="S13" s="42" t="s">
        <v>1052</v>
      </c>
      <c r="T13" s="43" t="s">
        <v>1053</v>
      </c>
      <c r="U13" s="42" t="s">
        <v>1054</v>
      </c>
      <c r="V13" s="42" t="s">
        <v>1055</v>
      </c>
      <c r="W13" s="42" t="s">
        <v>1056</v>
      </c>
      <c r="X13" s="42" t="s">
        <v>1057</v>
      </c>
      <c r="Y13" s="42" t="s">
        <v>1058</v>
      </c>
      <c r="Z13" s="42" t="s">
        <v>1059</v>
      </c>
      <c r="AA13" s="42" t="s">
        <v>1060</v>
      </c>
      <c r="AB13" s="42" t="s">
        <v>1061</v>
      </c>
      <c r="AC13" s="42" t="s">
        <v>1062</v>
      </c>
      <c r="AD13" s="23"/>
      <c r="AF13" s="62" t="s">
        <v>3</v>
      </c>
      <c r="AG13" s="46" t="s">
        <v>1052</v>
      </c>
      <c r="AH13" s="47" t="s">
        <v>1053</v>
      </c>
      <c r="AI13" s="46" t="s">
        <v>1054</v>
      </c>
      <c r="AJ13" s="46" t="s">
        <v>1055</v>
      </c>
      <c r="AK13" s="46" t="s">
        <v>1056</v>
      </c>
      <c r="AL13" s="46" t="s">
        <v>1057</v>
      </c>
      <c r="AM13" s="46" t="s">
        <v>1058</v>
      </c>
      <c r="AN13" s="46" t="s">
        <v>1059</v>
      </c>
      <c r="AO13" s="46" t="s">
        <v>1060</v>
      </c>
      <c r="AP13" s="46" t="s">
        <v>1061</v>
      </c>
      <c r="AQ13" s="46" t="s">
        <v>1062</v>
      </c>
      <c r="AR13" s="23"/>
    </row>
    <row r="14" spans="1:44">
      <c r="B14" s="264" t="s">
        <v>1320</v>
      </c>
      <c r="D14" s="60" t="s">
        <v>4</v>
      </c>
      <c r="E14" s="38" t="s">
        <v>1052</v>
      </c>
      <c r="F14" s="39" t="s">
        <v>1053</v>
      </c>
      <c r="G14" s="38" t="s">
        <v>1054</v>
      </c>
      <c r="H14" s="38" t="s">
        <v>1055</v>
      </c>
      <c r="I14" s="38" t="s">
        <v>1056</v>
      </c>
      <c r="J14" s="38" t="s">
        <v>1057</v>
      </c>
      <c r="K14" s="38" t="s">
        <v>1058</v>
      </c>
      <c r="L14" s="38" t="s">
        <v>1059</v>
      </c>
      <c r="M14" s="38" t="s">
        <v>1060</v>
      </c>
      <c r="N14" s="38" t="s">
        <v>1061</v>
      </c>
      <c r="O14" s="38" t="s">
        <v>1062</v>
      </c>
      <c r="P14" s="23"/>
      <c r="R14" s="61" t="s">
        <v>4</v>
      </c>
      <c r="S14" s="42" t="s">
        <v>1052</v>
      </c>
      <c r="T14" s="43" t="s">
        <v>1053</v>
      </c>
      <c r="U14" s="42" t="s">
        <v>1054</v>
      </c>
      <c r="V14" s="42" t="s">
        <v>1055</v>
      </c>
      <c r="W14" s="42" t="s">
        <v>1056</v>
      </c>
      <c r="X14" s="42" t="s">
        <v>1057</v>
      </c>
      <c r="Y14" s="42" t="s">
        <v>1058</v>
      </c>
      <c r="Z14" s="42" t="s">
        <v>1059</v>
      </c>
      <c r="AA14" s="42" t="s">
        <v>1060</v>
      </c>
      <c r="AB14" s="42" t="s">
        <v>1061</v>
      </c>
      <c r="AC14" s="42" t="s">
        <v>1062</v>
      </c>
      <c r="AD14" s="23"/>
      <c r="AF14" s="62" t="s">
        <v>4</v>
      </c>
      <c r="AG14" s="46" t="s">
        <v>1052</v>
      </c>
      <c r="AH14" s="47" t="s">
        <v>1053</v>
      </c>
      <c r="AI14" s="46" t="s">
        <v>1054</v>
      </c>
      <c r="AJ14" s="46" t="s">
        <v>1055</v>
      </c>
      <c r="AK14" s="46" t="s">
        <v>1056</v>
      </c>
      <c r="AL14" s="46" t="s">
        <v>1057</v>
      </c>
      <c r="AM14" s="46" t="s">
        <v>1058</v>
      </c>
      <c r="AN14" s="46" t="s">
        <v>1059</v>
      </c>
      <c r="AO14" s="46" t="s">
        <v>1060</v>
      </c>
      <c r="AP14" s="46" t="s">
        <v>1061</v>
      </c>
      <c r="AQ14" s="46" t="s">
        <v>1062</v>
      </c>
      <c r="AR14" s="23"/>
    </row>
    <row r="15" spans="1:44" ht="17" thickBot="1">
      <c r="B15" s="265"/>
      <c r="D15" s="60" t="s">
        <v>5</v>
      </c>
      <c r="E15" s="38" t="s">
        <v>1052</v>
      </c>
      <c r="F15" s="39" t="s">
        <v>1053</v>
      </c>
      <c r="G15" s="38" t="s">
        <v>1054</v>
      </c>
      <c r="H15" s="38" t="s">
        <v>1055</v>
      </c>
      <c r="I15" s="38" t="s">
        <v>1056</v>
      </c>
      <c r="J15" s="38" t="s">
        <v>1057</v>
      </c>
      <c r="K15" s="38" t="s">
        <v>1058</v>
      </c>
      <c r="L15" s="38" t="s">
        <v>1059</v>
      </c>
      <c r="M15" s="38" t="s">
        <v>1060</v>
      </c>
      <c r="N15" s="38" t="s">
        <v>1061</v>
      </c>
      <c r="O15" s="38" t="s">
        <v>1062</v>
      </c>
      <c r="P15" s="23"/>
      <c r="R15" s="61" t="s">
        <v>5</v>
      </c>
      <c r="S15" s="42" t="s">
        <v>1052</v>
      </c>
      <c r="T15" s="43" t="s">
        <v>1053</v>
      </c>
      <c r="U15" s="42" t="s">
        <v>1054</v>
      </c>
      <c r="V15" s="42" t="s">
        <v>1055</v>
      </c>
      <c r="W15" s="42" t="s">
        <v>1056</v>
      </c>
      <c r="X15" s="42" t="s">
        <v>1057</v>
      </c>
      <c r="Y15" s="42" t="s">
        <v>1058</v>
      </c>
      <c r="Z15" s="42" t="s">
        <v>1059</v>
      </c>
      <c r="AA15" s="42" t="s">
        <v>1060</v>
      </c>
      <c r="AB15" s="42" t="s">
        <v>1061</v>
      </c>
      <c r="AC15" s="42" t="s">
        <v>1062</v>
      </c>
      <c r="AD15" s="23"/>
      <c r="AF15" s="62" t="s">
        <v>5</v>
      </c>
      <c r="AG15" s="46" t="s">
        <v>1052</v>
      </c>
      <c r="AH15" s="47" t="s">
        <v>1053</v>
      </c>
      <c r="AI15" s="46" t="s">
        <v>1054</v>
      </c>
      <c r="AJ15" s="46" t="s">
        <v>1055</v>
      </c>
      <c r="AK15" s="46" t="s">
        <v>1056</v>
      </c>
      <c r="AL15" s="46" t="s">
        <v>1057</v>
      </c>
      <c r="AM15" s="46" t="s">
        <v>1058</v>
      </c>
      <c r="AN15" s="46" t="s">
        <v>1059</v>
      </c>
      <c r="AO15" s="46" t="s">
        <v>1060</v>
      </c>
      <c r="AP15" s="46" t="s">
        <v>1061</v>
      </c>
      <c r="AQ15" s="46" t="s">
        <v>1062</v>
      </c>
      <c r="AR15" s="23"/>
    </row>
    <row r="16" spans="1:44">
      <c r="D16" s="60" t="s">
        <v>6</v>
      </c>
      <c r="E16" s="38" t="s">
        <v>1052</v>
      </c>
      <c r="F16" s="39" t="s">
        <v>1053</v>
      </c>
      <c r="G16" s="38" t="s">
        <v>1054</v>
      </c>
      <c r="H16" s="38" t="s">
        <v>1055</v>
      </c>
      <c r="I16" s="38" t="s">
        <v>1056</v>
      </c>
      <c r="J16" s="38" t="s">
        <v>1057</v>
      </c>
      <c r="K16" s="38" t="s">
        <v>1058</v>
      </c>
      <c r="L16" s="38" t="s">
        <v>1059</v>
      </c>
      <c r="M16" s="38" t="s">
        <v>1060</v>
      </c>
      <c r="N16" s="38" t="s">
        <v>1061</v>
      </c>
      <c r="O16" s="38" t="s">
        <v>1062</v>
      </c>
      <c r="P16" s="23"/>
      <c r="R16" s="61" t="s">
        <v>6</v>
      </c>
      <c r="S16" s="42" t="s">
        <v>1052</v>
      </c>
      <c r="T16" s="43" t="s">
        <v>1053</v>
      </c>
      <c r="U16" s="42" t="s">
        <v>1054</v>
      </c>
      <c r="V16" s="42" t="s">
        <v>1055</v>
      </c>
      <c r="W16" s="42" t="s">
        <v>1056</v>
      </c>
      <c r="X16" s="42" t="s">
        <v>1057</v>
      </c>
      <c r="Y16" s="42" t="s">
        <v>1058</v>
      </c>
      <c r="Z16" s="42" t="s">
        <v>1059</v>
      </c>
      <c r="AA16" s="42" t="s">
        <v>1060</v>
      </c>
      <c r="AB16" s="42" t="s">
        <v>1061</v>
      </c>
      <c r="AC16" s="42" t="s">
        <v>1062</v>
      </c>
      <c r="AD16" s="23"/>
      <c r="AF16" s="62" t="s">
        <v>6</v>
      </c>
      <c r="AG16" s="46" t="s">
        <v>1052</v>
      </c>
      <c r="AH16" s="47" t="s">
        <v>1053</v>
      </c>
      <c r="AI16" s="46" t="s">
        <v>1054</v>
      </c>
      <c r="AJ16" s="46" t="s">
        <v>1055</v>
      </c>
      <c r="AK16" s="46" t="s">
        <v>1056</v>
      </c>
      <c r="AL16" s="46" t="s">
        <v>1057</v>
      </c>
      <c r="AM16" s="46" t="s">
        <v>1058</v>
      </c>
      <c r="AN16" s="46" t="s">
        <v>1059</v>
      </c>
      <c r="AO16" s="46" t="s">
        <v>1060</v>
      </c>
      <c r="AP16" s="46" t="s">
        <v>1061</v>
      </c>
      <c r="AQ16" s="46" t="s">
        <v>1062</v>
      </c>
      <c r="AR16" s="23"/>
    </row>
    <row r="17" spans="2:44">
      <c r="D17" s="60" t="s">
        <v>7</v>
      </c>
      <c r="E17" s="38" t="s">
        <v>1052</v>
      </c>
      <c r="F17" s="39" t="s">
        <v>1053</v>
      </c>
      <c r="G17" s="38" t="s">
        <v>1054</v>
      </c>
      <c r="H17" s="38" t="s">
        <v>1055</v>
      </c>
      <c r="I17" s="38" t="s">
        <v>1056</v>
      </c>
      <c r="J17" s="38" t="s">
        <v>1057</v>
      </c>
      <c r="K17" s="38" t="s">
        <v>1058</v>
      </c>
      <c r="L17" s="38" t="s">
        <v>1059</v>
      </c>
      <c r="M17" s="38" t="s">
        <v>1060</v>
      </c>
      <c r="N17" s="38" t="s">
        <v>1061</v>
      </c>
      <c r="O17" s="38" t="s">
        <v>1062</v>
      </c>
      <c r="P17" s="23"/>
      <c r="R17" s="61" t="s">
        <v>7</v>
      </c>
      <c r="S17" s="42" t="s">
        <v>1052</v>
      </c>
      <c r="T17" s="43" t="s">
        <v>1053</v>
      </c>
      <c r="U17" s="42" t="s">
        <v>1054</v>
      </c>
      <c r="V17" s="42" t="s">
        <v>1055</v>
      </c>
      <c r="W17" s="42" t="s">
        <v>1056</v>
      </c>
      <c r="X17" s="42" t="s">
        <v>1057</v>
      </c>
      <c r="Y17" s="42" t="s">
        <v>1058</v>
      </c>
      <c r="Z17" s="42" t="s">
        <v>1059</v>
      </c>
      <c r="AA17" s="42" t="s">
        <v>1060</v>
      </c>
      <c r="AB17" s="42" t="s">
        <v>1061</v>
      </c>
      <c r="AC17" s="42" t="s">
        <v>1062</v>
      </c>
      <c r="AD17" s="23"/>
      <c r="AF17" s="62" t="s">
        <v>7</v>
      </c>
      <c r="AG17" s="46" t="s">
        <v>1052</v>
      </c>
      <c r="AH17" s="47" t="s">
        <v>1053</v>
      </c>
      <c r="AI17" s="46" t="s">
        <v>1054</v>
      </c>
      <c r="AJ17" s="46" t="s">
        <v>1055</v>
      </c>
      <c r="AK17" s="46" t="s">
        <v>1056</v>
      </c>
      <c r="AL17" s="46" t="s">
        <v>1057</v>
      </c>
      <c r="AM17" s="46" t="s">
        <v>1058</v>
      </c>
      <c r="AN17" s="46" t="s">
        <v>1059</v>
      </c>
      <c r="AO17" s="46" t="s">
        <v>1060</v>
      </c>
      <c r="AP17" s="46" t="s">
        <v>1061</v>
      </c>
      <c r="AQ17" s="46" t="s">
        <v>1062</v>
      </c>
      <c r="AR17" s="23"/>
    </row>
    <row r="18" spans="2:44">
      <c r="D18" s="60" t="s">
        <v>8</v>
      </c>
      <c r="E18" s="38" t="s">
        <v>1052</v>
      </c>
      <c r="F18" s="39" t="s">
        <v>1053</v>
      </c>
      <c r="G18" s="38" t="s">
        <v>1054</v>
      </c>
      <c r="H18" s="38" t="s">
        <v>1055</v>
      </c>
      <c r="I18" s="38" t="s">
        <v>1056</v>
      </c>
      <c r="J18" s="38" t="s">
        <v>1057</v>
      </c>
      <c r="K18" s="38" t="s">
        <v>1058</v>
      </c>
      <c r="L18" s="38" t="s">
        <v>1059</v>
      </c>
      <c r="M18" s="38" t="s">
        <v>1060</v>
      </c>
      <c r="N18" s="38" t="s">
        <v>1061</v>
      </c>
      <c r="O18" s="38" t="s">
        <v>1062</v>
      </c>
      <c r="P18" s="23"/>
      <c r="R18" s="61" t="s">
        <v>8</v>
      </c>
      <c r="S18" s="42" t="s">
        <v>1052</v>
      </c>
      <c r="T18" s="43" t="s">
        <v>1053</v>
      </c>
      <c r="U18" s="42" t="s">
        <v>1054</v>
      </c>
      <c r="V18" s="42" t="s">
        <v>1055</v>
      </c>
      <c r="W18" s="42" t="s">
        <v>1056</v>
      </c>
      <c r="X18" s="42" t="s">
        <v>1057</v>
      </c>
      <c r="Y18" s="42" t="s">
        <v>1058</v>
      </c>
      <c r="Z18" s="42" t="s">
        <v>1059</v>
      </c>
      <c r="AA18" s="42" t="s">
        <v>1060</v>
      </c>
      <c r="AB18" s="42" t="s">
        <v>1061</v>
      </c>
      <c r="AC18" s="42" t="s">
        <v>1062</v>
      </c>
      <c r="AD18" s="23"/>
      <c r="AF18" s="62" t="s">
        <v>8</v>
      </c>
      <c r="AG18" s="46" t="s">
        <v>1052</v>
      </c>
      <c r="AH18" s="47" t="s">
        <v>1053</v>
      </c>
      <c r="AI18" s="46" t="s">
        <v>1054</v>
      </c>
      <c r="AJ18" s="46" t="s">
        <v>1055</v>
      </c>
      <c r="AK18" s="46" t="s">
        <v>1056</v>
      </c>
      <c r="AL18" s="46" t="s">
        <v>1057</v>
      </c>
      <c r="AM18" s="46" t="s">
        <v>1058</v>
      </c>
      <c r="AN18" s="46" t="s">
        <v>1059</v>
      </c>
      <c r="AO18" s="46" t="s">
        <v>1060</v>
      </c>
      <c r="AP18" s="46" t="s">
        <v>1061</v>
      </c>
      <c r="AQ18" s="46" t="s">
        <v>1062</v>
      </c>
      <c r="AR18" s="23"/>
    </row>
    <row r="19" spans="2:44">
      <c r="D19" s="60" t="s">
        <v>9</v>
      </c>
      <c r="E19" s="38" t="s">
        <v>1052</v>
      </c>
      <c r="F19" s="39" t="s">
        <v>1053</v>
      </c>
      <c r="G19" s="38" t="s">
        <v>1054</v>
      </c>
      <c r="H19" s="38" t="s">
        <v>1055</v>
      </c>
      <c r="I19" s="38" t="s">
        <v>1056</v>
      </c>
      <c r="J19" s="38" t="s">
        <v>1057</v>
      </c>
      <c r="K19" s="38" t="s">
        <v>1058</v>
      </c>
      <c r="L19" s="38" t="s">
        <v>1059</v>
      </c>
      <c r="M19" s="38" t="s">
        <v>1060</v>
      </c>
      <c r="N19" s="38" t="s">
        <v>1061</v>
      </c>
      <c r="O19" s="38" t="s">
        <v>1062</v>
      </c>
      <c r="P19" s="23"/>
      <c r="R19" s="61" t="s">
        <v>9</v>
      </c>
      <c r="S19" s="42" t="s">
        <v>1052</v>
      </c>
      <c r="T19" s="43" t="s">
        <v>1053</v>
      </c>
      <c r="U19" s="42" t="s">
        <v>1054</v>
      </c>
      <c r="V19" s="42" t="s">
        <v>1055</v>
      </c>
      <c r="W19" s="42" t="s">
        <v>1056</v>
      </c>
      <c r="X19" s="42" t="s">
        <v>1057</v>
      </c>
      <c r="Y19" s="42" t="s">
        <v>1058</v>
      </c>
      <c r="Z19" s="42" t="s">
        <v>1059</v>
      </c>
      <c r="AA19" s="42" t="s">
        <v>1060</v>
      </c>
      <c r="AB19" s="42" t="s">
        <v>1061</v>
      </c>
      <c r="AC19" s="42" t="s">
        <v>1062</v>
      </c>
      <c r="AD19" s="23"/>
      <c r="AF19" s="62" t="s">
        <v>9</v>
      </c>
      <c r="AG19" s="46" t="s">
        <v>1052</v>
      </c>
      <c r="AH19" s="47" t="s">
        <v>1053</v>
      </c>
      <c r="AI19" s="46" t="s">
        <v>1054</v>
      </c>
      <c r="AJ19" s="46" t="s">
        <v>1055</v>
      </c>
      <c r="AK19" s="46" t="s">
        <v>1056</v>
      </c>
      <c r="AL19" s="46" t="s">
        <v>1057</v>
      </c>
      <c r="AM19" s="46" t="s">
        <v>1058</v>
      </c>
      <c r="AN19" s="46" t="s">
        <v>1059</v>
      </c>
      <c r="AO19" s="46" t="s">
        <v>1060</v>
      </c>
      <c r="AP19" s="46" t="s">
        <v>1061</v>
      </c>
      <c r="AQ19" s="46" t="s">
        <v>1062</v>
      </c>
      <c r="AR19" s="23"/>
    </row>
    <row r="20" spans="2:44">
      <c r="D20" s="37"/>
      <c r="E20" s="37"/>
      <c r="F20" s="37"/>
      <c r="G20" s="37"/>
      <c r="H20" s="37"/>
      <c r="I20" s="37"/>
      <c r="J20" s="37"/>
      <c r="K20" s="37"/>
      <c r="L20" s="37"/>
      <c r="M20" s="37"/>
      <c r="N20" s="37"/>
      <c r="O20" s="37"/>
      <c r="P20" s="37"/>
      <c r="R20" s="24"/>
      <c r="S20" s="24"/>
      <c r="T20" s="24"/>
      <c r="U20" s="24"/>
      <c r="V20" s="24"/>
      <c r="W20" s="24"/>
      <c r="X20" s="24"/>
      <c r="Y20" s="24"/>
      <c r="Z20" s="24"/>
      <c r="AA20" s="24"/>
      <c r="AB20" s="24"/>
      <c r="AC20" s="24"/>
      <c r="AD20" s="24"/>
      <c r="AF20" s="48"/>
      <c r="AG20" s="49"/>
      <c r="AH20" s="49"/>
      <c r="AI20" s="49"/>
      <c r="AJ20" s="49"/>
      <c r="AK20" s="49"/>
      <c r="AL20" s="49"/>
      <c r="AM20" s="50"/>
      <c r="AN20" s="49"/>
      <c r="AO20" s="51"/>
      <c r="AP20" s="52"/>
      <c r="AQ20" s="53"/>
      <c r="AR20" s="54"/>
    </row>
    <row r="21" spans="2:44" ht="17" thickBot="1"/>
    <row r="22" spans="2:44">
      <c r="B22" s="264" t="s">
        <v>1321</v>
      </c>
      <c r="D22" s="90"/>
      <c r="E22" s="101" t="s">
        <v>1306</v>
      </c>
      <c r="F22" s="101" t="s">
        <v>1307</v>
      </c>
      <c r="G22" s="101" t="s">
        <v>1308</v>
      </c>
      <c r="H22" s="101" t="s">
        <v>1309</v>
      </c>
      <c r="I22" s="101" t="s">
        <v>1310</v>
      </c>
      <c r="J22" s="101" t="s">
        <v>1311</v>
      </c>
      <c r="K22" s="101" t="s">
        <v>1312</v>
      </c>
      <c r="L22" s="101" t="s">
        <v>1313</v>
      </c>
      <c r="M22" s="101" t="s">
        <v>1314</v>
      </c>
      <c r="N22" s="101" t="s">
        <v>1315</v>
      </c>
      <c r="O22" s="101" t="s">
        <v>1316</v>
      </c>
      <c r="P22" s="101" t="s">
        <v>1317</v>
      </c>
      <c r="Q22" s="90"/>
      <c r="R22" s="100"/>
      <c r="S22" s="101" t="s">
        <v>1306</v>
      </c>
      <c r="T22" s="101" t="s">
        <v>1307</v>
      </c>
      <c r="U22" s="101" t="s">
        <v>1308</v>
      </c>
      <c r="V22" s="101" t="s">
        <v>1309</v>
      </c>
      <c r="W22" s="101" t="s">
        <v>1310</v>
      </c>
      <c r="X22" s="101" t="s">
        <v>1311</v>
      </c>
      <c r="Y22" s="101" t="s">
        <v>1312</v>
      </c>
      <c r="Z22" s="101" t="s">
        <v>1313</v>
      </c>
      <c r="AA22" s="101" t="s">
        <v>1314</v>
      </c>
      <c r="AB22" s="101" t="s">
        <v>1315</v>
      </c>
      <c r="AC22" s="101" t="s">
        <v>1316</v>
      </c>
      <c r="AD22" s="101" t="s">
        <v>1317</v>
      </c>
      <c r="AE22" s="90"/>
      <c r="AF22" s="90"/>
      <c r="AG22" s="101" t="s">
        <v>1306</v>
      </c>
      <c r="AH22" s="101" t="s">
        <v>1307</v>
      </c>
      <c r="AI22" s="101" t="s">
        <v>1308</v>
      </c>
      <c r="AJ22" s="101" t="s">
        <v>1309</v>
      </c>
      <c r="AK22" s="101" t="s">
        <v>1310</v>
      </c>
      <c r="AL22" s="101" t="s">
        <v>1311</v>
      </c>
      <c r="AM22" s="101" t="s">
        <v>1312</v>
      </c>
      <c r="AN22" s="101" t="s">
        <v>1313</v>
      </c>
      <c r="AO22" s="101" t="s">
        <v>1314</v>
      </c>
      <c r="AP22" s="101" t="s">
        <v>1315</v>
      </c>
      <c r="AQ22" s="101" t="s">
        <v>1316</v>
      </c>
      <c r="AR22" s="101" t="s">
        <v>1317</v>
      </c>
    </row>
    <row r="23" spans="2:44" ht="17" thickBot="1">
      <c r="B23" s="265"/>
      <c r="D23" s="96" t="s">
        <v>1010</v>
      </c>
      <c r="E23" s="91">
        <v>0</v>
      </c>
      <c r="F23" s="91">
        <v>0.2</v>
      </c>
      <c r="G23" s="91">
        <v>0.4</v>
      </c>
      <c r="H23" s="91">
        <v>0.6</v>
      </c>
      <c r="I23" s="91">
        <v>0.8</v>
      </c>
      <c r="J23" s="91">
        <v>1</v>
      </c>
      <c r="K23" s="91">
        <v>0</v>
      </c>
      <c r="L23" s="91">
        <v>0</v>
      </c>
      <c r="M23" s="91">
        <v>0</v>
      </c>
      <c r="N23" s="91">
        <v>0.2</v>
      </c>
      <c r="O23" s="91">
        <v>0.4</v>
      </c>
      <c r="P23" s="94" t="s">
        <v>1318</v>
      </c>
      <c r="Q23" s="90"/>
      <c r="R23" s="106" t="s">
        <v>1010</v>
      </c>
      <c r="S23" s="102">
        <v>0</v>
      </c>
      <c r="T23" s="102">
        <v>0.2</v>
      </c>
      <c r="U23" s="102">
        <v>0.4</v>
      </c>
      <c r="V23" s="102">
        <v>0.6</v>
      </c>
      <c r="W23" s="102">
        <v>0.8</v>
      </c>
      <c r="X23" s="102">
        <v>1</v>
      </c>
      <c r="Y23" s="102">
        <v>0</v>
      </c>
      <c r="Z23" s="102">
        <v>0</v>
      </c>
      <c r="AA23" s="102">
        <v>0</v>
      </c>
      <c r="AB23" s="102">
        <v>0.2</v>
      </c>
      <c r="AC23" s="102">
        <v>0.4</v>
      </c>
      <c r="AD23" s="103" t="s">
        <v>1318</v>
      </c>
      <c r="AE23" s="90"/>
      <c r="AF23" s="112" t="s">
        <v>1010</v>
      </c>
      <c r="AG23" s="108">
        <v>0</v>
      </c>
      <c r="AH23" s="108">
        <v>0.2</v>
      </c>
      <c r="AI23" s="108">
        <v>0.4</v>
      </c>
      <c r="AJ23" s="108">
        <v>0.6</v>
      </c>
      <c r="AK23" s="108">
        <v>0.8</v>
      </c>
      <c r="AL23" s="108">
        <v>1</v>
      </c>
      <c r="AM23" s="108">
        <v>0</v>
      </c>
      <c r="AN23" s="108">
        <v>0</v>
      </c>
      <c r="AO23" s="108">
        <v>0</v>
      </c>
      <c r="AP23" s="108">
        <v>0.2</v>
      </c>
      <c r="AQ23" s="108">
        <v>0.4</v>
      </c>
      <c r="AR23" s="109" t="s">
        <v>1318</v>
      </c>
    </row>
    <row r="24" spans="2:44">
      <c r="D24" s="97" t="s">
        <v>1011</v>
      </c>
      <c r="E24" s="92">
        <v>0</v>
      </c>
      <c r="F24" s="92">
        <v>0.2</v>
      </c>
      <c r="G24" s="92">
        <v>0.4</v>
      </c>
      <c r="H24" s="92">
        <v>0.6</v>
      </c>
      <c r="I24" s="92">
        <v>0.8</v>
      </c>
      <c r="J24" s="92">
        <v>1</v>
      </c>
      <c r="K24" s="92">
        <v>0.4</v>
      </c>
      <c r="L24" s="92">
        <v>0.6</v>
      </c>
      <c r="M24" s="92">
        <v>0.8</v>
      </c>
      <c r="N24" s="92">
        <v>0.6</v>
      </c>
      <c r="O24" s="92">
        <v>0.8</v>
      </c>
      <c r="P24" s="95" t="s">
        <v>1318</v>
      </c>
      <c r="Q24" s="90"/>
      <c r="R24" s="107" t="s">
        <v>1011</v>
      </c>
      <c r="S24" s="104">
        <v>0</v>
      </c>
      <c r="T24" s="104">
        <v>0.2</v>
      </c>
      <c r="U24" s="104">
        <v>0.4</v>
      </c>
      <c r="V24" s="104">
        <v>0.6</v>
      </c>
      <c r="W24" s="104">
        <v>0.8</v>
      </c>
      <c r="X24" s="104">
        <v>1</v>
      </c>
      <c r="Y24" s="104">
        <v>0.4</v>
      </c>
      <c r="Z24" s="104">
        <v>0.6</v>
      </c>
      <c r="AA24" s="104">
        <v>0.8</v>
      </c>
      <c r="AB24" s="104">
        <v>0.6</v>
      </c>
      <c r="AC24" s="104">
        <v>0.8</v>
      </c>
      <c r="AD24" s="105" t="s">
        <v>1318</v>
      </c>
      <c r="AE24" s="90"/>
      <c r="AF24" s="113" t="s">
        <v>1011</v>
      </c>
      <c r="AG24" s="110">
        <v>0</v>
      </c>
      <c r="AH24" s="110">
        <v>0.2</v>
      </c>
      <c r="AI24" s="110">
        <v>0.4</v>
      </c>
      <c r="AJ24" s="110">
        <v>0.6</v>
      </c>
      <c r="AK24" s="110">
        <v>0.8</v>
      </c>
      <c r="AL24" s="110">
        <v>1</v>
      </c>
      <c r="AM24" s="110">
        <v>0.4</v>
      </c>
      <c r="AN24" s="110">
        <v>0.6</v>
      </c>
      <c r="AO24" s="110">
        <v>0.8</v>
      </c>
      <c r="AP24" s="110">
        <v>0.6</v>
      </c>
      <c r="AQ24" s="110">
        <v>0.8</v>
      </c>
      <c r="AR24" s="111" t="s">
        <v>1318</v>
      </c>
    </row>
    <row r="25" spans="2:44">
      <c r="D25" s="98" t="s">
        <v>1013</v>
      </c>
      <c r="E25" s="91">
        <v>0</v>
      </c>
      <c r="F25" s="91">
        <v>0.2</v>
      </c>
      <c r="G25" s="91">
        <v>0.4</v>
      </c>
      <c r="H25" s="91">
        <v>0.6</v>
      </c>
      <c r="I25" s="91">
        <v>0.8</v>
      </c>
      <c r="J25" s="91">
        <v>1</v>
      </c>
      <c r="K25" s="91">
        <v>0</v>
      </c>
      <c r="L25" s="91">
        <v>0</v>
      </c>
      <c r="M25" s="91">
        <v>0</v>
      </c>
      <c r="N25" s="91">
        <v>0.2</v>
      </c>
      <c r="O25" s="91">
        <v>0.4</v>
      </c>
      <c r="P25" s="94" t="s">
        <v>1318</v>
      </c>
      <c r="Q25" s="90"/>
      <c r="R25" s="106" t="s">
        <v>1013</v>
      </c>
      <c r="S25" s="102">
        <v>0</v>
      </c>
      <c r="T25" s="102">
        <v>0.2</v>
      </c>
      <c r="U25" s="102">
        <v>0.4</v>
      </c>
      <c r="V25" s="102">
        <v>0.6</v>
      </c>
      <c r="W25" s="102">
        <v>0.8</v>
      </c>
      <c r="X25" s="102">
        <v>1</v>
      </c>
      <c r="Y25" s="102">
        <v>0</v>
      </c>
      <c r="Z25" s="102">
        <v>0</v>
      </c>
      <c r="AA25" s="102">
        <v>0</v>
      </c>
      <c r="AB25" s="102">
        <v>0.2</v>
      </c>
      <c r="AC25" s="102">
        <v>0.4</v>
      </c>
      <c r="AD25" s="103" t="s">
        <v>1318</v>
      </c>
      <c r="AE25" s="90"/>
      <c r="AF25" s="112" t="s">
        <v>1013</v>
      </c>
      <c r="AG25" s="108">
        <v>0</v>
      </c>
      <c r="AH25" s="108">
        <v>0.2</v>
      </c>
      <c r="AI25" s="108">
        <v>0.4</v>
      </c>
      <c r="AJ25" s="108">
        <v>0.6</v>
      </c>
      <c r="AK25" s="108">
        <v>0.8</v>
      </c>
      <c r="AL25" s="108">
        <v>1</v>
      </c>
      <c r="AM25" s="108">
        <v>0</v>
      </c>
      <c r="AN25" s="108">
        <v>0</v>
      </c>
      <c r="AO25" s="108">
        <v>0</v>
      </c>
      <c r="AP25" s="108">
        <v>0.2</v>
      </c>
      <c r="AQ25" s="108">
        <v>0.4</v>
      </c>
      <c r="AR25" s="109" t="s">
        <v>1318</v>
      </c>
    </row>
    <row r="26" spans="2:44">
      <c r="D26" s="97" t="s">
        <v>1012</v>
      </c>
      <c r="E26" s="92">
        <v>0</v>
      </c>
      <c r="F26" s="92">
        <v>0.2</v>
      </c>
      <c r="G26" s="92">
        <v>0.4</v>
      </c>
      <c r="H26" s="92">
        <v>0.6</v>
      </c>
      <c r="I26" s="92">
        <v>0.8</v>
      </c>
      <c r="J26" s="92">
        <v>1</v>
      </c>
      <c r="K26" s="92">
        <v>0.4</v>
      </c>
      <c r="L26" s="92">
        <v>0.6</v>
      </c>
      <c r="M26" s="92">
        <v>0.8</v>
      </c>
      <c r="N26" s="92">
        <v>0.6</v>
      </c>
      <c r="O26" s="92">
        <v>0.8</v>
      </c>
      <c r="P26" s="95" t="s">
        <v>1318</v>
      </c>
      <c r="Q26" s="90"/>
      <c r="R26" s="107" t="s">
        <v>1012</v>
      </c>
      <c r="S26" s="104">
        <v>0</v>
      </c>
      <c r="T26" s="104">
        <v>0.2</v>
      </c>
      <c r="U26" s="104">
        <v>0.4</v>
      </c>
      <c r="V26" s="104">
        <v>0.6</v>
      </c>
      <c r="W26" s="104">
        <v>0.8</v>
      </c>
      <c r="X26" s="104">
        <v>1</v>
      </c>
      <c r="Y26" s="104">
        <v>0.4</v>
      </c>
      <c r="Z26" s="104">
        <v>0.6</v>
      </c>
      <c r="AA26" s="104">
        <v>0.8</v>
      </c>
      <c r="AB26" s="104">
        <v>0.6</v>
      </c>
      <c r="AC26" s="104">
        <v>0.8</v>
      </c>
      <c r="AD26" s="105" t="s">
        <v>1318</v>
      </c>
      <c r="AE26" s="90"/>
      <c r="AF26" s="113" t="s">
        <v>1012</v>
      </c>
      <c r="AG26" s="110">
        <v>0</v>
      </c>
      <c r="AH26" s="110">
        <v>0.2</v>
      </c>
      <c r="AI26" s="110">
        <v>0.4</v>
      </c>
      <c r="AJ26" s="110">
        <v>0.6</v>
      </c>
      <c r="AK26" s="110">
        <v>0.8</v>
      </c>
      <c r="AL26" s="110">
        <v>1</v>
      </c>
      <c r="AM26" s="110">
        <v>0.4</v>
      </c>
      <c r="AN26" s="110">
        <v>0.6</v>
      </c>
      <c r="AO26" s="110">
        <v>0.8</v>
      </c>
      <c r="AP26" s="110">
        <v>0.6</v>
      </c>
      <c r="AQ26" s="110">
        <v>0.8</v>
      </c>
      <c r="AR26" s="111" t="s">
        <v>1318</v>
      </c>
    </row>
    <row r="27" spans="2:44">
      <c r="D27" s="98" t="s">
        <v>1014</v>
      </c>
      <c r="E27" s="91">
        <v>0</v>
      </c>
      <c r="F27" s="91">
        <v>0.2</v>
      </c>
      <c r="G27" s="91">
        <v>0.4</v>
      </c>
      <c r="H27" s="91">
        <v>0.6</v>
      </c>
      <c r="I27" s="91">
        <v>0.8</v>
      </c>
      <c r="J27" s="91">
        <v>1</v>
      </c>
      <c r="K27" s="91">
        <v>0</v>
      </c>
      <c r="L27" s="91">
        <v>0</v>
      </c>
      <c r="M27" s="91">
        <v>0</v>
      </c>
      <c r="N27" s="91">
        <v>0.2</v>
      </c>
      <c r="O27" s="91">
        <v>0.4</v>
      </c>
      <c r="P27" s="94" t="s">
        <v>1318</v>
      </c>
      <c r="Q27" s="90"/>
      <c r="R27" s="106" t="s">
        <v>1014</v>
      </c>
      <c r="S27" s="102">
        <v>0</v>
      </c>
      <c r="T27" s="102">
        <v>0.2</v>
      </c>
      <c r="U27" s="102">
        <v>0.4</v>
      </c>
      <c r="V27" s="102">
        <v>0.6</v>
      </c>
      <c r="W27" s="102">
        <v>0.8</v>
      </c>
      <c r="X27" s="102">
        <v>1</v>
      </c>
      <c r="Y27" s="102">
        <v>0</v>
      </c>
      <c r="Z27" s="102">
        <v>0</v>
      </c>
      <c r="AA27" s="102">
        <v>0</v>
      </c>
      <c r="AB27" s="102">
        <v>0.2</v>
      </c>
      <c r="AC27" s="102">
        <v>0.4</v>
      </c>
      <c r="AD27" s="103" t="s">
        <v>1318</v>
      </c>
      <c r="AE27" s="90"/>
      <c r="AF27" s="112" t="s">
        <v>1014</v>
      </c>
      <c r="AG27" s="108">
        <v>0</v>
      </c>
      <c r="AH27" s="108">
        <v>0.2</v>
      </c>
      <c r="AI27" s="108">
        <v>0.4</v>
      </c>
      <c r="AJ27" s="108">
        <v>0.6</v>
      </c>
      <c r="AK27" s="108">
        <v>0.8</v>
      </c>
      <c r="AL27" s="108">
        <v>1</v>
      </c>
      <c r="AM27" s="108">
        <v>0</v>
      </c>
      <c r="AN27" s="108">
        <v>0</v>
      </c>
      <c r="AO27" s="108">
        <v>0</v>
      </c>
      <c r="AP27" s="108">
        <v>0.2</v>
      </c>
      <c r="AQ27" s="108">
        <v>0.4</v>
      </c>
      <c r="AR27" s="109" t="s">
        <v>1318</v>
      </c>
    </row>
    <row r="28" spans="2:44">
      <c r="D28" s="97" t="s">
        <v>1015</v>
      </c>
      <c r="E28" s="92">
        <v>0</v>
      </c>
      <c r="F28" s="92">
        <v>0.2</v>
      </c>
      <c r="G28" s="92">
        <v>0.4</v>
      </c>
      <c r="H28" s="92">
        <v>0.6</v>
      </c>
      <c r="I28" s="92">
        <v>0.8</v>
      </c>
      <c r="J28" s="92">
        <v>1</v>
      </c>
      <c r="K28" s="92">
        <v>0.4</v>
      </c>
      <c r="L28" s="92">
        <v>0.6</v>
      </c>
      <c r="M28" s="92">
        <v>0.8</v>
      </c>
      <c r="N28" s="92">
        <v>0.6</v>
      </c>
      <c r="O28" s="92">
        <v>0.8</v>
      </c>
      <c r="P28" s="95" t="s">
        <v>1318</v>
      </c>
      <c r="Q28" s="90"/>
      <c r="R28" s="107" t="s">
        <v>1015</v>
      </c>
      <c r="S28" s="104">
        <v>0</v>
      </c>
      <c r="T28" s="104">
        <v>0.2</v>
      </c>
      <c r="U28" s="104">
        <v>0.4</v>
      </c>
      <c r="V28" s="104">
        <v>0.6</v>
      </c>
      <c r="W28" s="104">
        <v>0.8</v>
      </c>
      <c r="X28" s="104">
        <v>1</v>
      </c>
      <c r="Y28" s="104">
        <v>0.4</v>
      </c>
      <c r="Z28" s="104">
        <v>0.6</v>
      </c>
      <c r="AA28" s="104">
        <v>0.8</v>
      </c>
      <c r="AB28" s="104">
        <v>0.6</v>
      </c>
      <c r="AC28" s="104">
        <v>0.8</v>
      </c>
      <c r="AD28" s="105" t="s">
        <v>1318</v>
      </c>
      <c r="AE28" s="90"/>
      <c r="AF28" s="113" t="s">
        <v>1015</v>
      </c>
      <c r="AG28" s="110">
        <v>0</v>
      </c>
      <c r="AH28" s="110">
        <v>0.2</v>
      </c>
      <c r="AI28" s="110">
        <v>0.4</v>
      </c>
      <c r="AJ28" s="110">
        <v>0.6</v>
      </c>
      <c r="AK28" s="110">
        <v>0.8</v>
      </c>
      <c r="AL28" s="110">
        <v>1</v>
      </c>
      <c r="AM28" s="110">
        <v>0.4</v>
      </c>
      <c r="AN28" s="110">
        <v>0.6</v>
      </c>
      <c r="AO28" s="110">
        <v>0.8</v>
      </c>
      <c r="AP28" s="110">
        <v>0.6</v>
      </c>
      <c r="AQ28" s="110">
        <v>0.8</v>
      </c>
      <c r="AR28" s="111" t="s">
        <v>1318</v>
      </c>
    </row>
    <row r="29" spans="2:44">
      <c r="D29" s="98" t="s">
        <v>1016</v>
      </c>
      <c r="E29" s="91">
        <v>0</v>
      </c>
      <c r="F29" s="91">
        <v>0.2</v>
      </c>
      <c r="G29" s="91">
        <v>0.4</v>
      </c>
      <c r="H29" s="91">
        <v>0.6</v>
      </c>
      <c r="I29" s="91">
        <v>0.8</v>
      </c>
      <c r="J29" s="91">
        <v>1</v>
      </c>
      <c r="K29" s="91">
        <v>0</v>
      </c>
      <c r="L29" s="91">
        <v>0</v>
      </c>
      <c r="M29" s="91">
        <v>0</v>
      </c>
      <c r="N29" s="91">
        <v>0.2</v>
      </c>
      <c r="O29" s="91">
        <v>0.4</v>
      </c>
      <c r="P29" s="94" t="s">
        <v>1318</v>
      </c>
      <c r="Q29" s="90"/>
      <c r="R29" s="106" t="s">
        <v>1016</v>
      </c>
      <c r="S29" s="102">
        <v>0</v>
      </c>
      <c r="T29" s="102">
        <v>0.2</v>
      </c>
      <c r="U29" s="102">
        <v>0.4</v>
      </c>
      <c r="V29" s="102">
        <v>0.6</v>
      </c>
      <c r="W29" s="102">
        <v>0.8</v>
      </c>
      <c r="X29" s="102">
        <v>1</v>
      </c>
      <c r="Y29" s="102">
        <v>0</v>
      </c>
      <c r="Z29" s="102">
        <v>0</v>
      </c>
      <c r="AA29" s="102">
        <v>0</v>
      </c>
      <c r="AB29" s="102">
        <v>0.2</v>
      </c>
      <c r="AC29" s="102">
        <v>0.4</v>
      </c>
      <c r="AD29" s="103" t="s">
        <v>1318</v>
      </c>
      <c r="AE29" s="90"/>
      <c r="AF29" s="112" t="s">
        <v>1016</v>
      </c>
      <c r="AG29" s="108">
        <v>0</v>
      </c>
      <c r="AH29" s="108">
        <v>0.2</v>
      </c>
      <c r="AI29" s="108">
        <v>0.4</v>
      </c>
      <c r="AJ29" s="108">
        <v>0.6</v>
      </c>
      <c r="AK29" s="108">
        <v>0.8</v>
      </c>
      <c r="AL29" s="108">
        <v>1</v>
      </c>
      <c r="AM29" s="108">
        <v>0</v>
      </c>
      <c r="AN29" s="108">
        <v>0</v>
      </c>
      <c r="AO29" s="108">
        <v>0</v>
      </c>
      <c r="AP29" s="108">
        <v>0.2</v>
      </c>
      <c r="AQ29" s="108">
        <v>0.4</v>
      </c>
      <c r="AR29" s="109" t="s">
        <v>1318</v>
      </c>
    </row>
    <row r="30" spans="2:44">
      <c r="D30" s="97" t="s">
        <v>1017</v>
      </c>
      <c r="E30" s="92">
        <v>0</v>
      </c>
      <c r="F30" s="92">
        <v>0.2</v>
      </c>
      <c r="G30" s="92">
        <v>0.4</v>
      </c>
      <c r="H30" s="92">
        <v>0.6</v>
      </c>
      <c r="I30" s="92">
        <v>0.8</v>
      </c>
      <c r="J30" s="92">
        <v>1</v>
      </c>
      <c r="K30" s="92">
        <v>0.4</v>
      </c>
      <c r="L30" s="92">
        <v>0.6</v>
      </c>
      <c r="M30" s="92">
        <v>0.8</v>
      </c>
      <c r="N30" s="92">
        <v>0.6</v>
      </c>
      <c r="O30" s="92">
        <v>0.8</v>
      </c>
      <c r="P30" s="95" t="s">
        <v>1318</v>
      </c>
      <c r="Q30" s="90"/>
      <c r="R30" s="107" t="s">
        <v>1017</v>
      </c>
      <c r="S30" s="104">
        <v>0</v>
      </c>
      <c r="T30" s="104">
        <v>0.2</v>
      </c>
      <c r="U30" s="104">
        <v>0.4</v>
      </c>
      <c r="V30" s="104">
        <v>0.6</v>
      </c>
      <c r="W30" s="104">
        <v>0.8</v>
      </c>
      <c r="X30" s="104">
        <v>1</v>
      </c>
      <c r="Y30" s="104">
        <v>0.4</v>
      </c>
      <c r="Z30" s="104">
        <v>0.6</v>
      </c>
      <c r="AA30" s="104">
        <v>0.8</v>
      </c>
      <c r="AB30" s="104">
        <v>0.6</v>
      </c>
      <c r="AC30" s="104">
        <v>0.8</v>
      </c>
      <c r="AD30" s="105" t="s">
        <v>1318</v>
      </c>
      <c r="AE30" s="90"/>
      <c r="AF30" s="113" t="s">
        <v>1017</v>
      </c>
      <c r="AG30" s="110">
        <v>0</v>
      </c>
      <c r="AH30" s="110">
        <v>0.2</v>
      </c>
      <c r="AI30" s="110">
        <v>0.4</v>
      </c>
      <c r="AJ30" s="110">
        <v>0.6</v>
      </c>
      <c r="AK30" s="110">
        <v>0.8</v>
      </c>
      <c r="AL30" s="110">
        <v>1</v>
      </c>
      <c r="AM30" s="110">
        <v>0.4</v>
      </c>
      <c r="AN30" s="110">
        <v>0.6</v>
      </c>
      <c r="AO30" s="110">
        <v>0.8</v>
      </c>
      <c r="AP30" s="110">
        <v>0.6</v>
      </c>
      <c r="AQ30" s="110">
        <v>0.8</v>
      </c>
      <c r="AR30" s="111" t="s">
        <v>1318</v>
      </c>
    </row>
    <row r="31" spans="2:44">
      <c r="D31" s="98" t="s">
        <v>1018</v>
      </c>
      <c r="E31" s="91">
        <v>0</v>
      </c>
      <c r="F31" s="91">
        <v>0.2</v>
      </c>
      <c r="G31" s="91">
        <v>0.4</v>
      </c>
      <c r="H31" s="91">
        <v>0.6</v>
      </c>
      <c r="I31" s="91">
        <v>0.8</v>
      </c>
      <c r="J31" s="91">
        <v>1</v>
      </c>
      <c r="K31" s="91">
        <v>0</v>
      </c>
      <c r="L31" s="91">
        <v>0</v>
      </c>
      <c r="M31" s="91">
        <v>0</v>
      </c>
      <c r="N31" s="91">
        <v>0.2</v>
      </c>
      <c r="O31" s="91">
        <v>0.4</v>
      </c>
      <c r="P31" s="94" t="s">
        <v>1318</v>
      </c>
      <c r="Q31" s="90"/>
      <c r="R31" s="106" t="s">
        <v>1018</v>
      </c>
      <c r="S31" s="102">
        <v>0</v>
      </c>
      <c r="T31" s="102">
        <v>0.2</v>
      </c>
      <c r="U31" s="102">
        <v>0.4</v>
      </c>
      <c r="V31" s="102">
        <v>0.6</v>
      </c>
      <c r="W31" s="102">
        <v>0.8</v>
      </c>
      <c r="X31" s="102">
        <v>1</v>
      </c>
      <c r="Y31" s="102">
        <v>0</v>
      </c>
      <c r="Z31" s="102">
        <v>0</v>
      </c>
      <c r="AA31" s="102">
        <v>0</v>
      </c>
      <c r="AB31" s="102">
        <v>0.2</v>
      </c>
      <c r="AC31" s="102">
        <v>0.4</v>
      </c>
      <c r="AD31" s="103" t="s">
        <v>1318</v>
      </c>
      <c r="AE31" s="90"/>
      <c r="AF31" s="112" t="s">
        <v>1018</v>
      </c>
      <c r="AG31" s="108">
        <v>0</v>
      </c>
      <c r="AH31" s="108">
        <v>0.2</v>
      </c>
      <c r="AI31" s="108">
        <v>0.4</v>
      </c>
      <c r="AJ31" s="108">
        <v>0.6</v>
      </c>
      <c r="AK31" s="108">
        <v>0.8</v>
      </c>
      <c r="AL31" s="108">
        <v>1</v>
      </c>
      <c r="AM31" s="108">
        <v>0</v>
      </c>
      <c r="AN31" s="108">
        <v>0</v>
      </c>
      <c r="AO31" s="108">
        <v>0</v>
      </c>
      <c r="AP31" s="108">
        <v>0.2</v>
      </c>
      <c r="AQ31" s="108">
        <v>0.4</v>
      </c>
      <c r="AR31" s="109" t="s">
        <v>1318</v>
      </c>
    </row>
    <row r="32" spans="2:44">
      <c r="D32" s="97" t="s">
        <v>1019</v>
      </c>
      <c r="E32" s="92">
        <v>0</v>
      </c>
      <c r="F32" s="92">
        <v>0.2</v>
      </c>
      <c r="G32" s="92">
        <v>0.4</v>
      </c>
      <c r="H32" s="92">
        <v>0.6</v>
      </c>
      <c r="I32" s="92">
        <v>0.8</v>
      </c>
      <c r="J32" s="92">
        <v>1</v>
      </c>
      <c r="K32" s="92">
        <v>0.4</v>
      </c>
      <c r="L32" s="92">
        <v>0.6</v>
      </c>
      <c r="M32" s="92">
        <v>0.8</v>
      </c>
      <c r="N32" s="92">
        <v>0.6</v>
      </c>
      <c r="O32" s="92">
        <v>0.8</v>
      </c>
      <c r="P32" s="95" t="s">
        <v>1318</v>
      </c>
      <c r="Q32" s="90"/>
      <c r="R32" s="107" t="s">
        <v>1019</v>
      </c>
      <c r="S32" s="104">
        <v>0</v>
      </c>
      <c r="T32" s="104">
        <v>0.2</v>
      </c>
      <c r="U32" s="104">
        <v>0.4</v>
      </c>
      <c r="V32" s="104">
        <v>0.6</v>
      </c>
      <c r="W32" s="104">
        <v>0.8</v>
      </c>
      <c r="X32" s="104">
        <v>1</v>
      </c>
      <c r="Y32" s="104">
        <v>0.4</v>
      </c>
      <c r="Z32" s="104">
        <v>0.6</v>
      </c>
      <c r="AA32" s="104">
        <v>0.8</v>
      </c>
      <c r="AB32" s="104">
        <v>0.6</v>
      </c>
      <c r="AC32" s="104">
        <v>0.8</v>
      </c>
      <c r="AD32" s="105" t="s">
        <v>1318</v>
      </c>
      <c r="AE32" s="90"/>
      <c r="AF32" s="113" t="s">
        <v>1019</v>
      </c>
      <c r="AG32" s="110">
        <v>0</v>
      </c>
      <c r="AH32" s="110">
        <v>0.2</v>
      </c>
      <c r="AI32" s="110">
        <v>0.4</v>
      </c>
      <c r="AJ32" s="110">
        <v>0.6</v>
      </c>
      <c r="AK32" s="110">
        <v>0.8</v>
      </c>
      <c r="AL32" s="110">
        <v>1</v>
      </c>
      <c r="AM32" s="110">
        <v>0.4</v>
      </c>
      <c r="AN32" s="110">
        <v>0.6</v>
      </c>
      <c r="AO32" s="110">
        <v>0.8</v>
      </c>
      <c r="AP32" s="110">
        <v>0.6</v>
      </c>
      <c r="AQ32" s="110">
        <v>0.8</v>
      </c>
      <c r="AR32" s="111" t="s">
        <v>1318</v>
      </c>
    </row>
    <row r="33" spans="4:44">
      <c r="D33" s="98" t="s">
        <v>1020</v>
      </c>
      <c r="E33" s="91">
        <v>0</v>
      </c>
      <c r="F33" s="91">
        <v>0.2</v>
      </c>
      <c r="G33" s="91">
        <v>0.4</v>
      </c>
      <c r="H33" s="91">
        <v>0.6</v>
      </c>
      <c r="I33" s="91">
        <v>0.8</v>
      </c>
      <c r="J33" s="91">
        <v>1</v>
      </c>
      <c r="K33" s="91">
        <v>0</v>
      </c>
      <c r="L33" s="91">
        <v>0</v>
      </c>
      <c r="M33" s="91">
        <v>0</v>
      </c>
      <c r="N33" s="91">
        <v>0.2</v>
      </c>
      <c r="O33" s="91">
        <v>0.4</v>
      </c>
      <c r="P33" s="94" t="s">
        <v>1318</v>
      </c>
      <c r="Q33" s="90"/>
      <c r="R33" s="106" t="s">
        <v>1020</v>
      </c>
      <c r="S33" s="102">
        <v>0</v>
      </c>
      <c r="T33" s="102">
        <v>0.2</v>
      </c>
      <c r="U33" s="102">
        <v>0.4</v>
      </c>
      <c r="V33" s="102">
        <v>0.6</v>
      </c>
      <c r="W33" s="102">
        <v>0.8</v>
      </c>
      <c r="X33" s="102">
        <v>1</v>
      </c>
      <c r="Y33" s="102">
        <v>0</v>
      </c>
      <c r="Z33" s="102">
        <v>0</v>
      </c>
      <c r="AA33" s="102">
        <v>0</v>
      </c>
      <c r="AB33" s="102">
        <v>0.2</v>
      </c>
      <c r="AC33" s="102">
        <v>0.4</v>
      </c>
      <c r="AD33" s="103" t="s">
        <v>1318</v>
      </c>
      <c r="AE33" s="90"/>
      <c r="AF33" s="112" t="s">
        <v>1020</v>
      </c>
      <c r="AG33" s="108">
        <v>0</v>
      </c>
      <c r="AH33" s="108">
        <v>0.2</v>
      </c>
      <c r="AI33" s="108">
        <v>0.4</v>
      </c>
      <c r="AJ33" s="108">
        <v>0.6</v>
      </c>
      <c r="AK33" s="108">
        <v>0.8</v>
      </c>
      <c r="AL33" s="108">
        <v>1</v>
      </c>
      <c r="AM33" s="108">
        <v>0</v>
      </c>
      <c r="AN33" s="108">
        <v>0</v>
      </c>
      <c r="AO33" s="108">
        <v>0</v>
      </c>
      <c r="AP33" s="108">
        <v>0.2</v>
      </c>
      <c r="AQ33" s="108">
        <v>0.4</v>
      </c>
      <c r="AR33" s="109" t="s">
        <v>1318</v>
      </c>
    </row>
    <row r="34" spans="4:44">
      <c r="D34" s="97" t="s">
        <v>1268</v>
      </c>
      <c r="E34" s="92">
        <v>0</v>
      </c>
      <c r="F34" s="92">
        <v>0.2</v>
      </c>
      <c r="G34" s="92">
        <v>0.4</v>
      </c>
      <c r="H34" s="92">
        <v>0.6</v>
      </c>
      <c r="I34" s="92">
        <v>0.8</v>
      </c>
      <c r="J34" s="92">
        <v>1</v>
      </c>
      <c r="K34" s="92">
        <v>0.4</v>
      </c>
      <c r="L34" s="92">
        <v>0.6</v>
      </c>
      <c r="M34" s="92">
        <v>0.8</v>
      </c>
      <c r="N34" s="92">
        <v>0.6</v>
      </c>
      <c r="O34" s="92">
        <v>0.8</v>
      </c>
      <c r="P34" s="95" t="s">
        <v>1318</v>
      </c>
      <c r="Q34" s="90"/>
      <c r="R34" s="107" t="s">
        <v>1268</v>
      </c>
      <c r="S34" s="104">
        <v>0</v>
      </c>
      <c r="T34" s="104">
        <v>0.2</v>
      </c>
      <c r="U34" s="104">
        <v>0.4</v>
      </c>
      <c r="V34" s="104">
        <v>0.6</v>
      </c>
      <c r="W34" s="104">
        <v>0.8</v>
      </c>
      <c r="X34" s="104">
        <v>1</v>
      </c>
      <c r="Y34" s="104">
        <v>0.4</v>
      </c>
      <c r="Z34" s="104">
        <v>0.6</v>
      </c>
      <c r="AA34" s="104">
        <v>0.8</v>
      </c>
      <c r="AB34" s="104">
        <v>0.6</v>
      </c>
      <c r="AC34" s="104">
        <v>0.8</v>
      </c>
      <c r="AD34" s="105" t="s">
        <v>1318</v>
      </c>
      <c r="AE34" s="90"/>
      <c r="AF34" s="113" t="s">
        <v>1268</v>
      </c>
      <c r="AG34" s="110">
        <v>0</v>
      </c>
      <c r="AH34" s="110">
        <v>0.2</v>
      </c>
      <c r="AI34" s="110">
        <v>0.4</v>
      </c>
      <c r="AJ34" s="110">
        <v>0.6</v>
      </c>
      <c r="AK34" s="110">
        <v>0.8</v>
      </c>
      <c r="AL34" s="110">
        <v>1</v>
      </c>
      <c r="AM34" s="110">
        <v>0.4</v>
      </c>
      <c r="AN34" s="110">
        <v>0.6</v>
      </c>
      <c r="AO34" s="110">
        <v>0.8</v>
      </c>
      <c r="AP34" s="110">
        <v>0.6</v>
      </c>
      <c r="AQ34" s="110">
        <v>0.8</v>
      </c>
      <c r="AR34" s="111" t="s">
        <v>1318</v>
      </c>
    </row>
    <row r="35" spans="4:44">
      <c r="D35" s="98" t="s">
        <v>1269</v>
      </c>
      <c r="E35" s="91">
        <v>0</v>
      </c>
      <c r="F35" s="91">
        <v>0.2</v>
      </c>
      <c r="G35" s="91">
        <v>0.4</v>
      </c>
      <c r="H35" s="91">
        <v>0.6</v>
      </c>
      <c r="I35" s="91">
        <v>0.8</v>
      </c>
      <c r="J35" s="91">
        <v>1</v>
      </c>
      <c r="K35" s="91">
        <v>0</v>
      </c>
      <c r="L35" s="91">
        <v>0</v>
      </c>
      <c r="M35" s="91">
        <v>0</v>
      </c>
      <c r="N35" s="91">
        <v>0.2</v>
      </c>
      <c r="O35" s="91">
        <v>0.4</v>
      </c>
      <c r="P35" s="94" t="s">
        <v>1318</v>
      </c>
      <c r="Q35" s="90"/>
      <c r="R35" s="106" t="s">
        <v>1269</v>
      </c>
      <c r="S35" s="102">
        <v>0</v>
      </c>
      <c r="T35" s="102">
        <v>0.2</v>
      </c>
      <c r="U35" s="102">
        <v>0.4</v>
      </c>
      <c r="V35" s="102">
        <v>0.6</v>
      </c>
      <c r="W35" s="102">
        <v>0.8</v>
      </c>
      <c r="X35" s="102">
        <v>1</v>
      </c>
      <c r="Y35" s="102">
        <v>0</v>
      </c>
      <c r="Z35" s="102">
        <v>0</v>
      </c>
      <c r="AA35" s="102">
        <v>0</v>
      </c>
      <c r="AB35" s="102">
        <v>0.2</v>
      </c>
      <c r="AC35" s="102">
        <v>0.4</v>
      </c>
      <c r="AD35" s="103" t="s">
        <v>1318</v>
      </c>
      <c r="AE35" s="90"/>
      <c r="AF35" s="112" t="s">
        <v>1269</v>
      </c>
      <c r="AG35" s="108">
        <v>0</v>
      </c>
      <c r="AH35" s="108">
        <v>0.2</v>
      </c>
      <c r="AI35" s="108">
        <v>0.4</v>
      </c>
      <c r="AJ35" s="108">
        <v>0.6</v>
      </c>
      <c r="AK35" s="108">
        <v>0.8</v>
      </c>
      <c r="AL35" s="108">
        <v>1</v>
      </c>
      <c r="AM35" s="108">
        <v>0</v>
      </c>
      <c r="AN35" s="108">
        <v>0</v>
      </c>
      <c r="AO35" s="108">
        <v>0</v>
      </c>
      <c r="AP35" s="108">
        <v>0.2</v>
      </c>
      <c r="AQ35" s="108">
        <v>0.4</v>
      </c>
      <c r="AR35" s="109" t="s">
        <v>1318</v>
      </c>
    </row>
    <row r="36" spans="4:44">
      <c r="D36" s="97" t="s">
        <v>1270</v>
      </c>
      <c r="E36" s="92">
        <v>0</v>
      </c>
      <c r="F36" s="92">
        <v>0.2</v>
      </c>
      <c r="G36" s="92">
        <v>0.4</v>
      </c>
      <c r="H36" s="92">
        <v>0.6</v>
      </c>
      <c r="I36" s="92">
        <v>0.8</v>
      </c>
      <c r="J36" s="92">
        <v>1</v>
      </c>
      <c r="K36" s="92">
        <v>0.4</v>
      </c>
      <c r="L36" s="92">
        <v>0.6</v>
      </c>
      <c r="M36" s="92">
        <v>0.8</v>
      </c>
      <c r="N36" s="92">
        <v>0.6</v>
      </c>
      <c r="O36" s="92">
        <v>0.8</v>
      </c>
      <c r="P36" s="95" t="s">
        <v>1318</v>
      </c>
      <c r="Q36" s="90"/>
      <c r="R36" s="107" t="s">
        <v>1270</v>
      </c>
      <c r="S36" s="104">
        <v>0</v>
      </c>
      <c r="T36" s="104">
        <v>0.2</v>
      </c>
      <c r="U36" s="104">
        <v>0.4</v>
      </c>
      <c r="V36" s="104">
        <v>0.6</v>
      </c>
      <c r="W36" s="104">
        <v>0.8</v>
      </c>
      <c r="X36" s="104">
        <v>1</v>
      </c>
      <c r="Y36" s="104">
        <v>0.4</v>
      </c>
      <c r="Z36" s="104">
        <v>0.6</v>
      </c>
      <c r="AA36" s="104">
        <v>0.8</v>
      </c>
      <c r="AB36" s="104">
        <v>0.6</v>
      </c>
      <c r="AC36" s="104">
        <v>0.8</v>
      </c>
      <c r="AD36" s="105" t="s">
        <v>1318</v>
      </c>
      <c r="AE36" s="90"/>
      <c r="AF36" s="113" t="s">
        <v>1270</v>
      </c>
      <c r="AG36" s="110">
        <v>0</v>
      </c>
      <c r="AH36" s="110">
        <v>0.2</v>
      </c>
      <c r="AI36" s="110">
        <v>0.4</v>
      </c>
      <c r="AJ36" s="110">
        <v>0.6</v>
      </c>
      <c r="AK36" s="110">
        <v>0.8</v>
      </c>
      <c r="AL36" s="110">
        <v>1</v>
      </c>
      <c r="AM36" s="110">
        <v>0.4</v>
      </c>
      <c r="AN36" s="110">
        <v>0.6</v>
      </c>
      <c r="AO36" s="110">
        <v>0.8</v>
      </c>
      <c r="AP36" s="110">
        <v>0.6</v>
      </c>
      <c r="AQ36" s="110">
        <v>0.8</v>
      </c>
      <c r="AR36" s="111" t="s">
        <v>1318</v>
      </c>
    </row>
    <row r="37" spans="4:44">
      <c r="D37" s="98" t="s">
        <v>1271</v>
      </c>
      <c r="E37" s="91">
        <v>0</v>
      </c>
      <c r="F37" s="91">
        <v>0.2</v>
      </c>
      <c r="G37" s="91">
        <v>0.4</v>
      </c>
      <c r="H37" s="91">
        <v>0.6</v>
      </c>
      <c r="I37" s="91">
        <v>0.8</v>
      </c>
      <c r="J37" s="91">
        <v>1</v>
      </c>
      <c r="K37" s="91">
        <v>0</v>
      </c>
      <c r="L37" s="91">
        <v>0</v>
      </c>
      <c r="M37" s="91">
        <v>0</v>
      </c>
      <c r="N37" s="91">
        <v>0.2</v>
      </c>
      <c r="O37" s="91">
        <v>0.4</v>
      </c>
      <c r="P37" s="94" t="s">
        <v>1318</v>
      </c>
      <c r="Q37" s="90"/>
      <c r="R37" s="106" t="s">
        <v>1271</v>
      </c>
      <c r="S37" s="102">
        <v>0</v>
      </c>
      <c r="T37" s="102">
        <v>0.2</v>
      </c>
      <c r="U37" s="102">
        <v>0.4</v>
      </c>
      <c r="V37" s="102">
        <v>0.6</v>
      </c>
      <c r="W37" s="102">
        <v>0.8</v>
      </c>
      <c r="X37" s="102">
        <v>1</v>
      </c>
      <c r="Y37" s="102">
        <v>0</v>
      </c>
      <c r="Z37" s="102">
        <v>0</v>
      </c>
      <c r="AA37" s="102">
        <v>0</v>
      </c>
      <c r="AB37" s="102">
        <v>0.2</v>
      </c>
      <c r="AC37" s="102">
        <v>0.4</v>
      </c>
      <c r="AD37" s="103" t="s">
        <v>1318</v>
      </c>
      <c r="AE37" s="90"/>
      <c r="AF37" s="112" t="s">
        <v>1271</v>
      </c>
      <c r="AG37" s="108">
        <v>0</v>
      </c>
      <c r="AH37" s="108">
        <v>0.2</v>
      </c>
      <c r="AI37" s="108">
        <v>0.4</v>
      </c>
      <c r="AJ37" s="108">
        <v>0.6</v>
      </c>
      <c r="AK37" s="108">
        <v>0.8</v>
      </c>
      <c r="AL37" s="108">
        <v>1</v>
      </c>
      <c r="AM37" s="108">
        <v>0</v>
      </c>
      <c r="AN37" s="108">
        <v>0</v>
      </c>
      <c r="AO37" s="108">
        <v>0</v>
      </c>
      <c r="AP37" s="108">
        <v>0.2</v>
      </c>
      <c r="AQ37" s="108">
        <v>0.4</v>
      </c>
      <c r="AR37" s="109" t="s">
        <v>1318</v>
      </c>
    </row>
    <row r="38" spans="4:44">
      <c r="D38" s="97" t="s">
        <v>1272</v>
      </c>
      <c r="E38" s="92">
        <v>0</v>
      </c>
      <c r="F38" s="92">
        <v>0.2</v>
      </c>
      <c r="G38" s="92">
        <v>0.4</v>
      </c>
      <c r="H38" s="92">
        <v>0.6</v>
      </c>
      <c r="I38" s="92">
        <v>0.8</v>
      </c>
      <c r="J38" s="92">
        <v>1</v>
      </c>
      <c r="K38" s="92">
        <v>0.4</v>
      </c>
      <c r="L38" s="92">
        <v>0.6</v>
      </c>
      <c r="M38" s="92">
        <v>0.8</v>
      </c>
      <c r="N38" s="92">
        <v>0.6</v>
      </c>
      <c r="O38" s="92">
        <v>0.8</v>
      </c>
      <c r="P38" s="95" t="s">
        <v>1318</v>
      </c>
      <c r="Q38" s="90"/>
      <c r="R38" s="107" t="s">
        <v>1272</v>
      </c>
      <c r="S38" s="104">
        <v>0</v>
      </c>
      <c r="T38" s="104">
        <v>0.2</v>
      </c>
      <c r="U38" s="104">
        <v>0.4</v>
      </c>
      <c r="V38" s="104">
        <v>0.6</v>
      </c>
      <c r="W38" s="104">
        <v>0.8</v>
      </c>
      <c r="X38" s="104">
        <v>1</v>
      </c>
      <c r="Y38" s="104">
        <v>0.4</v>
      </c>
      <c r="Z38" s="104">
        <v>0.6</v>
      </c>
      <c r="AA38" s="104">
        <v>0.8</v>
      </c>
      <c r="AB38" s="104">
        <v>0.6</v>
      </c>
      <c r="AC38" s="104">
        <v>0.8</v>
      </c>
      <c r="AD38" s="105" t="s">
        <v>1318</v>
      </c>
      <c r="AE38" s="90"/>
      <c r="AF38" s="113" t="s">
        <v>1272</v>
      </c>
      <c r="AG38" s="110">
        <v>0</v>
      </c>
      <c r="AH38" s="110">
        <v>0.2</v>
      </c>
      <c r="AI38" s="110">
        <v>0.4</v>
      </c>
      <c r="AJ38" s="110">
        <v>0.6</v>
      </c>
      <c r="AK38" s="110">
        <v>0.8</v>
      </c>
      <c r="AL38" s="110">
        <v>1</v>
      </c>
      <c r="AM38" s="110">
        <v>0.4</v>
      </c>
      <c r="AN38" s="110">
        <v>0.6</v>
      </c>
      <c r="AO38" s="110">
        <v>0.8</v>
      </c>
      <c r="AP38" s="110">
        <v>0.6</v>
      </c>
      <c r="AQ38" s="110">
        <v>0.8</v>
      </c>
      <c r="AR38" s="111" t="s">
        <v>1318</v>
      </c>
    </row>
    <row r="39" spans="4:44">
      <c r="D39" s="98" t="s">
        <v>1273</v>
      </c>
      <c r="E39" s="91">
        <v>0</v>
      </c>
      <c r="F39" s="91">
        <v>0.2</v>
      </c>
      <c r="G39" s="91">
        <v>0.4</v>
      </c>
      <c r="H39" s="91">
        <v>0.6</v>
      </c>
      <c r="I39" s="91">
        <v>0.8</v>
      </c>
      <c r="J39" s="91">
        <v>1</v>
      </c>
      <c r="K39" s="91">
        <v>0</v>
      </c>
      <c r="L39" s="91">
        <v>0</v>
      </c>
      <c r="M39" s="91">
        <v>0</v>
      </c>
      <c r="N39" s="91">
        <v>0.2</v>
      </c>
      <c r="O39" s="91">
        <v>0.4</v>
      </c>
      <c r="P39" s="94" t="s">
        <v>1318</v>
      </c>
      <c r="Q39" s="90"/>
      <c r="R39" s="106" t="s">
        <v>1273</v>
      </c>
      <c r="S39" s="102">
        <v>0</v>
      </c>
      <c r="T39" s="102">
        <v>0.2</v>
      </c>
      <c r="U39" s="102">
        <v>0.4</v>
      </c>
      <c r="V39" s="102">
        <v>0.6</v>
      </c>
      <c r="W39" s="102">
        <v>0.8</v>
      </c>
      <c r="X39" s="102">
        <v>1</v>
      </c>
      <c r="Y39" s="102">
        <v>0</v>
      </c>
      <c r="Z39" s="102">
        <v>0</v>
      </c>
      <c r="AA39" s="102">
        <v>0</v>
      </c>
      <c r="AB39" s="102">
        <v>0.2</v>
      </c>
      <c r="AC39" s="102">
        <v>0.4</v>
      </c>
      <c r="AD39" s="103" t="s">
        <v>1318</v>
      </c>
      <c r="AE39" s="90"/>
      <c r="AF39" s="112" t="s">
        <v>1273</v>
      </c>
      <c r="AG39" s="108">
        <v>0</v>
      </c>
      <c r="AH39" s="108">
        <v>0.2</v>
      </c>
      <c r="AI39" s="108">
        <v>0.4</v>
      </c>
      <c r="AJ39" s="108">
        <v>0.6</v>
      </c>
      <c r="AK39" s="108">
        <v>0.8</v>
      </c>
      <c r="AL39" s="108">
        <v>1</v>
      </c>
      <c r="AM39" s="108">
        <v>0</v>
      </c>
      <c r="AN39" s="108">
        <v>0</v>
      </c>
      <c r="AO39" s="108">
        <v>0</v>
      </c>
      <c r="AP39" s="108">
        <v>0.2</v>
      </c>
      <c r="AQ39" s="108">
        <v>0.4</v>
      </c>
      <c r="AR39" s="109" t="s">
        <v>1318</v>
      </c>
    </row>
    <row r="40" spans="4:44">
      <c r="D40" s="97" t="s">
        <v>1274</v>
      </c>
      <c r="E40" s="92">
        <v>0</v>
      </c>
      <c r="F40" s="92">
        <v>0.2</v>
      </c>
      <c r="G40" s="92">
        <v>0.4</v>
      </c>
      <c r="H40" s="92">
        <v>0.6</v>
      </c>
      <c r="I40" s="92">
        <v>0.8</v>
      </c>
      <c r="J40" s="92">
        <v>1</v>
      </c>
      <c r="K40" s="92">
        <v>0.4</v>
      </c>
      <c r="L40" s="92">
        <v>0.6</v>
      </c>
      <c r="M40" s="92">
        <v>0.8</v>
      </c>
      <c r="N40" s="92">
        <v>0.6</v>
      </c>
      <c r="O40" s="92">
        <v>0.8</v>
      </c>
      <c r="P40" s="95" t="s">
        <v>1318</v>
      </c>
      <c r="Q40" s="90"/>
      <c r="R40" s="107" t="s">
        <v>1274</v>
      </c>
      <c r="S40" s="104">
        <v>0</v>
      </c>
      <c r="T40" s="104">
        <v>0.2</v>
      </c>
      <c r="U40" s="104">
        <v>0.4</v>
      </c>
      <c r="V40" s="104">
        <v>0.6</v>
      </c>
      <c r="W40" s="104">
        <v>0.8</v>
      </c>
      <c r="X40" s="104">
        <v>1</v>
      </c>
      <c r="Y40" s="104">
        <v>0.4</v>
      </c>
      <c r="Z40" s="104">
        <v>0.6</v>
      </c>
      <c r="AA40" s="104">
        <v>0.8</v>
      </c>
      <c r="AB40" s="104">
        <v>0.6</v>
      </c>
      <c r="AC40" s="104">
        <v>0.8</v>
      </c>
      <c r="AD40" s="105" t="s">
        <v>1318</v>
      </c>
      <c r="AE40" s="90"/>
      <c r="AF40" s="113" t="s">
        <v>1274</v>
      </c>
      <c r="AG40" s="110">
        <v>0</v>
      </c>
      <c r="AH40" s="110">
        <v>0.2</v>
      </c>
      <c r="AI40" s="110">
        <v>0.4</v>
      </c>
      <c r="AJ40" s="110">
        <v>0.6</v>
      </c>
      <c r="AK40" s="110">
        <v>0.8</v>
      </c>
      <c r="AL40" s="110">
        <v>1</v>
      </c>
      <c r="AM40" s="110">
        <v>0.4</v>
      </c>
      <c r="AN40" s="110">
        <v>0.6</v>
      </c>
      <c r="AO40" s="110">
        <v>0.8</v>
      </c>
      <c r="AP40" s="110">
        <v>0.6</v>
      </c>
      <c r="AQ40" s="110">
        <v>0.8</v>
      </c>
      <c r="AR40" s="111" t="s">
        <v>1318</v>
      </c>
    </row>
    <row r="41" spans="4:44">
      <c r="D41" s="98" t="s">
        <v>1275</v>
      </c>
      <c r="E41" s="91">
        <v>0</v>
      </c>
      <c r="F41" s="91">
        <v>0.2</v>
      </c>
      <c r="G41" s="91">
        <v>0.4</v>
      </c>
      <c r="H41" s="91">
        <v>0.6</v>
      </c>
      <c r="I41" s="91">
        <v>0.8</v>
      </c>
      <c r="J41" s="91">
        <v>1</v>
      </c>
      <c r="K41" s="91">
        <v>0</v>
      </c>
      <c r="L41" s="91">
        <v>0</v>
      </c>
      <c r="M41" s="91">
        <v>0</v>
      </c>
      <c r="N41" s="91">
        <v>0.2</v>
      </c>
      <c r="O41" s="91">
        <v>0.4</v>
      </c>
      <c r="P41" s="94" t="s">
        <v>1318</v>
      </c>
      <c r="Q41" s="90"/>
      <c r="R41" s="106" t="s">
        <v>1275</v>
      </c>
      <c r="S41" s="102">
        <v>0</v>
      </c>
      <c r="T41" s="102">
        <v>0.2</v>
      </c>
      <c r="U41" s="102">
        <v>0.4</v>
      </c>
      <c r="V41" s="102">
        <v>0.6</v>
      </c>
      <c r="W41" s="102">
        <v>0.8</v>
      </c>
      <c r="X41" s="102">
        <v>1</v>
      </c>
      <c r="Y41" s="102">
        <v>0</v>
      </c>
      <c r="Z41" s="102">
        <v>0</v>
      </c>
      <c r="AA41" s="102">
        <v>0</v>
      </c>
      <c r="AB41" s="102">
        <v>0.2</v>
      </c>
      <c r="AC41" s="102">
        <v>0.4</v>
      </c>
      <c r="AD41" s="103" t="s">
        <v>1318</v>
      </c>
      <c r="AE41" s="90"/>
      <c r="AF41" s="112" t="s">
        <v>1275</v>
      </c>
      <c r="AG41" s="108">
        <v>0</v>
      </c>
      <c r="AH41" s="108">
        <v>0.2</v>
      </c>
      <c r="AI41" s="108">
        <v>0.4</v>
      </c>
      <c r="AJ41" s="108">
        <v>0.6</v>
      </c>
      <c r="AK41" s="108">
        <v>0.8</v>
      </c>
      <c r="AL41" s="108">
        <v>1</v>
      </c>
      <c r="AM41" s="108">
        <v>0</v>
      </c>
      <c r="AN41" s="108">
        <v>0</v>
      </c>
      <c r="AO41" s="108">
        <v>0</v>
      </c>
      <c r="AP41" s="108">
        <v>0.2</v>
      </c>
      <c r="AQ41" s="108">
        <v>0.4</v>
      </c>
      <c r="AR41" s="109" t="s">
        <v>1318</v>
      </c>
    </row>
    <row r="42" spans="4:44">
      <c r="D42" s="97" t="s">
        <v>1276</v>
      </c>
      <c r="E42" s="92">
        <v>0</v>
      </c>
      <c r="F42" s="92">
        <v>0.2</v>
      </c>
      <c r="G42" s="92">
        <v>0.4</v>
      </c>
      <c r="H42" s="92">
        <v>0.6</v>
      </c>
      <c r="I42" s="92">
        <v>0.8</v>
      </c>
      <c r="J42" s="92">
        <v>1</v>
      </c>
      <c r="K42" s="92">
        <v>0.4</v>
      </c>
      <c r="L42" s="92">
        <v>0.6</v>
      </c>
      <c r="M42" s="92">
        <v>0.8</v>
      </c>
      <c r="N42" s="92">
        <v>0.6</v>
      </c>
      <c r="O42" s="92">
        <v>0.8</v>
      </c>
      <c r="P42" s="95" t="s">
        <v>1318</v>
      </c>
      <c r="Q42" s="90"/>
      <c r="R42" s="107" t="s">
        <v>1276</v>
      </c>
      <c r="S42" s="104">
        <v>0</v>
      </c>
      <c r="T42" s="104">
        <v>0.2</v>
      </c>
      <c r="U42" s="104">
        <v>0.4</v>
      </c>
      <c r="V42" s="104">
        <v>0.6</v>
      </c>
      <c r="W42" s="104">
        <v>0.8</v>
      </c>
      <c r="X42" s="104">
        <v>1</v>
      </c>
      <c r="Y42" s="104">
        <v>0.4</v>
      </c>
      <c r="Z42" s="104">
        <v>0.6</v>
      </c>
      <c r="AA42" s="104">
        <v>0.8</v>
      </c>
      <c r="AB42" s="104">
        <v>0.6</v>
      </c>
      <c r="AC42" s="104">
        <v>0.8</v>
      </c>
      <c r="AD42" s="105" t="s">
        <v>1318</v>
      </c>
      <c r="AE42" s="90"/>
      <c r="AF42" s="113" t="s">
        <v>1276</v>
      </c>
      <c r="AG42" s="110">
        <v>0</v>
      </c>
      <c r="AH42" s="110">
        <v>0.2</v>
      </c>
      <c r="AI42" s="110">
        <v>0.4</v>
      </c>
      <c r="AJ42" s="110">
        <v>0.6</v>
      </c>
      <c r="AK42" s="110">
        <v>0.8</v>
      </c>
      <c r="AL42" s="110">
        <v>1</v>
      </c>
      <c r="AM42" s="110">
        <v>0.4</v>
      </c>
      <c r="AN42" s="110">
        <v>0.6</v>
      </c>
      <c r="AO42" s="110">
        <v>0.8</v>
      </c>
      <c r="AP42" s="110">
        <v>0.6</v>
      </c>
      <c r="AQ42" s="110">
        <v>0.8</v>
      </c>
      <c r="AR42" s="111" t="s">
        <v>1318</v>
      </c>
    </row>
    <row r="43" spans="4:44">
      <c r="D43" s="98" t="s">
        <v>1277</v>
      </c>
      <c r="E43" s="91">
        <v>0</v>
      </c>
      <c r="F43" s="91">
        <v>0.2</v>
      </c>
      <c r="G43" s="91">
        <v>0.4</v>
      </c>
      <c r="H43" s="91">
        <v>0.6</v>
      </c>
      <c r="I43" s="91">
        <v>0.8</v>
      </c>
      <c r="J43" s="91">
        <v>1</v>
      </c>
      <c r="K43" s="91">
        <v>0</v>
      </c>
      <c r="L43" s="91">
        <v>0</v>
      </c>
      <c r="M43" s="91">
        <v>0</v>
      </c>
      <c r="N43" s="91">
        <v>0.2</v>
      </c>
      <c r="O43" s="91">
        <v>0.4</v>
      </c>
      <c r="P43" s="94" t="s">
        <v>1318</v>
      </c>
      <c r="Q43" s="90"/>
      <c r="R43" s="106" t="s">
        <v>1277</v>
      </c>
      <c r="S43" s="102">
        <v>0</v>
      </c>
      <c r="T43" s="102">
        <v>0.2</v>
      </c>
      <c r="U43" s="102">
        <v>0.4</v>
      </c>
      <c r="V43" s="102">
        <v>0.6</v>
      </c>
      <c r="W43" s="102">
        <v>0.8</v>
      </c>
      <c r="X43" s="102">
        <v>1</v>
      </c>
      <c r="Y43" s="102">
        <v>0</v>
      </c>
      <c r="Z43" s="102">
        <v>0</v>
      </c>
      <c r="AA43" s="102">
        <v>0</v>
      </c>
      <c r="AB43" s="102">
        <v>0.2</v>
      </c>
      <c r="AC43" s="102">
        <v>0.4</v>
      </c>
      <c r="AD43" s="103" t="s">
        <v>1318</v>
      </c>
      <c r="AE43" s="90"/>
      <c r="AF43" s="112" t="s">
        <v>1277</v>
      </c>
      <c r="AG43" s="108">
        <v>0</v>
      </c>
      <c r="AH43" s="108">
        <v>0.2</v>
      </c>
      <c r="AI43" s="108">
        <v>0.4</v>
      </c>
      <c r="AJ43" s="108">
        <v>0.6</v>
      </c>
      <c r="AK43" s="108">
        <v>0.8</v>
      </c>
      <c r="AL43" s="108">
        <v>1</v>
      </c>
      <c r="AM43" s="108">
        <v>0</v>
      </c>
      <c r="AN43" s="108">
        <v>0</v>
      </c>
      <c r="AO43" s="108">
        <v>0</v>
      </c>
      <c r="AP43" s="108">
        <v>0.2</v>
      </c>
      <c r="AQ43" s="108">
        <v>0.4</v>
      </c>
      <c r="AR43" s="109" t="s">
        <v>1318</v>
      </c>
    </row>
    <row r="44" spans="4:44">
      <c r="D44" s="97" t="s">
        <v>1278</v>
      </c>
      <c r="E44" s="92">
        <v>0</v>
      </c>
      <c r="F44" s="92">
        <v>0.2</v>
      </c>
      <c r="G44" s="92">
        <v>0.4</v>
      </c>
      <c r="H44" s="92">
        <v>0.6</v>
      </c>
      <c r="I44" s="92">
        <v>0.8</v>
      </c>
      <c r="J44" s="92">
        <v>1</v>
      </c>
      <c r="K44" s="92">
        <v>0.4</v>
      </c>
      <c r="L44" s="92">
        <v>0.6</v>
      </c>
      <c r="M44" s="92">
        <v>0.8</v>
      </c>
      <c r="N44" s="92">
        <v>0.6</v>
      </c>
      <c r="O44" s="92">
        <v>0.8</v>
      </c>
      <c r="P44" s="95" t="s">
        <v>1318</v>
      </c>
      <c r="Q44" s="90"/>
      <c r="R44" s="107" t="s">
        <v>1278</v>
      </c>
      <c r="S44" s="104">
        <v>0</v>
      </c>
      <c r="T44" s="104">
        <v>0.2</v>
      </c>
      <c r="U44" s="104">
        <v>0.4</v>
      </c>
      <c r="V44" s="104">
        <v>0.6</v>
      </c>
      <c r="W44" s="104">
        <v>0.8</v>
      </c>
      <c r="X44" s="104">
        <v>1</v>
      </c>
      <c r="Y44" s="104">
        <v>0.4</v>
      </c>
      <c r="Z44" s="104">
        <v>0.6</v>
      </c>
      <c r="AA44" s="104">
        <v>0.8</v>
      </c>
      <c r="AB44" s="104">
        <v>0.6</v>
      </c>
      <c r="AC44" s="104">
        <v>0.8</v>
      </c>
      <c r="AD44" s="105" t="s">
        <v>1318</v>
      </c>
      <c r="AE44" s="90"/>
      <c r="AF44" s="113" t="s">
        <v>1278</v>
      </c>
      <c r="AG44" s="110">
        <v>0</v>
      </c>
      <c r="AH44" s="110">
        <v>0.2</v>
      </c>
      <c r="AI44" s="110">
        <v>0.4</v>
      </c>
      <c r="AJ44" s="110">
        <v>0.6</v>
      </c>
      <c r="AK44" s="110">
        <v>0.8</v>
      </c>
      <c r="AL44" s="110">
        <v>1</v>
      </c>
      <c r="AM44" s="110">
        <v>0.4</v>
      </c>
      <c r="AN44" s="110">
        <v>0.6</v>
      </c>
      <c r="AO44" s="110">
        <v>0.8</v>
      </c>
      <c r="AP44" s="110">
        <v>0.6</v>
      </c>
      <c r="AQ44" s="110">
        <v>0.8</v>
      </c>
      <c r="AR44" s="111" t="s">
        <v>1318</v>
      </c>
    </row>
    <row r="45" spans="4:44">
      <c r="D45" s="98" t="s">
        <v>1279</v>
      </c>
      <c r="E45" s="91">
        <v>0</v>
      </c>
      <c r="F45" s="91">
        <v>0.2</v>
      </c>
      <c r="G45" s="91">
        <v>0.4</v>
      </c>
      <c r="H45" s="91">
        <v>0.6</v>
      </c>
      <c r="I45" s="91">
        <v>0.8</v>
      </c>
      <c r="J45" s="91">
        <v>1</v>
      </c>
      <c r="K45" s="91">
        <v>0</v>
      </c>
      <c r="L45" s="91">
        <v>0</v>
      </c>
      <c r="M45" s="91">
        <v>0</v>
      </c>
      <c r="N45" s="91">
        <v>0.2</v>
      </c>
      <c r="O45" s="91">
        <v>0.4</v>
      </c>
      <c r="P45" s="94" t="s">
        <v>1318</v>
      </c>
      <c r="Q45" s="90"/>
      <c r="R45" s="106" t="s">
        <v>1279</v>
      </c>
      <c r="S45" s="102">
        <v>0</v>
      </c>
      <c r="T45" s="102">
        <v>0.2</v>
      </c>
      <c r="U45" s="102">
        <v>0.4</v>
      </c>
      <c r="V45" s="102">
        <v>0.6</v>
      </c>
      <c r="W45" s="102">
        <v>0.8</v>
      </c>
      <c r="X45" s="102">
        <v>1</v>
      </c>
      <c r="Y45" s="102">
        <v>0</v>
      </c>
      <c r="Z45" s="102">
        <v>0</v>
      </c>
      <c r="AA45" s="102">
        <v>0</v>
      </c>
      <c r="AB45" s="102">
        <v>0.2</v>
      </c>
      <c r="AC45" s="102">
        <v>0.4</v>
      </c>
      <c r="AD45" s="103" t="s">
        <v>1318</v>
      </c>
      <c r="AE45" s="90"/>
      <c r="AF45" s="112" t="s">
        <v>1279</v>
      </c>
      <c r="AG45" s="108">
        <v>0</v>
      </c>
      <c r="AH45" s="108">
        <v>0.2</v>
      </c>
      <c r="AI45" s="108">
        <v>0.4</v>
      </c>
      <c r="AJ45" s="108">
        <v>0.6</v>
      </c>
      <c r="AK45" s="108">
        <v>0.8</v>
      </c>
      <c r="AL45" s="108">
        <v>1</v>
      </c>
      <c r="AM45" s="108">
        <v>0</v>
      </c>
      <c r="AN45" s="108">
        <v>0</v>
      </c>
      <c r="AO45" s="108">
        <v>0</v>
      </c>
      <c r="AP45" s="108">
        <v>0.2</v>
      </c>
      <c r="AQ45" s="108">
        <v>0.4</v>
      </c>
      <c r="AR45" s="109" t="s">
        <v>1318</v>
      </c>
    </row>
    <row r="46" spans="4:44">
      <c r="D46" s="97" t="s">
        <v>1280</v>
      </c>
      <c r="E46" s="92">
        <v>0</v>
      </c>
      <c r="F46" s="92">
        <v>0.2</v>
      </c>
      <c r="G46" s="92">
        <v>0.4</v>
      </c>
      <c r="H46" s="92">
        <v>0.6</v>
      </c>
      <c r="I46" s="92">
        <v>0.8</v>
      </c>
      <c r="J46" s="92">
        <v>1</v>
      </c>
      <c r="K46" s="92">
        <v>0.4</v>
      </c>
      <c r="L46" s="92">
        <v>0.6</v>
      </c>
      <c r="M46" s="92">
        <v>0.8</v>
      </c>
      <c r="N46" s="92">
        <v>0.6</v>
      </c>
      <c r="O46" s="92">
        <v>0.8</v>
      </c>
      <c r="P46" s="95" t="s">
        <v>1318</v>
      </c>
      <c r="Q46" s="90"/>
      <c r="R46" s="107" t="s">
        <v>1280</v>
      </c>
      <c r="S46" s="104">
        <v>0</v>
      </c>
      <c r="T46" s="104">
        <v>0.2</v>
      </c>
      <c r="U46" s="104">
        <v>0.4</v>
      </c>
      <c r="V46" s="104">
        <v>0.6</v>
      </c>
      <c r="W46" s="104">
        <v>0.8</v>
      </c>
      <c r="X46" s="104">
        <v>1</v>
      </c>
      <c r="Y46" s="104">
        <v>0.4</v>
      </c>
      <c r="Z46" s="104">
        <v>0.6</v>
      </c>
      <c r="AA46" s="104">
        <v>0.8</v>
      </c>
      <c r="AB46" s="104">
        <v>0.6</v>
      </c>
      <c r="AC46" s="104">
        <v>0.8</v>
      </c>
      <c r="AD46" s="105" t="s">
        <v>1318</v>
      </c>
      <c r="AE46" s="90"/>
      <c r="AF46" s="113" t="s">
        <v>1280</v>
      </c>
      <c r="AG46" s="110">
        <v>0</v>
      </c>
      <c r="AH46" s="110">
        <v>0.2</v>
      </c>
      <c r="AI46" s="110">
        <v>0.4</v>
      </c>
      <c r="AJ46" s="110">
        <v>0.6</v>
      </c>
      <c r="AK46" s="110">
        <v>0.8</v>
      </c>
      <c r="AL46" s="110">
        <v>1</v>
      </c>
      <c r="AM46" s="110">
        <v>0.4</v>
      </c>
      <c r="AN46" s="110">
        <v>0.6</v>
      </c>
      <c r="AO46" s="110">
        <v>0.8</v>
      </c>
      <c r="AP46" s="110">
        <v>0.6</v>
      </c>
      <c r="AQ46" s="110">
        <v>0.8</v>
      </c>
      <c r="AR46" s="111" t="s">
        <v>1318</v>
      </c>
    </row>
    <row r="47" spans="4:44">
      <c r="D47" s="98" t="s">
        <v>1281</v>
      </c>
      <c r="E47" s="91">
        <v>0</v>
      </c>
      <c r="F47" s="91">
        <v>0.2</v>
      </c>
      <c r="G47" s="91">
        <v>0.4</v>
      </c>
      <c r="H47" s="91">
        <v>0.6</v>
      </c>
      <c r="I47" s="91">
        <v>0.8</v>
      </c>
      <c r="J47" s="91">
        <v>1</v>
      </c>
      <c r="K47" s="91">
        <v>0</v>
      </c>
      <c r="L47" s="91">
        <v>0</v>
      </c>
      <c r="M47" s="91">
        <v>0</v>
      </c>
      <c r="N47" s="91">
        <v>0.2</v>
      </c>
      <c r="O47" s="91">
        <v>0.4</v>
      </c>
      <c r="P47" s="94" t="s">
        <v>1318</v>
      </c>
      <c r="Q47" s="90"/>
      <c r="R47" s="106" t="s">
        <v>1281</v>
      </c>
      <c r="S47" s="102">
        <v>0</v>
      </c>
      <c r="T47" s="102">
        <v>0.2</v>
      </c>
      <c r="U47" s="102">
        <v>0.4</v>
      </c>
      <c r="V47" s="102">
        <v>0.6</v>
      </c>
      <c r="W47" s="102">
        <v>0.8</v>
      </c>
      <c r="X47" s="102">
        <v>1</v>
      </c>
      <c r="Y47" s="102">
        <v>0</v>
      </c>
      <c r="Z47" s="102">
        <v>0</v>
      </c>
      <c r="AA47" s="102">
        <v>0</v>
      </c>
      <c r="AB47" s="102">
        <v>0.2</v>
      </c>
      <c r="AC47" s="102">
        <v>0.4</v>
      </c>
      <c r="AD47" s="103" t="s">
        <v>1318</v>
      </c>
      <c r="AE47" s="90"/>
      <c r="AF47" s="112" t="s">
        <v>1281</v>
      </c>
      <c r="AG47" s="108">
        <v>0</v>
      </c>
      <c r="AH47" s="108">
        <v>0.2</v>
      </c>
      <c r="AI47" s="108">
        <v>0.4</v>
      </c>
      <c r="AJ47" s="108">
        <v>0.6</v>
      </c>
      <c r="AK47" s="108">
        <v>0.8</v>
      </c>
      <c r="AL47" s="108">
        <v>1</v>
      </c>
      <c r="AM47" s="108">
        <v>0</v>
      </c>
      <c r="AN47" s="108">
        <v>0</v>
      </c>
      <c r="AO47" s="108">
        <v>0</v>
      </c>
      <c r="AP47" s="108">
        <v>0.2</v>
      </c>
      <c r="AQ47" s="108">
        <v>0.4</v>
      </c>
      <c r="AR47" s="109" t="s">
        <v>1318</v>
      </c>
    </row>
    <row r="48" spans="4:44">
      <c r="D48" s="97" t="s">
        <v>1282</v>
      </c>
      <c r="E48" s="92">
        <v>0</v>
      </c>
      <c r="F48" s="92">
        <v>0.2</v>
      </c>
      <c r="G48" s="92">
        <v>0.4</v>
      </c>
      <c r="H48" s="92">
        <v>0.6</v>
      </c>
      <c r="I48" s="92">
        <v>0.8</v>
      </c>
      <c r="J48" s="92">
        <v>1</v>
      </c>
      <c r="K48" s="92">
        <v>0.4</v>
      </c>
      <c r="L48" s="92">
        <v>0.6</v>
      </c>
      <c r="M48" s="92">
        <v>0.8</v>
      </c>
      <c r="N48" s="92">
        <v>0.6</v>
      </c>
      <c r="O48" s="92">
        <v>0.8</v>
      </c>
      <c r="P48" s="95" t="s">
        <v>1318</v>
      </c>
      <c r="Q48" s="90"/>
      <c r="R48" s="107" t="s">
        <v>1282</v>
      </c>
      <c r="S48" s="104">
        <v>0</v>
      </c>
      <c r="T48" s="104">
        <v>0.2</v>
      </c>
      <c r="U48" s="104">
        <v>0.4</v>
      </c>
      <c r="V48" s="104">
        <v>0.6</v>
      </c>
      <c r="W48" s="104">
        <v>0.8</v>
      </c>
      <c r="X48" s="104">
        <v>1</v>
      </c>
      <c r="Y48" s="104">
        <v>0.4</v>
      </c>
      <c r="Z48" s="104">
        <v>0.6</v>
      </c>
      <c r="AA48" s="104">
        <v>0.8</v>
      </c>
      <c r="AB48" s="104">
        <v>0.6</v>
      </c>
      <c r="AC48" s="104">
        <v>0.8</v>
      </c>
      <c r="AD48" s="105" t="s">
        <v>1318</v>
      </c>
      <c r="AE48" s="90"/>
      <c r="AF48" s="113" t="s">
        <v>1282</v>
      </c>
      <c r="AG48" s="110">
        <v>0</v>
      </c>
      <c r="AH48" s="110">
        <v>0.2</v>
      </c>
      <c r="AI48" s="110">
        <v>0.4</v>
      </c>
      <c r="AJ48" s="110">
        <v>0.6</v>
      </c>
      <c r="AK48" s="110">
        <v>0.8</v>
      </c>
      <c r="AL48" s="110">
        <v>1</v>
      </c>
      <c r="AM48" s="110">
        <v>0.4</v>
      </c>
      <c r="AN48" s="110">
        <v>0.6</v>
      </c>
      <c r="AO48" s="110">
        <v>0.8</v>
      </c>
      <c r="AP48" s="110">
        <v>0.6</v>
      </c>
      <c r="AQ48" s="110">
        <v>0.8</v>
      </c>
      <c r="AR48" s="111" t="s">
        <v>1318</v>
      </c>
    </row>
    <row r="49" spans="4:44">
      <c r="D49" s="98" t="s">
        <v>1283</v>
      </c>
      <c r="E49" s="91">
        <v>0</v>
      </c>
      <c r="F49" s="91">
        <v>0.2</v>
      </c>
      <c r="G49" s="91">
        <v>0.4</v>
      </c>
      <c r="H49" s="91">
        <v>0.6</v>
      </c>
      <c r="I49" s="91">
        <v>0.8</v>
      </c>
      <c r="J49" s="91">
        <v>1</v>
      </c>
      <c r="K49" s="91">
        <v>0</v>
      </c>
      <c r="L49" s="91">
        <v>0</v>
      </c>
      <c r="M49" s="91">
        <v>0</v>
      </c>
      <c r="N49" s="91">
        <v>0.2</v>
      </c>
      <c r="O49" s="91">
        <v>0.4</v>
      </c>
      <c r="P49" s="94" t="s">
        <v>1318</v>
      </c>
      <c r="Q49" s="90"/>
      <c r="R49" s="106" t="s">
        <v>1283</v>
      </c>
      <c r="S49" s="102">
        <v>0</v>
      </c>
      <c r="T49" s="102">
        <v>0.2</v>
      </c>
      <c r="U49" s="102">
        <v>0.4</v>
      </c>
      <c r="V49" s="102">
        <v>0.6</v>
      </c>
      <c r="W49" s="102">
        <v>0.8</v>
      </c>
      <c r="X49" s="102">
        <v>1</v>
      </c>
      <c r="Y49" s="102">
        <v>0</v>
      </c>
      <c r="Z49" s="102">
        <v>0</v>
      </c>
      <c r="AA49" s="102">
        <v>0</v>
      </c>
      <c r="AB49" s="102">
        <v>0.2</v>
      </c>
      <c r="AC49" s="102">
        <v>0.4</v>
      </c>
      <c r="AD49" s="103" t="s">
        <v>1318</v>
      </c>
      <c r="AE49" s="90"/>
      <c r="AF49" s="112" t="s">
        <v>1283</v>
      </c>
      <c r="AG49" s="108">
        <v>0</v>
      </c>
      <c r="AH49" s="108">
        <v>0.2</v>
      </c>
      <c r="AI49" s="108">
        <v>0.4</v>
      </c>
      <c r="AJ49" s="108">
        <v>0.6</v>
      </c>
      <c r="AK49" s="108">
        <v>0.8</v>
      </c>
      <c r="AL49" s="108">
        <v>1</v>
      </c>
      <c r="AM49" s="108">
        <v>0</v>
      </c>
      <c r="AN49" s="108">
        <v>0</v>
      </c>
      <c r="AO49" s="108">
        <v>0</v>
      </c>
      <c r="AP49" s="108">
        <v>0.2</v>
      </c>
      <c r="AQ49" s="108">
        <v>0.4</v>
      </c>
      <c r="AR49" s="109" t="s">
        <v>1318</v>
      </c>
    </row>
    <row r="50" spans="4:44">
      <c r="D50" s="97" t="s">
        <v>1284</v>
      </c>
      <c r="E50" s="92">
        <v>0</v>
      </c>
      <c r="F50" s="92">
        <v>0.2</v>
      </c>
      <c r="G50" s="92">
        <v>0.4</v>
      </c>
      <c r="H50" s="92">
        <v>0.6</v>
      </c>
      <c r="I50" s="92">
        <v>0.8</v>
      </c>
      <c r="J50" s="92">
        <v>1</v>
      </c>
      <c r="K50" s="92">
        <v>0.4</v>
      </c>
      <c r="L50" s="92">
        <v>0.6</v>
      </c>
      <c r="M50" s="92">
        <v>0.8</v>
      </c>
      <c r="N50" s="92">
        <v>0.6</v>
      </c>
      <c r="O50" s="92">
        <v>0.8</v>
      </c>
      <c r="P50" s="95" t="s">
        <v>1318</v>
      </c>
      <c r="Q50" s="90"/>
      <c r="R50" s="107" t="s">
        <v>1284</v>
      </c>
      <c r="S50" s="104">
        <v>0</v>
      </c>
      <c r="T50" s="104">
        <v>0.2</v>
      </c>
      <c r="U50" s="104">
        <v>0.4</v>
      </c>
      <c r="V50" s="104">
        <v>0.6</v>
      </c>
      <c r="W50" s="104">
        <v>0.8</v>
      </c>
      <c r="X50" s="104">
        <v>1</v>
      </c>
      <c r="Y50" s="104">
        <v>0.4</v>
      </c>
      <c r="Z50" s="104">
        <v>0.6</v>
      </c>
      <c r="AA50" s="104">
        <v>0.8</v>
      </c>
      <c r="AB50" s="104">
        <v>0.6</v>
      </c>
      <c r="AC50" s="104">
        <v>0.8</v>
      </c>
      <c r="AD50" s="105" t="s">
        <v>1318</v>
      </c>
      <c r="AE50" s="90"/>
      <c r="AF50" s="113" t="s">
        <v>1284</v>
      </c>
      <c r="AG50" s="110">
        <v>0</v>
      </c>
      <c r="AH50" s="110">
        <v>0.2</v>
      </c>
      <c r="AI50" s="110">
        <v>0.4</v>
      </c>
      <c r="AJ50" s="110">
        <v>0.6</v>
      </c>
      <c r="AK50" s="110">
        <v>0.8</v>
      </c>
      <c r="AL50" s="110">
        <v>1</v>
      </c>
      <c r="AM50" s="110">
        <v>0.4</v>
      </c>
      <c r="AN50" s="110">
        <v>0.6</v>
      </c>
      <c r="AO50" s="110">
        <v>0.8</v>
      </c>
      <c r="AP50" s="110">
        <v>0.6</v>
      </c>
      <c r="AQ50" s="110">
        <v>0.8</v>
      </c>
      <c r="AR50" s="111" t="s">
        <v>1318</v>
      </c>
    </row>
    <row r="51" spans="4:44">
      <c r="D51" s="98" t="s">
        <v>1285</v>
      </c>
      <c r="E51" s="91">
        <v>0</v>
      </c>
      <c r="F51" s="91">
        <v>0.2</v>
      </c>
      <c r="G51" s="91">
        <v>0.4</v>
      </c>
      <c r="H51" s="91">
        <v>0.6</v>
      </c>
      <c r="I51" s="91">
        <v>0.8</v>
      </c>
      <c r="J51" s="91">
        <v>1</v>
      </c>
      <c r="K51" s="91">
        <v>0</v>
      </c>
      <c r="L51" s="91">
        <v>0</v>
      </c>
      <c r="M51" s="91">
        <v>0</v>
      </c>
      <c r="N51" s="91">
        <v>0.2</v>
      </c>
      <c r="O51" s="91">
        <v>0.4</v>
      </c>
      <c r="P51" s="94" t="s">
        <v>1318</v>
      </c>
      <c r="Q51" s="90"/>
      <c r="R51" s="106" t="s">
        <v>1285</v>
      </c>
      <c r="S51" s="102">
        <v>0</v>
      </c>
      <c r="T51" s="102">
        <v>0.2</v>
      </c>
      <c r="U51" s="102">
        <v>0.4</v>
      </c>
      <c r="V51" s="102">
        <v>0.6</v>
      </c>
      <c r="W51" s="102">
        <v>0.8</v>
      </c>
      <c r="X51" s="102">
        <v>1</v>
      </c>
      <c r="Y51" s="102">
        <v>0</v>
      </c>
      <c r="Z51" s="102">
        <v>0</v>
      </c>
      <c r="AA51" s="102">
        <v>0</v>
      </c>
      <c r="AB51" s="102">
        <v>0.2</v>
      </c>
      <c r="AC51" s="102">
        <v>0.4</v>
      </c>
      <c r="AD51" s="103" t="s">
        <v>1318</v>
      </c>
      <c r="AE51" s="90"/>
      <c r="AF51" s="112" t="s">
        <v>1285</v>
      </c>
      <c r="AG51" s="108">
        <v>0</v>
      </c>
      <c r="AH51" s="108">
        <v>0.2</v>
      </c>
      <c r="AI51" s="108">
        <v>0.4</v>
      </c>
      <c r="AJ51" s="108">
        <v>0.6</v>
      </c>
      <c r="AK51" s="108">
        <v>0.8</v>
      </c>
      <c r="AL51" s="108">
        <v>1</v>
      </c>
      <c r="AM51" s="108">
        <v>0</v>
      </c>
      <c r="AN51" s="108">
        <v>0</v>
      </c>
      <c r="AO51" s="108">
        <v>0</v>
      </c>
      <c r="AP51" s="108">
        <v>0.2</v>
      </c>
      <c r="AQ51" s="108">
        <v>0.4</v>
      </c>
      <c r="AR51" s="109" t="s">
        <v>1318</v>
      </c>
    </row>
    <row r="52" spans="4:44">
      <c r="D52" s="97" t="s">
        <v>1286</v>
      </c>
      <c r="E52" s="92">
        <v>0</v>
      </c>
      <c r="F52" s="92">
        <v>0.2</v>
      </c>
      <c r="G52" s="92">
        <v>0.4</v>
      </c>
      <c r="H52" s="92">
        <v>0.6</v>
      </c>
      <c r="I52" s="92">
        <v>0.8</v>
      </c>
      <c r="J52" s="92">
        <v>1</v>
      </c>
      <c r="K52" s="92">
        <v>0.4</v>
      </c>
      <c r="L52" s="92">
        <v>0.6</v>
      </c>
      <c r="M52" s="92">
        <v>0.8</v>
      </c>
      <c r="N52" s="92">
        <v>0.6</v>
      </c>
      <c r="O52" s="92">
        <v>0.8</v>
      </c>
      <c r="P52" s="95" t="s">
        <v>1318</v>
      </c>
      <c r="Q52" s="90"/>
      <c r="R52" s="107" t="s">
        <v>1286</v>
      </c>
      <c r="S52" s="104">
        <v>0</v>
      </c>
      <c r="T52" s="104">
        <v>0.2</v>
      </c>
      <c r="U52" s="104">
        <v>0.4</v>
      </c>
      <c r="V52" s="104">
        <v>0.6</v>
      </c>
      <c r="W52" s="104">
        <v>0.8</v>
      </c>
      <c r="X52" s="104">
        <v>1</v>
      </c>
      <c r="Y52" s="104">
        <v>0.4</v>
      </c>
      <c r="Z52" s="104">
        <v>0.6</v>
      </c>
      <c r="AA52" s="104">
        <v>0.8</v>
      </c>
      <c r="AB52" s="104">
        <v>0.6</v>
      </c>
      <c r="AC52" s="104">
        <v>0.8</v>
      </c>
      <c r="AD52" s="105" t="s">
        <v>1318</v>
      </c>
      <c r="AE52" s="90"/>
      <c r="AF52" s="113" t="s">
        <v>1286</v>
      </c>
      <c r="AG52" s="110">
        <v>0</v>
      </c>
      <c r="AH52" s="110">
        <v>0.2</v>
      </c>
      <c r="AI52" s="110">
        <v>0.4</v>
      </c>
      <c r="AJ52" s="110">
        <v>0.6</v>
      </c>
      <c r="AK52" s="110">
        <v>0.8</v>
      </c>
      <c r="AL52" s="110">
        <v>1</v>
      </c>
      <c r="AM52" s="110">
        <v>0.4</v>
      </c>
      <c r="AN52" s="110">
        <v>0.6</v>
      </c>
      <c r="AO52" s="110">
        <v>0.8</v>
      </c>
      <c r="AP52" s="110">
        <v>0.6</v>
      </c>
      <c r="AQ52" s="110">
        <v>0.8</v>
      </c>
      <c r="AR52" s="111" t="s">
        <v>1318</v>
      </c>
    </row>
    <row r="53" spans="4:44">
      <c r="D53" s="98" t="s">
        <v>1287</v>
      </c>
      <c r="E53" s="91">
        <v>0</v>
      </c>
      <c r="F53" s="91">
        <v>0.2</v>
      </c>
      <c r="G53" s="91">
        <v>0.4</v>
      </c>
      <c r="H53" s="91">
        <v>0.6</v>
      </c>
      <c r="I53" s="91">
        <v>0.8</v>
      </c>
      <c r="J53" s="91">
        <v>1</v>
      </c>
      <c r="K53" s="91">
        <v>0</v>
      </c>
      <c r="L53" s="91">
        <v>0</v>
      </c>
      <c r="M53" s="91">
        <v>0</v>
      </c>
      <c r="N53" s="91">
        <v>0.2</v>
      </c>
      <c r="O53" s="91">
        <v>0.4</v>
      </c>
      <c r="P53" s="94" t="s">
        <v>1318</v>
      </c>
      <c r="Q53" s="90"/>
      <c r="R53" s="106" t="s">
        <v>1287</v>
      </c>
      <c r="S53" s="102">
        <v>0</v>
      </c>
      <c r="T53" s="102">
        <v>0.2</v>
      </c>
      <c r="U53" s="102">
        <v>0.4</v>
      </c>
      <c r="V53" s="102">
        <v>0.6</v>
      </c>
      <c r="W53" s="102">
        <v>0.8</v>
      </c>
      <c r="X53" s="102">
        <v>1</v>
      </c>
      <c r="Y53" s="102">
        <v>0</v>
      </c>
      <c r="Z53" s="102">
        <v>0</v>
      </c>
      <c r="AA53" s="102">
        <v>0</v>
      </c>
      <c r="AB53" s="102">
        <v>0.2</v>
      </c>
      <c r="AC53" s="102">
        <v>0.4</v>
      </c>
      <c r="AD53" s="103" t="s">
        <v>1318</v>
      </c>
      <c r="AE53" s="90"/>
      <c r="AF53" s="112" t="s">
        <v>1287</v>
      </c>
      <c r="AG53" s="108">
        <v>0</v>
      </c>
      <c r="AH53" s="108">
        <v>0.2</v>
      </c>
      <c r="AI53" s="108">
        <v>0.4</v>
      </c>
      <c r="AJ53" s="108">
        <v>0.6</v>
      </c>
      <c r="AK53" s="108">
        <v>0.8</v>
      </c>
      <c r="AL53" s="108">
        <v>1</v>
      </c>
      <c r="AM53" s="108">
        <v>0</v>
      </c>
      <c r="AN53" s="108">
        <v>0</v>
      </c>
      <c r="AO53" s="108">
        <v>0</v>
      </c>
      <c r="AP53" s="108">
        <v>0.2</v>
      </c>
      <c r="AQ53" s="108">
        <v>0.4</v>
      </c>
      <c r="AR53" s="109" t="s">
        <v>1318</v>
      </c>
    </row>
    <row r="54" spans="4:44">
      <c r="D54" s="97" t="s">
        <v>1288</v>
      </c>
      <c r="E54" s="92">
        <v>0</v>
      </c>
      <c r="F54" s="92">
        <v>0.2</v>
      </c>
      <c r="G54" s="92">
        <v>0.4</v>
      </c>
      <c r="H54" s="92">
        <v>0.6</v>
      </c>
      <c r="I54" s="92">
        <v>0.8</v>
      </c>
      <c r="J54" s="92">
        <v>1</v>
      </c>
      <c r="K54" s="92">
        <v>0.4</v>
      </c>
      <c r="L54" s="92">
        <v>0.6</v>
      </c>
      <c r="M54" s="92">
        <v>0.8</v>
      </c>
      <c r="N54" s="92">
        <v>0.6</v>
      </c>
      <c r="O54" s="92">
        <v>0.8</v>
      </c>
      <c r="P54" s="95" t="s">
        <v>1318</v>
      </c>
      <c r="Q54" s="90"/>
      <c r="R54" s="107" t="s">
        <v>1288</v>
      </c>
      <c r="S54" s="104">
        <v>0</v>
      </c>
      <c r="T54" s="104">
        <v>0.2</v>
      </c>
      <c r="U54" s="104">
        <v>0.4</v>
      </c>
      <c r="V54" s="104">
        <v>0.6</v>
      </c>
      <c r="W54" s="104">
        <v>0.8</v>
      </c>
      <c r="X54" s="104">
        <v>1</v>
      </c>
      <c r="Y54" s="104">
        <v>0.4</v>
      </c>
      <c r="Z54" s="104">
        <v>0.6</v>
      </c>
      <c r="AA54" s="104">
        <v>0.8</v>
      </c>
      <c r="AB54" s="104">
        <v>0.6</v>
      </c>
      <c r="AC54" s="104">
        <v>0.8</v>
      </c>
      <c r="AD54" s="105" t="s">
        <v>1318</v>
      </c>
      <c r="AE54" s="90"/>
      <c r="AF54" s="113" t="s">
        <v>1288</v>
      </c>
      <c r="AG54" s="110">
        <v>0</v>
      </c>
      <c r="AH54" s="110">
        <v>0.2</v>
      </c>
      <c r="AI54" s="110">
        <v>0.4</v>
      </c>
      <c r="AJ54" s="110">
        <v>0.6</v>
      </c>
      <c r="AK54" s="110">
        <v>0.8</v>
      </c>
      <c r="AL54" s="110">
        <v>1</v>
      </c>
      <c r="AM54" s="110">
        <v>0.4</v>
      </c>
      <c r="AN54" s="110">
        <v>0.6</v>
      </c>
      <c r="AO54" s="110">
        <v>0.8</v>
      </c>
      <c r="AP54" s="110">
        <v>0.6</v>
      </c>
      <c r="AQ54" s="110">
        <v>0.8</v>
      </c>
      <c r="AR54" s="111" t="s">
        <v>1318</v>
      </c>
    </row>
    <row r="55" spans="4:44">
      <c r="D55" s="98" t="s">
        <v>1289</v>
      </c>
      <c r="E55" s="91">
        <v>0</v>
      </c>
      <c r="F55" s="91">
        <v>0.2</v>
      </c>
      <c r="G55" s="91">
        <v>0.4</v>
      </c>
      <c r="H55" s="91">
        <v>0.6</v>
      </c>
      <c r="I55" s="91">
        <v>0.8</v>
      </c>
      <c r="J55" s="91">
        <v>1</v>
      </c>
      <c r="K55" s="91">
        <v>0</v>
      </c>
      <c r="L55" s="91">
        <v>0</v>
      </c>
      <c r="M55" s="91">
        <v>0</v>
      </c>
      <c r="N55" s="91">
        <v>0.2</v>
      </c>
      <c r="O55" s="91">
        <v>0.4</v>
      </c>
      <c r="P55" s="94" t="s">
        <v>1318</v>
      </c>
      <c r="Q55" s="90"/>
      <c r="R55" s="106" t="s">
        <v>1289</v>
      </c>
      <c r="S55" s="102">
        <v>0</v>
      </c>
      <c r="T55" s="102">
        <v>0.2</v>
      </c>
      <c r="U55" s="102">
        <v>0.4</v>
      </c>
      <c r="V55" s="102">
        <v>0.6</v>
      </c>
      <c r="W55" s="102">
        <v>0.8</v>
      </c>
      <c r="X55" s="102">
        <v>1</v>
      </c>
      <c r="Y55" s="102">
        <v>0</v>
      </c>
      <c r="Z55" s="102">
        <v>0</v>
      </c>
      <c r="AA55" s="102">
        <v>0</v>
      </c>
      <c r="AB55" s="102">
        <v>0.2</v>
      </c>
      <c r="AC55" s="102">
        <v>0.4</v>
      </c>
      <c r="AD55" s="103" t="s">
        <v>1318</v>
      </c>
      <c r="AE55" s="90"/>
      <c r="AF55" s="112" t="s">
        <v>1289</v>
      </c>
      <c r="AG55" s="108">
        <v>0</v>
      </c>
      <c r="AH55" s="108">
        <v>0.2</v>
      </c>
      <c r="AI55" s="108">
        <v>0.4</v>
      </c>
      <c r="AJ55" s="108">
        <v>0.6</v>
      </c>
      <c r="AK55" s="108">
        <v>0.8</v>
      </c>
      <c r="AL55" s="108">
        <v>1</v>
      </c>
      <c r="AM55" s="108">
        <v>0</v>
      </c>
      <c r="AN55" s="108">
        <v>0</v>
      </c>
      <c r="AO55" s="108">
        <v>0</v>
      </c>
      <c r="AP55" s="108">
        <v>0.2</v>
      </c>
      <c r="AQ55" s="108">
        <v>0.4</v>
      </c>
      <c r="AR55" s="109" t="s">
        <v>1318</v>
      </c>
    </row>
    <row r="56" spans="4:44">
      <c r="D56" s="97" t="s">
        <v>1290</v>
      </c>
      <c r="E56" s="92">
        <v>0</v>
      </c>
      <c r="F56" s="92">
        <v>0.2</v>
      </c>
      <c r="G56" s="92">
        <v>0.4</v>
      </c>
      <c r="H56" s="92">
        <v>0.6</v>
      </c>
      <c r="I56" s="92">
        <v>0.8</v>
      </c>
      <c r="J56" s="92">
        <v>1</v>
      </c>
      <c r="K56" s="92">
        <v>0.4</v>
      </c>
      <c r="L56" s="92">
        <v>0.6</v>
      </c>
      <c r="M56" s="92">
        <v>0.8</v>
      </c>
      <c r="N56" s="92">
        <v>0.6</v>
      </c>
      <c r="O56" s="92">
        <v>0.8</v>
      </c>
      <c r="P56" s="95" t="s">
        <v>1318</v>
      </c>
      <c r="Q56" s="90"/>
      <c r="R56" s="107" t="s">
        <v>1290</v>
      </c>
      <c r="S56" s="104">
        <v>0</v>
      </c>
      <c r="T56" s="104">
        <v>0.2</v>
      </c>
      <c r="U56" s="104">
        <v>0.4</v>
      </c>
      <c r="V56" s="104">
        <v>0.6</v>
      </c>
      <c r="W56" s="104">
        <v>0.8</v>
      </c>
      <c r="X56" s="104">
        <v>1</v>
      </c>
      <c r="Y56" s="104">
        <v>0.4</v>
      </c>
      <c r="Z56" s="104">
        <v>0.6</v>
      </c>
      <c r="AA56" s="104">
        <v>0.8</v>
      </c>
      <c r="AB56" s="104">
        <v>0.6</v>
      </c>
      <c r="AC56" s="104">
        <v>0.8</v>
      </c>
      <c r="AD56" s="105" t="s">
        <v>1318</v>
      </c>
      <c r="AE56" s="90"/>
      <c r="AF56" s="113" t="s">
        <v>1290</v>
      </c>
      <c r="AG56" s="110">
        <v>0</v>
      </c>
      <c r="AH56" s="110">
        <v>0.2</v>
      </c>
      <c r="AI56" s="110">
        <v>0.4</v>
      </c>
      <c r="AJ56" s="110">
        <v>0.6</v>
      </c>
      <c r="AK56" s="110">
        <v>0.8</v>
      </c>
      <c r="AL56" s="110">
        <v>1</v>
      </c>
      <c r="AM56" s="110">
        <v>0.4</v>
      </c>
      <c r="AN56" s="110">
        <v>0.6</v>
      </c>
      <c r="AO56" s="110">
        <v>0.8</v>
      </c>
      <c r="AP56" s="110">
        <v>0.6</v>
      </c>
      <c r="AQ56" s="110">
        <v>0.8</v>
      </c>
      <c r="AR56" s="111" t="s">
        <v>1318</v>
      </c>
    </row>
    <row r="57" spans="4:44">
      <c r="D57" s="98" t="s">
        <v>1291</v>
      </c>
      <c r="E57" s="91">
        <v>0</v>
      </c>
      <c r="F57" s="91">
        <v>0.2</v>
      </c>
      <c r="G57" s="91">
        <v>0.4</v>
      </c>
      <c r="H57" s="91">
        <v>0.6</v>
      </c>
      <c r="I57" s="91">
        <v>0.8</v>
      </c>
      <c r="J57" s="91">
        <v>1</v>
      </c>
      <c r="K57" s="91">
        <v>0</v>
      </c>
      <c r="L57" s="91">
        <v>0</v>
      </c>
      <c r="M57" s="91">
        <v>0</v>
      </c>
      <c r="N57" s="91">
        <v>0.2</v>
      </c>
      <c r="O57" s="91">
        <v>0.4</v>
      </c>
      <c r="P57" s="94" t="s">
        <v>1318</v>
      </c>
      <c r="Q57" s="90"/>
      <c r="R57" s="106" t="s">
        <v>1291</v>
      </c>
      <c r="S57" s="102">
        <v>0</v>
      </c>
      <c r="T57" s="102">
        <v>0.2</v>
      </c>
      <c r="U57" s="102">
        <v>0.4</v>
      </c>
      <c r="V57" s="102">
        <v>0.6</v>
      </c>
      <c r="W57" s="102">
        <v>0.8</v>
      </c>
      <c r="X57" s="102">
        <v>1</v>
      </c>
      <c r="Y57" s="102">
        <v>0</v>
      </c>
      <c r="Z57" s="102">
        <v>0</v>
      </c>
      <c r="AA57" s="102">
        <v>0</v>
      </c>
      <c r="AB57" s="102">
        <v>0.2</v>
      </c>
      <c r="AC57" s="102">
        <v>0.4</v>
      </c>
      <c r="AD57" s="103" t="s">
        <v>1318</v>
      </c>
      <c r="AE57" s="90"/>
      <c r="AF57" s="112" t="s">
        <v>1291</v>
      </c>
      <c r="AG57" s="108">
        <v>0</v>
      </c>
      <c r="AH57" s="108">
        <v>0.2</v>
      </c>
      <c r="AI57" s="108">
        <v>0.4</v>
      </c>
      <c r="AJ57" s="108">
        <v>0.6</v>
      </c>
      <c r="AK57" s="108">
        <v>0.8</v>
      </c>
      <c r="AL57" s="108">
        <v>1</v>
      </c>
      <c r="AM57" s="108">
        <v>0</v>
      </c>
      <c r="AN57" s="108">
        <v>0</v>
      </c>
      <c r="AO57" s="108">
        <v>0</v>
      </c>
      <c r="AP57" s="108">
        <v>0.2</v>
      </c>
      <c r="AQ57" s="108">
        <v>0.4</v>
      </c>
      <c r="AR57" s="109" t="s">
        <v>1318</v>
      </c>
    </row>
    <row r="58" spans="4:44">
      <c r="D58" s="97" t="s">
        <v>1292</v>
      </c>
      <c r="E58" s="92">
        <v>0</v>
      </c>
      <c r="F58" s="92">
        <v>0.2</v>
      </c>
      <c r="G58" s="92">
        <v>0.4</v>
      </c>
      <c r="H58" s="92">
        <v>0.6</v>
      </c>
      <c r="I58" s="92">
        <v>0.8</v>
      </c>
      <c r="J58" s="92">
        <v>1</v>
      </c>
      <c r="K58" s="92">
        <v>0.4</v>
      </c>
      <c r="L58" s="92">
        <v>0.6</v>
      </c>
      <c r="M58" s="92">
        <v>0.8</v>
      </c>
      <c r="N58" s="92">
        <v>0.6</v>
      </c>
      <c r="O58" s="92">
        <v>0.8</v>
      </c>
      <c r="P58" s="95" t="s">
        <v>1318</v>
      </c>
      <c r="Q58" s="90"/>
      <c r="R58" s="107" t="s">
        <v>1292</v>
      </c>
      <c r="S58" s="104">
        <v>0</v>
      </c>
      <c r="T58" s="104">
        <v>0.2</v>
      </c>
      <c r="U58" s="104">
        <v>0.4</v>
      </c>
      <c r="V58" s="104">
        <v>0.6</v>
      </c>
      <c r="W58" s="104">
        <v>0.8</v>
      </c>
      <c r="X58" s="104">
        <v>1</v>
      </c>
      <c r="Y58" s="104">
        <v>0.4</v>
      </c>
      <c r="Z58" s="104">
        <v>0.6</v>
      </c>
      <c r="AA58" s="104">
        <v>0.8</v>
      </c>
      <c r="AB58" s="104">
        <v>0.6</v>
      </c>
      <c r="AC58" s="104">
        <v>0.8</v>
      </c>
      <c r="AD58" s="105" t="s">
        <v>1318</v>
      </c>
      <c r="AE58" s="90"/>
      <c r="AF58" s="113" t="s">
        <v>1292</v>
      </c>
      <c r="AG58" s="110">
        <v>0</v>
      </c>
      <c r="AH58" s="110">
        <v>0.2</v>
      </c>
      <c r="AI58" s="110">
        <v>0.4</v>
      </c>
      <c r="AJ58" s="110">
        <v>0.6</v>
      </c>
      <c r="AK58" s="110">
        <v>0.8</v>
      </c>
      <c r="AL58" s="110">
        <v>1</v>
      </c>
      <c r="AM58" s="110">
        <v>0.4</v>
      </c>
      <c r="AN58" s="110">
        <v>0.6</v>
      </c>
      <c r="AO58" s="110">
        <v>0.8</v>
      </c>
      <c r="AP58" s="110">
        <v>0.6</v>
      </c>
      <c r="AQ58" s="110">
        <v>0.8</v>
      </c>
      <c r="AR58" s="111" t="s">
        <v>1318</v>
      </c>
    </row>
    <row r="59" spans="4:44">
      <c r="D59" s="98" t="s">
        <v>1293</v>
      </c>
      <c r="E59" s="91">
        <v>0</v>
      </c>
      <c r="F59" s="91">
        <v>0.2</v>
      </c>
      <c r="G59" s="91">
        <v>0.4</v>
      </c>
      <c r="H59" s="91">
        <v>0.6</v>
      </c>
      <c r="I59" s="91">
        <v>0.8</v>
      </c>
      <c r="J59" s="91">
        <v>1</v>
      </c>
      <c r="K59" s="91">
        <v>0</v>
      </c>
      <c r="L59" s="91">
        <v>0</v>
      </c>
      <c r="M59" s="91">
        <v>0</v>
      </c>
      <c r="N59" s="91">
        <v>0.2</v>
      </c>
      <c r="O59" s="91">
        <v>0.4</v>
      </c>
      <c r="P59" s="94" t="s">
        <v>1318</v>
      </c>
      <c r="Q59" s="90"/>
      <c r="R59" s="106" t="s">
        <v>1293</v>
      </c>
      <c r="S59" s="102">
        <v>0</v>
      </c>
      <c r="T59" s="102">
        <v>0.2</v>
      </c>
      <c r="U59" s="102">
        <v>0.4</v>
      </c>
      <c r="V59" s="102">
        <v>0.6</v>
      </c>
      <c r="W59" s="102">
        <v>0.8</v>
      </c>
      <c r="X59" s="102">
        <v>1</v>
      </c>
      <c r="Y59" s="102">
        <v>0</v>
      </c>
      <c r="Z59" s="102">
        <v>0</v>
      </c>
      <c r="AA59" s="102">
        <v>0</v>
      </c>
      <c r="AB59" s="102">
        <v>0.2</v>
      </c>
      <c r="AC59" s="102">
        <v>0.4</v>
      </c>
      <c r="AD59" s="103" t="s">
        <v>1318</v>
      </c>
      <c r="AE59" s="90"/>
      <c r="AF59" s="112" t="s">
        <v>1293</v>
      </c>
      <c r="AG59" s="108">
        <v>0</v>
      </c>
      <c r="AH59" s="108">
        <v>0.2</v>
      </c>
      <c r="AI59" s="108">
        <v>0.4</v>
      </c>
      <c r="AJ59" s="108">
        <v>0.6</v>
      </c>
      <c r="AK59" s="108">
        <v>0.8</v>
      </c>
      <c r="AL59" s="108">
        <v>1</v>
      </c>
      <c r="AM59" s="108">
        <v>0</v>
      </c>
      <c r="AN59" s="108">
        <v>0</v>
      </c>
      <c r="AO59" s="108">
        <v>0</v>
      </c>
      <c r="AP59" s="108">
        <v>0.2</v>
      </c>
      <c r="AQ59" s="108">
        <v>0.4</v>
      </c>
      <c r="AR59" s="109" t="s">
        <v>1318</v>
      </c>
    </row>
    <row r="60" spans="4:44">
      <c r="D60" s="97" t="s">
        <v>1294</v>
      </c>
      <c r="E60" s="92">
        <v>0</v>
      </c>
      <c r="F60" s="92">
        <v>0.2</v>
      </c>
      <c r="G60" s="92">
        <v>0.4</v>
      </c>
      <c r="H60" s="92">
        <v>0.6</v>
      </c>
      <c r="I60" s="92">
        <v>0.8</v>
      </c>
      <c r="J60" s="92">
        <v>1</v>
      </c>
      <c r="K60" s="92">
        <v>0.4</v>
      </c>
      <c r="L60" s="92">
        <v>0.6</v>
      </c>
      <c r="M60" s="92">
        <v>0.8</v>
      </c>
      <c r="N60" s="92">
        <v>0.6</v>
      </c>
      <c r="O60" s="92">
        <v>0.8</v>
      </c>
      <c r="P60" s="95" t="s">
        <v>1318</v>
      </c>
      <c r="Q60" s="90"/>
      <c r="R60" s="107" t="s">
        <v>1294</v>
      </c>
      <c r="S60" s="104">
        <v>0</v>
      </c>
      <c r="T60" s="104">
        <v>0.2</v>
      </c>
      <c r="U60" s="104">
        <v>0.4</v>
      </c>
      <c r="V60" s="104">
        <v>0.6</v>
      </c>
      <c r="W60" s="104">
        <v>0.8</v>
      </c>
      <c r="X60" s="104">
        <v>1</v>
      </c>
      <c r="Y60" s="104">
        <v>0.4</v>
      </c>
      <c r="Z60" s="104">
        <v>0.6</v>
      </c>
      <c r="AA60" s="104">
        <v>0.8</v>
      </c>
      <c r="AB60" s="104">
        <v>0.6</v>
      </c>
      <c r="AC60" s="104">
        <v>0.8</v>
      </c>
      <c r="AD60" s="105" t="s">
        <v>1318</v>
      </c>
      <c r="AE60" s="90"/>
      <c r="AF60" s="113" t="s">
        <v>1294</v>
      </c>
      <c r="AG60" s="110">
        <v>0</v>
      </c>
      <c r="AH60" s="110">
        <v>0.2</v>
      </c>
      <c r="AI60" s="110">
        <v>0.4</v>
      </c>
      <c r="AJ60" s="110">
        <v>0.6</v>
      </c>
      <c r="AK60" s="110">
        <v>0.8</v>
      </c>
      <c r="AL60" s="110">
        <v>1</v>
      </c>
      <c r="AM60" s="110">
        <v>0.4</v>
      </c>
      <c r="AN60" s="110">
        <v>0.6</v>
      </c>
      <c r="AO60" s="110">
        <v>0.8</v>
      </c>
      <c r="AP60" s="110">
        <v>0.6</v>
      </c>
      <c r="AQ60" s="110">
        <v>0.8</v>
      </c>
      <c r="AR60" s="111" t="s">
        <v>1318</v>
      </c>
    </row>
    <row r="61" spans="4:44">
      <c r="D61" s="98" t="s">
        <v>1295</v>
      </c>
      <c r="E61" s="91">
        <v>0</v>
      </c>
      <c r="F61" s="91">
        <v>0.2</v>
      </c>
      <c r="G61" s="91">
        <v>0.4</v>
      </c>
      <c r="H61" s="91">
        <v>0.6</v>
      </c>
      <c r="I61" s="91">
        <v>0.8</v>
      </c>
      <c r="J61" s="91">
        <v>1</v>
      </c>
      <c r="K61" s="91">
        <v>0</v>
      </c>
      <c r="L61" s="91">
        <v>0</v>
      </c>
      <c r="M61" s="91">
        <v>0</v>
      </c>
      <c r="N61" s="91">
        <v>0.2</v>
      </c>
      <c r="O61" s="91">
        <v>0.4</v>
      </c>
      <c r="P61" s="94" t="s">
        <v>1318</v>
      </c>
      <c r="Q61" s="90"/>
      <c r="R61" s="106" t="s">
        <v>1295</v>
      </c>
      <c r="S61" s="102">
        <v>0</v>
      </c>
      <c r="T61" s="102">
        <v>0.2</v>
      </c>
      <c r="U61" s="102">
        <v>0.4</v>
      </c>
      <c r="V61" s="102">
        <v>0.6</v>
      </c>
      <c r="W61" s="102">
        <v>0.8</v>
      </c>
      <c r="X61" s="102">
        <v>1</v>
      </c>
      <c r="Y61" s="102">
        <v>0</v>
      </c>
      <c r="Z61" s="102">
        <v>0</v>
      </c>
      <c r="AA61" s="102">
        <v>0</v>
      </c>
      <c r="AB61" s="102">
        <v>0.2</v>
      </c>
      <c r="AC61" s="102">
        <v>0.4</v>
      </c>
      <c r="AD61" s="103" t="s">
        <v>1318</v>
      </c>
      <c r="AE61" s="90"/>
      <c r="AF61" s="112" t="s">
        <v>1295</v>
      </c>
      <c r="AG61" s="108">
        <v>0</v>
      </c>
      <c r="AH61" s="108">
        <v>0.2</v>
      </c>
      <c r="AI61" s="108">
        <v>0.4</v>
      </c>
      <c r="AJ61" s="108">
        <v>0.6</v>
      </c>
      <c r="AK61" s="108">
        <v>0.8</v>
      </c>
      <c r="AL61" s="108">
        <v>1</v>
      </c>
      <c r="AM61" s="108">
        <v>0</v>
      </c>
      <c r="AN61" s="108">
        <v>0</v>
      </c>
      <c r="AO61" s="108">
        <v>0</v>
      </c>
      <c r="AP61" s="108">
        <v>0.2</v>
      </c>
      <c r="AQ61" s="108">
        <v>0.4</v>
      </c>
      <c r="AR61" s="109" t="s">
        <v>1318</v>
      </c>
    </row>
    <row r="62" spans="4:44">
      <c r="D62" s="97" t="s">
        <v>1296</v>
      </c>
      <c r="E62" s="92">
        <v>0</v>
      </c>
      <c r="F62" s="92">
        <v>0.2</v>
      </c>
      <c r="G62" s="92">
        <v>0.4</v>
      </c>
      <c r="H62" s="92">
        <v>0.6</v>
      </c>
      <c r="I62" s="92">
        <v>0.8</v>
      </c>
      <c r="J62" s="92">
        <v>1</v>
      </c>
      <c r="K62" s="92">
        <v>0.4</v>
      </c>
      <c r="L62" s="92">
        <v>0.6</v>
      </c>
      <c r="M62" s="92">
        <v>0.8</v>
      </c>
      <c r="N62" s="92">
        <v>0.6</v>
      </c>
      <c r="O62" s="92">
        <v>0.8</v>
      </c>
      <c r="P62" s="95" t="s">
        <v>1318</v>
      </c>
      <c r="Q62" s="90"/>
      <c r="R62" s="107" t="s">
        <v>1296</v>
      </c>
      <c r="S62" s="104">
        <v>0</v>
      </c>
      <c r="T62" s="104">
        <v>0.2</v>
      </c>
      <c r="U62" s="104">
        <v>0.4</v>
      </c>
      <c r="V62" s="104">
        <v>0.6</v>
      </c>
      <c r="W62" s="104">
        <v>0.8</v>
      </c>
      <c r="X62" s="104">
        <v>1</v>
      </c>
      <c r="Y62" s="104">
        <v>0.4</v>
      </c>
      <c r="Z62" s="104">
        <v>0.6</v>
      </c>
      <c r="AA62" s="104">
        <v>0.8</v>
      </c>
      <c r="AB62" s="104">
        <v>0.6</v>
      </c>
      <c r="AC62" s="104">
        <v>0.8</v>
      </c>
      <c r="AD62" s="105" t="s">
        <v>1318</v>
      </c>
      <c r="AE62" s="90"/>
      <c r="AF62" s="113" t="s">
        <v>1296</v>
      </c>
      <c r="AG62" s="110">
        <v>0</v>
      </c>
      <c r="AH62" s="110">
        <v>0.2</v>
      </c>
      <c r="AI62" s="110">
        <v>0.4</v>
      </c>
      <c r="AJ62" s="110">
        <v>0.6</v>
      </c>
      <c r="AK62" s="110">
        <v>0.8</v>
      </c>
      <c r="AL62" s="110">
        <v>1</v>
      </c>
      <c r="AM62" s="110">
        <v>0.4</v>
      </c>
      <c r="AN62" s="110">
        <v>0.6</v>
      </c>
      <c r="AO62" s="110">
        <v>0.8</v>
      </c>
      <c r="AP62" s="110">
        <v>0.6</v>
      </c>
      <c r="AQ62" s="110">
        <v>0.8</v>
      </c>
      <c r="AR62" s="111" t="s">
        <v>1318</v>
      </c>
    </row>
    <row r="63" spans="4:44">
      <c r="D63" s="98" t="s">
        <v>1297</v>
      </c>
      <c r="E63" s="91">
        <v>0</v>
      </c>
      <c r="F63" s="91">
        <v>0.2</v>
      </c>
      <c r="G63" s="91">
        <v>0.4</v>
      </c>
      <c r="H63" s="91">
        <v>0.6</v>
      </c>
      <c r="I63" s="91">
        <v>0.8</v>
      </c>
      <c r="J63" s="91">
        <v>1</v>
      </c>
      <c r="K63" s="91">
        <v>0</v>
      </c>
      <c r="L63" s="91">
        <v>0</v>
      </c>
      <c r="M63" s="91">
        <v>0</v>
      </c>
      <c r="N63" s="91">
        <v>0.2</v>
      </c>
      <c r="O63" s="91">
        <v>0.4</v>
      </c>
      <c r="P63" s="94" t="s">
        <v>1318</v>
      </c>
      <c r="Q63" s="90"/>
      <c r="R63" s="106" t="s">
        <v>1297</v>
      </c>
      <c r="S63" s="102">
        <v>0</v>
      </c>
      <c r="T63" s="102">
        <v>0.2</v>
      </c>
      <c r="U63" s="102">
        <v>0.4</v>
      </c>
      <c r="V63" s="102">
        <v>0.6</v>
      </c>
      <c r="W63" s="102">
        <v>0.8</v>
      </c>
      <c r="X63" s="102">
        <v>1</v>
      </c>
      <c r="Y63" s="102">
        <v>0</v>
      </c>
      <c r="Z63" s="102">
        <v>0</v>
      </c>
      <c r="AA63" s="102">
        <v>0</v>
      </c>
      <c r="AB63" s="102">
        <v>0.2</v>
      </c>
      <c r="AC63" s="102">
        <v>0.4</v>
      </c>
      <c r="AD63" s="103" t="s">
        <v>1318</v>
      </c>
      <c r="AE63" s="90"/>
      <c r="AF63" s="112" t="s">
        <v>1297</v>
      </c>
      <c r="AG63" s="108">
        <v>0</v>
      </c>
      <c r="AH63" s="108">
        <v>0.2</v>
      </c>
      <c r="AI63" s="108">
        <v>0.4</v>
      </c>
      <c r="AJ63" s="108">
        <v>0.6</v>
      </c>
      <c r="AK63" s="108">
        <v>0.8</v>
      </c>
      <c r="AL63" s="108">
        <v>1</v>
      </c>
      <c r="AM63" s="108">
        <v>0</v>
      </c>
      <c r="AN63" s="108">
        <v>0</v>
      </c>
      <c r="AO63" s="108">
        <v>0</v>
      </c>
      <c r="AP63" s="108">
        <v>0.2</v>
      </c>
      <c r="AQ63" s="108">
        <v>0.4</v>
      </c>
      <c r="AR63" s="109" t="s">
        <v>1318</v>
      </c>
    </row>
    <row r="64" spans="4:44">
      <c r="D64" s="97" t="s">
        <v>1298</v>
      </c>
      <c r="E64" s="92">
        <v>0</v>
      </c>
      <c r="F64" s="92">
        <v>0.2</v>
      </c>
      <c r="G64" s="92">
        <v>0.4</v>
      </c>
      <c r="H64" s="92">
        <v>0.6</v>
      </c>
      <c r="I64" s="92">
        <v>0.8</v>
      </c>
      <c r="J64" s="92">
        <v>1</v>
      </c>
      <c r="K64" s="92">
        <v>0.4</v>
      </c>
      <c r="L64" s="92">
        <v>0.6</v>
      </c>
      <c r="M64" s="92">
        <v>0.8</v>
      </c>
      <c r="N64" s="92">
        <v>0.6</v>
      </c>
      <c r="O64" s="92">
        <v>0.8</v>
      </c>
      <c r="P64" s="95" t="s">
        <v>1318</v>
      </c>
      <c r="Q64" s="90"/>
      <c r="R64" s="107" t="s">
        <v>1298</v>
      </c>
      <c r="S64" s="104">
        <v>0</v>
      </c>
      <c r="T64" s="104">
        <v>0.2</v>
      </c>
      <c r="U64" s="104">
        <v>0.4</v>
      </c>
      <c r="V64" s="104">
        <v>0.6</v>
      </c>
      <c r="W64" s="104">
        <v>0.8</v>
      </c>
      <c r="X64" s="104">
        <v>1</v>
      </c>
      <c r="Y64" s="104">
        <v>0.4</v>
      </c>
      <c r="Z64" s="104">
        <v>0.6</v>
      </c>
      <c r="AA64" s="104">
        <v>0.8</v>
      </c>
      <c r="AB64" s="104">
        <v>0.6</v>
      </c>
      <c r="AC64" s="104">
        <v>0.8</v>
      </c>
      <c r="AD64" s="105" t="s">
        <v>1318</v>
      </c>
      <c r="AE64" s="90"/>
      <c r="AF64" s="113" t="s">
        <v>1298</v>
      </c>
      <c r="AG64" s="110">
        <v>0</v>
      </c>
      <c r="AH64" s="110">
        <v>0.2</v>
      </c>
      <c r="AI64" s="110">
        <v>0.4</v>
      </c>
      <c r="AJ64" s="110">
        <v>0.6</v>
      </c>
      <c r="AK64" s="110">
        <v>0.8</v>
      </c>
      <c r="AL64" s="110">
        <v>1</v>
      </c>
      <c r="AM64" s="110">
        <v>0.4</v>
      </c>
      <c r="AN64" s="110">
        <v>0.6</v>
      </c>
      <c r="AO64" s="110">
        <v>0.8</v>
      </c>
      <c r="AP64" s="110">
        <v>0.6</v>
      </c>
      <c r="AQ64" s="110">
        <v>0.8</v>
      </c>
      <c r="AR64" s="111" t="s">
        <v>1318</v>
      </c>
    </row>
    <row r="65" spans="2:44">
      <c r="D65" s="98" t="s">
        <v>1299</v>
      </c>
      <c r="E65" s="91">
        <v>0</v>
      </c>
      <c r="F65" s="91">
        <v>0.2</v>
      </c>
      <c r="G65" s="91">
        <v>0.4</v>
      </c>
      <c r="H65" s="91">
        <v>0.6</v>
      </c>
      <c r="I65" s="91">
        <v>0.8</v>
      </c>
      <c r="J65" s="91">
        <v>1</v>
      </c>
      <c r="K65" s="91">
        <v>0</v>
      </c>
      <c r="L65" s="91">
        <v>0</v>
      </c>
      <c r="M65" s="91">
        <v>0</v>
      </c>
      <c r="N65" s="91">
        <v>0.2</v>
      </c>
      <c r="O65" s="91">
        <v>0.4</v>
      </c>
      <c r="P65" s="94" t="s">
        <v>1318</v>
      </c>
      <c r="Q65" s="90"/>
      <c r="R65" s="106" t="s">
        <v>1299</v>
      </c>
      <c r="S65" s="102">
        <v>0</v>
      </c>
      <c r="T65" s="102">
        <v>0.2</v>
      </c>
      <c r="U65" s="102">
        <v>0.4</v>
      </c>
      <c r="V65" s="102">
        <v>0.6</v>
      </c>
      <c r="W65" s="102">
        <v>0.8</v>
      </c>
      <c r="X65" s="102">
        <v>1</v>
      </c>
      <c r="Y65" s="102">
        <v>0</v>
      </c>
      <c r="Z65" s="102">
        <v>0</v>
      </c>
      <c r="AA65" s="102">
        <v>0</v>
      </c>
      <c r="AB65" s="102">
        <v>0.2</v>
      </c>
      <c r="AC65" s="102">
        <v>0.4</v>
      </c>
      <c r="AD65" s="103" t="s">
        <v>1318</v>
      </c>
      <c r="AE65" s="90"/>
      <c r="AF65" s="112" t="s">
        <v>1299</v>
      </c>
      <c r="AG65" s="108">
        <v>0</v>
      </c>
      <c r="AH65" s="108">
        <v>0.2</v>
      </c>
      <c r="AI65" s="108">
        <v>0.4</v>
      </c>
      <c r="AJ65" s="108">
        <v>0.6</v>
      </c>
      <c r="AK65" s="108">
        <v>0.8</v>
      </c>
      <c r="AL65" s="108">
        <v>1</v>
      </c>
      <c r="AM65" s="108">
        <v>0</v>
      </c>
      <c r="AN65" s="108">
        <v>0</v>
      </c>
      <c r="AO65" s="108">
        <v>0</v>
      </c>
      <c r="AP65" s="108">
        <v>0.2</v>
      </c>
      <c r="AQ65" s="108">
        <v>0.4</v>
      </c>
      <c r="AR65" s="109" t="s">
        <v>1318</v>
      </c>
    </row>
    <row r="66" spans="2:44">
      <c r="D66" s="97" t="s">
        <v>1300</v>
      </c>
      <c r="E66" s="92">
        <v>0</v>
      </c>
      <c r="F66" s="92">
        <v>0.2</v>
      </c>
      <c r="G66" s="92">
        <v>0.4</v>
      </c>
      <c r="H66" s="92">
        <v>0.6</v>
      </c>
      <c r="I66" s="92">
        <v>0.8</v>
      </c>
      <c r="J66" s="92">
        <v>1</v>
      </c>
      <c r="K66" s="92">
        <v>0.4</v>
      </c>
      <c r="L66" s="92">
        <v>0.6</v>
      </c>
      <c r="M66" s="92">
        <v>0.8</v>
      </c>
      <c r="N66" s="92">
        <v>0.6</v>
      </c>
      <c r="O66" s="92">
        <v>0.8</v>
      </c>
      <c r="P66" s="95" t="s">
        <v>1318</v>
      </c>
      <c r="Q66" s="90"/>
      <c r="R66" s="107" t="s">
        <v>1300</v>
      </c>
      <c r="S66" s="104">
        <v>0</v>
      </c>
      <c r="T66" s="104">
        <v>0.2</v>
      </c>
      <c r="U66" s="104">
        <v>0.4</v>
      </c>
      <c r="V66" s="104">
        <v>0.6</v>
      </c>
      <c r="W66" s="104">
        <v>0.8</v>
      </c>
      <c r="X66" s="104">
        <v>1</v>
      </c>
      <c r="Y66" s="104">
        <v>0.4</v>
      </c>
      <c r="Z66" s="104">
        <v>0.6</v>
      </c>
      <c r="AA66" s="104">
        <v>0.8</v>
      </c>
      <c r="AB66" s="104">
        <v>0.6</v>
      </c>
      <c r="AC66" s="104">
        <v>0.8</v>
      </c>
      <c r="AD66" s="105" t="s">
        <v>1318</v>
      </c>
      <c r="AE66" s="90"/>
      <c r="AF66" s="113" t="s">
        <v>1300</v>
      </c>
      <c r="AG66" s="110">
        <v>0</v>
      </c>
      <c r="AH66" s="110">
        <v>0.2</v>
      </c>
      <c r="AI66" s="110">
        <v>0.4</v>
      </c>
      <c r="AJ66" s="110">
        <v>0.6</v>
      </c>
      <c r="AK66" s="110">
        <v>0.8</v>
      </c>
      <c r="AL66" s="110">
        <v>1</v>
      </c>
      <c r="AM66" s="110">
        <v>0.4</v>
      </c>
      <c r="AN66" s="110">
        <v>0.6</v>
      </c>
      <c r="AO66" s="110">
        <v>0.8</v>
      </c>
      <c r="AP66" s="110">
        <v>0.6</v>
      </c>
      <c r="AQ66" s="110">
        <v>0.8</v>
      </c>
      <c r="AR66" s="111" t="s">
        <v>1318</v>
      </c>
    </row>
    <row r="67" spans="2:44">
      <c r="D67" s="98" t="s">
        <v>1301</v>
      </c>
      <c r="E67" s="91">
        <v>0</v>
      </c>
      <c r="F67" s="91">
        <v>0.2</v>
      </c>
      <c r="G67" s="91">
        <v>0.4</v>
      </c>
      <c r="H67" s="91">
        <v>0.6</v>
      </c>
      <c r="I67" s="91">
        <v>0.8</v>
      </c>
      <c r="J67" s="91">
        <v>1</v>
      </c>
      <c r="K67" s="91">
        <v>0</v>
      </c>
      <c r="L67" s="91">
        <v>0</v>
      </c>
      <c r="M67" s="91">
        <v>0</v>
      </c>
      <c r="N67" s="91">
        <v>0.2</v>
      </c>
      <c r="O67" s="91">
        <v>0.4</v>
      </c>
      <c r="P67" s="94" t="s">
        <v>1318</v>
      </c>
      <c r="Q67" s="90"/>
      <c r="R67" s="106" t="s">
        <v>1301</v>
      </c>
      <c r="S67" s="102">
        <v>0</v>
      </c>
      <c r="T67" s="102">
        <v>0.2</v>
      </c>
      <c r="U67" s="102">
        <v>0.4</v>
      </c>
      <c r="V67" s="102">
        <v>0.6</v>
      </c>
      <c r="W67" s="102">
        <v>0.8</v>
      </c>
      <c r="X67" s="102">
        <v>1</v>
      </c>
      <c r="Y67" s="102">
        <v>0</v>
      </c>
      <c r="Z67" s="102">
        <v>0</v>
      </c>
      <c r="AA67" s="102">
        <v>0</v>
      </c>
      <c r="AB67" s="102">
        <v>0.2</v>
      </c>
      <c r="AC67" s="102">
        <v>0.4</v>
      </c>
      <c r="AD67" s="103" t="s">
        <v>1318</v>
      </c>
      <c r="AE67" s="90"/>
      <c r="AF67" s="112" t="s">
        <v>1301</v>
      </c>
      <c r="AG67" s="108">
        <v>0</v>
      </c>
      <c r="AH67" s="108">
        <v>0.2</v>
      </c>
      <c r="AI67" s="108">
        <v>0.4</v>
      </c>
      <c r="AJ67" s="108">
        <v>0.6</v>
      </c>
      <c r="AK67" s="108">
        <v>0.8</v>
      </c>
      <c r="AL67" s="108">
        <v>1</v>
      </c>
      <c r="AM67" s="108">
        <v>0</v>
      </c>
      <c r="AN67" s="108">
        <v>0</v>
      </c>
      <c r="AO67" s="108">
        <v>0</v>
      </c>
      <c r="AP67" s="108">
        <v>0.2</v>
      </c>
      <c r="AQ67" s="108">
        <v>0.4</v>
      </c>
      <c r="AR67" s="109" t="s">
        <v>1318</v>
      </c>
    </row>
    <row r="68" spans="2:44">
      <c r="D68" s="97" t="s">
        <v>1302</v>
      </c>
      <c r="E68" s="92">
        <v>0</v>
      </c>
      <c r="F68" s="92">
        <v>0.2</v>
      </c>
      <c r="G68" s="92">
        <v>0.4</v>
      </c>
      <c r="H68" s="92">
        <v>0.6</v>
      </c>
      <c r="I68" s="92">
        <v>0.8</v>
      </c>
      <c r="J68" s="92">
        <v>1</v>
      </c>
      <c r="K68" s="92">
        <v>0.4</v>
      </c>
      <c r="L68" s="92">
        <v>0.6</v>
      </c>
      <c r="M68" s="92">
        <v>0.8</v>
      </c>
      <c r="N68" s="92">
        <v>0.6</v>
      </c>
      <c r="O68" s="92">
        <v>0.8</v>
      </c>
      <c r="P68" s="95" t="s">
        <v>1318</v>
      </c>
      <c r="Q68" s="90"/>
      <c r="R68" s="107" t="s">
        <v>1302</v>
      </c>
      <c r="S68" s="104">
        <v>0</v>
      </c>
      <c r="T68" s="104">
        <v>0.2</v>
      </c>
      <c r="U68" s="104">
        <v>0.4</v>
      </c>
      <c r="V68" s="104">
        <v>0.6</v>
      </c>
      <c r="W68" s="104">
        <v>0.8</v>
      </c>
      <c r="X68" s="104">
        <v>1</v>
      </c>
      <c r="Y68" s="104">
        <v>0.4</v>
      </c>
      <c r="Z68" s="104">
        <v>0.6</v>
      </c>
      <c r="AA68" s="104">
        <v>0.8</v>
      </c>
      <c r="AB68" s="104">
        <v>0.6</v>
      </c>
      <c r="AC68" s="104">
        <v>0.8</v>
      </c>
      <c r="AD68" s="105" t="s">
        <v>1318</v>
      </c>
      <c r="AE68" s="90"/>
      <c r="AF68" s="113" t="s">
        <v>1302</v>
      </c>
      <c r="AG68" s="110">
        <v>0</v>
      </c>
      <c r="AH68" s="110">
        <v>0.2</v>
      </c>
      <c r="AI68" s="110">
        <v>0.4</v>
      </c>
      <c r="AJ68" s="110">
        <v>0.6</v>
      </c>
      <c r="AK68" s="110">
        <v>0.8</v>
      </c>
      <c r="AL68" s="110">
        <v>1</v>
      </c>
      <c r="AM68" s="110">
        <v>0.4</v>
      </c>
      <c r="AN68" s="110">
        <v>0.6</v>
      </c>
      <c r="AO68" s="110">
        <v>0.8</v>
      </c>
      <c r="AP68" s="110">
        <v>0.6</v>
      </c>
      <c r="AQ68" s="110">
        <v>0.8</v>
      </c>
      <c r="AR68" s="111" t="s">
        <v>1318</v>
      </c>
    </row>
    <row r="69" spans="2:44">
      <c r="D69" s="98" t="s">
        <v>1303</v>
      </c>
      <c r="E69" s="91">
        <v>0</v>
      </c>
      <c r="F69" s="91">
        <v>0.2</v>
      </c>
      <c r="G69" s="91">
        <v>0.4</v>
      </c>
      <c r="H69" s="91">
        <v>0.6</v>
      </c>
      <c r="I69" s="91">
        <v>0.8</v>
      </c>
      <c r="J69" s="91">
        <v>1</v>
      </c>
      <c r="K69" s="91">
        <v>0</v>
      </c>
      <c r="L69" s="91">
        <v>0</v>
      </c>
      <c r="M69" s="91">
        <v>0</v>
      </c>
      <c r="N69" s="91">
        <v>0.2</v>
      </c>
      <c r="O69" s="91">
        <v>0.4</v>
      </c>
      <c r="P69" s="94" t="s">
        <v>1318</v>
      </c>
      <c r="Q69" s="90"/>
      <c r="R69" s="106" t="s">
        <v>1303</v>
      </c>
      <c r="S69" s="102">
        <v>0</v>
      </c>
      <c r="T69" s="102">
        <v>0.2</v>
      </c>
      <c r="U69" s="102">
        <v>0.4</v>
      </c>
      <c r="V69" s="102">
        <v>0.6</v>
      </c>
      <c r="W69" s="102">
        <v>0.8</v>
      </c>
      <c r="X69" s="102">
        <v>1</v>
      </c>
      <c r="Y69" s="102">
        <v>0</v>
      </c>
      <c r="Z69" s="102">
        <v>0</v>
      </c>
      <c r="AA69" s="102">
        <v>0</v>
      </c>
      <c r="AB69" s="102">
        <v>0.2</v>
      </c>
      <c r="AC69" s="102">
        <v>0.4</v>
      </c>
      <c r="AD69" s="103" t="s">
        <v>1318</v>
      </c>
      <c r="AE69" s="90"/>
      <c r="AF69" s="112" t="s">
        <v>1303</v>
      </c>
      <c r="AG69" s="108">
        <v>0</v>
      </c>
      <c r="AH69" s="108">
        <v>0.2</v>
      </c>
      <c r="AI69" s="108">
        <v>0.4</v>
      </c>
      <c r="AJ69" s="108">
        <v>0.6</v>
      </c>
      <c r="AK69" s="108">
        <v>0.8</v>
      </c>
      <c r="AL69" s="108">
        <v>1</v>
      </c>
      <c r="AM69" s="108">
        <v>0</v>
      </c>
      <c r="AN69" s="108">
        <v>0</v>
      </c>
      <c r="AO69" s="108">
        <v>0</v>
      </c>
      <c r="AP69" s="108">
        <v>0.2</v>
      </c>
      <c r="AQ69" s="108">
        <v>0.4</v>
      </c>
      <c r="AR69" s="109" t="s">
        <v>1318</v>
      </c>
    </row>
    <row r="70" spans="2:44">
      <c r="D70" s="97" t="s">
        <v>1304</v>
      </c>
      <c r="E70" s="92">
        <v>0</v>
      </c>
      <c r="F70" s="92">
        <v>0.2</v>
      </c>
      <c r="G70" s="92">
        <v>0.4</v>
      </c>
      <c r="H70" s="92">
        <v>0.6</v>
      </c>
      <c r="I70" s="92">
        <v>0.8</v>
      </c>
      <c r="J70" s="92">
        <v>1</v>
      </c>
      <c r="K70" s="92">
        <v>0.4</v>
      </c>
      <c r="L70" s="92">
        <v>0.6</v>
      </c>
      <c r="M70" s="92">
        <v>0.8</v>
      </c>
      <c r="N70" s="92">
        <v>0.6</v>
      </c>
      <c r="O70" s="92">
        <v>0.8</v>
      </c>
      <c r="P70" s="95" t="s">
        <v>1318</v>
      </c>
      <c r="Q70" s="90"/>
      <c r="R70" s="107" t="s">
        <v>1304</v>
      </c>
      <c r="S70" s="104">
        <v>0</v>
      </c>
      <c r="T70" s="104">
        <v>0.2</v>
      </c>
      <c r="U70" s="104">
        <v>0.4</v>
      </c>
      <c r="V70" s="104">
        <v>0.6</v>
      </c>
      <c r="W70" s="104">
        <v>0.8</v>
      </c>
      <c r="X70" s="104">
        <v>1</v>
      </c>
      <c r="Y70" s="104">
        <v>0.4</v>
      </c>
      <c r="Z70" s="104">
        <v>0.6</v>
      </c>
      <c r="AA70" s="104">
        <v>0.8</v>
      </c>
      <c r="AB70" s="104">
        <v>0.6</v>
      </c>
      <c r="AC70" s="104">
        <v>0.8</v>
      </c>
      <c r="AD70" s="105" t="s">
        <v>1318</v>
      </c>
      <c r="AE70" s="90"/>
      <c r="AF70" s="113" t="s">
        <v>1304</v>
      </c>
      <c r="AG70" s="110">
        <v>0</v>
      </c>
      <c r="AH70" s="110">
        <v>0.2</v>
      </c>
      <c r="AI70" s="110">
        <v>0.4</v>
      </c>
      <c r="AJ70" s="110">
        <v>0.6</v>
      </c>
      <c r="AK70" s="110">
        <v>0.8</v>
      </c>
      <c r="AL70" s="110">
        <v>1</v>
      </c>
      <c r="AM70" s="110">
        <v>0.4</v>
      </c>
      <c r="AN70" s="110">
        <v>0.6</v>
      </c>
      <c r="AO70" s="110">
        <v>0.8</v>
      </c>
      <c r="AP70" s="110">
        <v>0.6</v>
      </c>
      <c r="AQ70" s="110">
        <v>0.8</v>
      </c>
      <c r="AR70" s="111" t="s">
        <v>1318</v>
      </c>
    </row>
    <row r="71" spans="2:44">
      <c r="D71" s="98" t="s">
        <v>1305</v>
      </c>
      <c r="E71" s="91">
        <v>0</v>
      </c>
      <c r="F71" s="91">
        <v>0.2</v>
      </c>
      <c r="G71" s="91">
        <v>0.4</v>
      </c>
      <c r="H71" s="91">
        <v>0.6</v>
      </c>
      <c r="I71" s="91">
        <v>0.8</v>
      </c>
      <c r="J71" s="91">
        <v>1</v>
      </c>
      <c r="K71" s="91">
        <v>0</v>
      </c>
      <c r="L71" s="91">
        <v>0</v>
      </c>
      <c r="M71" s="91">
        <v>0</v>
      </c>
      <c r="N71" s="91">
        <v>0.2</v>
      </c>
      <c r="O71" s="91">
        <v>0.4</v>
      </c>
      <c r="P71" s="94" t="s">
        <v>1318</v>
      </c>
      <c r="Q71" s="90"/>
      <c r="R71" s="106" t="s">
        <v>1305</v>
      </c>
      <c r="S71" s="102">
        <v>0</v>
      </c>
      <c r="T71" s="102">
        <v>0.2</v>
      </c>
      <c r="U71" s="102">
        <v>0.4</v>
      </c>
      <c r="V71" s="102">
        <v>0.6</v>
      </c>
      <c r="W71" s="102">
        <v>0.8</v>
      </c>
      <c r="X71" s="102">
        <v>1</v>
      </c>
      <c r="Y71" s="102">
        <v>0</v>
      </c>
      <c r="Z71" s="102">
        <v>0</v>
      </c>
      <c r="AA71" s="102">
        <v>0</v>
      </c>
      <c r="AB71" s="102">
        <v>0.2</v>
      </c>
      <c r="AC71" s="102">
        <v>0.4</v>
      </c>
      <c r="AD71" s="103" t="s">
        <v>1318</v>
      </c>
      <c r="AE71" s="90"/>
      <c r="AF71" s="112" t="s">
        <v>1305</v>
      </c>
      <c r="AG71" s="108">
        <v>0</v>
      </c>
      <c r="AH71" s="108">
        <v>0.2</v>
      </c>
      <c r="AI71" s="108">
        <v>0.4</v>
      </c>
      <c r="AJ71" s="108">
        <v>0.6</v>
      </c>
      <c r="AK71" s="108">
        <v>0.8</v>
      </c>
      <c r="AL71" s="108">
        <v>1</v>
      </c>
      <c r="AM71" s="108">
        <v>0</v>
      </c>
      <c r="AN71" s="108">
        <v>0</v>
      </c>
      <c r="AO71" s="108">
        <v>0</v>
      </c>
      <c r="AP71" s="108">
        <v>0.2</v>
      </c>
      <c r="AQ71" s="108">
        <v>0.4</v>
      </c>
      <c r="AR71" s="109" t="s">
        <v>1318</v>
      </c>
    </row>
    <row r="72" spans="2:44">
      <c r="D72" s="99" t="s">
        <v>1383</v>
      </c>
      <c r="E72" s="92">
        <v>0</v>
      </c>
      <c r="F72" s="92">
        <v>0.2</v>
      </c>
      <c r="G72" s="92">
        <v>0.4</v>
      </c>
      <c r="H72" s="92">
        <v>0.6</v>
      </c>
      <c r="I72" s="92">
        <v>0.8</v>
      </c>
      <c r="J72" s="92">
        <v>1</v>
      </c>
      <c r="K72" s="92">
        <v>0.4</v>
      </c>
      <c r="L72" s="92">
        <v>0.6</v>
      </c>
      <c r="M72" s="92">
        <v>0.8</v>
      </c>
      <c r="N72" s="92">
        <v>0.6</v>
      </c>
      <c r="O72" s="92">
        <v>0.8</v>
      </c>
      <c r="P72" s="95" t="s">
        <v>1318</v>
      </c>
      <c r="Q72" s="90"/>
      <c r="R72" s="107" t="s">
        <v>1383</v>
      </c>
      <c r="S72" s="104">
        <v>0</v>
      </c>
      <c r="T72" s="104">
        <v>0.2</v>
      </c>
      <c r="U72" s="104">
        <v>0.4</v>
      </c>
      <c r="V72" s="104">
        <v>0.6</v>
      </c>
      <c r="W72" s="104">
        <v>0.8</v>
      </c>
      <c r="X72" s="104">
        <v>1</v>
      </c>
      <c r="Y72" s="104">
        <v>0.4</v>
      </c>
      <c r="Z72" s="104">
        <v>0.6</v>
      </c>
      <c r="AA72" s="104">
        <v>0.8</v>
      </c>
      <c r="AB72" s="104">
        <v>0.6</v>
      </c>
      <c r="AC72" s="104">
        <v>0.8</v>
      </c>
      <c r="AD72" s="105" t="s">
        <v>1318</v>
      </c>
      <c r="AE72" s="90"/>
      <c r="AF72" s="113" t="s">
        <v>1383</v>
      </c>
      <c r="AG72" s="110">
        <v>0</v>
      </c>
      <c r="AH72" s="110">
        <v>0.2</v>
      </c>
      <c r="AI72" s="110">
        <v>0.4</v>
      </c>
      <c r="AJ72" s="110">
        <v>0.6</v>
      </c>
      <c r="AK72" s="110">
        <v>0.8</v>
      </c>
      <c r="AL72" s="110">
        <v>1</v>
      </c>
      <c r="AM72" s="110">
        <v>0.4</v>
      </c>
      <c r="AN72" s="110">
        <v>0.6</v>
      </c>
      <c r="AO72" s="110">
        <v>0.8</v>
      </c>
      <c r="AP72" s="110">
        <v>0.6</v>
      </c>
      <c r="AQ72" s="110">
        <v>0.8</v>
      </c>
      <c r="AR72" s="111" t="s">
        <v>1318</v>
      </c>
    </row>
    <row r="73" spans="2:44">
      <c r="D73" s="100"/>
      <c r="E73" s="180"/>
      <c r="F73" s="180"/>
      <c r="G73" s="180"/>
      <c r="H73" s="180"/>
      <c r="I73" s="180"/>
      <c r="J73" s="180"/>
      <c r="K73" s="180"/>
      <c r="L73" s="180"/>
      <c r="M73" s="180"/>
      <c r="N73" s="180"/>
      <c r="O73" s="180"/>
      <c r="P73" s="90"/>
      <c r="Q73" s="90"/>
      <c r="R73" s="100"/>
      <c r="S73" s="180"/>
      <c r="T73" s="180"/>
      <c r="U73" s="180"/>
      <c r="V73" s="180"/>
      <c r="W73" s="180"/>
      <c r="X73" s="180"/>
      <c r="Y73" s="180"/>
      <c r="Z73" s="180"/>
      <c r="AA73" s="180"/>
      <c r="AB73" s="180"/>
      <c r="AC73" s="180"/>
      <c r="AD73" s="90"/>
      <c r="AE73" s="90"/>
      <c r="AF73" s="100"/>
      <c r="AG73" s="180"/>
      <c r="AH73" s="180"/>
      <c r="AI73" s="180"/>
      <c r="AJ73" s="180"/>
      <c r="AK73" s="180"/>
      <c r="AL73" s="180"/>
      <c r="AM73" s="180"/>
      <c r="AN73" s="180"/>
      <c r="AO73" s="180"/>
      <c r="AP73" s="180"/>
      <c r="AQ73" s="180"/>
      <c r="AR73" s="90"/>
    </row>
    <row r="74" spans="2:44">
      <c r="T74" s="88"/>
      <c r="U74" s="88"/>
      <c r="V74" s="88"/>
      <c r="W74" s="88"/>
      <c r="X74" s="88"/>
      <c r="Y74" s="88"/>
      <c r="Z74" s="88"/>
      <c r="AA74" s="88"/>
      <c r="AB74" s="88"/>
      <c r="AC74" s="88"/>
      <c r="AD74" s="88"/>
      <c r="AE74" s="88"/>
      <c r="AH74" s="88"/>
      <c r="AI74" s="88"/>
      <c r="AJ74" s="88"/>
      <c r="AK74" s="88"/>
      <c r="AL74" s="88"/>
      <c r="AM74" s="88"/>
      <c r="AN74" s="88"/>
      <c r="AO74" s="88"/>
      <c r="AP74" s="87"/>
      <c r="AQ74" s="88"/>
    </row>
    <row r="75" spans="2:44">
      <c r="B75" s="179"/>
      <c r="D75" s="88"/>
      <c r="F75" s="88"/>
      <c r="H75" s="88"/>
      <c r="I75" s="88"/>
      <c r="J75" s="88"/>
      <c r="K75" s="88"/>
      <c r="L75" s="88"/>
      <c r="M75" s="88"/>
      <c r="N75" s="88"/>
      <c r="O75" s="88"/>
      <c r="P75" s="88"/>
      <c r="S75" s="88"/>
      <c r="T75" s="88"/>
      <c r="U75" s="88"/>
      <c r="V75" s="88"/>
      <c r="W75" s="88"/>
      <c r="X75" s="88"/>
      <c r="Y75" s="88"/>
      <c r="Z75" s="88"/>
      <c r="AA75" s="88"/>
      <c r="AB75" s="88"/>
      <c r="AC75" s="88"/>
      <c r="AD75" s="88"/>
      <c r="AG75" s="88"/>
      <c r="AH75" s="88"/>
      <c r="AI75" s="88"/>
      <c r="AJ75" s="88"/>
      <c r="AK75" s="88"/>
      <c r="AL75" s="88"/>
      <c r="AM75" s="88"/>
      <c r="AN75" s="88"/>
      <c r="AO75" s="87"/>
      <c r="AP75" s="88"/>
    </row>
    <row r="76" spans="2:44">
      <c r="B76" s="179"/>
      <c r="D76" s="88"/>
      <c r="F76" s="88"/>
      <c r="G76" s="88"/>
      <c r="H76" s="88"/>
      <c r="I76" s="88"/>
      <c r="J76" s="88"/>
      <c r="K76" s="88"/>
      <c r="L76" s="88"/>
      <c r="M76" s="88"/>
      <c r="N76" s="88"/>
      <c r="O76" s="88"/>
      <c r="P76" s="88"/>
      <c r="S76" s="88"/>
      <c r="T76" s="88"/>
      <c r="U76" s="88"/>
      <c r="V76" s="88"/>
      <c r="W76" s="88"/>
      <c r="X76" s="88"/>
      <c r="Y76" s="88"/>
      <c r="Z76" s="88"/>
      <c r="AA76" s="88"/>
      <c r="AB76" s="88"/>
      <c r="AC76" s="88"/>
      <c r="AD76" s="88"/>
      <c r="AG76" s="88"/>
      <c r="AH76" s="88"/>
      <c r="AI76" s="88"/>
      <c r="AJ76" s="88"/>
      <c r="AK76" s="88"/>
      <c r="AL76" s="88"/>
      <c r="AM76" s="88"/>
      <c r="AN76" s="88"/>
      <c r="AO76" s="87"/>
      <c r="AP76" s="88"/>
    </row>
    <row r="77" spans="2:44">
      <c r="B77" s="179"/>
      <c r="F77" s="88"/>
      <c r="G77" s="88"/>
      <c r="H77" s="88"/>
      <c r="I77" s="88"/>
      <c r="J77" s="88"/>
      <c r="K77" s="88"/>
      <c r="L77" s="88"/>
      <c r="M77" s="88"/>
      <c r="N77" s="88"/>
      <c r="O77" s="88"/>
      <c r="P77" s="88"/>
      <c r="S77" s="88"/>
      <c r="T77" s="88"/>
      <c r="U77" s="88"/>
      <c r="V77" s="88"/>
      <c r="W77" s="88"/>
      <c r="X77" s="88"/>
      <c r="Y77" s="88"/>
      <c r="Z77" s="88"/>
      <c r="AA77" s="88"/>
      <c r="AB77" s="88"/>
      <c r="AC77" s="88"/>
      <c r="AD77" s="88"/>
      <c r="AG77" s="88"/>
      <c r="AH77" s="88"/>
      <c r="AI77" s="88"/>
      <c r="AJ77" s="88"/>
      <c r="AK77" s="88"/>
      <c r="AL77" s="88"/>
      <c r="AM77" s="88"/>
      <c r="AN77" s="88"/>
      <c r="AO77" s="87"/>
      <c r="AP77" s="88"/>
    </row>
    <row r="78" spans="2:44">
      <c r="B78" s="179"/>
      <c r="D78" s="88"/>
      <c r="F78" s="88"/>
      <c r="G78" s="88"/>
      <c r="H78" s="88"/>
      <c r="I78" s="88"/>
      <c r="J78" s="88"/>
      <c r="K78" s="88"/>
      <c r="L78" s="88"/>
      <c r="M78" s="88"/>
      <c r="N78" s="88"/>
      <c r="O78" s="88"/>
      <c r="P78" s="88"/>
      <c r="S78" s="88"/>
      <c r="T78" s="88"/>
      <c r="U78" s="88"/>
      <c r="V78" s="88"/>
      <c r="W78" s="88"/>
      <c r="X78" s="88"/>
      <c r="Y78" s="88"/>
      <c r="Z78" s="88"/>
      <c r="AA78" s="88"/>
      <c r="AB78" s="88"/>
      <c r="AC78" s="88"/>
      <c r="AD78" s="88"/>
      <c r="AG78" s="88"/>
      <c r="AH78" s="88"/>
      <c r="AI78" s="88"/>
      <c r="AJ78" s="88"/>
      <c r="AK78" s="88"/>
      <c r="AL78" s="88"/>
      <c r="AM78" s="88"/>
      <c r="AN78" s="88"/>
      <c r="AO78" s="87"/>
      <c r="AP78" s="88"/>
    </row>
    <row r="79" spans="2:44">
      <c r="B79" s="179"/>
      <c r="D79" s="88"/>
      <c r="F79" s="88"/>
      <c r="AG79" s="88"/>
      <c r="AH79" s="88"/>
      <c r="AI79" s="88"/>
      <c r="AJ79" s="88"/>
      <c r="AK79" s="88"/>
      <c r="AL79" s="88"/>
      <c r="AM79" s="88"/>
      <c r="AN79" s="88"/>
      <c r="AO79" s="87"/>
      <c r="AP79" s="88"/>
    </row>
    <row r="80" spans="2:44">
      <c r="B80" s="179"/>
      <c r="D80" s="88"/>
      <c r="F80" s="88"/>
      <c r="AG80" s="88"/>
      <c r="AH80" s="88"/>
      <c r="AI80" s="88"/>
      <c r="AJ80" s="88"/>
      <c r="AK80" s="88"/>
      <c r="AL80" s="88"/>
      <c r="AM80" s="88"/>
      <c r="AN80" s="88"/>
      <c r="AO80" s="87"/>
      <c r="AP80" s="88"/>
    </row>
    <row r="81" spans="2:42">
      <c r="B81" s="179"/>
      <c r="D81" s="88"/>
      <c r="F81" s="88"/>
      <c r="AG81" s="88"/>
      <c r="AH81" s="88"/>
      <c r="AI81" s="88"/>
      <c r="AJ81" s="88"/>
      <c r="AK81" s="88"/>
      <c r="AL81" s="88"/>
      <c r="AM81" s="88"/>
      <c r="AN81" s="88"/>
      <c r="AO81" s="87"/>
      <c r="AP81" s="88"/>
    </row>
    <row r="82" spans="2:42">
      <c r="B82" s="179"/>
      <c r="F82" s="88"/>
      <c r="AG82" s="88"/>
      <c r="AH82" s="88"/>
      <c r="AI82" s="88"/>
      <c r="AJ82" s="88"/>
      <c r="AK82" s="88"/>
      <c r="AL82" s="88"/>
      <c r="AM82" s="88"/>
      <c r="AN82" s="88"/>
      <c r="AO82" s="87"/>
      <c r="AP82" s="88"/>
    </row>
    <row r="83" spans="2:42">
      <c r="B83" s="179"/>
      <c r="F83" s="88"/>
      <c r="G83" s="88"/>
      <c r="AG83" s="88"/>
      <c r="AH83" s="88"/>
      <c r="AI83" s="88"/>
      <c r="AJ83" s="88"/>
      <c r="AK83" s="88"/>
      <c r="AL83" s="88"/>
      <c r="AM83" s="88"/>
      <c r="AN83" s="88"/>
      <c r="AO83" s="87"/>
      <c r="AP83" s="88"/>
    </row>
    <row r="84" spans="2:42">
      <c r="B84" s="179"/>
      <c r="F84" s="88"/>
      <c r="AG84" s="88"/>
      <c r="AH84" s="88"/>
      <c r="AI84" s="88"/>
      <c r="AJ84" s="88"/>
      <c r="AK84" s="88"/>
      <c r="AL84" s="88"/>
      <c r="AM84" s="88"/>
      <c r="AN84" s="88"/>
      <c r="AO84" s="87"/>
      <c r="AP84" s="88"/>
    </row>
    <row r="85" spans="2:42">
      <c r="B85" s="179"/>
      <c r="AG85" s="88"/>
      <c r="AH85" s="88"/>
      <c r="AI85" s="88"/>
      <c r="AJ85" s="88"/>
      <c r="AK85" s="88"/>
      <c r="AL85" s="88"/>
      <c r="AM85" s="88"/>
      <c r="AN85" s="88"/>
      <c r="AO85" s="87"/>
      <c r="AP85" s="88"/>
    </row>
    <row r="86" spans="2:42">
      <c r="B86" s="179"/>
      <c r="AG86" s="88"/>
      <c r="AH86" s="88"/>
      <c r="AI86" s="88"/>
      <c r="AJ86" s="88"/>
      <c r="AK86" s="88"/>
      <c r="AL86" s="88"/>
      <c r="AM86" s="88"/>
      <c r="AN86" s="88"/>
      <c r="AO86" s="87"/>
      <c r="AP86" s="88"/>
    </row>
    <row r="87" spans="2:42">
      <c r="B87" s="179"/>
    </row>
    <row r="88" spans="2:42">
      <c r="B88" s="179"/>
    </row>
    <row r="89" spans="2:42">
      <c r="B89" s="179"/>
    </row>
    <row r="90" spans="2:42">
      <c r="B90" s="179"/>
      <c r="E90" s="88"/>
      <c r="G90" s="88"/>
      <c r="H90" s="88"/>
      <c r="I90" s="88"/>
      <c r="J90" s="88"/>
      <c r="K90" s="88"/>
      <c r="L90" s="88"/>
      <c r="M90" s="88"/>
      <c r="N90" s="88"/>
      <c r="O90" s="88"/>
      <c r="P90" s="88"/>
      <c r="S90" s="88"/>
      <c r="T90" s="88"/>
      <c r="U90" s="88"/>
      <c r="V90" s="88"/>
      <c r="W90" s="88"/>
      <c r="X90" s="88"/>
      <c r="Y90" s="88"/>
      <c r="Z90" s="88"/>
      <c r="AA90" s="88"/>
      <c r="AB90" s="88"/>
      <c r="AC90" s="88"/>
      <c r="AD90" s="88"/>
      <c r="AG90" s="88"/>
      <c r="AH90" s="88"/>
      <c r="AI90" s="88"/>
      <c r="AJ90" s="88"/>
      <c r="AK90" s="88"/>
      <c r="AL90" s="88"/>
      <c r="AM90" s="88"/>
      <c r="AN90" s="88"/>
      <c r="AO90" s="87"/>
      <c r="AP90" s="88"/>
    </row>
    <row r="91" spans="2:42">
      <c r="B91" s="179"/>
      <c r="E91" s="88"/>
      <c r="F91" s="88"/>
      <c r="G91" s="88"/>
      <c r="H91" s="88"/>
      <c r="I91" s="88"/>
      <c r="J91" s="88"/>
      <c r="K91" s="88"/>
      <c r="L91" s="88"/>
      <c r="M91" s="88"/>
      <c r="N91" s="88"/>
      <c r="O91" s="88"/>
      <c r="P91" s="88"/>
      <c r="S91" s="88"/>
      <c r="T91" s="88"/>
      <c r="U91" s="88"/>
      <c r="V91" s="88"/>
      <c r="W91" s="88"/>
      <c r="X91" s="88"/>
      <c r="Y91" s="88"/>
      <c r="Z91" s="88"/>
      <c r="AA91" s="88"/>
      <c r="AB91" s="88"/>
      <c r="AC91" s="88"/>
      <c r="AD91" s="88"/>
      <c r="AG91" s="88"/>
      <c r="AH91" s="88"/>
      <c r="AI91" s="88"/>
      <c r="AJ91" s="88"/>
      <c r="AK91" s="88"/>
      <c r="AL91" s="88"/>
      <c r="AM91" s="88"/>
      <c r="AN91" s="88"/>
      <c r="AO91" s="87"/>
      <c r="AP91" s="88"/>
    </row>
    <row r="92" spans="2:42">
      <c r="B92" s="179"/>
      <c r="E92" s="88"/>
      <c r="F92" s="88"/>
      <c r="G92" s="88"/>
      <c r="H92" s="88"/>
      <c r="I92" s="88"/>
      <c r="J92" s="88"/>
      <c r="K92" s="88"/>
      <c r="L92" s="88"/>
      <c r="M92" s="88"/>
      <c r="N92" s="88"/>
      <c r="O92" s="88"/>
      <c r="P92" s="88"/>
      <c r="S92" s="88"/>
      <c r="T92" s="88"/>
      <c r="U92" s="88"/>
      <c r="V92" s="88"/>
      <c r="W92" s="88"/>
      <c r="X92" s="88"/>
      <c r="Y92" s="88"/>
      <c r="Z92" s="88"/>
      <c r="AA92" s="88"/>
      <c r="AB92" s="88"/>
      <c r="AC92" s="88"/>
      <c r="AD92" s="88"/>
      <c r="AG92" s="88"/>
      <c r="AH92" s="88"/>
      <c r="AI92" s="88"/>
      <c r="AJ92" s="88"/>
      <c r="AK92" s="88"/>
      <c r="AL92" s="88"/>
      <c r="AM92" s="88"/>
      <c r="AN92" s="88"/>
      <c r="AO92" s="87"/>
      <c r="AP92" s="88"/>
    </row>
    <row r="93" spans="2:42">
      <c r="B93" s="179"/>
      <c r="E93" s="88"/>
      <c r="F93" s="88"/>
      <c r="G93" s="88"/>
      <c r="H93" s="88"/>
      <c r="I93" s="88"/>
      <c r="J93" s="88"/>
      <c r="K93" s="88"/>
      <c r="L93" s="88"/>
      <c r="M93" s="88"/>
      <c r="N93" s="88"/>
      <c r="O93" s="88"/>
      <c r="P93" s="88"/>
      <c r="S93" s="88"/>
      <c r="T93" s="88"/>
      <c r="U93" s="88"/>
      <c r="V93" s="88"/>
      <c r="W93" s="88"/>
      <c r="X93" s="88"/>
      <c r="Y93" s="88"/>
      <c r="Z93" s="88"/>
      <c r="AA93" s="88"/>
      <c r="AB93" s="88"/>
      <c r="AC93" s="88"/>
      <c r="AD93" s="88"/>
      <c r="AG93" s="88"/>
      <c r="AH93" s="88"/>
      <c r="AI93" s="88"/>
      <c r="AJ93" s="88"/>
      <c r="AK93" s="88"/>
      <c r="AL93" s="88"/>
      <c r="AM93" s="88"/>
      <c r="AN93" s="88"/>
      <c r="AO93" s="87"/>
      <c r="AP93" s="88"/>
    </row>
    <row r="94" spans="2:42">
      <c r="B94" s="179"/>
      <c r="E94" s="88"/>
      <c r="F94" s="88"/>
      <c r="G94" s="88"/>
      <c r="H94" s="88"/>
      <c r="I94" s="88"/>
      <c r="J94" s="88"/>
      <c r="K94" s="88"/>
      <c r="L94" s="88"/>
      <c r="M94" s="88"/>
      <c r="N94" s="88"/>
      <c r="O94" s="88"/>
      <c r="P94" s="88"/>
      <c r="S94" s="88"/>
      <c r="T94" s="88"/>
      <c r="U94" s="88"/>
      <c r="V94" s="88"/>
      <c r="W94" s="88"/>
      <c r="X94" s="88"/>
      <c r="Y94" s="88"/>
      <c r="Z94" s="88"/>
      <c r="AA94" s="88"/>
      <c r="AB94" s="88"/>
      <c r="AC94" s="88"/>
      <c r="AD94" s="88"/>
      <c r="AG94" s="88"/>
      <c r="AH94" s="88"/>
      <c r="AI94" s="88"/>
      <c r="AJ94" s="88"/>
      <c r="AK94" s="88"/>
      <c r="AL94" s="88"/>
      <c r="AM94" s="88"/>
      <c r="AN94" s="88"/>
      <c r="AO94" s="87"/>
      <c r="AP94" s="88"/>
    </row>
    <row r="95" spans="2:42">
      <c r="B95" s="179"/>
      <c r="E95" s="88"/>
      <c r="F95" s="88"/>
      <c r="G95" s="88"/>
      <c r="H95" s="88"/>
      <c r="I95" s="88"/>
      <c r="J95" s="88"/>
      <c r="K95" s="88"/>
      <c r="L95" s="88"/>
      <c r="M95" s="88"/>
      <c r="N95" s="88"/>
      <c r="O95" s="88"/>
      <c r="P95" s="88"/>
      <c r="S95" s="88"/>
      <c r="T95" s="88"/>
      <c r="U95" s="88"/>
      <c r="V95" s="88"/>
      <c r="W95" s="88"/>
      <c r="X95" s="88"/>
      <c r="Y95" s="88"/>
      <c r="Z95" s="88"/>
      <c r="AA95" s="88"/>
      <c r="AB95" s="88"/>
      <c r="AC95" s="88"/>
      <c r="AD95" s="88"/>
      <c r="AG95" s="88"/>
      <c r="AH95" s="88"/>
      <c r="AI95" s="88"/>
      <c r="AJ95" s="88"/>
      <c r="AK95" s="88"/>
      <c r="AL95" s="88"/>
      <c r="AM95" s="88"/>
      <c r="AN95" s="88"/>
      <c r="AO95" s="87"/>
      <c r="AP95" s="88"/>
    </row>
    <row r="96" spans="2:42">
      <c r="B96" s="179"/>
      <c r="E96" s="88"/>
      <c r="F96" s="88"/>
      <c r="G96" s="88"/>
      <c r="H96" s="88"/>
      <c r="I96" s="88"/>
      <c r="J96" s="88"/>
      <c r="K96" s="88"/>
      <c r="L96" s="88"/>
      <c r="M96" s="88"/>
      <c r="N96" s="88"/>
      <c r="O96" s="88"/>
      <c r="P96" s="88"/>
      <c r="S96" s="88"/>
      <c r="T96" s="88"/>
      <c r="U96" s="88"/>
      <c r="V96" s="88"/>
      <c r="W96" s="88"/>
      <c r="X96" s="88"/>
      <c r="Y96" s="88"/>
      <c r="Z96" s="88"/>
      <c r="AA96" s="88"/>
      <c r="AB96" s="88"/>
      <c r="AC96" s="88"/>
      <c r="AD96" s="88"/>
      <c r="AG96" s="88"/>
      <c r="AH96" s="88"/>
      <c r="AI96" s="88"/>
      <c r="AJ96" s="88"/>
      <c r="AK96" s="88"/>
      <c r="AL96" s="88"/>
      <c r="AM96" s="88"/>
      <c r="AN96" s="88"/>
      <c r="AO96" s="87"/>
      <c r="AP96" s="88"/>
    </row>
    <row r="97" spans="2:42">
      <c r="B97" s="179"/>
      <c r="E97" s="88"/>
      <c r="F97" s="88"/>
      <c r="G97" s="88"/>
      <c r="H97" s="88"/>
      <c r="I97" s="88"/>
      <c r="J97" s="88"/>
      <c r="K97" s="88"/>
      <c r="L97" s="88"/>
      <c r="M97" s="88"/>
      <c r="N97" s="88"/>
      <c r="O97" s="88"/>
      <c r="P97" s="88"/>
      <c r="S97" s="88"/>
      <c r="T97" s="88"/>
      <c r="U97" s="88"/>
      <c r="V97" s="88"/>
      <c r="W97" s="88"/>
      <c r="X97" s="88"/>
      <c r="Y97" s="88"/>
      <c r="Z97" s="88"/>
      <c r="AA97" s="88"/>
      <c r="AB97" s="88"/>
      <c r="AC97" s="88"/>
      <c r="AD97" s="88"/>
      <c r="AG97" s="88"/>
      <c r="AH97" s="88"/>
      <c r="AI97" s="88"/>
      <c r="AJ97" s="88"/>
      <c r="AK97" s="88"/>
      <c r="AL97" s="88"/>
      <c r="AM97" s="88"/>
      <c r="AN97" s="88"/>
      <c r="AO97" s="87"/>
      <c r="AP97" s="88"/>
    </row>
    <row r="98" spans="2:42">
      <c r="B98" s="179"/>
      <c r="F98" s="88"/>
      <c r="AG98" s="88"/>
      <c r="AH98" s="88"/>
      <c r="AI98" s="88"/>
      <c r="AJ98" s="88"/>
      <c r="AK98" s="88"/>
      <c r="AL98" s="88"/>
      <c r="AM98" s="88"/>
      <c r="AN98" s="88"/>
      <c r="AO98" s="87"/>
      <c r="AP98" s="88"/>
    </row>
    <row r="99" spans="2:42">
      <c r="B99" s="179"/>
      <c r="AG99" s="88"/>
      <c r="AH99" s="88"/>
      <c r="AI99" s="88"/>
      <c r="AJ99" s="88"/>
      <c r="AK99" s="88"/>
      <c r="AL99" s="88"/>
      <c r="AM99" s="88"/>
      <c r="AN99" s="88"/>
      <c r="AO99" s="87"/>
      <c r="AP99" s="88"/>
    </row>
    <row r="100" spans="2:42">
      <c r="B100" s="179"/>
      <c r="AG100" s="88"/>
      <c r="AH100" s="88"/>
      <c r="AI100" s="88"/>
      <c r="AJ100" s="88"/>
      <c r="AK100" s="88"/>
      <c r="AL100" s="88"/>
      <c r="AM100" s="88"/>
      <c r="AN100" s="88"/>
      <c r="AO100" s="87"/>
      <c r="AP100" s="88"/>
    </row>
    <row r="101" spans="2:42">
      <c r="B101" s="179"/>
      <c r="AG101" s="88"/>
      <c r="AH101" s="88"/>
      <c r="AI101" s="88"/>
      <c r="AJ101" s="88"/>
      <c r="AK101" s="88"/>
      <c r="AL101" s="88"/>
      <c r="AM101" s="88"/>
      <c r="AN101" s="88"/>
      <c r="AO101" s="87"/>
      <c r="AP101" s="88"/>
    </row>
    <row r="102" spans="2:42">
      <c r="B102" s="179"/>
      <c r="AG102" s="88"/>
      <c r="AH102" s="88"/>
      <c r="AI102" s="88"/>
      <c r="AJ102" s="88"/>
      <c r="AK102" s="88"/>
      <c r="AL102" s="88"/>
      <c r="AM102" s="88"/>
      <c r="AN102" s="88"/>
      <c r="AO102" s="87"/>
      <c r="AP102" s="88"/>
    </row>
    <row r="103" spans="2:42">
      <c r="B103" s="179"/>
      <c r="AG103" s="88"/>
      <c r="AH103" s="88"/>
      <c r="AI103" s="88"/>
      <c r="AJ103" s="88"/>
      <c r="AK103" s="88"/>
      <c r="AL103" s="88"/>
      <c r="AM103" s="88"/>
      <c r="AN103" s="88"/>
      <c r="AO103" s="87"/>
      <c r="AP103" s="88"/>
    </row>
    <row r="104" spans="2:42">
      <c r="B104" s="179"/>
      <c r="AG104" s="88"/>
      <c r="AH104" s="88"/>
      <c r="AI104" s="88"/>
      <c r="AJ104" s="88"/>
      <c r="AK104" s="88"/>
      <c r="AL104" s="88"/>
      <c r="AM104" s="88"/>
      <c r="AN104" s="88"/>
      <c r="AO104" s="87"/>
      <c r="AP104" s="88"/>
    </row>
    <row r="105" spans="2:42">
      <c r="B105" s="179"/>
      <c r="AG105" s="88"/>
      <c r="AH105" s="88"/>
      <c r="AI105" s="88"/>
      <c r="AJ105" s="88"/>
      <c r="AK105" s="88"/>
      <c r="AL105" s="88"/>
      <c r="AM105" s="88"/>
      <c r="AN105" s="88"/>
      <c r="AO105" s="87"/>
      <c r="AP105" s="88"/>
    </row>
    <row r="106" spans="2:42">
      <c r="B106" s="179"/>
    </row>
    <row r="107" spans="2:42">
      <c r="B107" s="179"/>
    </row>
    <row r="108" spans="2:42">
      <c r="B108" s="179"/>
    </row>
    <row r="109" spans="2:42">
      <c r="B109" s="179"/>
      <c r="E109" s="88"/>
      <c r="G109" s="88"/>
      <c r="H109" s="88"/>
      <c r="I109" s="88"/>
      <c r="J109" s="88"/>
      <c r="K109" s="88"/>
      <c r="L109" s="88"/>
      <c r="M109" s="88"/>
      <c r="N109" s="88"/>
      <c r="O109" s="88"/>
      <c r="P109" s="88"/>
      <c r="S109" s="88"/>
      <c r="T109" s="88"/>
      <c r="U109" s="88"/>
      <c r="V109" s="88"/>
      <c r="W109" s="88"/>
      <c r="X109" s="88"/>
      <c r="Y109" s="88"/>
      <c r="Z109" s="88"/>
      <c r="AA109" s="88"/>
      <c r="AB109" s="88"/>
      <c r="AC109" s="88"/>
      <c r="AD109" s="88"/>
      <c r="AG109" s="88"/>
      <c r="AH109" s="88"/>
      <c r="AI109" s="88"/>
      <c r="AJ109" s="88"/>
      <c r="AK109" s="88"/>
      <c r="AL109" s="88"/>
      <c r="AM109" s="88"/>
      <c r="AN109" s="88"/>
      <c r="AO109" s="87"/>
      <c r="AP109" s="88"/>
    </row>
    <row r="110" spans="2:42">
      <c r="B110" s="179"/>
      <c r="E110" s="88"/>
      <c r="F110" s="88"/>
      <c r="G110" s="88"/>
      <c r="H110" s="88"/>
      <c r="I110" s="88"/>
      <c r="J110" s="88"/>
      <c r="K110" s="88"/>
      <c r="L110" s="88"/>
      <c r="M110" s="88"/>
      <c r="N110" s="88"/>
      <c r="O110" s="88"/>
      <c r="P110" s="88"/>
      <c r="S110" s="88"/>
      <c r="T110" s="88"/>
      <c r="U110" s="88"/>
      <c r="V110" s="88"/>
      <c r="W110" s="88"/>
      <c r="X110" s="88"/>
      <c r="Y110" s="88"/>
      <c r="Z110" s="88"/>
      <c r="AA110" s="88"/>
      <c r="AB110" s="88"/>
      <c r="AC110" s="88"/>
      <c r="AD110" s="88"/>
      <c r="AG110" s="88"/>
      <c r="AH110" s="88"/>
      <c r="AI110" s="88"/>
      <c r="AJ110" s="88"/>
      <c r="AK110" s="88"/>
      <c r="AL110" s="88"/>
      <c r="AM110" s="88"/>
      <c r="AN110" s="88"/>
      <c r="AO110" s="87"/>
      <c r="AP110" s="88"/>
    </row>
    <row r="111" spans="2:42">
      <c r="B111" s="179"/>
      <c r="D111" s="88"/>
      <c r="E111" s="88"/>
      <c r="F111" s="88"/>
      <c r="G111" s="88"/>
      <c r="H111" s="88"/>
      <c r="I111" s="88"/>
      <c r="J111" s="88"/>
      <c r="K111" s="88"/>
      <c r="L111" s="88"/>
      <c r="M111" s="88"/>
      <c r="N111" s="88"/>
      <c r="O111" s="88"/>
      <c r="R111" s="88"/>
      <c r="S111" s="88"/>
      <c r="T111" s="88"/>
      <c r="U111" s="88"/>
      <c r="V111" s="88"/>
      <c r="W111" s="88"/>
      <c r="X111" s="88"/>
      <c r="Y111" s="88"/>
      <c r="Z111" s="88"/>
      <c r="AA111" s="88"/>
      <c r="AB111" s="88"/>
      <c r="AC111" s="88"/>
      <c r="AF111" s="88"/>
      <c r="AG111" s="88"/>
      <c r="AH111" s="88"/>
      <c r="AI111" s="88"/>
      <c r="AJ111" s="88"/>
      <c r="AK111" s="88"/>
      <c r="AL111" s="88"/>
      <c r="AM111" s="88"/>
      <c r="AN111" s="87"/>
      <c r="AO111" s="88"/>
    </row>
    <row r="112" spans="2:42">
      <c r="B112" s="179"/>
      <c r="D112" s="88"/>
      <c r="E112" s="88"/>
      <c r="F112" s="88"/>
      <c r="G112" s="88"/>
      <c r="H112" s="88"/>
      <c r="I112" s="88"/>
      <c r="J112" s="88"/>
      <c r="K112" s="88"/>
      <c r="L112" s="88"/>
      <c r="M112" s="88"/>
      <c r="N112" s="88"/>
      <c r="O112" s="88"/>
      <c r="R112" s="88"/>
      <c r="S112" s="88"/>
      <c r="T112" s="88"/>
      <c r="U112" s="88"/>
      <c r="V112" s="88"/>
      <c r="W112" s="88"/>
      <c r="X112" s="88"/>
      <c r="Y112" s="88"/>
      <c r="Z112" s="88"/>
      <c r="AA112" s="88"/>
      <c r="AB112" s="88"/>
      <c r="AC112" s="88"/>
      <c r="AF112" s="88"/>
      <c r="AG112" s="88"/>
      <c r="AH112" s="88"/>
      <c r="AI112" s="88"/>
      <c r="AJ112" s="88"/>
      <c r="AK112" s="88"/>
      <c r="AL112" s="88"/>
      <c r="AM112" s="88"/>
      <c r="AN112" s="87"/>
      <c r="AO112" s="88"/>
    </row>
    <row r="113" spans="2:41">
      <c r="B113" s="179"/>
      <c r="D113" s="88"/>
      <c r="E113" s="88"/>
      <c r="F113" s="88"/>
      <c r="G113" s="88"/>
      <c r="H113" s="88"/>
      <c r="I113" s="88"/>
      <c r="J113" s="88"/>
      <c r="K113" s="88"/>
      <c r="L113" s="88"/>
      <c r="M113" s="88"/>
      <c r="N113" s="88"/>
      <c r="O113" s="88"/>
      <c r="R113" s="88"/>
      <c r="S113" s="88"/>
      <c r="T113" s="88"/>
      <c r="U113" s="88"/>
      <c r="V113" s="88"/>
      <c r="W113" s="88"/>
      <c r="X113" s="88"/>
      <c r="Y113" s="88"/>
      <c r="Z113" s="88"/>
      <c r="AA113" s="88"/>
      <c r="AB113" s="88"/>
      <c r="AC113" s="88"/>
      <c r="AF113" s="88"/>
      <c r="AG113" s="88"/>
      <c r="AH113" s="88"/>
      <c r="AI113" s="88"/>
      <c r="AJ113" s="88"/>
      <c r="AK113" s="88"/>
      <c r="AL113" s="88"/>
      <c r="AM113" s="88"/>
      <c r="AN113" s="87"/>
      <c r="AO113" s="88"/>
    </row>
    <row r="114" spans="2:41">
      <c r="B114" s="179"/>
      <c r="D114" s="88"/>
      <c r="E114" s="88"/>
      <c r="F114" s="88"/>
      <c r="G114" s="88"/>
      <c r="H114" s="88"/>
      <c r="I114" s="88"/>
      <c r="J114" s="88"/>
      <c r="K114" s="88"/>
      <c r="L114" s="88"/>
      <c r="M114" s="88"/>
      <c r="N114" s="88"/>
      <c r="O114" s="88"/>
      <c r="R114" s="88"/>
      <c r="S114" s="88"/>
      <c r="T114" s="88"/>
      <c r="U114" s="88"/>
      <c r="V114" s="88"/>
      <c r="W114" s="88"/>
      <c r="X114" s="88"/>
      <c r="Y114" s="88"/>
      <c r="Z114" s="88"/>
      <c r="AA114" s="88"/>
      <c r="AB114" s="88"/>
      <c r="AC114" s="88"/>
      <c r="AF114" s="88"/>
      <c r="AG114" s="88"/>
      <c r="AH114" s="88"/>
      <c r="AI114" s="88"/>
      <c r="AJ114" s="88"/>
      <c r="AK114" s="88"/>
      <c r="AL114" s="88"/>
      <c r="AM114" s="88"/>
      <c r="AN114" s="87"/>
      <c r="AO114" s="88"/>
    </row>
    <row r="115" spans="2:41">
      <c r="B115" s="179"/>
      <c r="D115" s="88"/>
      <c r="E115" s="88"/>
      <c r="F115" s="88"/>
      <c r="G115" s="88"/>
      <c r="H115" s="88"/>
      <c r="I115" s="88"/>
      <c r="J115" s="88"/>
      <c r="K115" s="88"/>
      <c r="L115" s="88"/>
      <c r="M115" s="88"/>
      <c r="N115" s="88"/>
      <c r="O115" s="88"/>
      <c r="R115" s="88"/>
      <c r="S115" s="88"/>
      <c r="T115" s="88"/>
      <c r="U115" s="88"/>
      <c r="V115" s="88"/>
      <c r="W115" s="88"/>
      <c r="X115" s="88"/>
      <c r="Y115" s="88"/>
      <c r="Z115" s="88"/>
      <c r="AA115" s="88"/>
      <c r="AB115" s="88"/>
      <c r="AC115" s="88"/>
      <c r="AF115" s="88"/>
      <c r="AG115" s="88"/>
      <c r="AH115" s="88"/>
      <c r="AI115" s="88"/>
      <c r="AJ115" s="88"/>
      <c r="AK115" s="88"/>
      <c r="AL115" s="88"/>
      <c r="AM115" s="88"/>
      <c r="AN115" s="87"/>
      <c r="AO115" s="88"/>
    </row>
    <row r="116" spans="2:41">
      <c r="B116" s="179"/>
      <c r="D116" s="88"/>
      <c r="E116" s="88"/>
      <c r="F116" s="88"/>
      <c r="G116" s="88"/>
      <c r="H116" s="88"/>
      <c r="I116" s="88"/>
      <c r="J116" s="88"/>
      <c r="K116" s="88"/>
      <c r="L116" s="88"/>
      <c r="M116" s="88"/>
      <c r="N116" s="88"/>
      <c r="O116" s="88"/>
      <c r="R116" s="88"/>
      <c r="S116" s="88"/>
      <c r="T116" s="88"/>
      <c r="U116" s="88"/>
      <c r="V116" s="88"/>
      <c r="W116" s="88"/>
      <c r="X116" s="88"/>
      <c r="Y116" s="88"/>
      <c r="Z116" s="88"/>
      <c r="AA116" s="88"/>
      <c r="AB116" s="88"/>
      <c r="AC116" s="88"/>
      <c r="AF116" s="88"/>
      <c r="AG116" s="88"/>
      <c r="AH116" s="88"/>
      <c r="AI116" s="88"/>
      <c r="AJ116" s="88"/>
      <c r="AK116" s="88"/>
      <c r="AL116" s="88"/>
      <c r="AM116" s="88"/>
      <c r="AN116" s="87"/>
      <c r="AO116" s="88"/>
    </row>
    <row r="117" spans="2:41">
      <c r="B117" s="179"/>
      <c r="F117" s="88"/>
      <c r="AF117" s="88"/>
      <c r="AG117" s="88"/>
      <c r="AH117" s="88"/>
      <c r="AI117" s="88"/>
      <c r="AJ117" s="88"/>
      <c r="AK117" s="88"/>
      <c r="AL117" s="88"/>
      <c r="AM117" s="88"/>
      <c r="AN117" s="87"/>
      <c r="AO117" s="88"/>
    </row>
    <row r="118" spans="2:41">
      <c r="B118" s="179"/>
      <c r="AF118" s="88"/>
      <c r="AG118" s="88"/>
      <c r="AH118" s="88"/>
      <c r="AI118" s="88"/>
      <c r="AJ118" s="88"/>
      <c r="AK118" s="88"/>
      <c r="AL118" s="88"/>
      <c r="AM118" s="88"/>
      <c r="AN118" s="87"/>
      <c r="AO118" s="88"/>
    </row>
    <row r="119" spans="2:41">
      <c r="B119" s="179"/>
      <c r="AF119" s="88"/>
      <c r="AG119" s="88"/>
      <c r="AH119" s="88"/>
      <c r="AI119" s="88"/>
      <c r="AJ119" s="88"/>
      <c r="AK119" s="88"/>
      <c r="AL119" s="88"/>
      <c r="AM119" s="88"/>
      <c r="AN119" s="87"/>
      <c r="AO119" s="88"/>
    </row>
    <row r="120" spans="2:41">
      <c r="B120" s="179"/>
      <c r="AF120" s="88"/>
      <c r="AG120" s="88"/>
      <c r="AH120" s="88"/>
      <c r="AI120" s="88"/>
      <c r="AJ120" s="88"/>
      <c r="AK120" s="88"/>
      <c r="AL120" s="88"/>
      <c r="AM120" s="88"/>
      <c r="AN120" s="87"/>
      <c r="AO120" s="88"/>
    </row>
    <row r="121" spans="2:41">
      <c r="B121" s="179"/>
      <c r="AF121" s="88"/>
      <c r="AG121" s="88"/>
      <c r="AH121" s="88"/>
      <c r="AI121" s="88"/>
      <c r="AJ121" s="88"/>
      <c r="AK121" s="88"/>
      <c r="AL121" s="88"/>
      <c r="AM121" s="88"/>
      <c r="AN121" s="87"/>
      <c r="AO121" s="88"/>
    </row>
    <row r="122" spans="2:41">
      <c r="B122" s="179"/>
      <c r="AF122" s="88"/>
      <c r="AG122" s="88"/>
      <c r="AH122" s="88"/>
      <c r="AI122" s="88"/>
      <c r="AJ122" s="88"/>
      <c r="AK122" s="88"/>
      <c r="AL122" s="88"/>
      <c r="AM122" s="88"/>
      <c r="AN122" s="87"/>
      <c r="AO122" s="88"/>
    </row>
    <row r="123" spans="2:41">
      <c r="B123" s="179"/>
      <c r="AF123" s="88"/>
      <c r="AG123" s="88"/>
      <c r="AH123" s="88"/>
      <c r="AI123" s="88"/>
      <c r="AJ123" s="88"/>
      <c r="AK123" s="88"/>
      <c r="AL123" s="88"/>
      <c r="AM123" s="88"/>
      <c r="AN123" s="87"/>
      <c r="AO123" s="88"/>
    </row>
    <row r="124" spans="2:41">
      <c r="AF124" s="88"/>
      <c r="AG124" s="88"/>
      <c r="AH124" s="88"/>
      <c r="AI124" s="88"/>
      <c r="AJ124" s="88"/>
      <c r="AK124" s="88"/>
      <c r="AL124" s="88"/>
      <c r="AM124" s="88"/>
      <c r="AN124" s="87"/>
      <c r="AO124" s="88"/>
    </row>
    <row r="128" spans="2:41">
      <c r="D128" s="88"/>
      <c r="E128" s="88"/>
      <c r="G128" s="88"/>
      <c r="H128" s="88"/>
      <c r="I128" s="88"/>
      <c r="J128" s="88"/>
      <c r="K128" s="88"/>
      <c r="L128" s="88"/>
      <c r="M128" s="88"/>
      <c r="N128" s="88"/>
      <c r="O128" s="88"/>
      <c r="R128" s="88"/>
      <c r="S128" s="88"/>
      <c r="T128" s="88"/>
      <c r="U128" s="88"/>
      <c r="V128" s="88"/>
      <c r="W128" s="88"/>
      <c r="X128" s="88"/>
      <c r="Y128" s="88"/>
      <c r="Z128" s="88"/>
      <c r="AA128" s="88"/>
      <c r="AB128" s="88"/>
      <c r="AC128" s="88"/>
      <c r="AF128" s="88"/>
      <c r="AG128" s="88"/>
      <c r="AH128" s="88"/>
      <c r="AI128" s="88"/>
      <c r="AJ128" s="88"/>
      <c r="AK128" s="88"/>
      <c r="AL128" s="88"/>
      <c r="AM128" s="88"/>
      <c r="AN128" s="87"/>
      <c r="AO128" s="88"/>
    </row>
    <row r="129" spans="4:41">
      <c r="D129" s="88"/>
      <c r="E129" s="88"/>
      <c r="F129" s="88"/>
      <c r="G129" s="88"/>
      <c r="H129" s="88"/>
      <c r="I129" s="88"/>
      <c r="J129" s="88"/>
      <c r="K129" s="88"/>
      <c r="L129" s="88"/>
      <c r="M129" s="88"/>
      <c r="N129" s="88"/>
      <c r="O129" s="88"/>
      <c r="R129" s="88"/>
      <c r="S129" s="88"/>
      <c r="T129" s="88"/>
      <c r="U129" s="88"/>
      <c r="V129" s="88"/>
      <c r="W129" s="88"/>
      <c r="X129" s="88"/>
      <c r="Y129" s="88"/>
      <c r="Z129" s="88"/>
      <c r="AA129" s="88"/>
      <c r="AB129" s="88"/>
      <c r="AC129" s="88"/>
      <c r="AF129" s="88"/>
      <c r="AG129" s="88"/>
      <c r="AH129" s="88"/>
      <c r="AI129" s="88"/>
      <c r="AJ129" s="88"/>
      <c r="AK129" s="88"/>
      <c r="AL129" s="88"/>
      <c r="AM129" s="88"/>
      <c r="AN129" s="87"/>
      <c r="AO129" s="88"/>
    </row>
    <row r="130" spans="4:41">
      <c r="D130" s="88"/>
      <c r="E130" s="88"/>
      <c r="F130" s="88"/>
      <c r="G130" s="88"/>
      <c r="H130" s="88"/>
      <c r="I130" s="88"/>
      <c r="J130" s="88"/>
      <c r="K130" s="88"/>
      <c r="L130" s="88"/>
      <c r="M130" s="88"/>
      <c r="N130" s="88"/>
      <c r="O130" s="88"/>
      <c r="R130" s="88"/>
      <c r="S130" s="88"/>
      <c r="T130" s="88"/>
      <c r="U130" s="88"/>
      <c r="V130" s="88"/>
      <c r="W130" s="88"/>
      <c r="X130" s="88"/>
      <c r="Y130" s="88"/>
      <c r="Z130" s="88"/>
      <c r="AA130" s="88"/>
      <c r="AB130" s="88"/>
      <c r="AC130" s="88"/>
      <c r="AF130" s="88"/>
      <c r="AG130" s="88"/>
      <c r="AH130" s="88"/>
      <c r="AI130" s="88"/>
      <c r="AJ130" s="88"/>
      <c r="AK130" s="88"/>
      <c r="AL130" s="88"/>
      <c r="AM130" s="88"/>
      <c r="AN130" s="87"/>
      <c r="AO130" s="88"/>
    </row>
    <row r="131" spans="4:41">
      <c r="D131" s="88"/>
      <c r="E131" s="88"/>
      <c r="F131" s="88"/>
      <c r="G131" s="88"/>
      <c r="H131" s="88"/>
      <c r="I131" s="88"/>
      <c r="J131" s="88"/>
      <c r="K131" s="88"/>
      <c r="L131" s="88"/>
      <c r="M131" s="88"/>
      <c r="N131" s="88"/>
      <c r="O131" s="88"/>
      <c r="R131" s="88"/>
      <c r="S131" s="88"/>
      <c r="T131" s="88"/>
      <c r="U131" s="88"/>
      <c r="V131" s="88"/>
      <c r="W131" s="88"/>
      <c r="X131" s="88"/>
      <c r="Y131" s="88"/>
      <c r="Z131" s="88"/>
      <c r="AA131" s="88"/>
      <c r="AB131" s="88"/>
      <c r="AC131" s="88"/>
      <c r="AF131" s="88"/>
      <c r="AG131" s="88"/>
      <c r="AH131" s="88"/>
      <c r="AI131" s="88"/>
      <c r="AJ131" s="88"/>
      <c r="AK131" s="88"/>
      <c r="AL131" s="88"/>
      <c r="AM131" s="88"/>
      <c r="AN131" s="87"/>
      <c r="AO131" s="88"/>
    </row>
    <row r="132" spans="4:41">
      <c r="D132" s="88"/>
      <c r="E132" s="88"/>
      <c r="F132" s="88"/>
      <c r="G132" s="88"/>
      <c r="H132" s="88"/>
      <c r="I132" s="88"/>
      <c r="J132" s="88"/>
      <c r="K132" s="88"/>
      <c r="L132" s="88"/>
      <c r="M132" s="88"/>
      <c r="N132" s="88"/>
      <c r="O132" s="88"/>
      <c r="R132" s="88"/>
      <c r="S132" s="88"/>
      <c r="T132" s="88"/>
      <c r="U132" s="88"/>
      <c r="V132" s="88"/>
      <c r="W132" s="88"/>
      <c r="X132" s="88"/>
      <c r="Y132" s="88"/>
      <c r="Z132" s="88"/>
      <c r="AA132" s="88"/>
      <c r="AB132" s="88"/>
      <c r="AC132" s="88"/>
      <c r="AF132" s="88"/>
      <c r="AG132" s="88"/>
      <c r="AH132" s="88"/>
      <c r="AI132" s="88"/>
      <c r="AJ132" s="88"/>
      <c r="AK132" s="88"/>
      <c r="AL132" s="88"/>
      <c r="AM132" s="88"/>
      <c r="AN132" s="87"/>
      <c r="AO132" s="88"/>
    </row>
    <row r="133" spans="4:41">
      <c r="D133" s="88"/>
      <c r="E133" s="88"/>
      <c r="F133" s="88"/>
      <c r="G133" s="88"/>
      <c r="H133" s="88"/>
      <c r="I133" s="88"/>
      <c r="J133" s="88"/>
      <c r="K133" s="88"/>
      <c r="L133" s="88"/>
      <c r="M133" s="88"/>
      <c r="N133" s="88"/>
      <c r="O133" s="88"/>
      <c r="R133" s="88"/>
      <c r="S133" s="88"/>
      <c r="T133" s="88"/>
      <c r="U133" s="88"/>
      <c r="V133" s="88"/>
      <c r="W133" s="88"/>
      <c r="X133" s="88"/>
      <c r="Y133" s="88"/>
      <c r="Z133" s="88"/>
      <c r="AA133" s="88"/>
      <c r="AB133" s="88"/>
      <c r="AC133" s="88"/>
      <c r="AF133" s="88"/>
      <c r="AG133" s="88"/>
      <c r="AH133" s="88"/>
      <c r="AI133" s="88"/>
      <c r="AJ133" s="88"/>
      <c r="AK133" s="88"/>
      <c r="AL133" s="88"/>
      <c r="AM133" s="88"/>
      <c r="AN133" s="87"/>
      <c r="AO133" s="88"/>
    </row>
    <row r="134" spans="4:41">
      <c r="D134" s="88"/>
      <c r="E134" s="88"/>
      <c r="F134" s="88"/>
      <c r="G134" s="88"/>
      <c r="H134" s="88"/>
      <c r="I134" s="88"/>
      <c r="J134" s="88"/>
      <c r="K134" s="88"/>
      <c r="L134" s="88"/>
      <c r="M134" s="88"/>
      <c r="N134" s="88"/>
      <c r="O134" s="88"/>
      <c r="R134" s="88"/>
      <c r="S134" s="88"/>
      <c r="T134" s="88"/>
      <c r="U134" s="88"/>
      <c r="V134" s="88"/>
      <c r="W134" s="88"/>
      <c r="X134" s="88"/>
      <c r="Y134" s="88"/>
      <c r="Z134" s="88"/>
      <c r="AA134" s="88"/>
      <c r="AB134" s="88"/>
      <c r="AC134" s="88"/>
      <c r="AF134" s="88"/>
      <c r="AG134" s="88"/>
      <c r="AH134" s="88"/>
      <c r="AI134" s="88"/>
      <c r="AJ134" s="88"/>
      <c r="AK134" s="88"/>
      <c r="AL134" s="88"/>
      <c r="AM134" s="88"/>
      <c r="AN134" s="87"/>
      <c r="AO134" s="88"/>
    </row>
    <row r="135" spans="4:41">
      <c r="D135" s="88"/>
      <c r="E135" s="88"/>
      <c r="F135" s="88"/>
      <c r="G135" s="88"/>
      <c r="H135" s="88"/>
      <c r="I135" s="88"/>
      <c r="J135" s="88"/>
      <c r="K135" s="88"/>
      <c r="L135" s="88"/>
      <c r="M135" s="88"/>
      <c r="N135" s="88"/>
      <c r="O135" s="88"/>
      <c r="R135" s="88"/>
      <c r="S135" s="88"/>
      <c r="T135" s="88"/>
      <c r="U135" s="88"/>
      <c r="V135" s="88"/>
      <c r="W135" s="88"/>
      <c r="X135" s="88"/>
      <c r="Y135" s="88"/>
      <c r="Z135" s="88"/>
      <c r="AA135" s="88"/>
      <c r="AB135" s="88"/>
      <c r="AC135" s="88"/>
      <c r="AF135" s="88"/>
      <c r="AG135" s="88"/>
      <c r="AH135" s="88"/>
      <c r="AI135" s="88"/>
      <c r="AJ135" s="88"/>
      <c r="AK135" s="88"/>
      <c r="AL135" s="88"/>
      <c r="AM135" s="88"/>
      <c r="AN135" s="87"/>
      <c r="AO135" s="88"/>
    </row>
    <row r="136" spans="4:41">
      <c r="F136" s="88"/>
      <c r="AF136" s="88"/>
      <c r="AG136" s="88"/>
      <c r="AH136" s="88"/>
      <c r="AI136" s="88"/>
      <c r="AJ136" s="88"/>
      <c r="AK136" s="88"/>
      <c r="AL136" s="88"/>
      <c r="AM136" s="88"/>
      <c r="AN136" s="87"/>
      <c r="AO136" s="88"/>
    </row>
    <row r="137" spans="4:41">
      <c r="AF137" s="88"/>
      <c r="AG137" s="88"/>
      <c r="AH137" s="88"/>
      <c r="AI137" s="88"/>
      <c r="AJ137" s="88"/>
      <c r="AK137" s="88"/>
      <c r="AL137" s="88"/>
      <c r="AM137" s="88"/>
      <c r="AN137" s="87"/>
      <c r="AO137" s="88"/>
    </row>
    <row r="138" spans="4:41">
      <c r="AF138" s="88"/>
      <c r="AG138" s="88"/>
      <c r="AH138" s="88"/>
      <c r="AI138" s="88"/>
      <c r="AJ138" s="88"/>
      <c r="AK138" s="88"/>
      <c r="AL138" s="88"/>
      <c r="AM138" s="88"/>
      <c r="AN138" s="87"/>
      <c r="AO138" s="88"/>
    </row>
    <row r="139" spans="4:41">
      <c r="AF139" s="88"/>
      <c r="AG139" s="88"/>
      <c r="AH139" s="88"/>
      <c r="AI139" s="88"/>
      <c r="AJ139" s="88"/>
      <c r="AK139" s="88"/>
      <c r="AL139" s="88"/>
      <c r="AM139" s="88"/>
      <c r="AN139" s="87"/>
      <c r="AO139" s="88"/>
    </row>
    <row r="140" spans="4:41">
      <c r="AF140" s="88"/>
      <c r="AG140" s="88"/>
      <c r="AH140" s="88"/>
      <c r="AI140" s="88"/>
      <c r="AJ140" s="88"/>
      <c r="AK140" s="88"/>
      <c r="AL140" s="88"/>
      <c r="AM140" s="88"/>
      <c r="AN140" s="87"/>
      <c r="AO140" s="88"/>
    </row>
    <row r="141" spans="4:41">
      <c r="AF141" s="88"/>
      <c r="AG141" s="88"/>
      <c r="AH141" s="88"/>
      <c r="AI141" s="88"/>
      <c r="AJ141" s="88"/>
      <c r="AK141" s="88"/>
      <c r="AL141" s="88"/>
      <c r="AM141" s="88"/>
      <c r="AN141" s="87"/>
      <c r="AO141" s="88"/>
    </row>
    <row r="142" spans="4:41">
      <c r="AF142" s="88"/>
      <c r="AG142" s="88"/>
      <c r="AH142" s="88"/>
      <c r="AI142" s="88"/>
      <c r="AJ142" s="88"/>
      <c r="AK142" s="88"/>
      <c r="AL142" s="88"/>
      <c r="AM142" s="88"/>
      <c r="AN142" s="87"/>
      <c r="AO142" s="88"/>
    </row>
    <row r="143" spans="4:41">
      <c r="AF143" s="88"/>
      <c r="AG143" s="88"/>
      <c r="AH143" s="88"/>
      <c r="AI143" s="88"/>
      <c r="AJ143" s="88"/>
      <c r="AK143" s="88"/>
      <c r="AL143" s="88"/>
      <c r="AM143" s="88"/>
      <c r="AN143" s="87"/>
      <c r="AO143" s="88"/>
    </row>
    <row r="147" spans="4:41">
      <c r="D147" s="88"/>
      <c r="E147" s="88"/>
      <c r="G147" s="88"/>
      <c r="H147" s="88"/>
      <c r="I147" s="88"/>
      <c r="J147" s="88"/>
      <c r="K147" s="88"/>
      <c r="L147" s="88"/>
      <c r="M147" s="88"/>
      <c r="N147" s="88"/>
      <c r="O147" s="88"/>
      <c r="R147" s="88"/>
      <c r="S147" s="88"/>
      <c r="T147" s="88"/>
      <c r="U147" s="88"/>
      <c r="V147" s="88"/>
      <c r="W147" s="88"/>
      <c r="X147" s="88"/>
      <c r="Y147" s="88"/>
      <c r="Z147" s="88"/>
      <c r="AA147" s="88"/>
      <c r="AB147" s="88"/>
      <c r="AC147" s="88"/>
      <c r="AF147" s="88"/>
      <c r="AG147" s="88"/>
      <c r="AH147" s="88"/>
      <c r="AI147" s="88"/>
      <c r="AJ147" s="88"/>
      <c r="AK147" s="88"/>
      <c r="AL147" s="88"/>
      <c r="AM147" s="88"/>
      <c r="AN147" s="87"/>
      <c r="AO147" s="88"/>
    </row>
    <row r="148" spans="4:41">
      <c r="D148" s="88"/>
      <c r="E148" s="88"/>
      <c r="F148" s="88"/>
      <c r="G148" s="88"/>
      <c r="H148" s="88"/>
      <c r="I148" s="88"/>
      <c r="J148" s="88"/>
      <c r="K148" s="88"/>
      <c r="L148" s="88"/>
      <c r="M148" s="88"/>
      <c r="N148" s="88"/>
      <c r="O148" s="88"/>
      <c r="R148" s="88"/>
      <c r="S148" s="88"/>
      <c r="T148" s="88"/>
      <c r="U148" s="88"/>
      <c r="V148" s="88"/>
      <c r="W148" s="88"/>
      <c r="X148" s="88"/>
      <c r="Y148" s="88"/>
      <c r="Z148" s="88"/>
      <c r="AA148" s="88"/>
      <c r="AB148" s="88"/>
      <c r="AC148" s="88"/>
      <c r="AF148" s="88"/>
      <c r="AG148" s="88"/>
      <c r="AH148" s="88"/>
      <c r="AI148" s="88"/>
      <c r="AJ148" s="88"/>
      <c r="AK148" s="88"/>
      <c r="AL148" s="88"/>
      <c r="AM148" s="88"/>
      <c r="AN148" s="87"/>
      <c r="AO148" s="88"/>
    </row>
    <row r="149" spans="4:41">
      <c r="D149" s="88"/>
      <c r="E149" s="88"/>
      <c r="F149" s="88"/>
      <c r="G149" s="88"/>
      <c r="H149" s="88"/>
      <c r="I149" s="88"/>
      <c r="J149" s="88"/>
      <c r="K149" s="88"/>
      <c r="L149" s="88"/>
      <c r="M149" s="88"/>
      <c r="N149" s="88"/>
      <c r="O149" s="88"/>
      <c r="R149" s="88"/>
      <c r="S149" s="88"/>
      <c r="T149" s="88"/>
      <c r="U149" s="88"/>
      <c r="V149" s="88"/>
      <c r="W149" s="88"/>
      <c r="X149" s="88"/>
      <c r="Y149" s="88"/>
      <c r="Z149" s="88"/>
      <c r="AA149" s="88"/>
      <c r="AB149" s="88"/>
      <c r="AC149" s="88"/>
      <c r="AF149" s="88"/>
      <c r="AG149" s="88"/>
      <c r="AH149" s="88"/>
      <c r="AI149" s="88"/>
      <c r="AJ149" s="88"/>
      <c r="AK149" s="88"/>
      <c r="AL149" s="88"/>
      <c r="AM149" s="88"/>
      <c r="AN149" s="87"/>
      <c r="AO149" s="88"/>
    </row>
    <row r="150" spans="4:41">
      <c r="D150" s="88"/>
      <c r="E150" s="88"/>
      <c r="F150" s="88"/>
      <c r="G150" s="88"/>
      <c r="H150" s="88"/>
      <c r="I150" s="88"/>
      <c r="J150" s="88"/>
      <c r="K150" s="88"/>
      <c r="L150" s="88"/>
      <c r="M150" s="88"/>
      <c r="N150" s="88"/>
      <c r="O150" s="88"/>
      <c r="R150" s="88"/>
      <c r="S150" s="88"/>
      <c r="T150" s="88"/>
      <c r="U150" s="88"/>
      <c r="V150" s="88"/>
      <c r="W150" s="88"/>
      <c r="X150" s="88"/>
      <c r="Y150" s="88"/>
      <c r="Z150" s="88"/>
      <c r="AA150" s="88"/>
      <c r="AB150" s="88"/>
      <c r="AC150" s="88"/>
      <c r="AF150" s="88"/>
      <c r="AG150" s="88"/>
      <c r="AH150" s="88"/>
      <c r="AI150" s="88"/>
      <c r="AJ150" s="88"/>
      <c r="AK150" s="88"/>
      <c r="AL150" s="88"/>
      <c r="AM150" s="88"/>
      <c r="AN150" s="87"/>
      <c r="AO150" s="88"/>
    </row>
    <row r="151" spans="4:41">
      <c r="D151" s="88"/>
      <c r="E151" s="88"/>
      <c r="F151" s="88"/>
      <c r="G151" s="88"/>
      <c r="H151" s="88"/>
      <c r="I151" s="88"/>
      <c r="J151" s="88"/>
      <c r="K151" s="88"/>
      <c r="L151" s="88"/>
      <c r="M151" s="88"/>
      <c r="N151" s="88"/>
      <c r="O151" s="88"/>
      <c r="R151" s="88"/>
      <c r="S151" s="88"/>
      <c r="T151" s="88"/>
      <c r="U151" s="88"/>
      <c r="V151" s="88"/>
      <c r="W151" s="88"/>
      <c r="X151" s="88"/>
      <c r="Y151" s="88"/>
      <c r="Z151" s="88"/>
      <c r="AA151" s="88"/>
      <c r="AB151" s="88"/>
      <c r="AC151" s="88"/>
      <c r="AF151" s="88"/>
      <c r="AG151" s="88"/>
      <c r="AH151" s="88"/>
      <c r="AI151" s="88"/>
      <c r="AJ151" s="88"/>
      <c r="AK151" s="88"/>
      <c r="AL151" s="88"/>
      <c r="AM151" s="88"/>
      <c r="AN151" s="87"/>
      <c r="AO151" s="88"/>
    </row>
    <row r="152" spans="4:41">
      <c r="D152" s="88"/>
      <c r="E152" s="88"/>
      <c r="F152" s="88"/>
      <c r="G152" s="88"/>
      <c r="H152" s="88"/>
      <c r="I152" s="88"/>
      <c r="J152" s="88"/>
      <c r="K152" s="88"/>
      <c r="L152" s="88"/>
      <c r="M152" s="88"/>
      <c r="N152" s="88"/>
      <c r="O152" s="88"/>
      <c r="R152" s="88"/>
      <c r="S152" s="88"/>
      <c r="T152" s="88"/>
      <c r="U152" s="88"/>
      <c r="V152" s="88"/>
      <c r="W152" s="88"/>
      <c r="X152" s="88"/>
      <c r="Y152" s="88"/>
      <c r="Z152" s="88"/>
      <c r="AA152" s="88"/>
      <c r="AB152" s="88"/>
      <c r="AC152" s="88"/>
      <c r="AF152" s="88"/>
      <c r="AG152" s="88"/>
      <c r="AH152" s="88"/>
      <c r="AI152" s="88"/>
      <c r="AJ152" s="88"/>
      <c r="AK152" s="88"/>
      <c r="AL152" s="88"/>
      <c r="AM152" s="88"/>
      <c r="AN152" s="87"/>
      <c r="AO152" s="88"/>
    </row>
    <row r="153" spans="4:41">
      <c r="D153" s="88"/>
      <c r="E153" s="88"/>
      <c r="F153" s="88"/>
      <c r="G153" s="88"/>
      <c r="H153" s="88"/>
      <c r="I153" s="88"/>
      <c r="J153" s="88"/>
      <c r="K153" s="88"/>
      <c r="L153" s="88"/>
      <c r="M153" s="88"/>
      <c r="N153" s="88"/>
      <c r="O153" s="88"/>
      <c r="R153" s="88"/>
      <c r="S153" s="88"/>
      <c r="T153" s="88"/>
      <c r="U153" s="88"/>
      <c r="V153" s="88"/>
      <c r="W153" s="88"/>
      <c r="X153" s="88"/>
      <c r="Y153" s="88"/>
      <c r="Z153" s="88"/>
      <c r="AA153" s="88"/>
      <c r="AB153" s="88"/>
      <c r="AC153" s="88"/>
      <c r="AF153" s="88"/>
      <c r="AG153" s="88"/>
      <c r="AH153" s="88"/>
      <c r="AI153" s="88"/>
      <c r="AJ153" s="88"/>
      <c r="AK153" s="88"/>
      <c r="AL153" s="88"/>
      <c r="AM153" s="88"/>
      <c r="AN153" s="87"/>
      <c r="AO153" s="88"/>
    </row>
    <row r="154" spans="4:41">
      <c r="D154" s="88"/>
      <c r="E154" s="88"/>
      <c r="F154" s="88"/>
      <c r="G154" s="88"/>
      <c r="H154" s="88"/>
      <c r="I154" s="88"/>
      <c r="J154" s="88"/>
      <c r="K154" s="88"/>
      <c r="L154" s="88"/>
      <c r="M154" s="88"/>
      <c r="N154" s="88"/>
      <c r="O154" s="88"/>
      <c r="R154" s="88"/>
      <c r="S154" s="88"/>
      <c r="T154" s="88"/>
      <c r="U154" s="88"/>
      <c r="V154" s="88"/>
      <c r="W154" s="88"/>
      <c r="X154" s="88"/>
      <c r="Y154" s="88"/>
      <c r="Z154" s="88"/>
      <c r="AA154" s="88"/>
      <c r="AB154" s="88"/>
      <c r="AC154" s="88"/>
      <c r="AF154" s="88"/>
      <c r="AG154" s="88"/>
      <c r="AH154" s="88"/>
      <c r="AI154" s="88"/>
      <c r="AJ154" s="88"/>
      <c r="AK154" s="88"/>
      <c r="AL154" s="88"/>
      <c r="AM154" s="88"/>
      <c r="AN154" s="87"/>
      <c r="AO154" s="88"/>
    </row>
    <row r="155" spans="4:41">
      <c r="F155" s="88"/>
      <c r="AF155" s="88"/>
      <c r="AG155" s="88"/>
      <c r="AH155" s="88"/>
      <c r="AI155" s="88"/>
      <c r="AJ155" s="88"/>
      <c r="AK155" s="88"/>
      <c r="AL155" s="88"/>
      <c r="AM155" s="88"/>
      <c r="AN155" s="87"/>
      <c r="AO155" s="88"/>
    </row>
    <row r="156" spans="4:41">
      <c r="AF156" s="88"/>
      <c r="AG156" s="88"/>
      <c r="AH156" s="88"/>
      <c r="AI156" s="88"/>
      <c r="AJ156" s="88"/>
      <c r="AK156" s="88"/>
      <c r="AL156" s="88"/>
      <c r="AM156" s="88"/>
      <c r="AN156" s="87"/>
      <c r="AO156" s="88"/>
    </row>
    <row r="157" spans="4:41">
      <c r="AF157" s="88"/>
      <c r="AG157" s="88"/>
      <c r="AH157" s="88"/>
      <c r="AI157" s="88"/>
      <c r="AJ157" s="88"/>
      <c r="AK157" s="88"/>
      <c r="AL157" s="88"/>
      <c r="AM157" s="88"/>
      <c r="AN157" s="87"/>
      <c r="AO157" s="88"/>
    </row>
    <row r="158" spans="4:41">
      <c r="AF158" s="88"/>
      <c r="AG158" s="88"/>
      <c r="AH158" s="88"/>
      <c r="AI158" s="88"/>
      <c r="AJ158" s="88"/>
      <c r="AK158" s="88"/>
      <c r="AL158" s="88"/>
      <c r="AM158" s="88"/>
      <c r="AN158" s="87"/>
      <c r="AO158" s="88"/>
    </row>
    <row r="159" spans="4:41">
      <c r="AF159" s="88"/>
      <c r="AG159" s="88"/>
      <c r="AH159" s="88"/>
      <c r="AI159" s="88"/>
      <c r="AJ159" s="88"/>
      <c r="AK159" s="88"/>
      <c r="AL159" s="88"/>
      <c r="AM159" s="88"/>
      <c r="AN159" s="87"/>
      <c r="AO159" s="88"/>
    </row>
    <row r="160" spans="4:41">
      <c r="AF160" s="88"/>
      <c r="AG160" s="88"/>
      <c r="AH160" s="88"/>
      <c r="AI160" s="88"/>
      <c r="AJ160" s="88"/>
      <c r="AK160" s="88"/>
      <c r="AL160" s="88"/>
      <c r="AM160" s="88"/>
      <c r="AN160" s="87"/>
      <c r="AO160" s="88"/>
    </row>
    <row r="161" spans="4:41">
      <c r="AF161" s="88"/>
      <c r="AG161" s="88"/>
      <c r="AH161" s="88"/>
      <c r="AI161" s="88"/>
      <c r="AJ161" s="88"/>
      <c r="AK161" s="88"/>
      <c r="AL161" s="88"/>
      <c r="AM161" s="88"/>
      <c r="AN161" s="87"/>
      <c r="AO161" s="88"/>
    </row>
    <row r="162" spans="4:41">
      <c r="AF162" s="88"/>
      <c r="AG162" s="88"/>
      <c r="AH162" s="88"/>
      <c r="AI162" s="88"/>
      <c r="AJ162" s="88"/>
      <c r="AK162" s="88"/>
      <c r="AL162" s="88"/>
      <c r="AM162" s="88"/>
      <c r="AN162" s="87"/>
      <c r="AO162" s="88"/>
    </row>
    <row r="166" spans="4:41">
      <c r="D166" s="88"/>
      <c r="E166" s="88"/>
      <c r="G166" s="88"/>
      <c r="H166" s="88"/>
      <c r="I166" s="88"/>
      <c r="J166" s="88"/>
      <c r="K166" s="88"/>
      <c r="L166" s="88"/>
      <c r="M166" s="88"/>
      <c r="N166" s="88"/>
      <c r="O166" s="88"/>
      <c r="R166" s="88"/>
      <c r="S166" s="88"/>
      <c r="T166" s="88"/>
      <c r="U166" s="88"/>
      <c r="V166" s="88"/>
      <c r="W166" s="88"/>
      <c r="X166" s="88"/>
      <c r="Y166" s="88"/>
      <c r="Z166" s="88"/>
      <c r="AA166" s="88"/>
      <c r="AB166" s="88"/>
      <c r="AC166" s="88"/>
      <c r="AF166" s="88"/>
      <c r="AG166" s="88"/>
      <c r="AH166" s="88"/>
      <c r="AI166" s="88"/>
      <c r="AJ166" s="88"/>
      <c r="AK166" s="88"/>
      <c r="AL166" s="88"/>
      <c r="AM166" s="88"/>
      <c r="AN166" s="87"/>
      <c r="AO166" s="88"/>
    </row>
    <row r="167" spans="4:41">
      <c r="D167" s="88"/>
      <c r="E167" s="88"/>
      <c r="F167" s="88"/>
      <c r="G167" s="88"/>
      <c r="H167" s="88"/>
      <c r="I167" s="88"/>
      <c r="J167" s="88"/>
      <c r="K167" s="88"/>
      <c r="L167" s="88"/>
      <c r="M167" s="88"/>
      <c r="N167" s="88"/>
      <c r="O167" s="88"/>
      <c r="R167" s="88"/>
      <c r="S167" s="88"/>
      <c r="T167" s="88"/>
      <c r="U167" s="88"/>
      <c r="V167" s="88"/>
      <c r="W167" s="88"/>
      <c r="X167" s="88"/>
      <c r="Y167" s="88"/>
      <c r="Z167" s="88"/>
      <c r="AA167" s="88"/>
      <c r="AB167" s="88"/>
      <c r="AC167" s="88"/>
      <c r="AF167" s="88"/>
      <c r="AG167" s="88"/>
      <c r="AH167" s="88"/>
      <c r="AI167" s="88"/>
      <c r="AJ167" s="88"/>
      <c r="AK167" s="88"/>
      <c r="AL167" s="88"/>
      <c r="AM167" s="88"/>
      <c r="AN167" s="87"/>
      <c r="AO167" s="88"/>
    </row>
    <row r="168" spans="4:41">
      <c r="D168" s="88"/>
      <c r="E168" s="88"/>
      <c r="F168" s="88"/>
      <c r="G168" s="88"/>
      <c r="H168" s="88"/>
      <c r="I168" s="88"/>
      <c r="J168" s="88"/>
      <c r="K168" s="88"/>
      <c r="L168" s="88"/>
      <c r="M168" s="88"/>
      <c r="N168" s="88"/>
      <c r="O168" s="88"/>
      <c r="R168" s="88"/>
      <c r="S168" s="88"/>
      <c r="T168" s="88"/>
      <c r="U168" s="88"/>
      <c r="V168" s="88"/>
      <c r="W168" s="88"/>
      <c r="X168" s="88"/>
      <c r="Y168" s="88"/>
      <c r="Z168" s="88"/>
      <c r="AA168" s="88"/>
      <c r="AB168" s="88"/>
      <c r="AC168" s="88"/>
      <c r="AF168" s="88"/>
      <c r="AG168" s="88"/>
      <c r="AH168" s="88"/>
      <c r="AI168" s="88"/>
      <c r="AJ168" s="88"/>
      <c r="AK168" s="88"/>
      <c r="AL168" s="88"/>
      <c r="AM168" s="88"/>
      <c r="AN168" s="87"/>
      <c r="AO168" s="88"/>
    </row>
    <row r="169" spans="4:41">
      <c r="D169" s="88"/>
      <c r="E169" s="88"/>
      <c r="F169" s="88"/>
      <c r="G169" s="88"/>
      <c r="H169" s="88"/>
      <c r="I169" s="88"/>
      <c r="J169" s="88"/>
      <c r="K169" s="88"/>
      <c r="L169" s="88"/>
      <c r="M169" s="88"/>
      <c r="N169" s="88"/>
      <c r="O169" s="88"/>
      <c r="R169" s="88"/>
      <c r="S169" s="88"/>
      <c r="T169" s="88"/>
      <c r="U169" s="88"/>
      <c r="V169" s="88"/>
      <c r="W169" s="88"/>
      <c r="X169" s="88"/>
      <c r="Y169" s="88"/>
      <c r="Z169" s="88"/>
      <c r="AA169" s="88"/>
      <c r="AB169" s="88"/>
      <c r="AC169" s="88"/>
      <c r="AF169" s="88"/>
      <c r="AG169" s="88"/>
      <c r="AH169" s="88"/>
      <c r="AI169" s="88"/>
      <c r="AJ169" s="88"/>
      <c r="AK169" s="88"/>
      <c r="AL169" s="88"/>
      <c r="AM169" s="88"/>
      <c r="AN169" s="87"/>
      <c r="AO169" s="88"/>
    </row>
    <row r="170" spans="4:41">
      <c r="D170" s="88"/>
      <c r="E170" s="88"/>
      <c r="F170" s="88"/>
      <c r="G170" s="88"/>
      <c r="H170" s="88"/>
      <c r="I170" s="88"/>
      <c r="J170" s="88"/>
      <c r="K170" s="88"/>
      <c r="L170" s="88"/>
      <c r="M170" s="88"/>
      <c r="N170" s="88"/>
      <c r="O170" s="88"/>
      <c r="R170" s="88"/>
      <c r="S170" s="88"/>
      <c r="T170" s="88"/>
      <c r="U170" s="88"/>
      <c r="V170" s="88"/>
      <c r="W170" s="88"/>
      <c r="X170" s="88"/>
      <c r="Y170" s="88"/>
      <c r="Z170" s="88"/>
      <c r="AA170" s="88"/>
      <c r="AB170" s="88"/>
      <c r="AC170" s="88"/>
      <c r="AF170" s="88"/>
      <c r="AG170" s="88"/>
      <c r="AH170" s="88"/>
      <c r="AI170" s="88"/>
      <c r="AJ170" s="88"/>
      <c r="AK170" s="88"/>
      <c r="AL170" s="88"/>
      <c r="AM170" s="88"/>
      <c r="AN170" s="87"/>
      <c r="AO170" s="88"/>
    </row>
    <row r="171" spans="4:41">
      <c r="D171" s="88"/>
      <c r="E171" s="88"/>
      <c r="F171" s="88"/>
      <c r="G171" s="88"/>
      <c r="H171" s="88"/>
      <c r="I171" s="88"/>
      <c r="J171" s="88"/>
      <c r="K171" s="88"/>
      <c r="L171" s="88"/>
      <c r="M171" s="88"/>
      <c r="N171" s="88"/>
      <c r="O171" s="88"/>
      <c r="R171" s="88"/>
      <c r="S171" s="88"/>
      <c r="T171" s="88"/>
      <c r="U171" s="88"/>
      <c r="V171" s="88"/>
      <c r="W171" s="88"/>
      <c r="X171" s="88"/>
      <c r="Y171" s="88"/>
      <c r="Z171" s="88"/>
      <c r="AA171" s="88"/>
      <c r="AB171" s="88"/>
      <c r="AC171" s="88"/>
      <c r="AF171" s="88"/>
      <c r="AG171" s="88"/>
      <c r="AH171" s="88"/>
      <c r="AI171" s="88"/>
      <c r="AJ171" s="88"/>
      <c r="AK171" s="88"/>
      <c r="AL171" s="88"/>
      <c r="AM171" s="88"/>
      <c r="AN171" s="87"/>
      <c r="AO171" s="88"/>
    </row>
    <row r="172" spans="4:41">
      <c r="D172" s="88"/>
      <c r="E172" s="88"/>
      <c r="F172" s="88"/>
      <c r="G172" s="88"/>
      <c r="H172" s="88"/>
      <c r="I172" s="88"/>
      <c r="J172" s="88"/>
      <c r="K172" s="88"/>
      <c r="L172" s="88"/>
      <c r="M172" s="88"/>
      <c r="N172" s="88"/>
      <c r="O172" s="88"/>
      <c r="R172" s="88"/>
      <c r="S172" s="88"/>
      <c r="T172" s="88"/>
      <c r="U172" s="88"/>
      <c r="V172" s="88"/>
      <c r="W172" s="88"/>
      <c r="X172" s="88"/>
      <c r="Y172" s="88"/>
      <c r="Z172" s="88"/>
      <c r="AA172" s="88"/>
      <c r="AB172" s="88"/>
      <c r="AC172" s="88"/>
      <c r="AF172" s="88"/>
      <c r="AG172" s="88"/>
      <c r="AH172" s="88"/>
      <c r="AI172" s="88"/>
      <c r="AJ172" s="88"/>
      <c r="AK172" s="88"/>
      <c r="AL172" s="88"/>
      <c r="AM172" s="88"/>
      <c r="AN172" s="87"/>
      <c r="AO172" s="88"/>
    </row>
    <row r="173" spans="4:41">
      <c r="D173" s="88"/>
      <c r="E173" s="88"/>
      <c r="F173" s="88"/>
      <c r="G173" s="88"/>
      <c r="H173" s="88"/>
      <c r="I173" s="88"/>
      <c r="J173" s="88"/>
      <c r="K173" s="88"/>
      <c r="L173" s="88"/>
      <c r="M173" s="88"/>
      <c r="N173" s="88"/>
      <c r="O173" s="88"/>
      <c r="R173" s="88"/>
      <c r="S173" s="88"/>
      <c r="T173" s="88"/>
      <c r="U173" s="88"/>
      <c r="V173" s="88"/>
      <c r="W173" s="88"/>
      <c r="X173" s="88"/>
      <c r="Y173" s="88"/>
      <c r="Z173" s="88"/>
      <c r="AA173" s="88"/>
      <c r="AB173" s="88"/>
      <c r="AC173" s="88"/>
      <c r="AF173" s="88"/>
      <c r="AG173" s="88"/>
      <c r="AH173" s="88"/>
      <c r="AI173" s="88"/>
      <c r="AJ173" s="88"/>
      <c r="AK173" s="88"/>
      <c r="AL173" s="88"/>
      <c r="AM173" s="88"/>
      <c r="AN173" s="87"/>
      <c r="AO173" s="88"/>
    </row>
    <row r="174" spans="4:41">
      <c r="F174" s="88"/>
      <c r="AF174" s="88"/>
      <c r="AG174" s="88"/>
      <c r="AH174" s="88"/>
      <c r="AI174" s="88"/>
      <c r="AJ174" s="88"/>
      <c r="AK174" s="88"/>
      <c r="AL174" s="88"/>
      <c r="AM174" s="88"/>
      <c r="AN174" s="87"/>
      <c r="AO174" s="88"/>
    </row>
    <row r="175" spans="4:41">
      <c r="AF175" s="88"/>
      <c r="AG175" s="88"/>
      <c r="AH175" s="88"/>
      <c r="AI175" s="88"/>
      <c r="AJ175" s="88"/>
      <c r="AK175" s="88"/>
      <c r="AL175" s="88"/>
      <c r="AM175" s="88"/>
      <c r="AN175" s="87"/>
      <c r="AO175" s="88"/>
    </row>
    <row r="176" spans="4:41">
      <c r="AF176" s="88"/>
      <c r="AG176" s="88"/>
      <c r="AH176" s="88"/>
      <c r="AI176" s="88"/>
      <c r="AJ176" s="88"/>
      <c r="AK176" s="88"/>
      <c r="AL176" s="88"/>
      <c r="AM176" s="88"/>
      <c r="AN176" s="87"/>
      <c r="AO176" s="88"/>
    </row>
    <row r="177" spans="4:41">
      <c r="AF177" s="88"/>
      <c r="AG177" s="88"/>
      <c r="AH177" s="88"/>
      <c r="AI177" s="88"/>
      <c r="AJ177" s="88"/>
      <c r="AK177" s="88"/>
      <c r="AL177" s="88"/>
      <c r="AM177" s="88"/>
      <c r="AN177" s="87"/>
      <c r="AO177" s="88"/>
    </row>
    <row r="178" spans="4:41">
      <c r="AF178" s="88"/>
      <c r="AG178" s="88"/>
      <c r="AH178" s="88"/>
      <c r="AI178" s="88"/>
      <c r="AJ178" s="88"/>
      <c r="AK178" s="88"/>
      <c r="AL178" s="88"/>
      <c r="AM178" s="88"/>
      <c r="AN178" s="87"/>
      <c r="AO178" s="88"/>
    </row>
    <row r="179" spans="4:41">
      <c r="AF179" s="88"/>
      <c r="AG179" s="88"/>
      <c r="AH179" s="88"/>
      <c r="AI179" s="88"/>
      <c r="AJ179" s="88"/>
      <c r="AK179" s="88"/>
      <c r="AL179" s="88"/>
      <c r="AM179" s="88"/>
      <c r="AN179" s="87"/>
      <c r="AO179" s="88"/>
    </row>
    <row r="180" spans="4:41">
      <c r="AF180" s="88"/>
      <c r="AG180" s="88"/>
      <c r="AH180" s="88"/>
      <c r="AI180" s="88"/>
      <c r="AJ180" s="88"/>
      <c r="AK180" s="88"/>
      <c r="AL180" s="88"/>
      <c r="AM180" s="88"/>
      <c r="AN180" s="87"/>
      <c r="AO180" s="88"/>
    </row>
    <row r="181" spans="4:41">
      <c r="AF181" s="88"/>
      <c r="AG181" s="88"/>
      <c r="AH181" s="88"/>
      <c r="AI181" s="88"/>
      <c r="AJ181" s="88"/>
      <c r="AK181" s="88"/>
      <c r="AL181" s="88"/>
      <c r="AM181" s="88"/>
      <c r="AN181" s="87"/>
      <c r="AO181" s="88"/>
    </row>
    <row r="185" spans="4:41">
      <c r="D185" s="88"/>
      <c r="E185" s="88"/>
      <c r="G185" s="88"/>
      <c r="H185" s="88"/>
      <c r="I185" s="88"/>
      <c r="J185" s="88"/>
      <c r="K185" s="88"/>
      <c r="L185" s="88"/>
      <c r="M185" s="88"/>
      <c r="N185" s="88"/>
      <c r="O185" s="88"/>
      <c r="R185" s="88"/>
      <c r="S185" s="88"/>
      <c r="T185" s="88"/>
      <c r="U185" s="88"/>
      <c r="V185" s="88"/>
      <c r="W185" s="88"/>
      <c r="X185" s="88"/>
      <c r="Y185" s="88"/>
      <c r="Z185" s="88"/>
      <c r="AA185" s="88"/>
      <c r="AB185" s="88"/>
      <c r="AC185" s="88"/>
      <c r="AF185" s="88"/>
      <c r="AG185" s="88"/>
      <c r="AH185" s="88"/>
      <c r="AI185" s="88"/>
      <c r="AJ185" s="88"/>
      <c r="AK185" s="88"/>
      <c r="AL185" s="88"/>
      <c r="AM185" s="88"/>
      <c r="AN185" s="87"/>
      <c r="AO185" s="88"/>
    </row>
    <row r="186" spans="4:41">
      <c r="D186" s="88"/>
      <c r="E186" s="88"/>
      <c r="F186" s="88"/>
      <c r="G186" s="88"/>
      <c r="H186" s="88"/>
      <c r="I186" s="88"/>
      <c r="J186" s="88"/>
      <c r="K186" s="88"/>
      <c r="L186" s="88"/>
      <c r="M186" s="88"/>
      <c r="N186" s="88"/>
      <c r="O186" s="88"/>
      <c r="R186" s="88"/>
      <c r="S186" s="88"/>
      <c r="T186" s="88"/>
      <c r="U186" s="88"/>
      <c r="V186" s="88"/>
      <c r="W186" s="88"/>
      <c r="X186" s="88"/>
      <c r="Y186" s="88"/>
      <c r="Z186" s="88"/>
      <c r="AA186" s="88"/>
      <c r="AB186" s="88"/>
      <c r="AC186" s="88"/>
      <c r="AF186" s="88"/>
      <c r="AG186" s="88"/>
      <c r="AH186" s="88"/>
      <c r="AI186" s="88"/>
      <c r="AJ186" s="88"/>
      <c r="AK186" s="88"/>
      <c r="AL186" s="88"/>
      <c r="AM186" s="88"/>
      <c r="AN186" s="87"/>
      <c r="AO186" s="88"/>
    </row>
    <row r="187" spans="4:41">
      <c r="D187" s="88"/>
      <c r="E187" s="88"/>
      <c r="F187" s="88"/>
      <c r="G187" s="88"/>
      <c r="H187" s="88"/>
      <c r="I187" s="88"/>
      <c r="J187" s="88"/>
      <c r="K187" s="88"/>
      <c r="L187" s="88"/>
      <c r="M187" s="88"/>
      <c r="N187" s="88"/>
      <c r="O187" s="88"/>
      <c r="R187" s="88"/>
      <c r="S187" s="88"/>
      <c r="T187" s="88"/>
      <c r="U187" s="88"/>
      <c r="V187" s="88"/>
      <c r="W187" s="88"/>
      <c r="X187" s="88"/>
      <c r="Y187" s="88"/>
      <c r="Z187" s="88"/>
      <c r="AA187" s="88"/>
      <c r="AB187" s="88"/>
      <c r="AC187" s="88"/>
      <c r="AF187" s="88"/>
      <c r="AG187" s="88"/>
      <c r="AH187" s="88"/>
      <c r="AI187" s="88"/>
      <c r="AJ187" s="88"/>
      <c r="AK187" s="88"/>
      <c r="AL187" s="88"/>
      <c r="AM187" s="88"/>
      <c r="AN187" s="87"/>
      <c r="AO187" s="88"/>
    </row>
    <row r="188" spans="4:41">
      <c r="D188" s="88"/>
      <c r="E188" s="88"/>
      <c r="F188" s="88"/>
      <c r="G188" s="88"/>
      <c r="H188" s="88"/>
      <c r="I188" s="88"/>
      <c r="J188" s="88"/>
      <c r="K188" s="88"/>
      <c r="L188" s="88"/>
      <c r="M188" s="88"/>
      <c r="N188" s="88"/>
      <c r="O188" s="88"/>
      <c r="R188" s="88"/>
      <c r="S188" s="88"/>
      <c r="T188" s="88"/>
      <c r="U188" s="88"/>
      <c r="V188" s="88"/>
      <c r="W188" s="88"/>
      <c r="X188" s="88"/>
      <c r="Y188" s="88"/>
      <c r="Z188" s="88"/>
      <c r="AA188" s="88"/>
      <c r="AB188" s="88"/>
      <c r="AC188" s="88"/>
      <c r="AF188" s="88"/>
      <c r="AG188" s="88"/>
      <c r="AH188" s="88"/>
      <c r="AI188" s="88"/>
      <c r="AJ188" s="88"/>
      <c r="AK188" s="88"/>
      <c r="AL188" s="88"/>
      <c r="AM188" s="88"/>
      <c r="AN188" s="87"/>
      <c r="AO188" s="88"/>
    </row>
    <row r="189" spans="4:41">
      <c r="D189" s="88"/>
      <c r="E189" s="88"/>
      <c r="F189" s="88"/>
      <c r="G189" s="88"/>
      <c r="H189" s="88"/>
      <c r="I189" s="88"/>
      <c r="J189" s="88"/>
      <c r="K189" s="88"/>
      <c r="L189" s="88"/>
      <c r="M189" s="88"/>
      <c r="N189" s="88"/>
      <c r="O189" s="88"/>
      <c r="R189" s="88"/>
      <c r="S189" s="88"/>
      <c r="T189" s="88"/>
      <c r="U189" s="88"/>
      <c r="V189" s="88"/>
      <c r="W189" s="88"/>
      <c r="X189" s="88"/>
      <c r="Y189" s="88"/>
      <c r="Z189" s="88"/>
      <c r="AA189" s="88"/>
      <c r="AB189" s="88"/>
      <c r="AC189" s="88"/>
      <c r="AF189" s="88"/>
      <c r="AG189" s="88"/>
      <c r="AH189" s="88"/>
      <c r="AI189" s="88"/>
      <c r="AJ189" s="88"/>
      <c r="AK189" s="88"/>
      <c r="AL189" s="88"/>
      <c r="AM189" s="88"/>
      <c r="AN189" s="87"/>
      <c r="AO189" s="88"/>
    </row>
    <row r="190" spans="4:41">
      <c r="D190" s="88"/>
      <c r="E190" s="88"/>
      <c r="F190" s="88"/>
      <c r="G190" s="88"/>
      <c r="H190" s="88"/>
      <c r="I190" s="88"/>
      <c r="J190" s="88"/>
      <c r="K190" s="88"/>
      <c r="L190" s="88"/>
      <c r="M190" s="88"/>
      <c r="N190" s="88"/>
      <c r="O190" s="88"/>
      <c r="R190" s="88"/>
      <c r="S190" s="88"/>
      <c r="T190" s="88"/>
      <c r="U190" s="88"/>
      <c r="V190" s="88"/>
      <c r="W190" s="88"/>
      <c r="X190" s="88"/>
      <c r="Y190" s="88"/>
      <c r="Z190" s="88"/>
      <c r="AA190" s="88"/>
      <c r="AB190" s="88"/>
      <c r="AC190" s="88"/>
      <c r="AF190" s="88"/>
      <c r="AG190" s="88"/>
      <c r="AH190" s="88"/>
      <c r="AI190" s="88"/>
      <c r="AJ190" s="88"/>
      <c r="AK190" s="88"/>
      <c r="AL190" s="88"/>
      <c r="AM190" s="88"/>
      <c r="AN190" s="87"/>
      <c r="AO190" s="88"/>
    </row>
    <row r="191" spans="4:41">
      <c r="D191" s="88"/>
      <c r="E191" s="88"/>
      <c r="F191" s="88"/>
      <c r="G191" s="88"/>
      <c r="H191" s="88"/>
      <c r="I191" s="88"/>
      <c r="J191" s="88"/>
      <c r="K191" s="88"/>
      <c r="L191" s="88"/>
      <c r="M191" s="88"/>
      <c r="N191" s="88"/>
      <c r="O191" s="88"/>
      <c r="R191" s="88"/>
      <c r="S191" s="88"/>
      <c r="T191" s="88"/>
      <c r="U191" s="88"/>
      <c r="V191" s="88"/>
      <c r="W191" s="88"/>
      <c r="X191" s="88"/>
      <c r="Y191" s="88"/>
      <c r="Z191" s="88"/>
      <c r="AA191" s="88"/>
      <c r="AB191" s="88"/>
      <c r="AC191" s="88"/>
      <c r="AF191" s="88"/>
      <c r="AG191" s="88"/>
      <c r="AH191" s="88"/>
      <c r="AI191" s="88"/>
      <c r="AJ191" s="88"/>
      <c r="AK191" s="88"/>
      <c r="AL191" s="88"/>
      <c r="AM191" s="88"/>
      <c r="AN191" s="87"/>
      <c r="AO191" s="88"/>
    </row>
    <row r="192" spans="4:41">
      <c r="D192" s="88"/>
      <c r="E192" s="88"/>
      <c r="F192" s="88"/>
      <c r="G192" s="88"/>
      <c r="H192" s="88"/>
      <c r="I192" s="88"/>
      <c r="J192" s="88"/>
      <c r="K192" s="88"/>
      <c r="L192" s="88"/>
      <c r="M192" s="88"/>
      <c r="N192" s="88"/>
      <c r="O192" s="88"/>
      <c r="R192" s="88"/>
      <c r="S192" s="88"/>
      <c r="T192" s="88"/>
      <c r="U192" s="88"/>
      <c r="V192" s="88"/>
      <c r="W192" s="88"/>
      <c r="X192" s="88"/>
      <c r="Y192" s="88"/>
      <c r="Z192" s="88"/>
      <c r="AA192" s="88"/>
      <c r="AB192" s="88"/>
      <c r="AC192" s="88"/>
      <c r="AF192" s="88"/>
      <c r="AG192" s="88"/>
      <c r="AH192" s="88"/>
      <c r="AI192" s="88"/>
      <c r="AJ192" s="88"/>
      <c r="AK192" s="88"/>
      <c r="AL192" s="88"/>
      <c r="AM192" s="88"/>
      <c r="AN192" s="87"/>
      <c r="AO192" s="88"/>
    </row>
    <row r="193" spans="6:41">
      <c r="F193" s="88"/>
      <c r="AF193" s="88"/>
      <c r="AG193" s="88"/>
      <c r="AH193" s="88"/>
      <c r="AI193" s="88"/>
      <c r="AJ193" s="88"/>
      <c r="AK193" s="88"/>
      <c r="AL193" s="88"/>
      <c r="AM193" s="88"/>
      <c r="AN193" s="87"/>
      <c r="AO193" s="88"/>
    </row>
    <row r="194" spans="6:41">
      <c r="AF194" s="88"/>
      <c r="AG194" s="88"/>
      <c r="AH194" s="88"/>
      <c r="AI194" s="88"/>
      <c r="AJ194" s="88"/>
      <c r="AK194" s="88"/>
      <c r="AL194" s="88"/>
      <c r="AM194" s="88"/>
      <c r="AN194" s="87"/>
      <c r="AO194" s="88"/>
    </row>
    <row r="195" spans="6:41">
      <c r="AF195" s="88"/>
      <c r="AG195" s="88"/>
      <c r="AH195" s="88"/>
      <c r="AI195" s="88"/>
      <c r="AJ195" s="88"/>
      <c r="AK195" s="88"/>
      <c r="AL195" s="88"/>
      <c r="AM195" s="88"/>
      <c r="AN195" s="87"/>
      <c r="AO195" s="88"/>
    </row>
    <row r="196" spans="6:41">
      <c r="AF196" s="88"/>
      <c r="AG196" s="88"/>
      <c r="AH196" s="88"/>
      <c r="AI196" s="88"/>
      <c r="AJ196" s="88"/>
      <c r="AK196" s="88"/>
      <c r="AL196" s="88"/>
      <c r="AM196" s="88"/>
      <c r="AN196" s="87"/>
      <c r="AO196" s="88"/>
    </row>
    <row r="197" spans="6:41">
      <c r="AF197" s="88"/>
      <c r="AG197" s="88"/>
      <c r="AH197" s="88"/>
      <c r="AI197" s="88"/>
      <c r="AJ197" s="88"/>
      <c r="AK197" s="88"/>
      <c r="AL197" s="88"/>
      <c r="AM197" s="88"/>
      <c r="AN197" s="87"/>
      <c r="AO197" s="88"/>
    </row>
    <row r="198" spans="6:41">
      <c r="AF198" s="88"/>
      <c r="AG198" s="88"/>
      <c r="AH198" s="88"/>
      <c r="AI198" s="88"/>
      <c r="AJ198" s="88"/>
      <c r="AK198" s="88"/>
      <c r="AL198" s="88"/>
      <c r="AM198" s="88"/>
      <c r="AN198" s="87"/>
      <c r="AO198" s="88"/>
    </row>
    <row r="199" spans="6:41">
      <c r="AF199" s="88"/>
      <c r="AG199" s="88"/>
      <c r="AH199" s="88"/>
      <c r="AI199" s="88"/>
      <c r="AJ199" s="88"/>
      <c r="AK199" s="88"/>
      <c r="AL199" s="88"/>
      <c r="AM199" s="88"/>
      <c r="AN199" s="87"/>
      <c r="AO199" s="88"/>
    </row>
    <row r="200" spans="6:41">
      <c r="AF200" s="88"/>
      <c r="AG200" s="88"/>
      <c r="AH200" s="88"/>
      <c r="AI200" s="88"/>
      <c r="AJ200" s="88"/>
      <c r="AK200" s="88"/>
      <c r="AL200" s="88"/>
      <c r="AM200" s="88"/>
      <c r="AN200" s="87"/>
      <c r="AO200" s="88"/>
    </row>
  </sheetData>
  <mergeCells count="57">
    <mergeCell ref="O6:P6"/>
    <mergeCell ref="AM4:AN4"/>
    <mergeCell ref="I4:J4"/>
    <mergeCell ref="K4:L4"/>
    <mergeCell ref="M4:N4"/>
    <mergeCell ref="O4:P4"/>
    <mergeCell ref="O5:P5"/>
    <mergeCell ref="AC4:AD4"/>
    <mergeCell ref="S5:T5"/>
    <mergeCell ref="U5:V5"/>
    <mergeCell ref="W5:X5"/>
    <mergeCell ref="Y5:Z5"/>
    <mergeCell ref="AA5:AB5"/>
    <mergeCell ref="I5:J5"/>
    <mergeCell ref="K5:L5"/>
    <mergeCell ref="M5:N5"/>
    <mergeCell ref="I6:J6"/>
    <mergeCell ref="K6:L6"/>
    <mergeCell ref="M6:N6"/>
    <mergeCell ref="B14:B15"/>
    <mergeCell ref="B22:B23"/>
    <mergeCell ref="B5:B6"/>
    <mergeCell ref="E4:F4"/>
    <mergeCell ref="G4:H4"/>
    <mergeCell ref="E6:F6"/>
    <mergeCell ref="G6:H6"/>
    <mergeCell ref="E5:F5"/>
    <mergeCell ref="G5:H5"/>
    <mergeCell ref="AC5:AD5"/>
    <mergeCell ref="S4:T4"/>
    <mergeCell ref="U4:V4"/>
    <mergeCell ref="W4:X4"/>
    <mergeCell ref="Y4:Z4"/>
    <mergeCell ref="AA4:AB4"/>
    <mergeCell ref="AQ6:AR6"/>
    <mergeCell ref="S6:T6"/>
    <mergeCell ref="U6:V6"/>
    <mergeCell ref="W6:X6"/>
    <mergeCell ref="Y6:Z6"/>
    <mergeCell ref="AA6:AB6"/>
    <mergeCell ref="AC6:AD6"/>
    <mergeCell ref="AG6:AH6"/>
    <mergeCell ref="AI6:AJ6"/>
    <mergeCell ref="AK6:AL6"/>
    <mergeCell ref="AM6:AN6"/>
    <mergeCell ref="AO6:AP6"/>
    <mergeCell ref="AO4:AP4"/>
    <mergeCell ref="AQ4:AR4"/>
    <mergeCell ref="AG5:AH5"/>
    <mergeCell ref="AI5:AJ5"/>
    <mergeCell ref="AK5:AL5"/>
    <mergeCell ref="AM5:AN5"/>
    <mergeCell ref="AO5:AP5"/>
    <mergeCell ref="AQ5:AR5"/>
    <mergeCell ref="AG4:AH4"/>
    <mergeCell ref="AI4:AJ4"/>
    <mergeCell ref="AK4:AL4"/>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Y89"/>
  <sheetViews>
    <sheetView zoomScale="63" workbookViewId="0">
      <selection activeCell="N19" sqref="N19"/>
    </sheetView>
  </sheetViews>
  <sheetFormatPr baseColWidth="10" defaultColWidth="12" defaultRowHeight="36" customHeight="1"/>
  <cols>
    <col min="1" max="16384" width="12" style="123"/>
  </cols>
  <sheetData>
    <row r="1" spans="1:25" ht="36" customHeight="1">
      <c r="A1" s="122" t="s">
        <v>1579</v>
      </c>
      <c r="Q1" s="122" t="s">
        <v>1668</v>
      </c>
    </row>
    <row r="2" spans="1:25" s="33" customFormat="1" ht="36" customHeight="1">
      <c r="C2" s="124" t="s">
        <v>1022</v>
      </c>
      <c r="D2" s="124" t="s">
        <v>1023</v>
      </c>
      <c r="E2" s="124" t="s">
        <v>1024</v>
      </c>
      <c r="F2" s="124" t="s">
        <v>1025</v>
      </c>
      <c r="G2" s="124" t="s">
        <v>1026</v>
      </c>
      <c r="H2" s="124" t="s">
        <v>1027</v>
      </c>
      <c r="I2" s="124" t="s">
        <v>1028</v>
      </c>
      <c r="J2" s="124"/>
      <c r="K2" s="217"/>
      <c r="L2" s="217"/>
      <c r="S2" s="124" t="s">
        <v>1022</v>
      </c>
      <c r="T2" s="124" t="s">
        <v>1023</v>
      </c>
      <c r="U2" s="124" t="s">
        <v>1024</v>
      </c>
      <c r="V2" s="124" t="s">
        <v>1025</v>
      </c>
      <c r="W2" s="124" t="s">
        <v>1026</v>
      </c>
      <c r="X2" s="124" t="s">
        <v>1027</v>
      </c>
      <c r="Y2" s="124" t="s">
        <v>1028</v>
      </c>
    </row>
    <row r="3" spans="1:25" s="125" customFormat="1" ht="22" customHeight="1">
      <c r="B3" s="125" t="s">
        <v>1029</v>
      </c>
      <c r="C3" s="126">
        <v>22</v>
      </c>
      <c r="D3" s="126">
        <v>23</v>
      </c>
      <c r="E3" s="126">
        <v>24</v>
      </c>
      <c r="F3" s="126">
        <v>25</v>
      </c>
      <c r="G3" s="126">
        <v>26</v>
      </c>
      <c r="H3" s="126">
        <v>27</v>
      </c>
      <c r="I3" s="126">
        <v>28</v>
      </c>
      <c r="J3" s="127"/>
      <c r="K3" s="136" t="s">
        <v>1329</v>
      </c>
      <c r="L3" s="136"/>
      <c r="R3" s="125" t="s">
        <v>1029</v>
      </c>
      <c r="S3" s="126">
        <v>22</v>
      </c>
      <c r="T3" s="126">
        <v>23</v>
      </c>
      <c r="U3" s="126">
        <v>24</v>
      </c>
      <c r="V3" s="126">
        <v>25</v>
      </c>
      <c r="W3" s="126">
        <v>26</v>
      </c>
      <c r="X3" s="126">
        <v>27</v>
      </c>
      <c r="Y3" s="126">
        <v>28</v>
      </c>
    </row>
    <row r="4" spans="1:25" s="33" customFormat="1" ht="36" customHeight="1">
      <c r="C4" s="128"/>
      <c r="D4" s="25"/>
      <c r="E4" s="25"/>
      <c r="F4" s="25"/>
      <c r="G4" s="25"/>
      <c r="H4" s="25"/>
      <c r="I4" s="25"/>
      <c r="J4" s="124"/>
      <c r="K4" s="138" t="s">
        <v>1331</v>
      </c>
      <c r="L4" s="139" t="s">
        <v>1330</v>
      </c>
      <c r="S4" s="128"/>
      <c r="T4" s="25"/>
      <c r="U4" s="25"/>
      <c r="V4" s="25"/>
      <c r="W4" s="25"/>
      <c r="X4" s="25"/>
      <c r="Y4" s="25"/>
    </row>
    <row r="5" spans="1:25" s="125" customFormat="1" ht="22" customHeight="1">
      <c r="B5" s="125" t="s">
        <v>1030</v>
      </c>
      <c r="C5" s="126">
        <v>29</v>
      </c>
      <c r="D5" s="126">
        <v>30</v>
      </c>
      <c r="E5" s="126">
        <v>31</v>
      </c>
      <c r="F5" s="126">
        <v>1</v>
      </c>
      <c r="G5" s="126">
        <v>2</v>
      </c>
      <c r="H5" s="126">
        <v>3</v>
      </c>
      <c r="I5" s="126">
        <v>4</v>
      </c>
      <c r="J5" s="127"/>
      <c r="K5" s="137" t="s">
        <v>1332</v>
      </c>
      <c r="L5" s="137" t="s">
        <v>1385</v>
      </c>
      <c r="M5" s="136" t="s">
        <v>1576</v>
      </c>
      <c r="R5" s="125" t="s">
        <v>1030</v>
      </c>
      <c r="S5" s="126">
        <v>29</v>
      </c>
      <c r="T5" s="126">
        <v>30</v>
      </c>
      <c r="U5" s="126">
        <v>31</v>
      </c>
      <c r="V5" s="126">
        <v>1</v>
      </c>
      <c r="W5" s="126">
        <v>2</v>
      </c>
      <c r="X5" s="126">
        <v>3</v>
      </c>
      <c r="Y5" s="126">
        <v>4</v>
      </c>
    </row>
    <row r="6" spans="1:25" s="129" customFormat="1" ht="36" customHeight="1">
      <c r="C6" s="25"/>
      <c r="D6" s="25"/>
      <c r="E6" s="25"/>
      <c r="F6" s="25"/>
      <c r="G6" s="25"/>
      <c r="H6" s="25"/>
      <c r="I6" s="25"/>
      <c r="J6" s="130"/>
      <c r="K6" s="217"/>
      <c r="L6" s="217"/>
      <c r="S6" s="25"/>
      <c r="T6" s="25"/>
      <c r="U6" s="25"/>
      <c r="V6" s="25"/>
      <c r="W6" s="25"/>
      <c r="X6" s="25"/>
      <c r="Y6" s="25"/>
    </row>
    <row r="7" spans="1:25" s="125" customFormat="1" ht="22" customHeight="1">
      <c r="B7" s="125" t="s">
        <v>1031</v>
      </c>
      <c r="C7" s="126">
        <v>5</v>
      </c>
      <c r="D7" s="126">
        <v>6</v>
      </c>
      <c r="E7" s="126">
        <v>7</v>
      </c>
      <c r="F7" s="126">
        <v>8</v>
      </c>
      <c r="G7" s="126">
        <v>9</v>
      </c>
      <c r="H7" s="126">
        <v>10</v>
      </c>
      <c r="I7" s="126">
        <v>11</v>
      </c>
      <c r="J7" s="127"/>
      <c r="K7" s="136" t="s">
        <v>1333</v>
      </c>
      <c r="L7" s="136"/>
      <c r="R7" s="125" t="s">
        <v>1031</v>
      </c>
      <c r="S7" s="126">
        <v>5</v>
      </c>
      <c r="T7" s="126">
        <v>6</v>
      </c>
      <c r="U7" s="126">
        <v>7</v>
      </c>
      <c r="V7" s="126">
        <v>8</v>
      </c>
      <c r="W7" s="126">
        <v>9</v>
      </c>
      <c r="X7" s="126">
        <v>10</v>
      </c>
      <c r="Y7" s="126">
        <v>11</v>
      </c>
    </row>
    <row r="8" spans="1:25" s="129" customFormat="1" ht="36" customHeight="1">
      <c r="C8" s="25"/>
      <c r="D8" s="25"/>
      <c r="E8" s="25"/>
      <c r="F8" s="25"/>
      <c r="G8" s="25"/>
      <c r="H8" s="25"/>
      <c r="I8" s="25"/>
      <c r="J8" s="130"/>
      <c r="K8" s="138" t="s">
        <v>1331</v>
      </c>
      <c r="L8" s="140" t="s">
        <v>1334</v>
      </c>
      <c r="S8" s="25"/>
      <c r="T8" s="25"/>
      <c r="U8" s="25"/>
      <c r="V8" s="25"/>
      <c r="W8" s="25"/>
      <c r="X8" s="25"/>
      <c r="Y8" s="25"/>
    </row>
    <row r="9" spans="1:25" s="125" customFormat="1" ht="22" customHeight="1">
      <c r="B9" s="125" t="s">
        <v>1031</v>
      </c>
      <c r="C9" s="126">
        <v>12</v>
      </c>
      <c r="D9" s="126">
        <v>13</v>
      </c>
      <c r="E9" s="126">
        <v>14</v>
      </c>
      <c r="F9" s="126">
        <v>15</v>
      </c>
      <c r="G9" s="126">
        <v>16</v>
      </c>
      <c r="H9" s="126">
        <v>17</v>
      </c>
      <c r="I9" s="126">
        <v>18</v>
      </c>
      <c r="J9" s="127"/>
      <c r="K9" s="137" t="s">
        <v>1332</v>
      </c>
      <c r="L9" s="137" t="s">
        <v>1335</v>
      </c>
      <c r="R9" s="125" t="s">
        <v>1031</v>
      </c>
      <c r="S9" s="126">
        <v>12</v>
      </c>
      <c r="T9" s="126">
        <v>13</v>
      </c>
      <c r="U9" s="126">
        <v>14</v>
      </c>
      <c r="V9" s="126">
        <v>15</v>
      </c>
      <c r="W9" s="126">
        <v>16</v>
      </c>
      <c r="X9" s="126">
        <v>17</v>
      </c>
      <c r="Y9" s="126">
        <v>18</v>
      </c>
    </row>
    <row r="10" spans="1:25" s="129" customFormat="1" ht="36" customHeight="1">
      <c r="C10" s="25"/>
      <c r="D10" s="25"/>
      <c r="E10" s="131" t="s">
        <v>1586</v>
      </c>
      <c r="F10" s="131" t="s">
        <v>1586</v>
      </c>
      <c r="G10" s="131" t="s">
        <v>1586</v>
      </c>
      <c r="H10" s="131" t="s">
        <v>1586</v>
      </c>
      <c r="I10" s="131" t="s">
        <v>1586</v>
      </c>
      <c r="J10" s="130"/>
      <c r="K10" s="217"/>
      <c r="L10" s="217"/>
      <c r="S10" s="25"/>
      <c r="T10" s="25"/>
      <c r="U10" s="131" t="s">
        <v>1586</v>
      </c>
      <c r="V10" s="131" t="s">
        <v>1586</v>
      </c>
      <c r="W10" s="131" t="s">
        <v>1586</v>
      </c>
      <c r="X10" s="131" t="s">
        <v>1586</v>
      </c>
      <c r="Y10" s="131" t="s">
        <v>1586</v>
      </c>
    </row>
    <row r="11" spans="1:25" s="125" customFormat="1" ht="22" customHeight="1">
      <c r="B11" s="125" t="s">
        <v>1031</v>
      </c>
      <c r="C11" s="126">
        <v>19</v>
      </c>
      <c r="D11" s="126">
        <v>20</v>
      </c>
      <c r="E11" s="126">
        <v>21</v>
      </c>
      <c r="F11" s="126">
        <v>22</v>
      </c>
      <c r="G11" s="126">
        <v>23</v>
      </c>
      <c r="H11" s="126">
        <v>24</v>
      </c>
      <c r="I11" s="126">
        <v>25</v>
      </c>
      <c r="J11" s="127"/>
      <c r="K11" s="136" t="s">
        <v>1336</v>
      </c>
      <c r="L11" s="136"/>
      <c r="R11" s="125" t="s">
        <v>1031</v>
      </c>
      <c r="S11" s="126">
        <v>19</v>
      </c>
      <c r="T11" s="126">
        <v>20</v>
      </c>
      <c r="U11" s="126">
        <v>21</v>
      </c>
      <c r="V11" s="126">
        <v>22</v>
      </c>
      <c r="W11" s="126">
        <v>23</v>
      </c>
      <c r="X11" s="126">
        <v>24</v>
      </c>
      <c r="Y11" s="126">
        <v>25</v>
      </c>
    </row>
    <row r="12" spans="1:25" s="129" customFormat="1" ht="36" customHeight="1">
      <c r="C12" s="131" t="s">
        <v>1586</v>
      </c>
      <c r="D12" s="131" t="s">
        <v>1586</v>
      </c>
      <c r="E12" s="131" t="s">
        <v>1586</v>
      </c>
      <c r="F12" s="131" t="s">
        <v>1586</v>
      </c>
      <c r="G12" s="131" t="s">
        <v>1586</v>
      </c>
      <c r="H12" s="131" t="s">
        <v>1586</v>
      </c>
      <c r="I12" s="131" t="s">
        <v>1586</v>
      </c>
      <c r="J12" s="130"/>
      <c r="K12" s="138" t="s">
        <v>1331</v>
      </c>
      <c r="L12" s="141" t="s">
        <v>1337</v>
      </c>
      <c r="S12" s="131" t="s">
        <v>1586</v>
      </c>
      <c r="T12" s="131" t="s">
        <v>1586</v>
      </c>
      <c r="U12" s="131" t="s">
        <v>1586</v>
      </c>
      <c r="V12" s="131" t="s">
        <v>1586</v>
      </c>
      <c r="W12" s="131" t="s">
        <v>1586</v>
      </c>
      <c r="X12" s="131" t="s">
        <v>1586</v>
      </c>
      <c r="Y12" s="131" t="s">
        <v>1586</v>
      </c>
    </row>
    <row r="13" spans="1:25" s="125" customFormat="1" ht="22" customHeight="1">
      <c r="B13" s="125" t="s">
        <v>1032</v>
      </c>
      <c r="C13" s="126">
        <v>26</v>
      </c>
      <c r="D13" s="126">
        <v>27</v>
      </c>
      <c r="E13" s="126">
        <v>28</v>
      </c>
      <c r="F13" s="126">
        <v>1</v>
      </c>
      <c r="G13" s="126">
        <v>2</v>
      </c>
      <c r="H13" s="126">
        <v>3</v>
      </c>
      <c r="I13" s="126">
        <v>4</v>
      </c>
      <c r="J13" s="127"/>
      <c r="K13" s="137" t="s">
        <v>1332</v>
      </c>
      <c r="L13" s="137" t="s">
        <v>1338</v>
      </c>
      <c r="R13" s="125" t="s">
        <v>1032</v>
      </c>
      <c r="S13" s="126">
        <v>26</v>
      </c>
      <c r="T13" s="126">
        <v>27</v>
      </c>
      <c r="U13" s="126">
        <v>28</v>
      </c>
      <c r="V13" s="126">
        <v>1</v>
      </c>
      <c r="W13" s="126">
        <v>2</v>
      </c>
      <c r="X13" s="126">
        <v>3</v>
      </c>
      <c r="Y13" s="126">
        <v>4</v>
      </c>
    </row>
    <row r="14" spans="1:25" s="129" customFormat="1" ht="36" customHeight="1">
      <c r="C14" s="131" t="s">
        <v>1586</v>
      </c>
      <c r="D14" s="131" t="s">
        <v>1586</v>
      </c>
      <c r="E14" s="131" t="s">
        <v>1586</v>
      </c>
      <c r="F14" s="131" t="s">
        <v>1586</v>
      </c>
      <c r="G14" s="131" t="s">
        <v>1586</v>
      </c>
      <c r="H14" s="131" t="s">
        <v>1586</v>
      </c>
      <c r="I14" s="131" t="s">
        <v>1586</v>
      </c>
      <c r="J14" s="130"/>
      <c r="K14" s="217"/>
      <c r="L14" s="217"/>
      <c r="S14" s="131" t="s">
        <v>1586</v>
      </c>
      <c r="T14" s="131" t="s">
        <v>1586</v>
      </c>
      <c r="U14" s="131" t="s">
        <v>1586</v>
      </c>
      <c r="V14" s="131" t="s">
        <v>1586</v>
      </c>
      <c r="W14" s="131" t="s">
        <v>1586</v>
      </c>
      <c r="X14" s="131" t="s">
        <v>1586</v>
      </c>
      <c r="Y14" s="131" t="s">
        <v>1586</v>
      </c>
    </row>
    <row r="15" spans="1:25" s="125" customFormat="1" ht="22" customHeight="1">
      <c r="B15" s="125" t="s">
        <v>1033</v>
      </c>
      <c r="C15" s="126">
        <v>5</v>
      </c>
      <c r="D15" s="126">
        <v>6</v>
      </c>
      <c r="E15" s="126">
        <v>7</v>
      </c>
      <c r="F15" s="126">
        <v>8</v>
      </c>
      <c r="G15" s="126">
        <v>9</v>
      </c>
      <c r="H15" s="126">
        <v>10</v>
      </c>
      <c r="I15" s="126">
        <v>11</v>
      </c>
      <c r="J15" s="127"/>
      <c r="K15" s="136" t="s">
        <v>1582</v>
      </c>
      <c r="L15" s="136"/>
      <c r="R15" s="125" t="s">
        <v>1033</v>
      </c>
      <c r="S15" s="126">
        <v>5</v>
      </c>
      <c r="T15" s="126">
        <v>6</v>
      </c>
      <c r="U15" s="126">
        <v>7</v>
      </c>
      <c r="V15" s="126">
        <v>8</v>
      </c>
      <c r="W15" s="126">
        <v>9</v>
      </c>
      <c r="X15" s="126">
        <v>10</v>
      </c>
      <c r="Y15" s="126">
        <v>11</v>
      </c>
    </row>
    <row r="16" spans="1:25" s="129" customFormat="1" ht="36" customHeight="1">
      <c r="C16" s="131" t="s">
        <v>1586</v>
      </c>
      <c r="D16" s="131" t="s">
        <v>1586</v>
      </c>
      <c r="E16" s="131" t="s">
        <v>1586</v>
      </c>
      <c r="F16" s="131" t="s">
        <v>1586</v>
      </c>
      <c r="G16" s="131" t="s">
        <v>1586</v>
      </c>
      <c r="H16" s="131" t="s">
        <v>1586</v>
      </c>
      <c r="I16" s="131" t="s">
        <v>1586</v>
      </c>
      <c r="J16" s="130"/>
      <c r="K16" s="217" t="s">
        <v>1583</v>
      </c>
      <c r="L16" s="218" t="s">
        <v>1584</v>
      </c>
      <c r="S16" s="131" t="s">
        <v>1586</v>
      </c>
      <c r="T16" s="131" t="s">
        <v>1586</v>
      </c>
      <c r="U16" s="131" t="s">
        <v>1586</v>
      </c>
      <c r="V16" s="131" t="s">
        <v>1586</v>
      </c>
      <c r="W16" s="131" t="s">
        <v>1586</v>
      </c>
      <c r="X16" s="131" t="s">
        <v>1586</v>
      </c>
      <c r="Y16" s="131" t="s">
        <v>1586</v>
      </c>
    </row>
    <row r="17" spans="2:25" s="125" customFormat="1" ht="22" customHeight="1">
      <c r="B17" s="125" t="s">
        <v>1033</v>
      </c>
      <c r="C17" s="126">
        <v>12</v>
      </c>
      <c r="D17" s="126">
        <v>13</v>
      </c>
      <c r="E17" s="126">
        <v>14</v>
      </c>
      <c r="F17" s="126">
        <v>15</v>
      </c>
      <c r="G17" s="126">
        <v>16</v>
      </c>
      <c r="H17" s="126">
        <v>17</v>
      </c>
      <c r="I17" s="126">
        <v>18</v>
      </c>
      <c r="J17" s="127"/>
      <c r="K17" s="136"/>
      <c r="L17" s="136"/>
      <c r="R17" s="125" t="s">
        <v>1033</v>
      </c>
      <c r="S17" s="126">
        <v>12</v>
      </c>
      <c r="T17" s="126">
        <v>13</v>
      </c>
      <c r="U17" s="126">
        <v>14</v>
      </c>
      <c r="V17" s="126">
        <v>15</v>
      </c>
      <c r="W17" s="126">
        <v>16</v>
      </c>
      <c r="X17" s="126">
        <v>17</v>
      </c>
      <c r="Y17" s="126">
        <v>18</v>
      </c>
    </row>
    <row r="18" spans="2:25" s="129" customFormat="1" ht="36" customHeight="1">
      <c r="C18" s="131" t="s">
        <v>1586</v>
      </c>
      <c r="D18" s="131" t="s">
        <v>1586</v>
      </c>
      <c r="E18" s="131" t="s">
        <v>1586</v>
      </c>
      <c r="F18" s="131" t="s">
        <v>1586</v>
      </c>
      <c r="G18" s="131" t="s">
        <v>1586</v>
      </c>
      <c r="H18" s="131" t="s">
        <v>1586</v>
      </c>
      <c r="I18" s="131" t="s">
        <v>1586</v>
      </c>
      <c r="J18" s="130"/>
      <c r="K18" s="217"/>
      <c r="L18" s="217"/>
      <c r="S18" s="131" t="s">
        <v>1586</v>
      </c>
      <c r="T18" s="131" t="s">
        <v>1586</v>
      </c>
      <c r="U18" s="131" t="s">
        <v>1586</v>
      </c>
      <c r="V18" s="131" t="s">
        <v>1586</v>
      </c>
      <c r="W18" s="131" t="s">
        <v>1586</v>
      </c>
      <c r="X18" s="131" t="s">
        <v>1586</v>
      </c>
      <c r="Y18" s="131" t="s">
        <v>1586</v>
      </c>
    </row>
    <row r="19" spans="2:25" s="125" customFormat="1" ht="22" customHeight="1">
      <c r="B19" s="125" t="s">
        <v>1033</v>
      </c>
      <c r="C19" s="126">
        <v>19</v>
      </c>
      <c r="D19" s="126">
        <v>20</v>
      </c>
      <c r="E19" s="126">
        <v>21</v>
      </c>
      <c r="F19" s="126">
        <v>22</v>
      </c>
      <c r="G19" s="126">
        <v>23</v>
      </c>
      <c r="H19" s="126">
        <v>24</v>
      </c>
      <c r="I19" s="126">
        <v>25</v>
      </c>
      <c r="J19" s="127"/>
      <c r="K19" s="136"/>
      <c r="L19" s="136"/>
      <c r="R19" s="125" t="s">
        <v>1033</v>
      </c>
      <c r="S19" s="126">
        <v>19</v>
      </c>
      <c r="T19" s="126">
        <v>20</v>
      </c>
      <c r="U19" s="126">
        <v>21</v>
      </c>
      <c r="V19" s="126">
        <v>22</v>
      </c>
      <c r="W19" s="126">
        <v>23</v>
      </c>
      <c r="X19" s="126">
        <v>24</v>
      </c>
      <c r="Y19" s="126">
        <v>25</v>
      </c>
    </row>
    <row r="20" spans="2:25" s="129" customFormat="1" ht="36" customHeight="1">
      <c r="C20" s="131" t="s">
        <v>1586</v>
      </c>
      <c r="D20" s="131" t="s">
        <v>1586</v>
      </c>
      <c r="E20" s="131" t="s">
        <v>1586</v>
      </c>
      <c r="F20" s="131" t="s">
        <v>1586</v>
      </c>
      <c r="G20" s="131" t="s">
        <v>1586</v>
      </c>
      <c r="H20" s="131" t="s">
        <v>1586</v>
      </c>
      <c r="I20" s="131" t="s">
        <v>1586</v>
      </c>
      <c r="J20" s="130"/>
      <c r="K20" s="217" t="s">
        <v>1583</v>
      </c>
      <c r="L20" s="219" t="s">
        <v>1585</v>
      </c>
      <c r="S20" s="131" t="s">
        <v>1586</v>
      </c>
      <c r="T20" s="131" t="s">
        <v>1586</v>
      </c>
      <c r="U20" s="131" t="s">
        <v>1586</v>
      </c>
      <c r="V20" s="131" t="s">
        <v>1586</v>
      </c>
      <c r="W20" s="131" t="s">
        <v>1586</v>
      </c>
      <c r="X20" s="131" t="s">
        <v>1586</v>
      </c>
      <c r="Y20" s="131" t="s">
        <v>1586</v>
      </c>
    </row>
    <row r="21" spans="2:25" s="125" customFormat="1" ht="22" customHeight="1">
      <c r="B21" s="125" t="s">
        <v>1034</v>
      </c>
      <c r="C21" s="126">
        <v>26</v>
      </c>
      <c r="D21" s="126">
        <v>27</v>
      </c>
      <c r="E21" s="126">
        <v>28</v>
      </c>
      <c r="F21" s="126">
        <v>29</v>
      </c>
      <c r="G21" s="126">
        <v>30</v>
      </c>
      <c r="H21" s="126">
        <v>31</v>
      </c>
      <c r="I21" s="126">
        <v>1</v>
      </c>
      <c r="J21" s="127"/>
      <c r="K21" s="136"/>
      <c r="L21" s="136"/>
      <c r="R21" s="125" t="s">
        <v>1034</v>
      </c>
      <c r="S21" s="126">
        <v>26</v>
      </c>
      <c r="T21" s="126">
        <v>27</v>
      </c>
      <c r="U21" s="126">
        <v>28</v>
      </c>
      <c r="V21" s="126">
        <v>29</v>
      </c>
      <c r="W21" s="126">
        <v>30</v>
      </c>
      <c r="X21" s="126">
        <v>31</v>
      </c>
      <c r="Y21" s="126">
        <v>1</v>
      </c>
    </row>
    <row r="22" spans="2:25" s="129" customFormat="1" ht="36" customHeight="1">
      <c r="C22" s="131" t="s">
        <v>1586</v>
      </c>
      <c r="D22" s="131" t="s">
        <v>1586</v>
      </c>
      <c r="E22" s="131" t="s">
        <v>1586</v>
      </c>
      <c r="F22" s="131" t="s">
        <v>1586</v>
      </c>
      <c r="G22" s="131" t="s">
        <v>1586</v>
      </c>
      <c r="H22" s="131" t="s">
        <v>1586</v>
      </c>
      <c r="I22" s="131" t="s">
        <v>1586</v>
      </c>
      <c r="J22" s="130"/>
      <c r="K22" s="217"/>
      <c r="L22" s="217"/>
      <c r="S22" s="131" t="s">
        <v>1586</v>
      </c>
      <c r="T22" s="131" t="s">
        <v>1586</v>
      </c>
      <c r="U22" s="131" t="s">
        <v>1586</v>
      </c>
      <c r="V22" s="131" t="s">
        <v>1586</v>
      </c>
      <c r="W22" s="131" t="s">
        <v>1586</v>
      </c>
      <c r="X22" s="131" t="s">
        <v>1586</v>
      </c>
      <c r="Y22" s="131" t="s">
        <v>1586</v>
      </c>
    </row>
    <row r="23" spans="2:25" s="125" customFormat="1" ht="22" customHeight="1">
      <c r="B23" s="125" t="s">
        <v>1035</v>
      </c>
      <c r="C23" s="126">
        <v>2</v>
      </c>
      <c r="D23" s="126">
        <v>3</v>
      </c>
      <c r="E23" s="126">
        <v>4</v>
      </c>
      <c r="F23" s="126">
        <v>5</v>
      </c>
      <c r="G23" s="126">
        <v>6</v>
      </c>
      <c r="H23" s="126">
        <v>7</v>
      </c>
      <c r="I23" s="132">
        <v>8</v>
      </c>
      <c r="J23" s="127"/>
      <c r="K23" s="136" t="s">
        <v>1587</v>
      </c>
      <c r="L23" s="136"/>
      <c r="R23" s="125" t="s">
        <v>1035</v>
      </c>
      <c r="S23" s="126">
        <v>2</v>
      </c>
      <c r="T23" s="126">
        <v>3</v>
      </c>
      <c r="U23" s="126">
        <v>4</v>
      </c>
      <c r="V23" s="126">
        <v>5</v>
      </c>
      <c r="W23" s="126">
        <v>6</v>
      </c>
      <c r="X23" s="126">
        <v>7</v>
      </c>
      <c r="Y23" s="132">
        <v>8</v>
      </c>
    </row>
    <row r="24" spans="2:25" s="129" customFormat="1" ht="36" customHeight="1">
      <c r="C24" s="131" t="s">
        <v>1586</v>
      </c>
      <c r="D24" s="131" t="s">
        <v>1586</v>
      </c>
      <c r="E24" s="131" t="s">
        <v>1586</v>
      </c>
      <c r="F24" s="131" t="s">
        <v>1586</v>
      </c>
      <c r="G24" s="131" t="s">
        <v>1574</v>
      </c>
      <c r="H24" s="131" t="s">
        <v>1586</v>
      </c>
      <c r="I24" s="131" t="s">
        <v>1586</v>
      </c>
      <c r="J24" s="130"/>
      <c r="K24" s="217" t="s">
        <v>1583</v>
      </c>
      <c r="L24" s="220"/>
      <c r="S24" s="131" t="s">
        <v>1586</v>
      </c>
      <c r="T24" s="131" t="s">
        <v>1586</v>
      </c>
      <c r="U24" s="131" t="s">
        <v>1586</v>
      </c>
      <c r="V24" s="131" t="s">
        <v>1586</v>
      </c>
      <c r="W24" s="131" t="s">
        <v>1574</v>
      </c>
      <c r="X24" s="131" t="s">
        <v>1586</v>
      </c>
      <c r="Y24" s="131" t="s">
        <v>1586</v>
      </c>
    </row>
    <row r="25" spans="2:25" s="125" customFormat="1" ht="22" customHeight="1">
      <c r="B25" s="125" t="s">
        <v>1035</v>
      </c>
      <c r="C25" s="126">
        <v>9</v>
      </c>
      <c r="D25" s="126">
        <v>10</v>
      </c>
      <c r="E25" s="126">
        <v>11</v>
      </c>
      <c r="F25" s="126">
        <v>12</v>
      </c>
      <c r="G25" s="126">
        <v>13</v>
      </c>
      <c r="H25" s="126">
        <v>14</v>
      </c>
      <c r="I25" s="132">
        <v>15</v>
      </c>
      <c r="J25" s="127"/>
      <c r="K25" s="136"/>
      <c r="L25" s="136"/>
      <c r="R25" s="125" t="s">
        <v>1035</v>
      </c>
      <c r="S25" s="126">
        <v>9</v>
      </c>
      <c r="T25" s="126">
        <v>10</v>
      </c>
      <c r="U25" s="126">
        <v>11</v>
      </c>
      <c r="V25" s="126">
        <v>12</v>
      </c>
      <c r="W25" s="126">
        <v>13</v>
      </c>
      <c r="X25" s="126">
        <v>14</v>
      </c>
      <c r="Y25" s="132">
        <v>15</v>
      </c>
    </row>
    <row r="26" spans="2:25" s="129" customFormat="1" ht="36" customHeight="1">
      <c r="C26" s="131" t="s">
        <v>1586</v>
      </c>
      <c r="D26" s="131" t="s">
        <v>1586</v>
      </c>
      <c r="E26" s="131" t="s">
        <v>1586</v>
      </c>
      <c r="F26" s="131" t="s">
        <v>1575</v>
      </c>
      <c r="G26" s="121" t="s">
        <v>1037</v>
      </c>
      <c r="H26" s="121" t="s">
        <v>1037</v>
      </c>
      <c r="I26" s="25"/>
      <c r="J26" s="130"/>
      <c r="S26" s="131" t="s">
        <v>1586</v>
      </c>
      <c r="T26" s="131" t="s">
        <v>1586</v>
      </c>
      <c r="U26" s="131" t="s">
        <v>1586</v>
      </c>
      <c r="V26" s="131" t="s">
        <v>1575</v>
      </c>
      <c r="W26" s="216" t="s">
        <v>1581</v>
      </c>
      <c r="X26" s="216" t="s">
        <v>1581</v>
      </c>
      <c r="Y26" s="25"/>
    </row>
    <row r="27" spans="2:25" s="125" customFormat="1" ht="22" customHeight="1">
      <c r="B27" s="125" t="s">
        <v>1035</v>
      </c>
      <c r="C27" s="126">
        <v>16</v>
      </c>
      <c r="D27" s="126">
        <v>17</v>
      </c>
      <c r="E27" s="126">
        <v>18</v>
      </c>
      <c r="F27" s="126">
        <v>19</v>
      </c>
      <c r="G27" s="126">
        <v>20</v>
      </c>
      <c r="H27" s="126">
        <v>21</v>
      </c>
      <c r="I27" s="132">
        <v>22</v>
      </c>
      <c r="J27" s="127"/>
      <c r="R27" s="125" t="s">
        <v>1035</v>
      </c>
      <c r="S27" s="126">
        <v>16</v>
      </c>
      <c r="T27" s="126">
        <v>17</v>
      </c>
      <c r="U27" s="126">
        <v>18</v>
      </c>
      <c r="V27" s="126">
        <v>19</v>
      </c>
      <c r="W27" s="126">
        <v>20</v>
      </c>
      <c r="X27" s="126">
        <v>21</v>
      </c>
      <c r="Y27" s="132">
        <v>22</v>
      </c>
    </row>
    <row r="28" spans="2:25" s="33" customFormat="1" ht="36" customHeight="1">
      <c r="C28" s="128"/>
      <c r="D28" s="121" t="s">
        <v>1037</v>
      </c>
      <c r="E28" s="121" t="s">
        <v>1037</v>
      </c>
      <c r="F28" s="121" t="s">
        <v>1037</v>
      </c>
      <c r="G28" s="121" t="s">
        <v>1037</v>
      </c>
      <c r="H28" s="121" t="s">
        <v>1037</v>
      </c>
      <c r="I28" s="128"/>
      <c r="J28" s="124"/>
      <c r="S28" s="128"/>
      <c r="T28" s="216" t="s">
        <v>1581</v>
      </c>
      <c r="U28" s="216" t="s">
        <v>1581</v>
      </c>
      <c r="V28" s="216" t="s">
        <v>1581</v>
      </c>
      <c r="W28" s="216" t="s">
        <v>1581</v>
      </c>
      <c r="X28" s="216" t="s">
        <v>1581</v>
      </c>
      <c r="Y28" s="128"/>
    </row>
    <row r="29" spans="2:25" s="125" customFormat="1" ht="22" customHeight="1">
      <c r="B29" s="125" t="s">
        <v>1035</v>
      </c>
      <c r="C29" s="126">
        <v>23</v>
      </c>
      <c r="D29" s="126">
        <v>24</v>
      </c>
      <c r="E29" s="126">
        <v>25</v>
      </c>
      <c r="F29" s="126">
        <v>26</v>
      </c>
      <c r="G29" s="126">
        <v>27</v>
      </c>
      <c r="H29" s="126">
        <v>28</v>
      </c>
      <c r="I29" s="132">
        <v>29</v>
      </c>
      <c r="J29" s="127"/>
      <c r="R29" s="125" t="s">
        <v>1035</v>
      </c>
      <c r="S29" s="126">
        <v>23</v>
      </c>
      <c r="T29" s="126">
        <v>24</v>
      </c>
      <c r="U29" s="126">
        <v>25</v>
      </c>
      <c r="V29" s="126">
        <v>26</v>
      </c>
      <c r="W29" s="126">
        <v>27</v>
      </c>
      <c r="X29" s="126">
        <v>28</v>
      </c>
      <c r="Y29" s="132">
        <v>29</v>
      </c>
    </row>
    <row r="30" spans="2:25" s="33" customFormat="1" ht="36" customHeight="1">
      <c r="C30" s="128"/>
      <c r="D30" s="121" t="s">
        <v>1037</v>
      </c>
      <c r="E30" s="121" t="s">
        <v>1037</v>
      </c>
      <c r="F30" s="121" t="s">
        <v>1037</v>
      </c>
      <c r="G30" s="121" t="s">
        <v>1037</v>
      </c>
      <c r="H30" s="121" t="s">
        <v>1037</v>
      </c>
      <c r="I30" s="25"/>
      <c r="J30" s="124"/>
      <c r="S30" s="128"/>
      <c r="T30" s="215" t="s">
        <v>1580</v>
      </c>
      <c r="U30" s="215" t="s">
        <v>1580</v>
      </c>
      <c r="V30" s="215" t="s">
        <v>1580</v>
      </c>
      <c r="W30" s="215" t="s">
        <v>1580</v>
      </c>
      <c r="X30" s="215" t="s">
        <v>1580</v>
      </c>
      <c r="Y30" s="25"/>
    </row>
    <row r="31" spans="2:25" s="125" customFormat="1" ht="22" customHeight="1">
      <c r="B31" s="125" t="s">
        <v>1036</v>
      </c>
      <c r="C31" s="126">
        <v>30</v>
      </c>
      <c r="D31" s="126">
        <v>1</v>
      </c>
      <c r="E31" s="126">
        <v>2</v>
      </c>
      <c r="F31" s="126">
        <v>3</v>
      </c>
      <c r="G31" s="126">
        <v>4</v>
      </c>
      <c r="H31" s="126">
        <v>5</v>
      </c>
      <c r="I31" s="132">
        <v>6</v>
      </c>
      <c r="J31" s="127"/>
      <c r="R31" s="125" t="s">
        <v>1036</v>
      </c>
      <c r="S31" s="126">
        <v>30</v>
      </c>
      <c r="T31" s="126">
        <v>1</v>
      </c>
      <c r="U31" s="126">
        <v>2</v>
      </c>
      <c r="V31" s="126">
        <v>3</v>
      </c>
      <c r="W31" s="126">
        <v>4</v>
      </c>
      <c r="X31" s="126">
        <v>5</v>
      </c>
      <c r="Y31" s="132">
        <v>6</v>
      </c>
    </row>
    <row r="32" spans="2:25" s="33" customFormat="1" ht="36" customHeight="1">
      <c r="C32" s="25"/>
      <c r="D32" s="93" t="s">
        <v>1038</v>
      </c>
      <c r="E32" s="93" t="s">
        <v>1038</v>
      </c>
      <c r="F32" s="93" t="s">
        <v>1038</v>
      </c>
      <c r="G32" s="93" t="s">
        <v>1038</v>
      </c>
      <c r="H32" s="93" t="s">
        <v>1038</v>
      </c>
      <c r="I32" s="25"/>
      <c r="J32" s="124"/>
      <c r="S32" s="25"/>
      <c r="T32" s="121" t="s">
        <v>1037</v>
      </c>
      <c r="U32" s="121" t="s">
        <v>1037</v>
      </c>
      <c r="V32" s="121" t="s">
        <v>1037</v>
      </c>
      <c r="W32" s="121" t="s">
        <v>1037</v>
      </c>
      <c r="X32" s="121" t="s">
        <v>1037</v>
      </c>
      <c r="Y32" s="25"/>
    </row>
    <row r="33" spans="1:25" s="125" customFormat="1" ht="22" customHeight="1">
      <c r="B33" s="125" t="s">
        <v>1039</v>
      </c>
      <c r="C33" s="126">
        <v>7</v>
      </c>
      <c r="D33" s="126">
        <v>8</v>
      </c>
      <c r="E33" s="126">
        <v>9</v>
      </c>
      <c r="F33" s="126">
        <v>10</v>
      </c>
      <c r="G33" s="126">
        <v>11</v>
      </c>
      <c r="H33" s="126">
        <v>12</v>
      </c>
      <c r="I33" s="132">
        <v>13</v>
      </c>
      <c r="J33" s="127"/>
      <c r="R33" s="125" t="s">
        <v>1039</v>
      </c>
      <c r="S33" s="126">
        <v>7</v>
      </c>
      <c r="T33" s="126">
        <v>8</v>
      </c>
      <c r="U33" s="126">
        <v>9</v>
      </c>
      <c r="V33" s="126">
        <v>10</v>
      </c>
      <c r="W33" s="126">
        <v>11</v>
      </c>
      <c r="X33" s="126">
        <v>12</v>
      </c>
      <c r="Y33" s="132">
        <v>13</v>
      </c>
    </row>
    <row r="34" spans="1:25" s="33" customFormat="1" ht="36" customHeight="1">
      <c r="C34" s="25"/>
      <c r="D34" s="93" t="s">
        <v>1038</v>
      </c>
      <c r="E34" s="93" t="s">
        <v>1038</v>
      </c>
      <c r="F34" s="93" t="s">
        <v>1038</v>
      </c>
      <c r="G34" s="93" t="s">
        <v>1038</v>
      </c>
      <c r="H34" s="93" t="s">
        <v>1038</v>
      </c>
      <c r="I34" s="25"/>
      <c r="J34" s="124"/>
      <c r="S34" s="25"/>
      <c r="T34" s="121" t="s">
        <v>1037</v>
      </c>
      <c r="U34" s="121" t="s">
        <v>1037</v>
      </c>
      <c r="V34" s="121" t="s">
        <v>1037</v>
      </c>
      <c r="W34" s="121" t="s">
        <v>1037</v>
      </c>
      <c r="X34" s="121" t="s">
        <v>1037</v>
      </c>
      <c r="Y34" s="25"/>
    </row>
    <row r="35" spans="1:25" s="125" customFormat="1" ht="22" customHeight="1">
      <c r="B35" s="125" t="s">
        <v>1039</v>
      </c>
      <c r="C35" s="126">
        <v>14</v>
      </c>
      <c r="D35" s="126">
        <v>15</v>
      </c>
      <c r="E35" s="126">
        <v>16</v>
      </c>
      <c r="F35" s="126">
        <v>17</v>
      </c>
      <c r="G35" s="126">
        <v>18</v>
      </c>
      <c r="H35" s="126">
        <v>19</v>
      </c>
      <c r="I35" s="132">
        <v>20</v>
      </c>
      <c r="J35" s="127"/>
      <c r="R35" s="125" t="s">
        <v>1039</v>
      </c>
      <c r="S35" s="126">
        <v>14</v>
      </c>
      <c r="T35" s="126">
        <v>15</v>
      </c>
      <c r="U35" s="126">
        <v>16</v>
      </c>
      <c r="V35" s="126">
        <v>17</v>
      </c>
      <c r="W35" s="126">
        <v>18</v>
      </c>
      <c r="X35" s="126">
        <v>19</v>
      </c>
      <c r="Y35" s="132">
        <v>20</v>
      </c>
    </row>
    <row r="36" spans="1:25" s="33" customFormat="1" ht="36" customHeight="1">
      <c r="C36" s="25"/>
      <c r="D36" s="25"/>
      <c r="E36" s="25"/>
      <c r="F36" s="25"/>
      <c r="G36" s="25"/>
      <c r="H36" s="25"/>
      <c r="I36" s="25"/>
      <c r="J36" s="124"/>
      <c r="S36" s="25"/>
      <c r="T36" s="121" t="s">
        <v>1037</v>
      </c>
      <c r="U36" s="121" t="s">
        <v>1037</v>
      </c>
      <c r="V36" s="121" t="s">
        <v>1037</v>
      </c>
      <c r="W36" s="121" t="s">
        <v>1037</v>
      </c>
      <c r="X36" s="121" t="s">
        <v>1037</v>
      </c>
      <c r="Y36" s="25"/>
    </row>
    <row r="37" spans="1:25" s="125" customFormat="1" ht="22" customHeight="1">
      <c r="B37" s="125" t="s">
        <v>1039</v>
      </c>
      <c r="C37" s="126">
        <v>21</v>
      </c>
      <c r="D37" s="126">
        <v>22</v>
      </c>
      <c r="E37" s="126">
        <v>23</v>
      </c>
      <c r="F37" s="126">
        <v>24</v>
      </c>
      <c r="G37" s="126">
        <v>25</v>
      </c>
      <c r="H37" s="126">
        <v>26</v>
      </c>
      <c r="I37" s="132">
        <v>27</v>
      </c>
      <c r="J37" s="127"/>
      <c r="R37" s="125" t="s">
        <v>1039</v>
      </c>
      <c r="S37" s="126">
        <v>21</v>
      </c>
      <c r="T37" s="126">
        <v>22</v>
      </c>
      <c r="U37" s="126">
        <v>23</v>
      </c>
      <c r="V37" s="126">
        <v>24</v>
      </c>
      <c r="W37" s="126">
        <v>25</v>
      </c>
      <c r="X37" s="126">
        <v>26</v>
      </c>
      <c r="Y37" s="132">
        <v>27</v>
      </c>
    </row>
    <row r="38" spans="1:25" s="33" customFormat="1" ht="36" customHeight="1">
      <c r="C38" s="25"/>
      <c r="D38" s="25"/>
      <c r="E38" s="25"/>
      <c r="F38" s="25"/>
      <c r="G38" s="25"/>
      <c r="H38" s="25"/>
      <c r="I38" s="128"/>
      <c r="J38" s="124"/>
      <c r="S38" s="25"/>
      <c r="T38" s="93" t="s">
        <v>1038</v>
      </c>
      <c r="U38" s="93" t="s">
        <v>1038</v>
      </c>
      <c r="V38" s="93" t="s">
        <v>1038</v>
      </c>
      <c r="W38" s="93" t="s">
        <v>1038</v>
      </c>
      <c r="X38" s="93" t="s">
        <v>1038</v>
      </c>
      <c r="Y38" s="128"/>
    </row>
    <row r="39" spans="1:25" s="133" customFormat="1" ht="22" customHeight="1">
      <c r="A39" s="125"/>
      <c r="B39" s="125" t="s">
        <v>1040</v>
      </c>
      <c r="C39" s="126">
        <v>28</v>
      </c>
      <c r="D39" s="126">
        <v>29</v>
      </c>
      <c r="E39" s="126">
        <v>30</v>
      </c>
      <c r="F39" s="126">
        <v>31</v>
      </c>
      <c r="G39" s="126">
        <v>1</v>
      </c>
      <c r="H39" s="126">
        <v>2</v>
      </c>
      <c r="I39" s="132">
        <v>3</v>
      </c>
      <c r="J39" s="127"/>
      <c r="Q39" s="125"/>
      <c r="R39" s="125" t="s">
        <v>1040</v>
      </c>
      <c r="S39" s="126">
        <v>28</v>
      </c>
      <c r="T39" s="126">
        <v>29</v>
      </c>
      <c r="U39" s="126">
        <v>30</v>
      </c>
      <c r="V39" s="126">
        <v>31</v>
      </c>
      <c r="W39" s="126">
        <v>1</v>
      </c>
      <c r="X39" s="126">
        <v>2</v>
      </c>
      <c r="Y39" s="132">
        <v>3</v>
      </c>
    </row>
    <row r="40" spans="1:25" ht="36" customHeight="1">
      <c r="A40" s="33"/>
      <c r="B40" s="33"/>
      <c r="C40" s="25"/>
      <c r="D40" s="25"/>
      <c r="E40" s="25"/>
      <c r="F40" s="25"/>
      <c r="G40" s="25"/>
      <c r="H40" s="25"/>
      <c r="I40" s="25"/>
      <c r="J40" s="124"/>
      <c r="Q40" s="33"/>
      <c r="R40" s="33"/>
      <c r="S40" s="25"/>
      <c r="T40" s="93" t="s">
        <v>1038</v>
      </c>
      <c r="U40" s="93" t="s">
        <v>1038</v>
      </c>
      <c r="V40" s="93" t="s">
        <v>1038</v>
      </c>
      <c r="W40" s="93" t="s">
        <v>1038</v>
      </c>
      <c r="X40" s="93" t="s">
        <v>1038</v>
      </c>
      <c r="Y40" s="25"/>
    </row>
    <row r="41" spans="1:25" ht="36" customHeight="1">
      <c r="A41" s="125"/>
      <c r="B41" s="125" t="s">
        <v>1041</v>
      </c>
      <c r="C41" s="126">
        <v>4</v>
      </c>
      <c r="D41" s="126">
        <v>5</v>
      </c>
      <c r="E41" s="126">
        <v>6</v>
      </c>
      <c r="F41" s="126">
        <v>7</v>
      </c>
      <c r="G41" s="126">
        <v>8</v>
      </c>
      <c r="H41" s="126">
        <v>9</v>
      </c>
      <c r="I41" s="132">
        <v>10</v>
      </c>
      <c r="J41" s="127"/>
      <c r="Q41" s="125"/>
      <c r="R41" s="125" t="s">
        <v>1041</v>
      </c>
      <c r="S41" s="126">
        <v>4</v>
      </c>
      <c r="T41" s="126">
        <v>5</v>
      </c>
      <c r="U41" s="126">
        <v>6</v>
      </c>
      <c r="V41" s="126">
        <v>7</v>
      </c>
      <c r="W41" s="126">
        <v>8</v>
      </c>
      <c r="X41" s="126">
        <v>9</v>
      </c>
      <c r="Y41" s="132">
        <v>10</v>
      </c>
    </row>
    <row r="42" spans="1:25" s="33" customFormat="1" ht="36" customHeight="1">
      <c r="C42" s="25"/>
      <c r="D42" s="25"/>
      <c r="E42" s="25"/>
      <c r="F42" s="25"/>
      <c r="G42" s="25"/>
      <c r="H42" s="25"/>
      <c r="I42" s="25"/>
      <c r="J42" s="124"/>
      <c r="S42" s="25"/>
      <c r="T42" s="25"/>
      <c r="U42" s="25"/>
      <c r="V42" s="25"/>
      <c r="W42" s="25"/>
      <c r="X42" s="25"/>
      <c r="Y42" s="25"/>
    </row>
    <row r="43" spans="1:25" s="125" customFormat="1" ht="22" customHeight="1">
      <c r="B43" s="125" t="s">
        <v>1041</v>
      </c>
      <c r="C43" s="126">
        <v>11</v>
      </c>
      <c r="D43" s="126">
        <v>12</v>
      </c>
      <c r="E43" s="126">
        <v>13</v>
      </c>
      <c r="F43" s="126">
        <v>14</v>
      </c>
      <c r="G43" s="126">
        <v>15</v>
      </c>
      <c r="H43" s="126">
        <v>16</v>
      </c>
      <c r="I43" s="132">
        <v>17</v>
      </c>
      <c r="J43" s="127"/>
      <c r="R43" s="125" t="s">
        <v>1041</v>
      </c>
      <c r="S43" s="126">
        <v>11</v>
      </c>
      <c r="T43" s="126">
        <v>12</v>
      </c>
      <c r="U43" s="126">
        <v>13</v>
      </c>
      <c r="V43" s="126">
        <v>14</v>
      </c>
      <c r="W43" s="126">
        <v>15</v>
      </c>
      <c r="X43" s="126">
        <v>16</v>
      </c>
      <c r="Y43" s="132">
        <v>17</v>
      </c>
    </row>
    <row r="44" spans="1:25" s="33" customFormat="1" ht="36" customHeight="1">
      <c r="C44" s="25"/>
      <c r="D44" s="25"/>
      <c r="E44" s="25"/>
      <c r="F44" s="25"/>
      <c r="G44" s="128"/>
      <c r="H44" s="128"/>
      <c r="I44" s="128"/>
      <c r="J44" s="124"/>
      <c r="S44" s="25"/>
      <c r="T44" s="25"/>
      <c r="U44" s="25"/>
      <c r="V44" s="25"/>
      <c r="W44" s="128"/>
      <c r="X44" s="128"/>
      <c r="Y44" s="128"/>
    </row>
    <row r="45" spans="1:25" s="125" customFormat="1" ht="22" customHeight="1">
      <c r="B45" s="125" t="s">
        <v>1041</v>
      </c>
      <c r="C45" s="126">
        <v>18</v>
      </c>
      <c r="D45" s="126">
        <v>19</v>
      </c>
      <c r="E45" s="126">
        <v>20</v>
      </c>
      <c r="F45" s="126">
        <v>21</v>
      </c>
      <c r="G45" s="126">
        <v>22</v>
      </c>
      <c r="H45" s="126">
        <v>23</v>
      </c>
      <c r="I45" s="132">
        <v>24</v>
      </c>
      <c r="J45" s="127"/>
      <c r="R45" s="125" t="s">
        <v>1041</v>
      </c>
      <c r="S45" s="126">
        <v>18</v>
      </c>
      <c r="T45" s="126">
        <v>19</v>
      </c>
      <c r="U45" s="126">
        <v>20</v>
      </c>
      <c r="V45" s="126">
        <v>21</v>
      </c>
      <c r="W45" s="126">
        <v>22</v>
      </c>
      <c r="X45" s="126">
        <v>23</v>
      </c>
      <c r="Y45" s="132">
        <v>24</v>
      </c>
    </row>
    <row r="46" spans="1:25" s="129" customFormat="1" ht="36" customHeight="1">
      <c r="A46" s="33"/>
      <c r="B46" s="33"/>
      <c r="C46" s="25"/>
      <c r="D46" s="25"/>
      <c r="E46" s="128"/>
      <c r="F46" s="128"/>
      <c r="G46" s="128"/>
      <c r="H46" s="128"/>
      <c r="I46" s="128"/>
      <c r="J46" s="124"/>
      <c r="Q46" s="33"/>
      <c r="R46" s="33"/>
      <c r="S46" s="25"/>
      <c r="T46" s="25"/>
      <c r="U46" s="128"/>
      <c r="V46" s="128"/>
      <c r="W46" s="128"/>
      <c r="X46" s="128"/>
      <c r="Y46" s="128"/>
    </row>
    <row r="47" spans="1:25" s="125" customFormat="1" ht="22" customHeight="1">
      <c r="B47" s="125" t="s">
        <v>1042</v>
      </c>
      <c r="C47" s="126">
        <v>25</v>
      </c>
      <c r="D47" s="126">
        <v>26</v>
      </c>
      <c r="E47" s="126">
        <v>27</v>
      </c>
      <c r="F47" s="126">
        <v>28</v>
      </c>
      <c r="G47" s="126">
        <v>29</v>
      </c>
      <c r="H47" s="126">
        <v>30</v>
      </c>
      <c r="I47" s="132">
        <v>1</v>
      </c>
      <c r="J47" s="127"/>
      <c r="R47" s="125" t="s">
        <v>1042</v>
      </c>
      <c r="S47" s="126">
        <v>25</v>
      </c>
      <c r="T47" s="126">
        <v>26</v>
      </c>
      <c r="U47" s="126">
        <v>27</v>
      </c>
      <c r="V47" s="126">
        <v>28</v>
      </c>
      <c r="W47" s="126">
        <v>29</v>
      </c>
      <c r="X47" s="126">
        <v>30</v>
      </c>
      <c r="Y47" s="132">
        <v>1</v>
      </c>
    </row>
    <row r="48" spans="1:25" s="129" customFormat="1" ht="36" customHeight="1">
      <c r="A48" s="33"/>
      <c r="B48" s="33"/>
      <c r="C48" s="25"/>
      <c r="D48" s="25"/>
      <c r="E48" s="25"/>
      <c r="F48" s="25"/>
      <c r="G48" s="25"/>
      <c r="H48" s="25"/>
      <c r="I48" s="25"/>
      <c r="J48" s="124"/>
      <c r="Q48" s="33"/>
      <c r="R48" s="33"/>
      <c r="S48" s="25"/>
      <c r="T48" s="25"/>
      <c r="U48" s="25"/>
      <c r="V48" s="25"/>
      <c r="W48" s="25"/>
      <c r="X48" s="25"/>
      <c r="Y48" s="25"/>
    </row>
    <row r="49" spans="1:10" s="125" customFormat="1" ht="22" customHeight="1">
      <c r="A49" s="134"/>
      <c r="B49" s="134"/>
      <c r="C49" s="135"/>
      <c r="D49" s="135"/>
      <c r="E49" s="135"/>
      <c r="F49" s="135"/>
      <c r="G49" s="135"/>
      <c r="H49" s="135"/>
      <c r="I49" s="135"/>
      <c r="J49" s="134"/>
    </row>
    <row r="50" spans="1:10" s="129" customFormat="1" ht="36" customHeight="1">
      <c r="A50" s="123"/>
      <c r="B50" s="123"/>
      <c r="C50" s="90"/>
      <c r="D50" s="90"/>
      <c r="E50" s="90"/>
      <c r="F50" s="90"/>
      <c r="G50" s="90"/>
      <c r="H50" s="90"/>
      <c r="I50" s="90"/>
      <c r="J50" s="123"/>
    </row>
    <row r="51" spans="1:10" s="125" customFormat="1" ht="22" customHeight="1">
      <c r="A51" s="123"/>
      <c r="B51" s="123"/>
      <c r="C51" s="123"/>
      <c r="D51" s="123"/>
      <c r="E51" s="123"/>
      <c r="F51" s="123"/>
      <c r="G51" s="123"/>
      <c r="H51" s="123"/>
      <c r="I51" s="123"/>
      <c r="J51" s="123"/>
    </row>
    <row r="52" spans="1:10" s="129" customFormat="1" ht="36" customHeight="1">
      <c r="A52" s="123"/>
      <c r="B52" s="123"/>
      <c r="C52" s="123"/>
      <c r="D52" s="123"/>
      <c r="E52" s="123"/>
      <c r="F52" s="123"/>
      <c r="G52" s="123"/>
      <c r="H52" s="123"/>
      <c r="I52" s="123"/>
      <c r="J52" s="123"/>
    </row>
    <row r="53" spans="1:10" s="125" customFormat="1" ht="22" customHeight="1">
      <c r="A53" s="123"/>
      <c r="B53" s="123"/>
      <c r="C53" s="123"/>
      <c r="D53" s="123"/>
      <c r="E53" s="123"/>
      <c r="F53" s="123"/>
      <c r="G53" s="123"/>
      <c r="H53" s="123"/>
      <c r="I53" s="123"/>
      <c r="J53" s="123"/>
    </row>
    <row r="54" spans="1:10" s="129" customFormat="1" ht="36" customHeight="1">
      <c r="A54" s="123"/>
      <c r="B54" s="123"/>
      <c r="C54" s="123"/>
      <c r="D54" s="123"/>
      <c r="E54" s="123"/>
      <c r="F54" s="123"/>
      <c r="G54" s="123"/>
      <c r="H54" s="123"/>
      <c r="I54" s="123"/>
      <c r="J54" s="123"/>
    </row>
    <row r="55" spans="1:10" s="125" customFormat="1" ht="22" customHeight="1">
      <c r="A55" s="123"/>
      <c r="B55" s="123"/>
      <c r="C55" s="123"/>
      <c r="D55" s="123"/>
      <c r="E55" s="123"/>
      <c r="F55" s="123"/>
      <c r="G55" s="123"/>
      <c r="H55" s="123"/>
      <c r="I55" s="123"/>
      <c r="J55" s="123"/>
    </row>
    <row r="56" spans="1:10" s="129" customFormat="1" ht="36" customHeight="1">
      <c r="A56" s="123"/>
      <c r="B56" s="123"/>
      <c r="C56" s="123"/>
      <c r="D56" s="123"/>
      <c r="E56" s="123"/>
      <c r="F56" s="123"/>
      <c r="G56" s="123"/>
      <c r="H56" s="123"/>
      <c r="I56" s="123"/>
      <c r="J56" s="123"/>
    </row>
    <row r="57" spans="1:10" s="125" customFormat="1" ht="22" customHeight="1">
      <c r="A57" s="123"/>
      <c r="B57" s="123"/>
      <c r="C57" s="123"/>
      <c r="D57" s="123"/>
      <c r="E57" s="123"/>
      <c r="F57" s="123"/>
      <c r="G57" s="123"/>
      <c r="H57" s="123"/>
      <c r="I57" s="123"/>
      <c r="J57" s="123"/>
    </row>
    <row r="58" spans="1:10" s="129" customFormat="1" ht="36" customHeight="1">
      <c r="A58" s="123"/>
      <c r="B58" s="123"/>
      <c r="C58" s="123"/>
      <c r="D58" s="123"/>
      <c r="E58" s="123"/>
      <c r="F58" s="123"/>
      <c r="G58" s="123"/>
      <c r="H58" s="123"/>
      <c r="I58" s="123"/>
      <c r="J58" s="123"/>
    </row>
    <row r="59" spans="1:10" s="125" customFormat="1" ht="22" customHeight="1">
      <c r="A59" s="123"/>
      <c r="B59" s="123"/>
      <c r="C59" s="123"/>
      <c r="D59" s="123"/>
      <c r="E59" s="123"/>
      <c r="F59" s="123"/>
      <c r="G59" s="123"/>
      <c r="H59" s="123"/>
      <c r="I59" s="123"/>
      <c r="J59" s="123"/>
    </row>
    <row r="60" spans="1:10" s="129" customFormat="1" ht="36" customHeight="1">
      <c r="A60" s="123"/>
      <c r="B60" s="123"/>
      <c r="C60" s="123"/>
      <c r="D60" s="123"/>
      <c r="E60" s="123"/>
      <c r="F60" s="123"/>
      <c r="G60" s="123"/>
      <c r="H60" s="123"/>
      <c r="I60" s="123"/>
      <c r="J60" s="123"/>
    </row>
    <row r="61" spans="1:10" s="125" customFormat="1" ht="22" customHeight="1">
      <c r="A61" s="123"/>
      <c r="B61" s="123"/>
      <c r="C61" s="123"/>
      <c r="D61" s="123"/>
      <c r="E61" s="123"/>
      <c r="F61" s="123"/>
      <c r="G61" s="123"/>
      <c r="H61" s="123"/>
      <c r="I61" s="123"/>
      <c r="J61" s="123"/>
    </row>
    <row r="62" spans="1:10" s="129" customFormat="1" ht="36" customHeight="1">
      <c r="A62" s="123"/>
      <c r="B62" s="123"/>
      <c r="C62" s="123"/>
      <c r="D62" s="123"/>
      <c r="E62" s="123"/>
      <c r="F62" s="123"/>
      <c r="G62" s="123"/>
      <c r="H62" s="123"/>
      <c r="I62" s="123"/>
      <c r="J62" s="123"/>
    </row>
    <row r="63" spans="1:10" s="125" customFormat="1" ht="22" customHeight="1">
      <c r="A63" s="123"/>
      <c r="B63" s="123"/>
      <c r="C63" s="123"/>
      <c r="D63" s="123"/>
      <c r="E63" s="123"/>
      <c r="F63" s="123"/>
      <c r="G63" s="123"/>
      <c r="H63" s="123"/>
      <c r="I63" s="123"/>
      <c r="J63" s="123"/>
    </row>
    <row r="64" spans="1:10" s="129" customFormat="1" ht="36" customHeight="1">
      <c r="A64" s="123"/>
      <c r="B64" s="123"/>
      <c r="C64" s="123"/>
      <c r="D64" s="123"/>
      <c r="E64" s="123"/>
      <c r="F64" s="123"/>
      <c r="G64" s="123"/>
      <c r="H64" s="123"/>
      <c r="I64" s="123"/>
      <c r="J64" s="123"/>
    </row>
    <row r="65" spans="1:10" s="125" customFormat="1" ht="22" customHeight="1">
      <c r="A65" s="123"/>
      <c r="B65" s="123"/>
      <c r="C65" s="123"/>
      <c r="D65" s="123"/>
      <c r="E65" s="123"/>
      <c r="F65" s="123"/>
      <c r="G65" s="123"/>
      <c r="H65" s="123"/>
      <c r="I65" s="123"/>
      <c r="J65" s="123"/>
    </row>
    <row r="66" spans="1:10" s="129" customFormat="1" ht="36" customHeight="1">
      <c r="A66" s="123"/>
      <c r="B66" s="123"/>
      <c r="C66" s="123"/>
      <c r="D66" s="123"/>
      <c r="E66" s="123"/>
      <c r="F66" s="123"/>
      <c r="G66" s="123"/>
      <c r="H66" s="123"/>
      <c r="I66" s="123"/>
      <c r="J66" s="123"/>
    </row>
    <row r="67" spans="1:10" s="125" customFormat="1" ht="22" customHeight="1">
      <c r="A67" s="123"/>
      <c r="B67" s="123"/>
      <c r="C67" s="123"/>
      <c r="D67" s="123"/>
      <c r="E67" s="123"/>
      <c r="F67" s="123"/>
      <c r="G67" s="123"/>
      <c r="H67" s="123"/>
      <c r="I67" s="123"/>
      <c r="J67" s="123"/>
    </row>
    <row r="68" spans="1:10" s="33" customFormat="1" ht="36" customHeight="1">
      <c r="A68" s="123"/>
      <c r="B68" s="123"/>
      <c r="C68" s="123"/>
      <c r="D68" s="123"/>
      <c r="E68" s="123"/>
      <c r="F68" s="123"/>
      <c r="G68" s="123"/>
      <c r="H68" s="123"/>
      <c r="I68" s="123"/>
      <c r="J68" s="123"/>
    </row>
    <row r="69" spans="1:10" s="125" customFormat="1" ht="22" customHeight="1">
      <c r="A69" s="123"/>
      <c r="B69" s="123"/>
      <c r="C69" s="123"/>
      <c r="D69" s="123"/>
      <c r="E69" s="123"/>
      <c r="F69" s="123"/>
      <c r="G69" s="123"/>
      <c r="H69" s="123"/>
      <c r="I69" s="123"/>
      <c r="J69" s="123"/>
    </row>
    <row r="70" spans="1:10" s="33" customFormat="1" ht="36" customHeight="1">
      <c r="A70" s="123"/>
      <c r="B70" s="123"/>
      <c r="C70" s="123"/>
      <c r="D70" s="123"/>
      <c r="E70" s="123"/>
      <c r="F70" s="123"/>
      <c r="G70" s="123"/>
      <c r="H70" s="123"/>
      <c r="I70" s="123"/>
      <c r="J70" s="123"/>
    </row>
    <row r="71" spans="1:10" s="125" customFormat="1" ht="22" customHeight="1">
      <c r="A71" s="123"/>
      <c r="B71" s="123"/>
      <c r="C71" s="123"/>
      <c r="D71" s="123"/>
      <c r="E71" s="123"/>
      <c r="F71" s="123"/>
      <c r="G71" s="123"/>
      <c r="H71" s="123"/>
      <c r="I71" s="123"/>
      <c r="J71" s="123"/>
    </row>
    <row r="72" spans="1:10" s="33" customFormat="1" ht="36" customHeight="1">
      <c r="A72" s="123"/>
      <c r="B72" s="123"/>
      <c r="C72" s="123"/>
      <c r="D72" s="123"/>
      <c r="E72" s="123"/>
      <c r="F72" s="123"/>
      <c r="G72" s="123"/>
      <c r="H72" s="123"/>
      <c r="I72" s="123"/>
      <c r="J72" s="123"/>
    </row>
    <row r="73" spans="1:10" s="125" customFormat="1" ht="22" customHeight="1">
      <c r="A73" s="123"/>
      <c r="B73" s="123"/>
      <c r="C73" s="123"/>
      <c r="D73" s="123"/>
      <c r="E73" s="123"/>
      <c r="F73" s="123"/>
      <c r="G73" s="123"/>
      <c r="H73" s="123"/>
      <c r="I73" s="123"/>
      <c r="J73" s="123"/>
    </row>
    <row r="74" spans="1:10" s="33" customFormat="1" ht="36" customHeight="1">
      <c r="A74" s="123"/>
      <c r="B74" s="123"/>
      <c r="C74" s="123"/>
      <c r="D74" s="123"/>
      <c r="E74" s="123"/>
      <c r="F74" s="123"/>
      <c r="G74" s="123"/>
      <c r="H74" s="123"/>
      <c r="I74" s="123"/>
      <c r="J74" s="123"/>
    </row>
    <row r="75" spans="1:10" s="125" customFormat="1" ht="22" customHeight="1">
      <c r="A75" s="123"/>
      <c r="B75" s="123"/>
      <c r="C75" s="123"/>
      <c r="D75" s="123"/>
      <c r="E75" s="123"/>
      <c r="F75" s="123"/>
      <c r="G75" s="123"/>
      <c r="H75" s="123"/>
      <c r="I75" s="123"/>
      <c r="J75" s="123"/>
    </row>
    <row r="76" spans="1:10" s="33" customFormat="1" ht="36" customHeight="1">
      <c r="A76" s="123"/>
      <c r="B76" s="123"/>
      <c r="C76" s="123"/>
      <c r="D76" s="123"/>
      <c r="E76" s="123"/>
      <c r="F76" s="123"/>
      <c r="G76" s="123"/>
      <c r="H76" s="123"/>
      <c r="I76" s="123"/>
      <c r="J76" s="123"/>
    </row>
    <row r="77" spans="1:10" s="125" customFormat="1" ht="22" customHeight="1">
      <c r="A77" s="123"/>
      <c r="B77" s="123"/>
      <c r="C77" s="123"/>
      <c r="D77" s="123"/>
      <c r="E77" s="123"/>
      <c r="F77" s="123"/>
      <c r="G77" s="123"/>
      <c r="H77" s="123"/>
      <c r="I77" s="123"/>
      <c r="J77" s="123"/>
    </row>
    <row r="78" spans="1:10" s="33" customFormat="1" ht="36" customHeight="1">
      <c r="A78" s="123"/>
      <c r="B78" s="123"/>
      <c r="C78" s="123"/>
      <c r="D78" s="123"/>
      <c r="E78" s="123"/>
      <c r="F78" s="123"/>
      <c r="G78" s="123"/>
      <c r="H78" s="123"/>
      <c r="I78" s="123"/>
      <c r="J78" s="123"/>
    </row>
    <row r="79" spans="1:10" s="125" customFormat="1" ht="22" customHeight="1">
      <c r="A79" s="123"/>
      <c r="B79" s="123"/>
      <c r="C79" s="123"/>
      <c r="D79" s="123"/>
      <c r="E79" s="123"/>
      <c r="F79" s="123"/>
      <c r="G79" s="123"/>
      <c r="H79" s="123"/>
      <c r="I79" s="123"/>
      <c r="J79" s="123"/>
    </row>
    <row r="80" spans="1:10" s="33" customFormat="1" ht="36" customHeight="1">
      <c r="A80" s="123"/>
      <c r="B80" s="123"/>
      <c r="C80" s="123"/>
      <c r="D80" s="123"/>
      <c r="E80" s="123"/>
      <c r="F80" s="123"/>
      <c r="G80" s="123"/>
      <c r="H80" s="123"/>
      <c r="I80" s="123"/>
      <c r="J80" s="123"/>
    </row>
    <row r="81" spans="1:10" s="125" customFormat="1" ht="22" customHeight="1">
      <c r="A81" s="123"/>
      <c r="B81" s="123"/>
      <c r="C81" s="123"/>
      <c r="D81" s="123"/>
      <c r="E81" s="123"/>
      <c r="F81" s="123"/>
      <c r="G81" s="123"/>
      <c r="H81" s="123"/>
      <c r="I81" s="123"/>
      <c r="J81" s="123"/>
    </row>
    <row r="82" spans="1:10" s="33" customFormat="1" ht="36" customHeight="1">
      <c r="A82" s="123"/>
      <c r="B82" s="123"/>
      <c r="C82" s="123"/>
      <c r="D82" s="123"/>
      <c r="E82" s="123"/>
      <c r="F82" s="123"/>
      <c r="G82" s="123"/>
      <c r="H82" s="123"/>
      <c r="I82" s="123"/>
      <c r="J82" s="123"/>
    </row>
    <row r="83" spans="1:10" s="125" customFormat="1" ht="22" customHeight="1">
      <c r="A83" s="123"/>
      <c r="B83" s="123"/>
      <c r="C83" s="123"/>
      <c r="D83" s="123"/>
      <c r="E83" s="123"/>
      <c r="F83" s="123"/>
      <c r="G83" s="123"/>
      <c r="H83" s="123"/>
      <c r="I83" s="123"/>
      <c r="J83" s="123"/>
    </row>
    <row r="84" spans="1:10" s="33" customFormat="1" ht="36" customHeight="1">
      <c r="A84" s="123"/>
      <c r="B84" s="123"/>
      <c r="C84" s="123"/>
      <c r="D84" s="123"/>
      <c r="E84" s="123"/>
      <c r="F84" s="123"/>
      <c r="G84" s="123"/>
      <c r="H84" s="123"/>
      <c r="I84" s="123"/>
      <c r="J84" s="123"/>
    </row>
    <row r="85" spans="1:10" s="125" customFormat="1" ht="22" customHeight="1">
      <c r="A85" s="123"/>
      <c r="B85" s="123"/>
      <c r="C85" s="123"/>
      <c r="D85" s="123"/>
      <c r="E85" s="123"/>
      <c r="F85" s="123"/>
      <c r="G85" s="123"/>
      <c r="H85" s="123"/>
      <c r="I85" s="123"/>
      <c r="J85" s="123"/>
    </row>
    <row r="86" spans="1:10" s="33" customFormat="1" ht="36" customHeight="1">
      <c r="A86" s="123"/>
      <c r="B86" s="123"/>
      <c r="C86" s="123"/>
      <c r="D86" s="123"/>
      <c r="E86" s="123"/>
      <c r="F86" s="123"/>
      <c r="G86" s="123"/>
      <c r="H86" s="123"/>
      <c r="I86" s="123"/>
      <c r="J86" s="123"/>
    </row>
    <row r="87" spans="1:10" s="125" customFormat="1" ht="22" customHeight="1">
      <c r="A87" s="123"/>
      <c r="B87" s="123"/>
      <c r="C87" s="123"/>
      <c r="D87" s="123"/>
      <c r="E87" s="123"/>
      <c r="F87" s="123"/>
      <c r="G87" s="123"/>
      <c r="H87" s="123"/>
      <c r="I87" s="123"/>
      <c r="J87" s="123"/>
    </row>
    <row r="88" spans="1:10" s="33" customFormat="1" ht="36" customHeight="1">
      <c r="A88" s="123"/>
      <c r="B88" s="123"/>
      <c r="C88" s="123"/>
      <c r="D88" s="123"/>
      <c r="E88" s="123"/>
      <c r="F88" s="123"/>
      <c r="G88" s="123"/>
      <c r="H88" s="123"/>
      <c r="I88" s="123"/>
      <c r="J88" s="123"/>
    </row>
    <row r="89" spans="1:10" s="134" customFormat="1" ht="22" customHeight="1">
      <c r="A89" s="123"/>
      <c r="B89" s="123"/>
      <c r="C89" s="123"/>
      <c r="D89" s="123"/>
      <c r="E89" s="123"/>
      <c r="F89" s="123"/>
      <c r="G89" s="123"/>
      <c r="H89" s="123"/>
      <c r="I89" s="123"/>
      <c r="J89" s="12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F25"/>
  <sheetViews>
    <sheetView workbookViewId="0">
      <selection activeCell="F12" sqref="F12"/>
    </sheetView>
  </sheetViews>
  <sheetFormatPr baseColWidth="10" defaultRowHeight="16"/>
  <sheetData>
    <row r="2" spans="1:6">
      <c r="A2" t="s">
        <v>988</v>
      </c>
      <c r="E2" t="s">
        <v>1339</v>
      </c>
    </row>
    <row r="3" spans="1:6">
      <c r="B3" t="s">
        <v>981</v>
      </c>
      <c r="F3" t="s">
        <v>1341</v>
      </c>
    </row>
    <row r="4" spans="1:6">
      <c r="B4" t="s">
        <v>982</v>
      </c>
      <c r="F4" t="s">
        <v>1340</v>
      </c>
    </row>
    <row r="5" spans="1:6">
      <c r="B5" t="s">
        <v>983</v>
      </c>
      <c r="F5" t="s">
        <v>1342</v>
      </c>
    </row>
    <row r="6" spans="1:6">
      <c r="B6" t="s">
        <v>984</v>
      </c>
      <c r="F6" t="s">
        <v>1343</v>
      </c>
    </row>
    <row r="7" spans="1:6">
      <c r="B7" t="s">
        <v>985</v>
      </c>
    </row>
    <row r="8" spans="1:6">
      <c r="B8" t="s">
        <v>986</v>
      </c>
    </row>
    <row r="9" spans="1:6">
      <c r="B9" t="s">
        <v>987</v>
      </c>
    </row>
    <row r="10" spans="1:6">
      <c r="E10" t="s">
        <v>1577</v>
      </c>
    </row>
    <row r="11" spans="1:6">
      <c r="F11" t="s">
        <v>1578</v>
      </c>
    </row>
    <row r="13" spans="1:6">
      <c r="A13" t="s">
        <v>989</v>
      </c>
    </row>
    <row r="14" spans="1:6">
      <c r="B14" t="s">
        <v>990</v>
      </c>
    </row>
    <row r="15" spans="1:6">
      <c r="B15" t="s">
        <v>991</v>
      </c>
    </row>
    <row r="16" spans="1:6">
      <c r="B16" t="s">
        <v>992</v>
      </c>
    </row>
    <row r="17" spans="2:2">
      <c r="B17" t="s">
        <v>993</v>
      </c>
    </row>
    <row r="18" spans="2:2">
      <c r="B18" t="s">
        <v>994</v>
      </c>
    </row>
    <row r="19" spans="2:2">
      <c r="B19" t="s">
        <v>995</v>
      </c>
    </row>
    <row r="20" spans="2:2">
      <c r="B20" t="s">
        <v>996</v>
      </c>
    </row>
    <row r="21" spans="2:2">
      <c r="B21" t="s">
        <v>997</v>
      </c>
    </row>
    <row r="22" spans="2:2">
      <c r="B22" t="s">
        <v>998</v>
      </c>
    </row>
    <row r="23" spans="2:2">
      <c r="B23" t="s">
        <v>999</v>
      </c>
    </row>
    <row r="24" spans="2:2">
      <c r="B24" t="s">
        <v>1000</v>
      </c>
    </row>
    <row r="25" spans="2:2">
      <c r="B25" t="s">
        <v>1001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mixes&amp;Bckey(Feb14)</vt:lpstr>
      <vt:lpstr>Plating Record (Mar 21)</vt:lpstr>
      <vt:lpstr>Growth Notes (Mar 21)</vt:lpstr>
      <vt:lpstr>Daily Transfer Protocol (Mar 1)</vt:lpstr>
      <vt:lpstr>Solutions (Mar 1)</vt:lpstr>
      <vt:lpstr>Treatment layouts(Mar 1)</vt:lpstr>
      <vt:lpstr>Plating Timeline(Mar 1)</vt:lpstr>
      <vt:lpstr>Experiment Timeline(Mar 19)</vt:lpstr>
      <vt:lpstr>References(Mar 1)</vt:lpstr>
      <vt:lpstr>Design Plot(Feb3)</vt:lpstr>
      <vt:lpstr>Text from NSF-GRFP</vt:lpstr>
      <vt:lpstr>Running Design Info(notupdated)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Fasanello, Vincent</dc:creator>
  <cp:lastModifiedBy>Microsoft Office User</cp:lastModifiedBy>
  <cp:lastPrinted>2017-02-14T18:23:08Z</cp:lastPrinted>
  <dcterms:created xsi:type="dcterms:W3CDTF">2017-01-12T17:52:31Z</dcterms:created>
  <dcterms:modified xsi:type="dcterms:W3CDTF">2019-09-19T13:48:53Z</dcterms:modified>
</cp:coreProperties>
</file>