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79ch\Dropbox\perso\"/>
    </mc:Choice>
  </mc:AlternateContent>
  <bookViews>
    <workbookView xWindow="0" yWindow="0" windowWidth="19200" windowHeight="7410" firstSheet="7" activeTab="13"/>
  </bookViews>
  <sheets>
    <sheet name=" VIERGE 5 ET 4ème (2)" sheetId="14" r:id="rId1"/>
    <sheet name="6ème1" sheetId="6" r:id="rId2"/>
    <sheet name="6ème2" sheetId="4" r:id="rId3"/>
    <sheet name="6ème3" sheetId="5" r:id="rId4"/>
    <sheet name="6ème4" sheetId="3" r:id="rId5"/>
    <sheet name="référence " sheetId="2" r:id="rId6"/>
    <sheet name=" VIERGE 6ème" sheetId="1" r:id="rId7"/>
    <sheet name=" VIERGE 5 ET 4ème" sheetId="7" r:id="rId8"/>
    <sheet name=" 5ème1" sheetId="8" r:id="rId9"/>
    <sheet name="5ème3" sheetId="9" r:id="rId10"/>
    <sheet name="5ème6" sheetId="10" r:id="rId11"/>
    <sheet name="4ème1" sheetId="11" r:id="rId12"/>
    <sheet name="4ème3" sheetId="12" r:id="rId13"/>
    <sheet name=" 4ème5" sheetId="13" r:id="rId14"/>
  </sheets>
  <externalReferences>
    <externalReference r:id="rId15"/>
    <externalReference r:id="rId16"/>
  </externalReferences>
  <definedNames>
    <definedName name="_xlnm._FilterDatabase" localSheetId="13" hidden="1">' 4ème5'!$A$1:$BX$4</definedName>
    <definedName name="_xlnm._FilterDatabase" localSheetId="8" hidden="1">' 5ème1'!$A$1:$BX$4</definedName>
    <definedName name="_xlnm._FilterDatabase" localSheetId="7" hidden="1">' VIERGE 5 ET 4ème'!$A$1:$BV$4</definedName>
    <definedName name="_xlnm._FilterDatabase" localSheetId="0" hidden="1">' VIERGE 5 ET 4ème (2)'!$A$1:$BV$4</definedName>
    <definedName name="_xlnm._FilterDatabase" localSheetId="6" hidden="1">' VIERGE 6ème'!$A$1:$CQ$4</definedName>
    <definedName name="_xlnm._FilterDatabase" localSheetId="11" hidden="1">'4ème1'!$A$1:$BV$4</definedName>
    <definedName name="_xlnm._FilterDatabase" localSheetId="12" hidden="1">'4ème3'!$A$1:$BV$4</definedName>
    <definedName name="_xlnm._FilterDatabase" localSheetId="9" hidden="1">'5ème3'!$A$1:$BV$4</definedName>
    <definedName name="_xlnm._FilterDatabase" localSheetId="10" hidden="1">'5ème6'!$A$1:$BW$4</definedName>
    <definedName name="_xlnm._FilterDatabase" localSheetId="1" hidden="1">'6ème1'!$A$1:$CQ$4</definedName>
    <definedName name="_xlnm._FilterDatabase" localSheetId="2" hidden="1">'6ème2'!$A$1:$CQ$4</definedName>
    <definedName name="_xlnm._FilterDatabase" localSheetId="3" hidden="1">'6ème3'!$A$1:$CQ$4</definedName>
    <definedName name="_xlnm._FilterDatabase" localSheetId="4" hidden="1">'6ème4'!$A$1:$CQ$4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1" l="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4" i="11"/>
  <c r="J4" i="11"/>
  <c r="J6" i="11"/>
  <c r="J7" i="11"/>
  <c r="J9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BM5" i="11"/>
  <c r="BM6" i="11"/>
  <c r="BM7" i="11"/>
  <c r="BM8" i="11"/>
  <c r="BM9" i="11"/>
  <c r="BM10" i="11"/>
  <c r="BM11" i="11"/>
  <c r="BM12" i="11"/>
  <c r="BM13" i="11"/>
  <c r="BM14" i="11"/>
  <c r="BM15" i="11"/>
  <c r="BM16" i="11"/>
  <c r="BM17" i="11"/>
  <c r="BM18" i="11"/>
  <c r="BM19" i="11"/>
  <c r="BM20" i="11"/>
  <c r="BM21" i="11"/>
  <c r="BM22" i="11"/>
  <c r="BM23" i="11"/>
  <c r="BM24" i="11"/>
  <c r="BM25" i="11"/>
  <c r="BM26" i="11"/>
  <c r="BM27" i="11"/>
  <c r="BM28" i="11"/>
  <c r="BM29" i="11"/>
  <c r="BM30" i="11"/>
  <c r="BM4" i="11"/>
  <c r="AS6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4" i="11"/>
  <c r="BN10" i="10" l="1"/>
  <c r="BO10" i="10" s="1"/>
  <c r="BU4" i="14"/>
  <c r="BV4" i="14" s="1"/>
  <c r="BM4" i="14"/>
  <c r="BN4" i="14" s="1"/>
  <c r="AS4" i="14"/>
  <c r="AT4" i="14" s="1"/>
  <c r="AK4" i="14"/>
  <c r="AL4" i="14" s="1"/>
  <c r="T4" i="14"/>
  <c r="U4" i="14" s="1"/>
  <c r="O4" i="14"/>
  <c r="P4" i="14" s="1"/>
  <c r="J4" i="14"/>
  <c r="K4" i="14" s="1"/>
  <c r="E4" i="14"/>
  <c r="F4" i="14" s="1"/>
  <c r="BN5" i="10"/>
  <c r="BO5" i="10" s="1"/>
  <c r="BN6" i="10"/>
  <c r="BN7" i="10"/>
  <c r="BN8" i="10"/>
  <c r="BO8" i="10" s="1"/>
  <c r="BN9" i="10"/>
  <c r="BO9" i="10" s="1"/>
  <c r="BN11" i="10"/>
  <c r="BO11" i="10" s="1"/>
  <c r="BN12" i="10"/>
  <c r="BO12" i="10" s="1"/>
  <c r="BN13" i="10"/>
  <c r="BN14" i="10"/>
  <c r="BO14" i="10" s="1"/>
  <c r="BN15" i="10"/>
  <c r="BO15" i="10" s="1"/>
  <c r="BN16" i="10"/>
  <c r="BO16" i="10" s="1"/>
  <c r="BN17" i="10"/>
  <c r="BN18" i="10"/>
  <c r="BN19" i="10"/>
  <c r="BO19" i="10" s="1"/>
  <c r="BN20" i="10"/>
  <c r="BO20" i="10" s="1"/>
  <c r="BN21" i="10"/>
  <c r="BO21" i="10" s="1"/>
  <c r="BN22" i="10"/>
  <c r="BO22" i="10" s="1"/>
  <c r="BN23" i="10"/>
  <c r="BN24" i="10"/>
  <c r="BO24" i="10" s="1"/>
  <c r="BN25" i="10"/>
  <c r="BN26" i="10"/>
  <c r="BO26" i="10" s="1"/>
  <c r="BN27" i="10"/>
  <c r="BO27" i="10" s="1"/>
  <c r="BN28" i="10"/>
  <c r="BO28" i="10" s="1"/>
  <c r="BN29" i="10"/>
  <c r="BO29" i="10" s="1"/>
  <c r="BN30" i="10"/>
  <c r="BO30" i="10" s="1"/>
  <c r="BN4" i="10"/>
  <c r="BO4" i="10" s="1"/>
  <c r="BM10" i="9"/>
  <c r="BM11" i="9"/>
  <c r="BN11" i="9" s="1"/>
  <c r="BM12" i="9"/>
  <c r="BM13" i="9"/>
  <c r="BM14" i="9"/>
  <c r="BM15" i="9"/>
  <c r="BN15" i="9" s="1"/>
  <c r="BM16" i="9"/>
  <c r="BM17" i="9"/>
  <c r="BM18" i="9"/>
  <c r="BN18" i="9" s="1"/>
  <c r="BM19" i="9"/>
  <c r="BN19" i="9" s="1"/>
  <c r="BM20" i="9"/>
  <c r="BM21" i="9"/>
  <c r="BM22" i="9"/>
  <c r="BM23" i="9"/>
  <c r="BN23" i="9" s="1"/>
  <c r="BM24" i="9"/>
  <c r="BM25" i="9"/>
  <c r="BM26" i="9"/>
  <c r="BM27" i="9"/>
  <c r="BN27" i="9" s="1"/>
  <c r="BM28" i="9"/>
  <c r="BM29" i="9"/>
  <c r="BM30" i="9"/>
  <c r="BN30" i="9" s="1"/>
  <c r="BM5" i="9"/>
  <c r="BM6" i="9"/>
  <c r="BM7" i="9"/>
  <c r="BM8" i="9"/>
  <c r="BN8" i="9" s="1"/>
  <c r="BM9" i="9"/>
  <c r="BM4" i="9"/>
  <c r="BN4" i="9" s="1"/>
  <c r="BO4" i="8"/>
  <c r="BP4" i="8" s="1"/>
  <c r="BM4" i="7"/>
  <c r="BN27" i="11"/>
  <c r="BN26" i="11"/>
  <c r="BN24" i="11"/>
  <c r="BN10" i="11"/>
  <c r="BN7" i="11"/>
  <c r="BM5" i="12"/>
  <c r="BN5" i="12" s="1"/>
  <c r="BM6" i="12"/>
  <c r="BN6" i="12" s="1"/>
  <c r="BM7" i="12"/>
  <c r="BN7" i="12" s="1"/>
  <c r="BM8" i="12"/>
  <c r="BN8" i="12" s="1"/>
  <c r="BM9" i="12"/>
  <c r="BN9" i="12" s="1"/>
  <c r="BM10" i="12"/>
  <c r="BN10" i="12" s="1"/>
  <c r="BM11" i="12"/>
  <c r="BN11" i="12" s="1"/>
  <c r="BM12" i="12"/>
  <c r="BM13" i="12"/>
  <c r="BN13" i="12" s="1"/>
  <c r="BM14" i="12"/>
  <c r="BN14" i="12" s="1"/>
  <c r="BM15" i="12"/>
  <c r="BN15" i="12" s="1"/>
  <c r="BM16" i="12"/>
  <c r="BN16" i="12" s="1"/>
  <c r="BM17" i="12"/>
  <c r="BN17" i="12" s="1"/>
  <c r="BM18" i="12"/>
  <c r="BN18" i="12" s="1"/>
  <c r="BM19" i="12"/>
  <c r="BN19" i="12" s="1"/>
  <c r="BM20" i="12"/>
  <c r="BN20" i="12" s="1"/>
  <c r="BM21" i="12"/>
  <c r="BN21" i="12" s="1"/>
  <c r="BM22" i="12"/>
  <c r="BM24" i="12"/>
  <c r="BN24" i="12" s="1"/>
  <c r="BM25" i="12"/>
  <c r="BM26" i="12"/>
  <c r="BM27" i="12"/>
  <c r="BN27" i="12" s="1"/>
  <c r="BM28" i="12"/>
  <c r="BN28" i="12" s="1"/>
  <c r="BM29" i="12"/>
  <c r="BN29" i="12" s="1"/>
  <c r="BM4" i="12"/>
  <c r="BN4" i="12" s="1"/>
  <c r="BO29" i="13"/>
  <c r="BP29" i="13" s="1"/>
  <c r="BO27" i="13"/>
  <c r="BP27" i="13" s="1"/>
  <c r="BO14" i="13"/>
  <c r="BP14" i="13" s="1"/>
  <c r="BO7" i="13"/>
  <c r="BP7" i="13" s="1"/>
  <c r="BO5" i="13"/>
  <c r="BP5" i="13" s="1"/>
  <c r="BO6" i="13"/>
  <c r="BP6" i="13" s="1"/>
  <c r="BO8" i="13"/>
  <c r="BP8" i="13" s="1"/>
  <c r="BO9" i="13"/>
  <c r="BP9" i="13" s="1"/>
  <c r="BO10" i="13"/>
  <c r="BP10" i="13" s="1"/>
  <c r="BO11" i="13"/>
  <c r="BP11" i="13" s="1"/>
  <c r="BO12" i="13"/>
  <c r="BP12" i="13" s="1"/>
  <c r="BO13" i="13"/>
  <c r="BP13" i="13" s="1"/>
  <c r="BO15" i="13"/>
  <c r="BP15" i="13" s="1"/>
  <c r="BO16" i="13"/>
  <c r="BP16" i="13" s="1"/>
  <c r="BO17" i="13"/>
  <c r="BP17" i="13" s="1"/>
  <c r="BO18" i="13"/>
  <c r="BP18" i="13" s="1"/>
  <c r="BO19" i="13"/>
  <c r="BP19" i="13" s="1"/>
  <c r="BO20" i="13"/>
  <c r="BP20" i="13" s="1"/>
  <c r="BO22" i="13"/>
  <c r="BP22" i="13" s="1"/>
  <c r="BO23" i="13"/>
  <c r="BP23" i="13" s="1"/>
  <c r="BO24" i="13"/>
  <c r="BP24" i="13" s="1"/>
  <c r="BO25" i="13"/>
  <c r="BP25" i="13" s="1"/>
  <c r="BO26" i="13"/>
  <c r="BP26" i="13" s="1"/>
  <c r="BO28" i="13"/>
  <c r="BP28" i="13" s="1"/>
  <c r="BO4" i="13"/>
  <c r="BP4" i="13" s="1"/>
  <c r="AK29" i="13"/>
  <c r="AL29" i="13" s="1"/>
  <c r="AK14" i="13"/>
  <c r="AL14" i="13" s="1"/>
  <c r="AK7" i="13"/>
  <c r="AL7" i="13" s="1"/>
  <c r="AK5" i="13"/>
  <c r="AL5" i="13" s="1"/>
  <c r="AK6" i="13"/>
  <c r="AL6" i="13" s="1"/>
  <c r="AK8" i="13"/>
  <c r="AL8" i="13" s="1"/>
  <c r="AK9" i="13"/>
  <c r="AL9" i="13" s="1"/>
  <c r="AK10" i="13"/>
  <c r="AL10" i="13" s="1"/>
  <c r="AK11" i="13"/>
  <c r="AL11" i="13" s="1"/>
  <c r="AK12" i="13"/>
  <c r="AL12" i="13" s="1"/>
  <c r="AK13" i="13"/>
  <c r="AL13" i="13" s="1"/>
  <c r="AK15" i="13"/>
  <c r="AL15" i="13" s="1"/>
  <c r="AK16" i="13"/>
  <c r="AL16" i="13" s="1"/>
  <c r="AK17" i="13"/>
  <c r="AL17" i="13" s="1"/>
  <c r="AK18" i="13"/>
  <c r="AL18" i="13" s="1"/>
  <c r="AK19" i="13"/>
  <c r="AL19" i="13" s="1"/>
  <c r="AK20" i="13"/>
  <c r="AL20" i="13" s="1"/>
  <c r="AK22" i="13"/>
  <c r="AL22" i="13" s="1"/>
  <c r="AK23" i="13"/>
  <c r="AL23" i="13" s="1"/>
  <c r="AK24" i="13"/>
  <c r="AL24" i="13" s="1"/>
  <c r="AK25" i="13"/>
  <c r="AL25" i="13" s="1"/>
  <c r="AK26" i="13"/>
  <c r="AL26" i="13" s="1"/>
  <c r="AK27" i="13"/>
  <c r="AL27" i="13" s="1"/>
  <c r="AK28" i="13"/>
  <c r="AL28" i="13" s="1"/>
  <c r="AK4" i="13"/>
  <c r="AL4" i="13" s="1"/>
  <c r="T5" i="13"/>
  <c r="U5" i="13" s="1"/>
  <c r="T6" i="13"/>
  <c r="U6" i="13" s="1"/>
  <c r="T7" i="13"/>
  <c r="U7" i="13" s="1"/>
  <c r="T8" i="13"/>
  <c r="U8" i="13" s="1"/>
  <c r="T9" i="13"/>
  <c r="U9" i="13" s="1"/>
  <c r="T10" i="13"/>
  <c r="U10" i="13" s="1"/>
  <c r="T11" i="13"/>
  <c r="U11" i="13" s="1"/>
  <c r="T12" i="13"/>
  <c r="U12" i="13" s="1"/>
  <c r="T13" i="13"/>
  <c r="U13" i="13" s="1"/>
  <c r="T14" i="13"/>
  <c r="U14" i="13" s="1"/>
  <c r="T15" i="13"/>
  <c r="U15" i="13" s="1"/>
  <c r="T16" i="13"/>
  <c r="U16" i="13" s="1"/>
  <c r="T17" i="13"/>
  <c r="U17" i="13" s="1"/>
  <c r="T18" i="13"/>
  <c r="U18" i="13" s="1"/>
  <c r="T19" i="13"/>
  <c r="U19" i="13" s="1"/>
  <c r="T22" i="13"/>
  <c r="U22" i="13" s="1"/>
  <c r="T23" i="13"/>
  <c r="U23" i="13" s="1"/>
  <c r="T24" i="13"/>
  <c r="U24" i="13" s="1"/>
  <c r="T25" i="13"/>
  <c r="U25" i="13" s="1"/>
  <c r="T26" i="13"/>
  <c r="U26" i="13" s="1"/>
  <c r="T27" i="13"/>
  <c r="U27" i="13" s="1"/>
  <c r="T28" i="13"/>
  <c r="U28" i="13" s="1"/>
  <c r="T29" i="13"/>
  <c r="U29" i="13" s="1"/>
  <c r="T4" i="13"/>
  <c r="U4" i="13" s="1"/>
  <c r="O5" i="13"/>
  <c r="P5" i="13" s="1"/>
  <c r="O6" i="13"/>
  <c r="P6" i="13" s="1"/>
  <c r="O7" i="13"/>
  <c r="P7" i="13" s="1"/>
  <c r="O8" i="13"/>
  <c r="P8" i="13" s="1"/>
  <c r="O9" i="13"/>
  <c r="P9" i="13" s="1"/>
  <c r="O10" i="13"/>
  <c r="P10" i="13" s="1"/>
  <c r="O11" i="13"/>
  <c r="P11" i="13" s="1"/>
  <c r="O12" i="13"/>
  <c r="P12" i="13" s="1"/>
  <c r="O13" i="13"/>
  <c r="P13" i="13" s="1"/>
  <c r="O14" i="13"/>
  <c r="P14" i="13" s="1"/>
  <c r="O15" i="13"/>
  <c r="P15" i="13" s="1"/>
  <c r="O16" i="13"/>
  <c r="P16" i="13" s="1"/>
  <c r="O17" i="13"/>
  <c r="P17" i="13" s="1"/>
  <c r="O18" i="13"/>
  <c r="P18" i="13" s="1"/>
  <c r="O19" i="13"/>
  <c r="P19" i="13" s="1"/>
  <c r="O20" i="13"/>
  <c r="P20" i="13" s="1"/>
  <c r="O22" i="13"/>
  <c r="P22" i="13" s="1"/>
  <c r="O23" i="13"/>
  <c r="P23" i="13" s="1"/>
  <c r="O24" i="13"/>
  <c r="P24" i="13" s="1"/>
  <c r="O25" i="13"/>
  <c r="P25" i="13" s="1"/>
  <c r="O26" i="13"/>
  <c r="P26" i="13" s="1"/>
  <c r="O27" i="13"/>
  <c r="P27" i="13" s="1"/>
  <c r="O28" i="13"/>
  <c r="P28" i="13" s="1"/>
  <c r="O29" i="13"/>
  <c r="P29" i="13" s="1"/>
  <c r="O4" i="13"/>
  <c r="P4" i="13" s="1"/>
  <c r="J29" i="13"/>
  <c r="K29" i="13" s="1"/>
  <c r="J5" i="13"/>
  <c r="K5" i="13" s="1"/>
  <c r="J6" i="13"/>
  <c r="K6" i="13" s="1"/>
  <c r="J7" i="13"/>
  <c r="K7" i="13" s="1"/>
  <c r="J8" i="13"/>
  <c r="K8" i="13" s="1"/>
  <c r="J9" i="13"/>
  <c r="K9" i="13" s="1"/>
  <c r="J10" i="13"/>
  <c r="K10" i="13" s="1"/>
  <c r="J11" i="13"/>
  <c r="K11" i="13" s="1"/>
  <c r="J12" i="13"/>
  <c r="K12" i="13" s="1"/>
  <c r="J13" i="13"/>
  <c r="K13" i="13" s="1"/>
  <c r="J14" i="13"/>
  <c r="K14" i="13" s="1"/>
  <c r="J15" i="13"/>
  <c r="K15" i="13" s="1"/>
  <c r="J16" i="13"/>
  <c r="K16" i="13" s="1"/>
  <c r="J17" i="13"/>
  <c r="K17" i="13" s="1"/>
  <c r="J18" i="13"/>
  <c r="K18" i="13" s="1"/>
  <c r="J19" i="13"/>
  <c r="K19" i="13" s="1"/>
  <c r="J20" i="13"/>
  <c r="K20" i="13" s="1"/>
  <c r="J22" i="13"/>
  <c r="K22" i="13" s="1"/>
  <c r="J23" i="13"/>
  <c r="K23" i="13" s="1"/>
  <c r="J24" i="13"/>
  <c r="K24" i="13" s="1"/>
  <c r="J25" i="13"/>
  <c r="K25" i="13" s="1"/>
  <c r="J26" i="13"/>
  <c r="K26" i="13" s="1"/>
  <c r="J27" i="13"/>
  <c r="K27" i="13" s="1"/>
  <c r="J28" i="13"/>
  <c r="K28" i="13" s="1"/>
  <c r="J4" i="13"/>
  <c r="K4" i="13" s="1"/>
  <c r="E4" i="5"/>
  <c r="E20" i="13"/>
  <c r="F20" i="13" s="1"/>
  <c r="E5" i="13"/>
  <c r="F5" i="13" s="1"/>
  <c r="E6" i="13"/>
  <c r="F6" i="13" s="1"/>
  <c r="E7" i="13"/>
  <c r="F7" i="13" s="1"/>
  <c r="E8" i="13"/>
  <c r="F8" i="13" s="1"/>
  <c r="E9" i="13"/>
  <c r="F9" i="13" s="1"/>
  <c r="E10" i="13"/>
  <c r="F10" i="13" s="1"/>
  <c r="E11" i="13"/>
  <c r="F11" i="13" s="1"/>
  <c r="E12" i="13"/>
  <c r="F12" i="13" s="1"/>
  <c r="E13" i="13"/>
  <c r="F13" i="13" s="1"/>
  <c r="E14" i="13"/>
  <c r="F14" i="13" s="1"/>
  <c r="E15" i="13"/>
  <c r="F15" i="13" s="1"/>
  <c r="E16" i="13"/>
  <c r="F16" i="13" s="1"/>
  <c r="E17" i="13"/>
  <c r="F17" i="13" s="1"/>
  <c r="E18" i="13"/>
  <c r="F18" i="13" s="1"/>
  <c r="E19" i="13"/>
  <c r="F19" i="13" s="1"/>
  <c r="E22" i="13"/>
  <c r="F22" i="13" s="1"/>
  <c r="E23" i="13"/>
  <c r="F23" i="13" s="1"/>
  <c r="E24" i="13"/>
  <c r="F24" i="13" s="1"/>
  <c r="E25" i="13"/>
  <c r="F25" i="13" s="1"/>
  <c r="E26" i="13"/>
  <c r="F26" i="13" s="1"/>
  <c r="E27" i="13"/>
  <c r="F27" i="13" s="1"/>
  <c r="E28" i="13"/>
  <c r="F28" i="13" s="1"/>
  <c r="E29" i="13"/>
  <c r="F29" i="13" s="1"/>
  <c r="E4" i="13"/>
  <c r="F4" i="13" s="1"/>
  <c r="BW4" i="13"/>
  <c r="BX4" i="13" s="1"/>
  <c r="AS4" i="13"/>
  <c r="AT4" i="13" s="1"/>
  <c r="AS7" i="12"/>
  <c r="AT7" i="12" s="1"/>
  <c r="AS8" i="12"/>
  <c r="AT8" i="12" s="1"/>
  <c r="AS9" i="12"/>
  <c r="AT9" i="12" s="1"/>
  <c r="AS10" i="12"/>
  <c r="AT10" i="12" s="1"/>
  <c r="AS11" i="12"/>
  <c r="AT11" i="12" s="1"/>
  <c r="AS12" i="12"/>
  <c r="AT12" i="12" s="1"/>
  <c r="AS13" i="12"/>
  <c r="AT13" i="12" s="1"/>
  <c r="AS14" i="12"/>
  <c r="AT14" i="12" s="1"/>
  <c r="AS15" i="12"/>
  <c r="AT15" i="12" s="1"/>
  <c r="AS16" i="12"/>
  <c r="AT16" i="12" s="1"/>
  <c r="AS17" i="12"/>
  <c r="AT17" i="12" s="1"/>
  <c r="AS18" i="12"/>
  <c r="AT18" i="12" s="1"/>
  <c r="AS19" i="12"/>
  <c r="AT19" i="12" s="1"/>
  <c r="AS20" i="12"/>
  <c r="AT20" i="12" s="1"/>
  <c r="AS21" i="12"/>
  <c r="AT21" i="12" s="1"/>
  <c r="AS22" i="12"/>
  <c r="AT22" i="12" s="1"/>
  <c r="AS24" i="12"/>
  <c r="AT24" i="12" s="1"/>
  <c r="AS25" i="12"/>
  <c r="AT25" i="12" s="1"/>
  <c r="AS26" i="12"/>
  <c r="AT26" i="12" s="1"/>
  <c r="AS27" i="12"/>
  <c r="AT27" i="12" s="1"/>
  <c r="AS28" i="12"/>
  <c r="AT28" i="12" s="1"/>
  <c r="AS29" i="12"/>
  <c r="AT29" i="12" s="1"/>
  <c r="AS4" i="12"/>
  <c r="AT4" i="12" s="1"/>
  <c r="AS5" i="12"/>
  <c r="AT5" i="12" s="1"/>
  <c r="AK25" i="12"/>
  <c r="AL25" i="12" s="1"/>
  <c r="AK23" i="12"/>
  <c r="AL23" i="12" s="1"/>
  <c r="AK5" i="12"/>
  <c r="AL5" i="12" s="1"/>
  <c r="AK6" i="12"/>
  <c r="AK7" i="12"/>
  <c r="AL7" i="12" s="1"/>
  <c r="AK8" i="12"/>
  <c r="AL8" i="12" s="1"/>
  <c r="AK9" i="12"/>
  <c r="AL9" i="12" s="1"/>
  <c r="AK10" i="12"/>
  <c r="AK11" i="12"/>
  <c r="AL11" i="12" s="1"/>
  <c r="AK12" i="12"/>
  <c r="AL12" i="12" s="1"/>
  <c r="AK13" i="12"/>
  <c r="AL13" i="12" s="1"/>
  <c r="AK14" i="12"/>
  <c r="AK15" i="12"/>
  <c r="AK16" i="12"/>
  <c r="AL16" i="12" s="1"/>
  <c r="AK17" i="12"/>
  <c r="AL17" i="12" s="1"/>
  <c r="AK18" i="12"/>
  <c r="AK19" i="12"/>
  <c r="AK20" i="12"/>
  <c r="AL20" i="12" s="1"/>
  <c r="AK21" i="12"/>
  <c r="AL21" i="12" s="1"/>
  <c r="AK22" i="12"/>
  <c r="AK24" i="12"/>
  <c r="AL24" i="12" s="1"/>
  <c r="AK26" i="12"/>
  <c r="AL26" i="12" s="1"/>
  <c r="AK27" i="12"/>
  <c r="AL27" i="12" s="1"/>
  <c r="AK28" i="12"/>
  <c r="AL28" i="12" s="1"/>
  <c r="AK29" i="12"/>
  <c r="AL29" i="12" s="1"/>
  <c r="K6" i="12"/>
  <c r="K10" i="12"/>
  <c r="K14" i="12"/>
  <c r="K18" i="12"/>
  <c r="K22" i="12"/>
  <c r="K26" i="12"/>
  <c r="J5" i="12"/>
  <c r="K5" i="12" s="1"/>
  <c r="J6" i="12"/>
  <c r="J7" i="12"/>
  <c r="K7" i="12" s="1"/>
  <c r="J8" i="12"/>
  <c r="K8" i="12" s="1"/>
  <c r="J9" i="12"/>
  <c r="K9" i="12" s="1"/>
  <c r="J10" i="12"/>
  <c r="J11" i="12"/>
  <c r="K11" i="12" s="1"/>
  <c r="J12" i="12"/>
  <c r="K12" i="12" s="1"/>
  <c r="J13" i="12"/>
  <c r="K13" i="12" s="1"/>
  <c r="J14" i="12"/>
  <c r="J15" i="12"/>
  <c r="K15" i="12" s="1"/>
  <c r="J16" i="12"/>
  <c r="K16" i="12" s="1"/>
  <c r="J17" i="12"/>
  <c r="K17" i="12" s="1"/>
  <c r="J18" i="12"/>
  <c r="J19" i="12"/>
  <c r="K19" i="12" s="1"/>
  <c r="J20" i="12"/>
  <c r="K20" i="12" s="1"/>
  <c r="J21" i="12"/>
  <c r="K21" i="12" s="1"/>
  <c r="J22" i="12"/>
  <c r="J23" i="12"/>
  <c r="K23" i="12" s="1"/>
  <c r="J24" i="12"/>
  <c r="K24" i="12" s="1"/>
  <c r="J25" i="12"/>
  <c r="K25" i="12" s="1"/>
  <c r="J26" i="12"/>
  <c r="J27" i="12"/>
  <c r="K27" i="12" s="1"/>
  <c r="J28" i="12"/>
  <c r="K28" i="12" s="1"/>
  <c r="J29" i="12"/>
  <c r="K29" i="12" s="1"/>
  <c r="P8" i="12"/>
  <c r="P12" i="12"/>
  <c r="P16" i="12"/>
  <c r="P20" i="12"/>
  <c r="P24" i="12"/>
  <c r="P28" i="12"/>
  <c r="O5" i="12"/>
  <c r="P5" i="12" s="1"/>
  <c r="O6" i="12"/>
  <c r="P6" i="12" s="1"/>
  <c r="O7" i="12"/>
  <c r="P7" i="12" s="1"/>
  <c r="O8" i="12"/>
  <c r="O9" i="12"/>
  <c r="P9" i="12" s="1"/>
  <c r="O10" i="12"/>
  <c r="P10" i="12" s="1"/>
  <c r="O11" i="12"/>
  <c r="P11" i="12" s="1"/>
  <c r="O12" i="12"/>
  <c r="O13" i="12"/>
  <c r="P13" i="12" s="1"/>
  <c r="O14" i="12"/>
  <c r="P14" i="12" s="1"/>
  <c r="O15" i="12"/>
  <c r="P15" i="12" s="1"/>
  <c r="O16" i="12"/>
  <c r="O17" i="12"/>
  <c r="P17" i="12" s="1"/>
  <c r="O18" i="12"/>
  <c r="P18" i="12" s="1"/>
  <c r="O19" i="12"/>
  <c r="P19" i="12" s="1"/>
  <c r="O20" i="12"/>
  <c r="O21" i="12"/>
  <c r="P21" i="12" s="1"/>
  <c r="O22" i="12"/>
  <c r="P22" i="12" s="1"/>
  <c r="O23" i="12"/>
  <c r="P23" i="12" s="1"/>
  <c r="O24" i="12"/>
  <c r="O25" i="12"/>
  <c r="P25" i="12" s="1"/>
  <c r="O26" i="12"/>
  <c r="P26" i="12" s="1"/>
  <c r="O27" i="12"/>
  <c r="P27" i="12" s="1"/>
  <c r="O28" i="12"/>
  <c r="O29" i="12"/>
  <c r="P29" i="12" s="1"/>
  <c r="O4" i="12"/>
  <c r="P4" i="12" s="1"/>
  <c r="T30" i="12"/>
  <c r="U30" i="12" s="1"/>
  <c r="T29" i="12"/>
  <c r="U29" i="12" s="1"/>
  <c r="E29" i="12"/>
  <c r="F29" i="12" s="1"/>
  <c r="T28" i="12"/>
  <c r="U28" i="12" s="1"/>
  <c r="E28" i="12"/>
  <c r="F28" i="12" s="1"/>
  <c r="T27" i="12"/>
  <c r="U27" i="12" s="1"/>
  <c r="E27" i="12"/>
  <c r="F27" i="12" s="1"/>
  <c r="BN26" i="12"/>
  <c r="T26" i="12"/>
  <c r="U26" i="12" s="1"/>
  <c r="E26" i="12"/>
  <c r="F26" i="12" s="1"/>
  <c r="BN25" i="12"/>
  <c r="T25" i="12"/>
  <c r="U25" i="12" s="1"/>
  <c r="E25" i="12"/>
  <c r="F25" i="12" s="1"/>
  <c r="T24" i="12"/>
  <c r="U24" i="12" s="1"/>
  <c r="E24" i="12"/>
  <c r="F24" i="12" s="1"/>
  <c r="T23" i="12"/>
  <c r="U23" i="12" s="1"/>
  <c r="E23" i="12"/>
  <c r="F23" i="12" s="1"/>
  <c r="BN22" i="12"/>
  <c r="AL22" i="12"/>
  <c r="T22" i="12"/>
  <c r="U22" i="12" s="1"/>
  <c r="E22" i="12"/>
  <c r="F22" i="12" s="1"/>
  <c r="T21" i="12"/>
  <c r="U21" i="12" s="1"/>
  <c r="E21" i="12"/>
  <c r="F21" i="12" s="1"/>
  <c r="T20" i="12"/>
  <c r="U20" i="12" s="1"/>
  <c r="E20" i="12"/>
  <c r="F20" i="12" s="1"/>
  <c r="AL19" i="12"/>
  <c r="T19" i="12"/>
  <c r="U19" i="12" s="1"/>
  <c r="E19" i="12"/>
  <c r="F19" i="12" s="1"/>
  <c r="AL18" i="12"/>
  <c r="T18" i="12"/>
  <c r="U18" i="12" s="1"/>
  <c r="E18" i="12"/>
  <c r="F18" i="12" s="1"/>
  <c r="T17" i="12"/>
  <c r="U17" i="12" s="1"/>
  <c r="E17" i="12"/>
  <c r="F17" i="12" s="1"/>
  <c r="T16" i="12"/>
  <c r="U16" i="12" s="1"/>
  <c r="E16" i="12"/>
  <c r="F16" i="12" s="1"/>
  <c r="AL15" i="12"/>
  <c r="T15" i="12"/>
  <c r="U15" i="12" s="1"/>
  <c r="E15" i="12"/>
  <c r="F15" i="12" s="1"/>
  <c r="AL14" i="12"/>
  <c r="T14" i="12"/>
  <c r="U14" i="12" s="1"/>
  <c r="E14" i="12"/>
  <c r="F14" i="12" s="1"/>
  <c r="T13" i="12"/>
  <c r="U13" i="12" s="1"/>
  <c r="E13" i="12"/>
  <c r="F13" i="12" s="1"/>
  <c r="BN12" i="12"/>
  <c r="T12" i="12"/>
  <c r="U12" i="12" s="1"/>
  <c r="E12" i="12"/>
  <c r="F12" i="12" s="1"/>
  <c r="T11" i="12"/>
  <c r="U11" i="12" s="1"/>
  <c r="E11" i="12"/>
  <c r="F11" i="12" s="1"/>
  <c r="AL10" i="12"/>
  <c r="T10" i="12"/>
  <c r="U10" i="12" s="1"/>
  <c r="E10" i="12"/>
  <c r="F10" i="12" s="1"/>
  <c r="T9" i="12"/>
  <c r="U9" i="12" s="1"/>
  <c r="E9" i="12"/>
  <c r="F9" i="12" s="1"/>
  <c r="T8" i="12"/>
  <c r="U8" i="12" s="1"/>
  <c r="E8" i="12"/>
  <c r="F8" i="12" s="1"/>
  <c r="T7" i="12"/>
  <c r="U7" i="12" s="1"/>
  <c r="E7" i="12"/>
  <c r="F7" i="12" s="1"/>
  <c r="AS6" i="12"/>
  <c r="AT6" i="12" s="1"/>
  <c r="AL6" i="12"/>
  <c r="T6" i="12"/>
  <c r="U6" i="12" s="1"/>
  <c r="E6" i="12"/>
  <c r="F6" i="12" s="1"/>
  <c r="T5" i="12"/>
  <c r="U5" i="12" s="1"/>
  <c r="E5" i="12"/>
  <c r="F5" i="12" s="1"/>
  <c r="BU4" i="12"/>
  <c r="BV4" i="12" s="1"/>
  <c r="AK4" i="12"/>
  <c r="AL4" i="12" s="1"/>
  <c r="T4" i="12"/>
  <c r="U4" i="12" s="1"/>
  <c r="J4" i="12"/>
  <c r="K4" i="12" s="1"/>
  <c r="F4" i="12"/>
  <c r="E4" i="12"/>
  <c r="BN8" i="11"/>
  <c r="BN28" i="11"/>
  <c r="BN4" i="11"/>
  <c r="AS8" i="11"/>
  <c r="AS9" i="11"/>
  <c r="AS12" i="11"/>
  <c r="AS14" i="11"/>
  <c r="AT14" i="11" s="1"/>
  <c r="AS18" i="11"/>
  <c r="AS19" i="11"/>
  <c r="AS20" i="11"/>
  <c r="AS21" i="11"/>
  <c r="AT21" i="11" s="1"/>
  <c r="AS23" i="11"/>
  <c r="AS25" i="11"/>
  <c r="AS28" i="11"/>
  <c r="AS29" i="11"/>
  <c r="AT29" i="11" s="1"/>
  <c r="AS30" i="11"/>
  <c r="AT30" i="11" s="1"/>
  <c r="AT6" i="11"/>
  <c r="AL26" i="11"/>
  <c r="AL11" i="11"/>
  <c r="AL8" i="11"/>
  <c r="AL12" i="11"/>
  <c r="AL13" i="11"/>
  <c r="AL17" i="11"/>
  <c r="AL20" i="11"/>
  <c r="AL24" i="11"/>
  <c r="AL25" i="11"/>
  <c r="AL29" i="11"/>
  <c r="AL30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4" i="11"/>
  <c r="O5" i="11"/>
  <c r="P5" i="11" s="1"/>
  <c r="O6" i="11"/>
  <c r="P6" i="11" s="1"/>
  <c r="O7" i="11"/>
  <c r="P7" i="11" s="1"/>
  <c r="O9" i="11"/>
  <c r="P9" i="11" s="1"/>
  <c r="O11" i="11"/>
  <c r="P11" i="11" s="1"/>
  <c r="O12" i="11"/>
  <c r="P12" i="11" s="1"/>
  <c r="O13" i="11"/>
  <c r="P13" i="11" s="1"/>
  <c r="O14" i="11"/>
  <c r="P14" i="11" s="1"/>
  <c r="O15" i="11"/>
  <c r="P15" i="11" s="1"/>
  <c r="O16" i="11"/>
  <c r="P16" i="11" s="1"/>
  <c r="O17" i="11"/>
  <c r="P17" i="11" s="1"/>
  <c r="O18" i="11"/>
  <c r="P18" i="11" s="1"/>
  <c r="O19" i="11"/>
  <c r="P19" i="11" s="1"/>
  <c r="O20" i="11"/>
  <c r="P20" i="11" s="1"/>
  <c r="O21" i="11"/>
  <c r="P21" i="11" s="1"/>
  <c r="O22" i="11"/>
  <c r="P22" i="11" s="1"/>
  <c r="O23" i="11"/>
  <c r="P23" i="11" s="1"/>
  <c r="O24" i="11"/>
  <c r="P24" i="11" s="1"/>
  <c r="O25" i="11"/>
  <c r="P25" i="11" s="1"/>
  <c r="O26" i="11"/>
  <c r="P26" i="11" s="1"/>
  <c r="O27" i="11"/>
  <c r="P27" i="11" s="1"/>
  <c r="O28" i="11"/>
  <c r="P28" i="11" s="1"/>
  <c r="O29" i="11"/>
  <c r="P29" i="11" s="1"/>
  <c r="O30" i="11"/>
  <c r="P30" i="11" s="1"/>
  <c r="O4" i="11"/>
  <c r="F7" i="11"/>
  <c r="F8" i="11"/>
  <c r="F11" i="11"/>
  <c r="F12" i="11"/>
  <c r="F15" i="11"/>
  <c r="F16" i="11"/>
  <c r="F19" i="11"/>
  <c r="F23" i="11"/>
  <c r="F27" i="11"/>
  <c r="F28" i="11"/>
  <c r="F4" i="11"/>
  <c r="BN30" i="11"/>
  <c r="K30" i="11"/>
  <c r="F30" i="11"/>
  <c r="BN29" i="11"/>
  <c r="K29" i="11"/>
  <c r="F29" i="11"/>
  <c r="AT28" i="11"/>
  <c r="AL28" i="11"/>
  <c r="K28" i="11"/>
  <c r="AL27" i="11"/>
  <c r="K27" i="11"/>
  <c r="K26" i="11"/>
  <c r="F26" i="11"/>
  <c r="BN25" i="11"/>
  <c r="AT25" i="11"/>
  <c r="K25" i="11"/>
  <c r="F25" i="11"/>
  <c r="K24" i="11"/>
  <c r="F24" i="11"/>
  <c r="BN23" i="11"/>
  <c r="AT23" i="11"/>
  <c r="AL23" i="11"/>
  <c r="K23" i="11"/>
  <c r="BN22" i="11"/>
  <c r="AL22" i="11"/>
  <c r="K22" i="11"/>
  <c r="F22" i="11"/>
  <c r="BN21" i="11"/>
  <c r="AL21" i="11"/>
  <c r="K21" i="11"/>
  <c r="F21" i="11"/>
  <c r="BN20" i="11"/>
  <c r="AT20" i="11"/>
  <c r="K20" i="11"/>
  <c r="F20" i="11"/>
  <c r="BN19" i="11"/>
  <c r="AT19" i="11"/>
  <c r="AL19" i="11"/>
  <c r="K19" i="11"/>
  <c r="BN18" i="11"/>
  <c r="AT18" i="11"/>
  <c r="AL18" i="11"/>
  <c r="K18" i="11"/>
  <c r="F18" i="11"/>
  <c r="BN17" i="11"/>
  <c r="K17" i="11"/>
  <c r="F17" i="11"/>
  <c r="BN16" i="11"/>
  <c r="AL16" i="11"/>
  <c r="K16" i="11"/>
  <c r="BN15" i="11"/>
  <c r="AL15" i="11"/>
  <c r="K15" i="11"/>
  <c r="BN14" i="11"/>
  <c r="AL14" i="11"/>
  <c r="K14" i="11"/>
  <c r="F14" i="11"/>
  <c r="BN13" i="11"/>
  <c r="K13" i="11"/>
  <c r="F13" i="11"/>
  <c r="BN12" i="11"/>
  <c r="AT12" i="11"/>
  <c r="K12" i="11"/>
  <c r="BN11" i="11"/>
  <c r="K11" i="11"/>
  <c r="AL10" i="11"/>
  <c r="F10" i="11"/>
  <c r="BN9" i="11"/>
  <c r="AT9" i="11"/>
  <c r="AL9" i="11"/>
  <c r="K9" i="11"/>
  <c r="F9" i="11"/>
  <c r="AT8" i="11"/>
  <c r="AL7" i="11"/>
  <c r="K7" i="11"/>
  <c r="BN6" i="11"/>
  <c r="AL6" i="11"/>
  <c r="K6" i="11"/>
  <c r="F6" i="11"/>
  <c r="BN5" i="11"/>
  <c r="AL5" i="11"/>
  <c r="K5" i="11"/>
  <c r="F5" i="11"/>
  <c r="BU4" i="11"/>
  <c r="BV4" i="11" s="1"/>
  <c r="AL4" i="11"/>
  <c r="P4" i="11"/>
  <c r="K4" i="11"/>
  <c r="AS5" i="10"/>
  <c r="AS6" i="10"/>
  <c r="AS7" i="10"/>
  <c r="AS8" i="10"/>
  <c r="AT8" i="10" s="1"/>
  <c r="AS9" i="10"/>
  <c r="AS10" i="10"/>
  <c r="AS11" i="10"/>
  <c r="AS12" i="10"/>
  <c r="AT12" i="10" s="1"/>
  <c r="AS13" i="10"/>
  <c r="AS14" i="10"/>
  <c r="AS15" i="10"/>
  <c r="AS16" i="10"/>
  <c r="AS17" i="10"/>
  <c r="AS18" i="10"/>
  <c r="AS19" i="10"/>
  <c r="AS20" i="10"/>
  <c r="AS21" i="10"/>
  <c r="AS22" i="10"/>
  <c r="AS23" i="10"/>
  <c r="AS24" i="10"/>
  <c r="AT24" i="10" s="1"/>
  <c r="AS25" i="10"/>
  <c r="AS26" i="10"/>
  <c r="AS27" i="10"/>
  <c r="AS28" i="10"/>
  <c r="AT28" i="10" s="1"/>
  <c r="AS29" i="10"/>
  <c r="AS30" i="10"/>
  <c r="AS31" i="10"/>
  <c r="AS32" i="10"/>
  <c r="AS4" i="10"/>
  <c r="AK31" i="10"/>
  <c r="AL31" i="10" s="1"/>
  <c r="AK32" i="10"/>
  <c r="AL32" i="10" s="1"/>
  <c r="AK21" i="10"/>
  <c r="AL21" i="10" s="1"/>
  <c r="AK13" i="10"/>
  <c r="J31" i="10"/>
  <c r="K31" i="10" s="1"/>
  <c r="J32" i="10"/>
  <c r="K32" i="10" s="1"/>
  <c r="E31" i="10"/>
  <c r="F31" i="10" s="1"/>
  <c r="E32" i="10"/>
  <c r="F32" i="10" s="1"/>
  <c r="AT30" i="10"/>
  <c r="AK30" i="10"/>
  <c r="AL30" i="10" s="1"/>
  <c r="J30" i="10"/>
  <c r="K30" i="10" s="1"/>
  <c r="E30" i="10"/>
  <c r="F30" i="10" s="1"/>
  <c r="AT29" i="10"/>
  <c r="AK29" i="10"/>
  <c r="AL29" i="10" s="1"/>
  <c r="J29" i="10"/>
  <c r="K29" i="10" s="1"/>
  <c r="E29" i="10"/>
  <c r="F29" i="10" s="1"/>
  <c r="AK28" i="10"/>
  <c r="AL28" i="10" s="1"/>
  <c r="J28" i="10"/>
  <c r="K28" i="10" s="1"/>
  <c r="E28" i="10"/>
  <c r="F28" i="10" s="1"/>
  <c r="AT27" i="10"/>
  <c r="AK27" i="10"/>
  <c r="AL27" i="10" s="1"/>
  <c r="J27" i="10"/>
  <c r="K27" i="10" s="1"/>
  <c r="E27" i="10"/>
  <c r="F27" i="10" s="1"/>
  <c r="AT26" i="10"/>
  <c r="AK26" i="10"/>
  <c r="AL26" i="10" s="1"/>
  <c r="J26" i="10"/>
  <c r="K26" i="10" s="1"/>
  <c r="E26" i="10"/>
  <c r="F26" i="10" s="1"/>
  <c r="BO25" i="10"/>
  <c r="AT25" i="10"/>
  <c r="AK25" i="10"/>
  <c r="AL25" i="10" s="1"/>
  <c r="J25" i="10"/>
  <c r="K25" i="10" s="1"/>
  <c r="E25" i="10"/>
  <c r="F25" i="10" s="1"/>
  <c r="AK24" i="10"/>
  <c r="AL24" i="10" s="1"/>
  <c r="J24" i="10"/>
  <c r="K24" i="10" s="1"/>
  <c r="E24" i="10"/>
  <c r="F24" i="10" s="1"/>
  <c r="BO23" i="10"/>
  <c r="AT23" i="10"/>
  <c r="AK23" i="10"/>
  <c r="AL23" i="10" s="1"/>
  <c r="J23" i="10"/>
  <c r="K23" i="10" s="1"/>
  <c r="E23" i="10"/>
  <c r="F23" i="10" s="1"/>
  <c r="AT22" i="10"/>
  <c r="AK22" i="10"/>
  <c r="AL22" i="10" s="1"/>
  <c r="J22" i="10"/>
  <c r="K22" i="10" s="1"/>
  <c r="E22" i="10"/>
  <c r="F22" i="10" s="1"/>
  <c r="AT21" i="10"/>
  <c r="J21" i="10"/>
  <c r="K21" i="10" s="1"/>
  <c r="E21" i="10"/>
  <c r="F21" i="10" s="1"/>
  <c r="AT20" i="10"/>
  <c r="AK20" i="10"/>
  <c r="AL20" i="10" s="1"/>
  <c r="J20" i="10"/>
  <c r="K20" i="10" s="1"/>
  <c r="E20" i="10"/>
  <c r="F20" i="10" s="1"/>
  <c r="AT19" i="10"/>
  <c r="AK19" i="10"/>
  <c r="AL19" i="10" s="1"/>
  <c r="J19" i="10"/>
  <c r="K19" i="10" s="1"/>
  <c r="E19" i="10"/>
  <c r="F19" i="10" s="1"/>
  <c r="BO18" i="10"/>
  <c r="AT18" i="10"/>
  <c r="AL18" i="10"/>
  <c r="J18" i="10"/>
  <c r="K18" i="10" s="1"/>
  <c r="E18" i="10"/>
  <c r="F18" i="10" s="1"/>
  <c r="BO17" i="10"/>
  <c r="AT17" i="10"/>
  <c r="AK17" i="10"/>
  <c r="AL17" i="10" s="1"/>
  <c r="J17" i="10"/>
  <c r="K17" i="10" s="1"/>
  <c r="E17" i="10"/>
  <c r="F17" i="10" s="1"/>
  <c r="AT16" i="10"/>
  <c r="AK16" i="10"/>
  <c r="AL16" i="10" s="1"/>
  <c r="J16" i="10"/>
  <c r="K16" i="10" s="1"/>
  <c r="E16" i="10"/>
  <c r="F16" i="10" s="1"/>
  <c r="AT15" i="10"/>
  <c r="AK15" i="10"/>
  <c r="AL15" i="10" s="1"/>
  <c r="J15" i="10"/>
  <c r="K15" i="10" s="1"/>
  <c r="E15" i="10"/>
  <c r="F15" i="10" s="1"/>
  <c r="AT14" i="10"/>
  <c r="AK14" i="10"/>
  <c r="AL14" i="10" s="1"/>
  <c r="J14" i="10"/>
  <c r="K14" i="10" s="1"/>
  <c r="E14" i="10"/>
  <c r="F14" i="10" s="1"/>
  <c r="BO13" i="10"/>
  <c r="AT13" i="10"/>
  <c r="AL13" i="10"/>
  <c r="J13" i="10"/>
  <c r="K13" i="10" s="1"/>
  <c r="E13" i="10"/>
  <c r="F13" i="10" s="1"/>
  <c r="AK12" i="10"/>
  <c r="AL12" i="10" s="1"/>
  <c r="J12" i="10"/>
  <c r="K12" i="10" s="1"/>
  <c r="E12" i="10"/>
  <c r="F12" i="10" s="1"/>
  <c r="AT11" i="10"/>
  <c r="AK11" i="10"/>
  <c r="AL11" i="10" s="1"/>
  <c r="J11" i="10"/>
  <c r="K11" i="10" s="1"/>
  <c r="E11" i="10"/>
  <c r="F11" i="10" s="1"/>
  <c r="AT10" i="10"/>
  <c r="AK10" i="10"/>
  <c r="AL10" i="10" s="1"/>
  <c r="J10" i="10"/>
  <c r="K10" i="10" s="1"/>
  <c r="E10" i="10"/>
  <c r="F10" i="10" s="1"/>
  <c r="AT9" i="10"/>
  <c r="AK9" i="10"/>
  <c r="AL9" i="10" s="1"/>
  <c r="J9" i="10"/>
  <c r="K9" i="10" s="1"/>
  <c r="E9" i="10"/>
  <c r="F9" i="10" s="1"/>
  <c r="AK8" i="10"/>
  <c r="AL8" i="10" s="1"/>
  <c r="J8" i="10"/>
  <c r="K8" i="10" s="1"/>
  <c r="E8" i="10"/>
  <c r="F8" i="10" s="1"/>
  <c r="BO7" i="10"/>
  <c r="AT7" i="10"/>
  <c r="AK7" i="10"/>
  <c r="AL7" i="10" s="1"/>
  <c r="J7" i="10"/>
  <c r="K7" i="10" s="1"/>
  <c r="E7" i="10"/>
  <c r="F7" i="10" s="1"/>
  <c r="BO6" i="10"/>
  <c r="AT6" i="10"/>
  <c r="AK6" i="10"/>
  <c r="AL6" i="10" s="1"/>
  <c r="J6" i="10"/>
  <c r="K6" i="10" s="1"/>
  <c r="E6" i="10"/>
  <c r="F6" i="10" s="1"/>
  <c r="AT5" i="10"/>
  <c r="AK5" i="10"/>
  <c r="AL5" i="10" s="1"/>
  <c r="K5" i="10"/>
  <c r="E5" i="10"/>
  <c r="F5" i="10" s="1"/>
  <c r="BV4" i="10"/>
  <c r="BW4" i="10" s="1"/>
  <c r="AT4" i="10"/>
  <c r="AK4" i="10"/>
  <c r="AL4" i="10" s="1"/>
  <c r="T4" i="10"/>
  <c r="U4" i="10" s="1"/>
  <c r="O4" i="10"/>
  <c r="P4" i="10" s="1"/>
  <c r="J4" i="10"/>
  <c r="K4" i="10" s="1"/>
  <c r="E4" i="10"/>
  <c r="F4" i="10" s="1"/>
  <c r="BN5" i="9"/>
  <c r="BN6" i="9"/>
  <c r="BN7" i="9"/>
  <c r="BN9" i="9"/>
  <c r="BN10" i="9"/>
  <c r="BN12" i="9"/>
  <c r="BN13" i="9"/>
  <c r="BN14" i="9"/>
  <c r="BN16" i="9"/>
  <c r="BN17" i="9"/>
  <c r="BN20" i="9"/>
  <c r="BN21" i="9"/>
  <c r="BN22" i="9"/>
  <c r="BN24" i="9"/>
  <c r="BN25" i="9"/>
  <c r="BN26" i="9"/>
  <c r="BN28" i="9"/>
  <c r="BN29" i="9"/>
  <c r="AS26" i="9"/>
  <c r="AT26" i="9" s="1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7" i="9"/>
  <c r="AT28" i="9"/>
  <c r="AT29" i="9"/>
  <c r="AT30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7" i="9"/>
  <c r="AS28" i="9"/>
  <c r="AS29" i="9"/>
  <c r="AS30" i="9"/>
  <c r="AS4" i="9"/>
  <c r="AK26" i="9"/>
  <c r="AL26" i="9" s="1"/>
  <c r="AK5" i="9"/>
  <c r="AL5" i="9" s="1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7" i="9"/>
  <c r="AL28" i="9"/>
  <c r="AL29" i="9"/>
  <c r="AL30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9" i="9"/>
  <c r="AK20" i="9"/>
  <c r="AK21" i="9"/>
  <c r="AK22" i="9"/>
  <c r="AK23" i="9"/>
  <c r="AK24" i="9"/>
  <c r="AK25" i="9"/>
  <c r="AK27" i="9"/>
  <c r="AK28" i="9"/>
  <c r="AK29" i="9"/>
  <c r="AK30" i="9"/>
  <c r="AK4" i="9"/>
  <c r="AL4" i="9" s="1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4" i="9"/>
  <c r="BU4" i="9"/>
  <c r="BV4" i="9" s="1"/>
  <c r="AT4" i="9"/>
  <c r="T4" i="9"/>
  <c r="U4" i="9" s="1"/>
  <c r="O4" i="9"/>
  <c r="P4" i="9" s="1"/>
  <c r="K4" i="9"/>
  <c r="F4" i="9"/>
  <c r="BO24" i="8"/>
  <c r="BP24" i="8" s="1"/>
  <c r="BO21" i="8"/>
  <c r="BP21" i="8" s="1"/>
  <c r="BO13" i="8"/>
  <c r="BP13" i="8" s="1"/>
  <c r="BO12" i="8"/>
  <c r="BP12" i="8" s="1"/>
  <c r="BO6" i="8"/>
  <c r="BP6" i="8" s="1"/>
  <c r="BO28" i="8"/>
  <c r="BP28" i="8" s="1"/>
  <c r="BO5" i="8"/>
  <c r="BP5" i="8" s="1"/>
  <c r="BO7" i="8"/>
  <c r="BP7" i="8" s="1"/>
  <c r="BO8" i="8"/>
  <c r="BP8" i="8" s="1"/>
  <c r="BO9" i="8"/>
  <c r="BP9" i="8" s="1"/>
  <c r="BO10" i="8"/>
  <c r="BP10" i="8" s="1"/>
  <c r="BO11" i="8"/>
  <c r="BP11" i="8" s="1"/>
  <c r="BO14" i="8"/>
  <c r="BP14" i="8" s="1"/>
  <c r="BO15" i="8"/>
  <c r="BP15" i="8" s="1"/>
  <c r="BO16" i="8"/>
  <c r="BP16" i="8" s="1"/>
  <c r="BO17" i="8"/>
  <c r="BP17" i="8" s="1"/>
  <c r="BO18" i="8"/>
  <c r="BP18" i="8" s="1"/>
  <c r="BO19" i="8"/>
  <c r="BP19" i="8" s="1"/>
  <c r="BO20" i="8"/>
  <c r="BP20" i="8" s="1"/>
  <c r="BO22" i="8"/>
  <c r="BP22" i="8" s="1"/>
  <c r="BO23" i="8"/>
  <c r="BP23" i="8" s="1"/>
  <c r="BO25" i="8"/>
  <c r="BP25" i="8" s="1"/>
  <c r="BO26" i="8"/>
  <c r="BP26" i="8" s="1"/>
  <c r="BO27" i="8"/>
  <c r="BP27" i="8" s="1"/>
  <c r="AS5" i="8"/>
  <c r="AT5" i="8" s="1"/>
  <c r="AS6" i="8"/>
  <c r="AT6" i="8" s="1"/>
  <c r="AS7" i="8"/>
  <c r="AT7" i="8" s="1"/>
  <c r="AS8" i="8"/>
  <c r="AT8" i="8" s="1"/>
  <c r="AS9" i="8"/>
  <c r="AT9" i="8" s="1"/>
  <c r="AS10" i="8"/>
  <c r="AT10" i="8" s="1"/>
  <c r="AS11" i="8"/>
  <c r="AT11" i="8" s="1"/>
  <c r="AS12" i="8"/>
  <c r="AT12" i="8" s="1"/>
  <c r="AS13" i="8"/>
  <c r="AT13" i="8" s="1"/>
  <c r="AS14" i="8"/>
  <c r="AT14" i="8" s="1"/>
  <c r="AS15" i="8"/>
  <c r="AT15" i="8" s="1"/>
  <c r="AS16" i="8"/>
  <c r="AT16" i="8" s="1"/>
  <c r="AS17" i="8"/>
  <c r="AT17" i="8" s="1"/>
  <c r="AS18" i="8"/>
  <c r="AT18" i="8" s="1"/>
  <c r="AS19" i="8"/>
  <c r="AT19" i="8" s="1"/>
  <c r="AS20" i="8"/>
  <c r="AT20" i="8" s="1"/>
  <c r="AS21" i="8"/>
  <c r="AT21" i="8" s="1"/>
  <c r="AS22" i="8"/>
  <c r="AT22" i="8" s="1"/>
  <c r="AS23" i="8"/>
  <c r="AT23" i="8" s="1"/>
  <c r="AS24" i="8"/>
  <c r="AT24" i="8" s="1"/>
  <c r="AS25" i="8"/>
  <c r="AT25" i="8" s="1"/>
  <c r="AS26" i="8"/>
  <c r="AT26" i="8" s="1"/>
  <c r="AS27" i="8"/>
  <c r="AT27" i="8" s="1"/>
  <c r="AS28" i="8"/>
  <c r="AT28" i="8" s="1"/>
  <c r="AS4" i="8"/>
  <c r="AT4" i="8" s="1"/>
  <c r="AK5" i="8"/>
  <c r="AL5" i="8" s="1"/>
  <c r="AK6" i="8"/>
  <c r="AL6" i="8" s="1"/>
  <c r="AK7" i="8"/>
  <c r="AL7" i="8" s="1"/>
  <c r="AK8" i="8"/>
  <c r="AL8" i="8" s="1"/>
  <c r="AK9" i="8"/>
  <c r="AL9" i="8" s="1"/>
  <c r="AK10" i="8"/>
  <c r="AL10" i="8" s="1"/>
  <c r="AK11" i="8"/>
  <c r="AL11" i="8" s="1"/>
  <c r="AK12" i="8"/>
  <c r="AL12" i="8" s="1"/>
  <c r="AK13" i="8"/>
  <c r="AL13" i="8" s="1"/>
  <c r="AK14" i="8"/>
  <c r="AL14" i="8" s="1"/>
  <c r="AK15" i="8"/>
  <c r="AL15" i="8" s="1"/>
  <c r="AK16" i="8"/>
  <c r="AL16" i="8" s="1"/>
  <c r="AK17" i="8"/>
  <c r="AL17" i="8" s="1"/>
  <c r="AK18" i="8"/>
  <c r="AL18" i="8" s="1"/>
  <c r="AK19" i="8"/>
  <c r="AL19" i="8" s="1"/>
  <c r="AK20" i="8"/>
  <c r="AL20" i="8" s="1"/>
  <c r="AK21" i="8"/>
  <c r="AL21" i="8" s="1"/>
  <c r="AK22" i="8"/>
  <c r="AL22" i="8" s="1"/>
  <c r="AK23" i="8"/>
  <c r="AL23" i="8" s="1"/>
  <c r="AK24" i="8"/>
  <c r="AL24" i="8" s="1"/>
  <c r="AK25" i="8"/>
  <c r="AL25" i="8" s="1"/>
  <c r="AK26" i="8"/>
  <c r="AL26" i="8" s="1"/>
  <c r="AK27" i="8"/>
  <c r="AL27" i="8" s="1"/>
  <c r="AK28" i="8"/>
  <c r="AL28" i="8" s="1"/>
  <c r="AK4" i="8"/>
  <c r="K13" i="8"/>
  <c r="K21" i="8"/>
  <c r="K24" i="8"/>
  <c r="J5" i="8"/>
  <c r="K5" i="8" s="1"/>
  <c r="J6" i="8"/>
  <c r="K6" i="8" s="1"/>
  <c r="J7" i="8"/>
  <c r="K7" i="8" s="1"/>
  <c r="J8" i="8"/>
  <c r="K8" i="8" s="1"/>
  <c r="J9" i="8"/>
  <c r="K9" i="8" s="1"/>
  <c r="J10" i="8"/>
  <c r="K10" i="8" s="1"/>
  <c r="J11" i="8"/>
  <c r="K11" i="8" s="1"/>
  <c r="J12" i="8"/>
  <c r="K12" i="8" s="1"/>
  <c r="J14" i="8"/>
  <c r="K14" i="8" s="1"/>
  <c r="J15" i="8"/>
  <c r="K15" i="8" s="1"/>
  <c r="J16" i="8"/>
  <c r="K16" i="8" s="1"/>
  <c r="J17" i="8"/>
  <c r="K17" i="8" s="1"/>
  <c r="J18" i="8"/>
  <c r="K18" i="8" s="1"/>
  <c r="J19" i="8"/>
  <c r="K19" i="8" s="1"/>
  <c r="J20" i="8"/>
  <c r="K20" i="8" s="1"/>
  <c r="J22" i="8"/>
  <c r="K22" i="8" s="1"/>
  <c r="J23" i="8"/>
  <c r="K23" i="8" s="1"/>
  <c r="J25" i="8"/>
  <c r="K25" i="8" s="1"/>
  <c r="J26" i="8"/>
  <c r="K26" i="8" s="1"/>
  <c r="J27" i="8"/>
  <c r="K27" i="8" s="1"/>
  <c r="J28" i="8"/>
  <c r="K28" i="8" s="1"/>
  <c r="J4" i="8"/>
  <c r="K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4" i="8"/>
  <c r="F4" i="8" s="1"/>
  <c r="BW4" i="8"/>
  <c r="BX4" i="8" s="1"/>
  <c r="AL4" i="8"/>
  <c r="T4" i="8"/>
  <c r="U4" i="8" s="1"/>
  <c r="O4" i="8"/>
  <c r="P4" i="8" s="1"/>
  <c r="BU4" i="7"/>
  <c r="BV4" i="7" s="1"/>
  <c r="BN4" i="7"/>
  <c r="AS4" i="7"/>
  <c r="AT4" i="7" s="1"/>
  <c r="AK4" i="7"/>
  <c r="AL4" i="7" s="1"/>
  <c r="T4" i="7"/>
  <c r="U4" i="7" s="1"/>
  <c r="O4" i="7"/>
  <c r="P4" i="7" s="1"/>
  <c r="J4" i="7"/>
  <c r="K4" i="7" s="1"/>
  <c r="E4" i="7"/>
  <c r="F4" i="7" s="1"/>
  <c r="CH17" i="6"/>
  <c r="CI17" i="6" s="1"/>
  <c r="CH5" i="6"/>
  <c r="CI5" i="6" s="1"/>
  <c r="CI6" i="6"/>
  <c r="CI7" i="6"/>
  <c r="CI8" i="6"/>
  <c r="CI9" i="6"/>
  <c r="CI10" i="6"/>
  <c r="CI11" i="6"/>
  <c r="CI12" i="6"/>
  <c r="CI13" i="6"/>
  <c r="CI14" i="6"/>
  <c r="CI15" i="6"/>
  <c r="CI16" i="6"/>
  <c r="CI18" i="6"/>
  <c r="CI19" i="6"/>
  <c r="CI20" i="6"/>
  <c r="CI21" i="6"/>
  <c r="CI22" i="6"/>
  <c r="CI23" i="6"/>
  <c r="CI24" i="6"/>
  <c r="CI25" i="6"/>
  <c r="CI26" i="6"/>
  <c r="CI27" i="6"/>
  <c r="CI28" i="6"/>
  <c r="CI29" i="6"/>
  <c r="CI30" i="6"/>
  <c r="CI31" i="6"/>
  <c r="CI32" i="6"/>
  <c r="CH6" i="6"/>
  <c r="CH7" i="6"/>
  <c r="CH8" i="6"/>
  <c r="CH9" i="6"/>
  <c r="CH10" i="6"/>
  <c r="CH11" i="6"/>
  <c r="CH12" i="6"/>
  <c r="CH13" i="6"/>
  <c r="CH14" i="6"/>
  <c r="CH15" i="6"/>
  <c r="CH16" i="6"/>
  <c r="CH18" i="6"/>
  <c r="CH19" i="6"/>
  <c r="CH20" i="6"/>
  <c r="CH21" i="6"/>
  <c r="CH22" i="6"/>
  <c r="CH23" i="6"/>
  <c r="CH24" i="6"/>
  <c r="CH25" i="6"/>
  <c r="CH26" i="6"/>
  <c r="CH27" i="6"/>
  <c r="CH28" i="6"/>
  <c r="CH29" i="6"/>
  <c r="CH30" i="6"/>
  <c r="CH31" i="6"/>
  <c r="CH32" i="6"/>
  <c r="CH4" i="6"/>
  <c r="BC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4" i="6"/>
  <c r="BC4" i="6" s="1"/>
  <c r="AT17" i="6"/>
  <c r="AU17" i="6" s="1"/>
  <c r="AT5" i="6"/>
  <c r="AU5" i="6" s="1"/>
  <c r="AU6" i="6"/>
  <c r="AU7" i="6"/>
  <c r="AU8" i="6"/>
  <c r="AU9" i="6"/>
  <c r="AU10" i="6"/>
  <c r="AU11" i="6"/>
  <c r="AU12" i="6"/>
  <c r="AU13" i="6"/>
  <c r="AU14" i="6"/>
  <c r="AU15" i="6"/>
  <c r="AU16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T6" i="6"/>
  <c r="AT7" i="6"/>
  <c r="AT8" i="6"/>
  <c r="AT9" i="6"/>
  <c r="AT10" i="6"/>
  <c r="AT11" i="6"/>
  <c r="AT12" i="6"/>
  <c r="AT13" i="6"/>
  <c r="AT14" i="6"/>
  <c r="AT15" i="6"/>
  <c r="AT16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4" i="6"/>
  <c r="AU4" i="6" s="1"/>
  <c r="O17" i="6"/>
  <c r="P17" i="6" s="1"/>
  <c r="O5" i="6"/>
  <c r="P5" i="6"/>
  <c r="P6" i="6"/>
  <c r="P7" i="6"/>
  <c r="P8" i="6"/>
  <c r="P9" i="6"/>
  <c r="P10" i="6"/>
  <c r="P11" i="6"/>
  <c r="P12" i="6"/>
  <c r="P13" i="6"/>
  <c r="P14" i="6"/>
  <c r="P15" i="6"/>
  <c r="P16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O6" i="6"/>
  <c r="O7" i="6"/>
  <c r="O8" i="6"/>
  <c r="O9" i="6"/>
  <c r="O10" i="6"/>
  <c r="O11" i="6"/>
  <c r="O12" i="6"/>
  <c r="O13" i="6"/>
  <c r="O14" i="6"/>
  <c r="O15" i="6"/>
  <c r="O16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E17" i="6"/>
  <c r="F17" i="6" s="1"/>
  <c r="E5" i="6"/>
  <c r="F5" i="6" s="1"/>
  <c r="F6" i="6"/>
  <c r="F7" i="6"/>
  <c r="F8" i="6"/>
  <c r="F9" i="6"/>
  <c r="F10" i="6"/>
  <c r="F11" i="6"/>
  <c r="F12" i="6"/>
  <c r="F13" i="6"/>
  <c r="F14" i="6"/>
  <c r="F15" i="6"/>
  <c r="F16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E6" i="6"/>
  <c r="E7" i="6"/>
  <c r="E8" i="6"/>
  <c r="E9" i="6"/>
  <c r="E10" i="6"/>
  <c r="E11" i="6"/>
  <c r="E12" i="6"/>
  <c r="E13" i="6"/>
  <c r="E14" i="6"/>
  <c r="E15" i="6"/>
  <c r="E16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4" i="6"/>
  <c r="CP4" i="6"/>
  <c r="CQ4" i="6" s="1"/>
  <c r="CI4" i="6"/>
  <c r="T4" i="6"/>
  <c r="U4" i="6" s="1"/>
  <c r="O4" i="6"/>
  <c r="P4" i="6" s="1"/>
  <c r="J4" i="6"/>
  <c r="K4" i="6" s="1"/>
  <c r="F4" i="6"/>
  <c r="CQ5" i="5"/>
  <c r="CQ6" i="5"/>
  <c r="CQ7" i="5"/>
  <c r="CQ8" i="5"/>
  <c r="CQ9" i="5"/>
  <c r="CQ10" i="5"/>
  <c r="CQ11" i="5"/>
  <c r="CQ12" i="5"/>
  <c r="CQ13" i="5"/>
  <c r="CQ14" i="5"/>
  <c r="CQ17" i="5"/>
  <c r="CQ18" i="5"/>
  <c r="CQ19" i="5"/>
  <c r="CQ20" i="5"/>
  <c r="CQ21" i="5"/>
  <c r="CQ22" i="5"/>
  <c r="CQ23" i="5"/>
  <c r="CQ24" i="5"/>
  <c r="CQ25" i="5"/>
  <c r="CQ26" i="5"/>
  <c r="CQ27" i="5"/>
  <c r="CQ28" i="5"/>
  <c r="CQ29" i="5"/>
  <c r="CQ30" i="5"/>
  <c r="CQ31" i="5"/>
  <c r="CQ32" i="5"/>
  <c r="CQ4" i="5"/>
  <c r="CP32" i="5"/>
  <c r="CP5" i="5"/>
  <c r="CP6" i="5"/>
  <c r="CP7" i="5"/>
  <c r="CP8" i="5"/>
  <c r="CP9" i="5"/>
  <c r="CP10" i="5"/>
  <c r="CP11" i="5"/>
  <c r="CP12" i="5"/>
  <c r="CP13" i="5"/>
  <c r="CP14" i="5"/>
  <c r="CP17" i="5"/>
  <c r="CP18" i="5"/>
  <c r="CP19" i="5"/>
  <c r="CP20" i="5"/>
  <c r="CP21" i="5"/>
  <c r="CP22" i="5"/>
  <c r="CP23" i="5"/>
  <c r="CP24" i="5"/>
  <c r="CP25" i="5"/>
  <c r="CP26" i="5"/>
  <c r="CP27" i="5"/>
  <c r="CP28" i="5"/>
  <c r="CP29" i="5"/>
  <c r="CP30" i="5"/>
  <c r="CP31" i="5"/>
  <c r="CP4" i="5"/>
  <c r="CI32" i="5"/>
  <c r="CI5" i="5"/>
  <c r="CI6" i="5"/>
  <c r="CI7" i="5"/>
  <c r="CI8" i="5"/>
  <c r="CI9" i="5"/>
  <c r="CI10" i="5"/>
  <c r="CI11" i="5"/>
  <c r="CI12" i="5"/>
  <c r="CI13" i="5"/>
  <c r="CI14" i="5"/>
  <c r="CI15" i="5"/>
  <c r="CI16" i="5"/>
  <c r="CI17" i="5"/>
  <c r="CI18" i="5"/>
  <c r="CI19" i="5"/>
  <c r="CI20" i="5"/>
  <c r="CI21" i="5"/>
  <c r="CI22" i="5"/>
  <c r="CI23" i="5"/>
  <c r="CI24" i="5"/>
  <c r="CI25" i="5"/>
  <c r="CI26" i="5"/>
  <c r="CI27" i="5"/>
  <c r="CI28" i="5"/>
  <c r="CI29" i="5"/>
  <c r="CI30" i="5"/>
  <c r="CI31" i="5"/>
  <c r="CH5" i="5"/>
  <c r="CH6" i="5"/>
  <c r="CH7" i="5"/>
  <c r="CH8" i="5"/>
  <c r="CH9" i="5"/>
  <c r="CH10" i="5"/>
  <c r="CH11" i="5"/>
  <c r="CH12" i="5"/>
  <c r="CH13" i="5"/>
  <c r="CH14" i="5"/>
  <c r="CH15" i="5"/>
  <c r="CH16" i="5"/>
  <c r="CH17" i="5"/>
  <c r="CH18" i="5"/>
  <c r="CH19" i="5"/>
  <c r="CH20" i="5"/>
  <c r="CH21" i="5"/>
  <c r="CH22" i="5"/>
  <c r="CH23" i="5"/>
  <c r="CH24" i="5"/>
  <c r="CH25" i="5"/>
  <c r="CH26" i="5"/>
  <c r="CH27" i="5"/>
  <c r="CH28" i="5"/>
  <c r="CH29" i="5"/>
  <c r="CH30" i="5"/>
  <c r="CH31" i="5"/>
  <c r="CH32" i="5"/>
  <c r="CH4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4" i="5"/>
  <c r="AT30" i="5"/>
  <c r="AU30" i="5" s="1"/>
  <c r="AT27" i="5"/>
  <c r="AU27" i="5" s="1"/>
  <c r="AT15" i="5"/>
  <c r="AT12" i="5"/>
  <c r="AU12" i="5" s="1"/>
  <c r="AT6" i="5"/>
  <c r="AU6" i="5" s="1"/>
  <c r="AT4" i="5"/>
  <c r="AU4" i="5" s="1"/>
  <c r="AU5" i="5"/>
  <c r="AU7" i="5"/>
  <c r="AU8" i="5"/>
  <c r="AU9" i="5"/>
  <c r="AU10" i="5"/>
  <c r="AU11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8" i="5"/>
  <c r="AU29" i="5"/>
  <c r="AU31" i="5"/>
  <c r="AU32" i="5"/>
  <c r="AT5" i="5"/>
  <c r="AT7" i="5"/>
  <c r="AT8" i="5"/>
  <c r="AT9" i="5"/>
  <c r="AT10" i="5"/>
  <c r="AT11" i="5"/>
  <c r="AT13" i="5"/>
  <c r="AT14" i="5"/>
  <c r="AT16" i="5"/>
  <c r="AT17" i="5"/>
  <c r="AT18" i="5"/>
  <c r="AT19" i="5"/>
  <c r="AT20" i="5"/>
  <c r="AT21" i="5"/>
  <c r="AT22" i="5"/>
  <c r="AT23" i="5"/>
  <c r="AT24" i="5"/>
  <c r="AT25" i="5"/>
  <c r="AT26" i="5"/>
  <c r="AT28" i="5"/>
  <c r="AT29" i="5"/>
  <c r="AT31" i="5"/>
  <c r="AT32" i="5"/>
  <c r="U4" i="5"/>
  <c r="U5" i="5"/>
  <c r="U6" i="5"/>
  <c r="U7" i="5"/>
  <c r="U8" i="5"/>
  <c r="U9" i="5"/>
  <c r="U10" i="5"/>
  <c r="U11" i="5"/>
  <c r="U13" i="5"/>
  <c r="U14" i="5"/>
  <c r="U16" i="5"/>
  <c r="U17" i="5"/>
  <c r="U18" i="5"/>
  <c r="U19" i="5"/>
  <c r="U20" i="5"/>
  <c r="U21" i="5"/>
  <c r="U22" i="5"/>
  <c r="U23" i="5"/>
  <c r="U24" i="5"/>
  <c r="U25" i="5"/>
  <c r="U26" i="5"/>
  <c r="U28" i="5"/>
  <c r="U29" i="5"/>
  <c r="U31" i="5"/>
  <c r="U32" i="5"/>
  <c r="T5" i="5"/>
  <c r="T6" i="5"/>
  <c r="T7" i="5"/>
  <c r="T8" i="5"/>
  <c r="T9" i="5"/>
  <c r="T10" i="5"/>
  <c r="T11" i="5"/>
  <c r="T13" i="5"/>
  <c r="T14" i="5"/>
  <c r="T16" i="5"/>
  <c r="T17" i="5"/>
  <c r="T18" i="5"/>
  <c r="T19" i="5"/>
  <c r="T20" i="5"/>
  <c r="T21" i="5"/>
  <c r="T22" i="5"/>
  <c r="T23" i="5"/>
  <c r="T24" i="5"/>
  <c r="T25" i="5"/>
  <c r="T26" i="5"/>
  <c r="T28" i="5"/>
  <c r="T29" i="5"/>
  <c r="T31" i="5"/>
  <c r="T32" i="5"/>
  <c r="T4" i="5"/>
  <c r="O30" i="5"/>
  <c r="P30" i="5" s="1"/>
  <c r="O27" i="5"/>
  <c r="P27" i="5" s="1"/>
  <c r="O15" i="5"/>
  <c r="O12" i="5"/>
  <c r="P12" i="5" s="1"/>
  <c r="O6" i="5"/>
  <c r="P6" i="5" s="1"/>
  <c r="P5" i="5"/>
  <c r="P7" i="5"/>
  <c r="P8" i="5"/>
  <c r="P9" i="5"/>
  <c r="P10" i="5"/>
  <c r="P11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8" i="5"/>
  <c r="P29" i="5"/>
  <c r="P31" i="5"/>
  <c r="P32" i="5"/>
  <c r="O5" i="5"/>
  <c r="O7" i="5"/>
  <c r="O8" i="5"/>
  <c r="O9" i="5"/>
  <c r="O10" i="5"/>
  <c r="O11" i="5"/>
  <c r="O13" i="5"/>
  <c r="O14" i="5"/>
  <c r="O16" i="5"/>
  <c r="O17" i="5"/>
  <c r="O18" i="5"/>
  <c r="O19" i="5"/>
  <c r="O20" i="5"/>
  <c r="O21" i="5"/>
  <c r="O22" i="5"/>
  <c r="O23" i="5"/>
  <c r="O24" i="5"/>
  <c r="O25" i="5"/>
  <c r="O26" i="5"/>
  <c r="O28" i="5"/>
  <c r="O29" i="5"/>
  <c r="O31" i="5"/>
  <c r="O32" i="5"/>
  <c r="O4" i="5"/>
  <c r="P4" i="5" s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F4" i="5"/>
  <c r="CI4" i="5"/>
  <c r="BC4" i="5"/>
  <c r="K4" i="1"/>
  <c r="AT22" i="4"/>
  <c r="BJ1" i="4"/>
  <c r="AU22" i="4" s="1"/>
  <c r="AT8" i="4"/>
  <c r="AU8" i="4" s="1"/>
  <c r="BB8" i="4"/>
  <c r="BC8" i="4" s="1"/>
  <c r="CH26" i="4"/>
  <c r="CI26" i="4" s="1"/>
  <c r="CH24" i="4"/>
  <c r="CI24" i="4" s="1"/>
  <c r="CH22" i="4"/>
  <c r="CI22" i="4" s="1"/>
  <c r="CH21" i="4"/>
  <c r="CI21" i="4" s="1"/>
  <c r="CH19" i="4"/>
  <c r="CI19" i="4" s="1"/>
  <c r="CH17" i="4"/>
  <c r="CI17" i="4" s="1"/>
  <c r="CH13" i="4"/>
  <c r="CI13" i="4" s="1"/>
  <c r="CH12" i="4"/>
  <c r="CI12" i="4" s="1"/>
  <c r="CH8" i="4"/>
  <c r="CI8" i="4" s="1"/>
  <c r="CH6" i="4"/>
  <c r="CI6" i="4" s="1"/>
  <c r="CH5" i="4"/>
  <c r="CI5" i="4" s="1"/>
  <c r="CH4" i="4"/>
  <c r="CQ5" i="4"/>
  <c r="CQ6" i="4"/>
  <c r="CQ7" i="4"/>
  <c r="CQ8" i="4"/>
  <c r="CQ9" i="4"/>
  <c r="CQ10" i="4"/>
  <c r="CQ11" i="4"/>
  <c r="CQ12" i="4"/>
  <c r="CQ13" i="4"/>
  <c r="CQ14" i="4"/>
  <c r="CQ15" i="4"/>
  <c r="CQ16" i="4"/>
  <c r="CQ17" i="4"/>
  <c r="CQ18" i="4"/>
  <c r="CQ19" i="4"/>
  <c r="CQ20" i="4"/>
  <c r="CQ21" i="4"/>
  <c r="CQ22" i="4"/>
  <c r="CQ23" i="4"/>
  <c r="CQ24" i="4"/>
  <c r="CQ25" i="4"/>
  <c r="CQ26" i="4"/>
  <c r="CQ27" i="4"/>
  <c r="CQ28" i="4"/>
  <c r="CQ29" i="4"/>
  <c r="CQ30" i="4"/>
  <c r="CQ31" i="4"/>
  <c r="CQ33" i="4"/>
  <c r="CP5" i="4"/>
  <c r="CP6" i="4"/>
  <c r="CP7" i="4"/>
  <c r="CP8" i="4"/>
  <c r="CP9" i="4"/>
  <c r="CP10" i="4"/>
  <c r="CP11" i="4"/>
  <c r="CP12" i="4"/>
  <c r="CP13" i="4"/>
  <c r="CP14" i="4"/>
  <c r="CP15" i="4"/>
  <c r="CP16" i="4"/>
  <c r="CP17" i="4"/>
  <c r="CP18" i="4"/>
  <c r="CP19" i="4"/>
  <c r="CP20" i="4"/>
  <c r="CP21" i="4"/>
  <c r="CP22" i="4"/>
  <c r="CP23" i="4"/>
  <c r="CP24" i="4"/>
  <c r="CP25" i="4"/>
  <c r="CP26" i="4"/>
  <c r="CP27" i="4"/>
  <c r="CP28" i="4"/>
  <c r="CP29" i="4"/>
  <c r="CP30" i="4"/>
  <c r="CP31" i="4"/>
  <c r="CP33" i="4"/>
  <c r="CP4" i="4"/>
  <c r="CI7" i="4"/>
  <c r="CI9" i="4"/>
  <c r="CI10" i="4"/>
  <c r="CI11" i="4"/>
  <c r="CI14" i="4"/>
  <c r="CI15" i="4"/>
  <c r="CI16" i="4"/>
  <c r="CI18" i="4"/>
  <c r="CI20" i="4"/>
  <c r="CI23" i="4"/>
  <c r="CI25" i="4"/>
  <c r="CI27" i="4"/>
  <c r="CI28" i="4"/>
  <c r="CI29" i="4"/>
  <c r="CI30" i="4"/>
  <c r="CI31" i="4"/>
  <c r="CI33" i="4"/>
  <c r="CH9" i="4"/>
  <c r="CH10" i="4"/>
  <c r="CH11" i="4"/>
  <c r="CH14" i="4"/>
  <c r="CH15" i="4"/>
  <c r="CH16" i="4"/>
  <c r="CH18" i="4"/>
  <c r="CH20" i="4"/>
  <c r="CH23" i="4"/>
  <c r="CH25" i="4"/>
  <c r="CH27" i="4"/>
  <c r="CH28" i="4"/>
  <c r="CH29" i="4"/>
  <c r="CH30" i="4"/>
  <c r="CH31" i="4"/>
  <c r="CH33" i="4"/>
  <c r="BC33" i="4"/>
  <c r="BC5" i="4"/>
  <c r="BC6" i="4"/>
  <c r="BC7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B33" i="4"/>
  <c r="BB5" i="4"/>
  <c r="BB6" i="4"/>
  <c r="BB7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4" i="4"/>
  <c r="AU5" i="4"/>
  <c r="AU6" i="4"/>
  <c r="AU7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3" i="4"/>
  <c r="AU24" i="4"/>
  <c r="AU25" i="4"/>
  <c r="AU26" i="4"/>
  <c r="AU27" i="4"/>
  <c r="AU28" i="4"/>
  <c r="AU29" i="4"/>
  <c r="AU30" i="4"/>
  <c r="AU31" i="4"/>
  <c r="AU33" i="4"/>
  <c r="AT5" i="4"/>
  <c r="AT6" i="4"/>
  <c r="AT7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3" i="4"/>
  <c r="AT24" i="4"/>
  <c r="AT25" i="4"/>
  <c r="AT26" i="4"/>
  <c r="AT27" i="4"/>
  <c r="AT28" i="4"/>
  <c r="AT29" i="4"/>
  <c r="AT30" i="4"/>
  <c r="AT31" i="4"/>
  <c r="AT33" i="4"/>
  <c r="AT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K33" i="4" s="1"/>
  <c r="K4" i="4"/>
  <c r="J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4" i="3"/>
  <c r="P4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4" i="4"/>
  <c r="CQ4" i="4" l="1"/>
  <c r="CI4" i="4"/>
  <c r="BC4" i="4"/>
  <c r="AU4" i="4"/>
  <c r="T4" i="4"/>
  <c r="U4" i="4" s="1"/>
  <c r="O4" i="4"/>
  <c r="P4" i="4" s="1"/>
  <c r="CH21" i="3" l="1"/>
  <c r="CI21" i="3" s="1"/>
  <c r="CH19" i="3"/>
  <c r="CI19" i="3" s="1"/>
  <c r="CH17" i="3"/>
  <c r="CI17" i="3" s="1"/>
  <c r="CH15" i="3"/>
  <c r="CI15" i="3" s="1"/>
  <c r="CH14" i="3"/>
  <c r="CI14" i="3" s="1"/>
  <c r="CH12" i="3"/>
  <c r="CI12" i="3" s="1"/>
  <c r="BB21" i="3"/>
  <c r="BC21" i="3" s="1"/>
  <c r="BB12" i="3"/>
  <c r="BC12" i="3" s="1"/>
  <c r="AT19" i="3"/>
  <c r="AU19" i="3" s="1"/>
  <c r="AT14" i="3"/>
  <c r="AU14" i="3" s="1"/>
  <c r="AT12" i="3"/>
  <c r="AU12" i="3" s="1"/>
  <c r="O21" i="3"/>
  <c r="P21" i="3" s="1"/>
  <c r="O19" i="3"/>
  <c r="P19" i="3" s="1"/>
  <c r="O16" i="3"/>
  <c r="P16" i="3" s="1"/>
  <c r="O14" i="3"/>
  <c r="P14" i="3" s="1"/>
  <c r="CQ5" i="3"/>
  <c r="CQ6" i="3"/>
  <c r="CQ7" i="3"/>
  <c r="CQ8" i="3"/>
  <c r="CQ9" i="3"/>
  <c r="CQ10" i="3"/>
  <c r="CQ11" i="3"/>
  <c r="CQ12" i="3"/>
  <c r="CQ13" i="3"/>
  <c r="CQ14" i="3"/>
  <c r="CQ15" i="3"/>
  <c r="CQ16" i="3"/>
  <c r="CQ17" i="3"/>
  <c r="CQ18" i="3"/>
  <c r="CQ20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P5" i="3"/>
  <c r="CP6" i="3"/>
  <c r="CP7" i="3"/>
  <c r="CP8" i="3"/>
  <c r="CP9" i="3"/>
  <c r="CP10" i="3"/>
  <c r="CP11" i="3"/>
  <c r="CP12" i="3"/>
  <c r="CP13" i="3"/>
  <c r="CP14" i="3"/>
  <c r="CP15" i="3"/>
  <c r="CP16" i="3"/>
  <c r="CP17" i="3"/>
  <c r="CP18" i="3"/>
  <c r="CP20" i="3"/>
  <c r="CP21" i="3"/>
  <c r="CP22" i="3"/>
  <c r="CP23" i="3"/>
  <c r="CP24" i="3"/>
  <c r="CP25" i="3"/>
  <c r="CP26" i="3"/>
  <c r="CP27" i="3"/>
  <c r="CP28" i="3"/>
  <c r="CP29" i="3"/>
  <c r="CP30" i="3"/>
  <c r="CP31" i="3"/>
  <c r="CP32" i="3"/>
  <c r="CP33" i="3"/>
  <c r="CQ4" i="3"/>
  <c r="CP4" i="3"/>
  <c r="CI5" i="3"/>
  <c r="CI6" i="3"/>
  <c r="CI7" i="3"/>
  <c r="CI8" i="3"/>
  <c r="CI9" i="3"/>
  <c r="CI10" i="3"/>
  <c r="CI11" i="3"/>
  <c r="CI13" i="3"/>
  <c r="CI16" i="3"/>
  <c r="CI18" i="3"/>
  <c r="CI20" i="3"/>
  <c r="CI22" i="3"/>
  <c r="CI23" i="3"/>
  <c r="CI24" i="3"/>
  <c r="CI25" i="3"/>
  <c r="CI26" i="3"/>
  <c r="CI27" i="3"/>
  <c r="CI28" i="3"/>
  <c r="CI29" i="3"/>
  <c r="CI30" i="3"/>
  <c r="CI31" i="3"/>
  <c r="CI32" i="3"/>
  <c r="CI33" i="3"/>
  <c r="CH5" i="3"/>
  <c r="CH6" i="3"/>
  <c r="CH7" i="3"/>
  <c r="CH8" i="3"/>
  <c r="CH9" i="3"/>
  <c r="CH10" i="3"/>
  <c r="CH11" i="3"/>
  <c r="CH13" i="3"/>
  <c r="CH16" i="3"/>
  <c r="CH18" i="3"/>
  <c r="CH20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I4" i="3"/>
  <c r="CH4" i="3"/>
  <c r="BC5" i="3"/>
  <c r="BC6" i="3"/>
  <c r="BC7" i="3"/>
  <c r="BC8" i="3"/>
  <c r="BC9" i="3"/>
  <c r="BC10" i="3"/>
  <c r="BC11" i="3"/>
  <c r="BC13" i="3"/>
  <c r="BC14" i="3"/>
  <c r="BC15" i="3"/>
  <c r="BC16" i="3"/>
  <c r="BC17" i="3"/>
  <c r="BC18" i="3"/>
  <c r="BC19" i="3"/>
  <c r="BC20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4" i="3"/>
  <c r="BB5" i="3"/>
  <c r="BB6" i="3"/>
  <c r="BB7" i="3"/>
  <c r="BB8" i="3"/>
  <c r="BB9" i="3"/>
  <c r="BB10" i="3"/>
  <c r="BB11" i="3"/>
  <c r="BB13" i="3"/>
  <c r="BB14" i="3"/>
  <c r="BB15" i="3"/>
  <c r="BB16" i="3"/>
  <c r="BB17" i="3"/>
  <c r="BB18" i="3"/>
  <c r="BB19" i="3"/>
  <c r="BB20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4" i="3"/>
  <c r="AU5" i="3"/>
  <c r="AU6" i="3"/>
  <c r="AU7" i="3"/>
  <c r="AU8" i="3"/>
  <c r="AU9" i="3"/>
  <c r="AU10" i="3"/>
  <c r="AU11" i="3"/>
  <c r="AU13" i="3"/>
  <c r="AU15" i="3"/>
  <c r="AU16" i="3"/>
  <c r="AU17" i="3"/>
  <c r="AU18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T5" i="3"/>
  <c r="AT6" i="3"/>
  <c r="AT7" i="3"/>
  <c r="AT8" i="3"/>
  <c r="AT9" i="3"/>
  <c r="AT10" i="3"/>
  <c r="AT11" i="3"/>
  <c r="AT13" i="3"/>
  <c r="AT15" i="3"/>
  <c r="AT16" i="3"/>
  <c r="AT17" i="3"/>
  <c r="AT18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U4" i="3"/>
  <c r="AT4" i="3"/>
  <c r="CQ4" i="1"/>
  <c r="CI4" i="1"/>
  <c r="BC4" i="1"/>
  <c r="AU4" i="1"/>
  <c r="U4" i="1"/>
  <c r="P4" i="1"/>
  <c r="P33" i="3"/>
  <c r="P5" i="3"/>
  <c r="P6" i="3"/>
  <c r="P7" i="3"/>
  <c r="P8" i="3"/>
  <c r="P9" i="3"/>
  <c r="P10" i="3"/>
  <c r="P11" i="3"/>
  <c r="P12" i="3"/>
  <c r="P13" i="3"/>
  <c r="P15" i="3"/>
  <c r="P17" i="3"/>
  <c r="P18" i="3"/>
  <c r="P20" i="3"/>
  <c r="P22" i="3"/>
  <c r="P23" i="3"/>
  <c r="P24" i="3"/>
  <c r="P25" i="3"/>
  <c r="P26" i="3"/>
  <c r="P27" i="3"/>
  <c r="P28" i="3"/>
  <c r="P29" i="3"/>
  <c r="P30" i="3"/>
  <c r="P31" i="3"/>
  <c r="P32" i="3"/>
  <c r="CQ33" i="3"/>
  <c r="O33" i="3"/>
  <c r="O32" i="3"/>
  <c r="O31" i="3"/>
  <c r="O30" i="3"/>
  <c r="O29" i="3"/>
  <c r="O28" i="3"/>
  <c r="O27" i="3"/>
  <c r="O26" i="3"/>
  <c r="O25" i="3"/>
  <c r="O24" i="3"/>
  <c r="O23" i="3"/>
  <c r="O22" i="3"/>
  <c r="O20" i="3"/>
  <c r="O18" i="3"/>
  <c r="O17" i="3"/>
  <c r="O15" i="3"/>
  <c r="O13" i="3"/>
  <c r="O12" i="3"/>
  <c r="O11" i="3"/>
  <c r="O10" i="3"/>
  <c r="O9" i="3"/>
  <c r="O8" i="3"/>
  <c r="O7" i="3"/>
  <c r="O6" i="3"/>
  <c r="O5" i="3"/>
  <c r="U4" i="3"/>
  <c r="T4" i="3"/>
  <c r="O4" i="3"/>
  <c r="K4" i="3"/>
  <c r="J4" i="3"/>
  <c r="CH4" i="1"/>
  <c r="CP4" i="1"/>
  <c r="BB4" i="1"/>
  <c r="AT4" i="1"/>
  <c r="T4" i="1"/>
  <c r="O4" i="1"/>
  <c r="J4" i="1"/>
  <c r="E4" i="1"/>
  <c r="F4" i="1" s="1"/>
</calcChain>
</file>

<file path=xl/sharedStrings.xml><?xml version="1.0" encoding="utf-8"?>
<sst xmlns="http://schemas.openxmlformats.org/spreadsheetml/2006/main" count="5537" uniqueCount="321">
  <si>
    <t>Classe 
Année</t>
  </si>
  <si>
    <t>composante 1</t>
  </si>
  <si>
    <t>composante 2</t>
  </si>
  <si>
    <t>6ème</t>
  </si>
  <si>
    <t>composante 3</t>
  </si>
  <si>
    <t>composante 4</t>
  </si>
  <si>
    <t>D2/1</t>
  </si>
  <si>
    <t>D2/2</t>
  </si>
  <si>
    <t>D2/3</t>
  </si>
  <si>
    <t>D2/4</t>
  </si>
  <si>
    <t>D2/5</t>
  </si>
  <si>
    <t>D2/6</t>
  </si>
  <si>
    <t>D2/7</t>
  </si>
  <si>
    <t>D2/8</t>
  </si>
  <si>
    <t>D3/1</t>
  </si>
  <si>
    <t>D3/2</t>
  </si>
  <si>
    <t>D4/1</t>
  </si>
  <si>
    <t>D4/2</t>
  </si>
  <si>
    <t>D4/3</t>
  </si>
  <si>
    <t>D4/4</t>
  </si>
  <si>
    <t>D4/5</t>
  </si>
  <si>
    <t>D4/6</t>
  </si>
  <si>
    <t>D4/7</t>
  </si>
  <si>
    <t>D4/8</t>
  </si>
  <si>
    <t>D4/9</t>
  </si>
  <si>
    <t>D4/10</t>
  </si>
  <si>
    <t>D5/1</t>
  </si>
  <si>
    <t>D5/2</t>
  </si>
  <si>
    <t>référence</t>
  </si>
  <si>
    <t>bilan</t>
  </si>
  <si>
    <t>A</t>
  </si>
  <si>
    <t>B</t>
  </si>
  <si>
    <t>C</t>
  </si>
  <si>
    <t>D</t>
  </si>
  <si>
    <t>E</t>
  </si>
  <si>
    <t>ARNAUD Claire</t>
  </si>
  <si>
    <t>AUCHERES Louise</t>
  </si>
  <si>
    <t>AUDOUIN Ines</t>
  </si>
  <si>
    <t>BENOIST Constance</t>
  </si>
  <si>
    <t>BOURGANEL Carla-Marie</t>
  </si>
  <si>
    <t>CALLIER Alexandre</t>
  </si>
  <si>
    <t>DE LATOUR Thibault</t>
  </si>
  <si>
    <t>DE ROLLAND Guillemette</t>
  </si>
  <si>
    <t>DUPEYRON Stanislas</t>
  </si>
  <si>
    <t>FANOUS Juliano</t>
  </si>
  <si>
    <t>FAUVARQUE Gaspard</t>
  </si>
  <si>
    <t>GASCHIGNARD Marc-Helie</t>
  </si>
  <si>
    <t>GAUTIER Antoine</t>
  </si>
  <si>
    <t>GOUGEARD Antoine</t>
  </si>
  <si>
    <t>GUILLET Elise</t>
  </si>
  <si>
    <t>HILDENE Gaspard</t>
  </si>
  <si>
    <t>KAISER Aliette</t>
  </si>
  <si>
    <t>LE BOLLOCH Arthur</t>
  </si>
  <si>
    <t>MARXUACH Camille</t>
  </si>
  <si>
    <t>MOQUET Ewan</t>
  </si>
  <si>
    <t>MORIN Maylis</t>
  </si>
  <si>
    <t>PEYROUX Constance</t>
  </si>
  <si>
    <t>RAZAVI Raphaelle</t>
  </si>
  <si>
    <t>RENARD Benoit</t>
  </si>
  <si>
    <t>RHEINART Loic</t>
  </si>
  <si>
    <t>ROGER Solene</t>
  </si>
  <si>
    <t>ROSIER Timothe</t>
  </si>
  <si>
    <t>SOURISCE Noah</t>
  </si>
  <si>
    <t>SURY Domitille</t>
  </si>
  <si>
    <t>VRAIN Penelope</t>
  </si>
  <si>
    <t>D2</t>
  </si>
  <si>
    <t>BOUSSION Valentine</t>
  </si>
  <si>
    <t>BRAND Gregoire</t>
  </si>
  <si>
    <t>BREDIN Margaux</t>
  </si>
  <si>
    <t>BRUN Tehina</t>
  </si>
  <si>
    <t>CAILLEAUX Ethan</t>
  </si>
  <si>
    <t>CHABLE Alexandre</t>
  </si>
  <si>
    <t>CLOCHARD Anaelle</t>
  </si>
  <si>
    <r>
      <t>COTTON</t>
    </r>
    <r>
      <rPr>
        <sz val="9"/>
        <color indexed="8"/>
        <rFont val="Calibri"/>
        <family val="2"/>
      </rPr>
      <t xml:space="preserve"> </t>
    </r>
    <r>
      <rPr>
        <sz val="8"/>
        <color indexed="8"/>
        <rFont val="Calibri"/>
        <family val="2"/>
      </rPr>
      <t xml:space="preserve">DE BENNETOT </t>
    </r>
    <r>
      <rPr>
        <sz val="9"/>
        <color indexed="8"/>
        <rFont val="Calibri"/>
        <family val="2"/>
      </rPr>
      <t>Clement</t>
    </r>
  </si>
  <si>
    <t>DE SINETY Isaure</t>
  </si>
  <si>
    <t>DESECOT Marie-Alix</t>
  </si>
  <si>
    <t>DOULCET Francois</t>
  </si>
  <si>
    <t>DU PEYROUX Zita</t>
  </si>
  <si>
    <t>DUVIVIER Faustine</t>
  </si>
  <si>
    <t>ESTOURNET Paul</t>
  </si>
  <si>
    <t>FROUX Thomas</t>
  </si>
  <si>
    <t>GRAINDORGE Ines</t>
  </si>
  <si>
    <t>HEDMAN Theo</t>
  </si>
  <si>
    <t>HUE Charlotte</t>
  </si>
  <si>
    <t>LANGLOIS Capucine</t>
  </si>
  <si>
    <t>LE DIEU DE VILLE Solene</t>
  </si>
  <si>
    <t>LEVY Jacob-David</t>
  </si>
  <si>
    <t>LORDET Jules</t>
  </si>
  <si>
    <t>MARMOUSET Airelle</t>
  </si>
  <si>
    <t>PAING Jean-Baptiste</t>
  </si>
  <si>
    <t>PERRIN Eloi</t>
  </si>
  <si>
    <t>PESCHARD Faustine</t>
  </si>
  <si>
    <t>PHU Adelie</t>
  </si>
  <si>
    <t>PICARD Martin</t>
  </si>
  <si>
    <t>RAIMBAULT--SAVOVA Lisa</t>
  </si>
  <si>
    <t>VRAIN Henri</t>
  </si>
  <si>
    <t>C1</t>
  </si>
  <si>
    <t>D5</t>
  </si>
  <si>
    <t>D4</t>
  </si>
  <si>
    <t>D3</t>
  </si>
  <si>
    <t>C2</t>
  </si>
  <si>
    <t>C3</t>
  </si>
  <si>
    <t>C4</t>
  </si>
  <si>
    <t>ARTIGA Francois</t>
  </si>
  <si>
    <t>BERLISON Jade</t>
  </si>
  <si>
    <r>
      <t>BERNARD-</t>
    </r>
    <r>
      <rPr>
        <sz val="10"/>
        <color indexed="8"/>
        <rFont val="Calibri"/>
        <family val="2"/>
      </rPr>
      <t>MENU Philomene</t>
    </r>
  </si>
  <si>
    <t>BLANC Guillaume</t>
  </si>
  <si>
    <t>BOURDOIS Astree</t>
  </si>
  <si>
    <t>COSTA Agathe</t>
  </si>
  <si>
    <t>DELHOMMAIS Adele</t>
  </si>
  <si>
    <t>DEVINEAU Éléonore</t>
  </si>
  <si>
    <t>DURAND Lucas</t>
  </si>
  <si>
    <t>FERREIRA Maxence</t>
  </si>
  <si>
    <t>GATINE Nicolas</t>
  </si>
  <si>
    <t>GILLOT Gatien</t>
  </si>
  <si>
    <r>
      <t>GIRAULT-</t>
    </r>
    <r>
      <rPr>
        <sz val="10"/>
        <color indexed="8"/>
        <rFont val="Calibri"/>
        <family val="2"/>
      </rPr>
      <t>AUDURIER Corentin</t>
    </r>
  </si>
  <si>
    <t>GUIMET Hugo</t>
  </si>
  <si>
    <t>HALLE Adele</t>
  </si>
  <si>
    <t>HARDY Agnes</t>
  </si>
  <si>
    <t>HUGE Louis</t>
  </si>
  <si>
    <t>JABOULEY Alois</t>
  </si>
  <si>
    <t>JOUBERT Gregoire</t>
  </si>
  <si>
    <t>LAVEIX Baudouin</t>
  </si>
  <si>
    <t>LE CANN Jean-Baptiste</t>
  </si>
  <si>
    <t>MENDOLA Thais</t>
  </si>
  <si>
    <t>PAVLENKO Jean</t>
  </si>
  <si>
    <t>POUJADE Heloise</t>
  </si>
  <si>
    <t>ROBERT Paul</t>
  </si>
  <si>
    <t>SAINT-POL Jade</t>
  </si>
  <si>
    <t>SCELSA Aurora</t>
  </si>
  <si>
    <t>THELLIER Prune</t>
  </si>
  <si>
    <t>VIRLOUVET Enzo</t>
  </si>
  <si>
    <t>BARDOU Angele</t>
  </si>
  <si>
    <t>BEAUJARD Soizic</t>
  </si>
  <si>
    <t>BERTIN Mathis</t>
  </si>
  <si>
    <t>BIARDEAU Tom</t>
  </si>
  <si>
    <t>BOYER Solene</t>
  </si>
  <si>
    <t>BRABANT Henri</t>
  </si>
  <si>
    <t>CARLES Pierre-Marie</t>
  </si>
  <si>
    <r>
      <rPr>
        <sz val="10"/>
        <color indexed="8"/>
        <rFont val="Calibri"/>
        <family val="2"/>
      </rPr>
      <t>CHAUMET</t>
    </r>
    <r>
      <rPr>
        <sz val="11"/>
        <color indexed="8"/>
        <rFont val="Calibri"/>
        <family val="2"/>
      </rPr>
      <t>-</t>
    </r>
    <r>
      <rPr>
        <sz val="8"/>
        <color indexed="8"/>
        <rFont val="Calibri"/>
        <family val="2"/>
      </rPr>
      <t>PITROIS Pierre-Antoine</t>
    </r>
  </si>
  <si>
    <t>CHAYLARD Daphne</t>
  </si>
  <si>
    <t>DECENEUX Marie</t>
  </si>
  <si>
    <t>DEMOCRATE Louis</t>
  </si>
  <si>
    <t>DUCROS Clotilde</t>
  </si>
  <si>
    <t>DURVAUX Jeanne</t>
  </si>
  <si>
    <t>FAUSTINI Edward</t>
  </si>
  <si>
    <t>HEBERT Valentine</t>
  </si>
  <si>
    <t>KIBLEUR Evariste</t>
  </si>
  <si>
    <t>LALLEMAND Andeol</t>
  </si>
  <si>
    <t>LEPRINCE Flavie</t>
  </si>
  <si>
    <r>
      <t xml:space="preserve">LHOTELLIER </t>
    </r>
    <r>
      <rPr>
        <sz val="8"/>
        <color indexed="8"/>
        <rFont val="Calibri"/>
        <family val="2"/>
      </rPr>
      <t>Louise-Gabrielle</t>
    </r>
  </si>
  <si>
    <t>LIMET Oriane</t>
  </si>
  <si>
    <t>MAROIS Aurelien</t>
  </si>
  <si>
    <t>MERIEAU Juliette</t>
  </si>
  <si>
    <t>MONTOT Alexis</t>
  </si>
  <si>
    <t>PATRIA Thomas</t>
  </si>
  <si>
    <t>RETHORE Charles</t>
  </si>
  <si>
    <r>
      <t>ROY-</t>
    </r>
    <r>
      <rPr>
        <sz val="8"/>
        <color indexed="8"/>
        <rFont val="Calibri"/>
        <family val="2"/>
      </rPr>
      <t>MATSUI Valentin-Tomoki</t>
    </r>
  </si>
  <si>
    <r>
      <t>SAUSSEREAU</t>
    </r>
    <r>
      <rPr>
        <sz val="8"/>
        <color indexed="8"/>
        <rFont val="Calibri"/>
        <family val="2"/>
      </rPr>
      <t>-DAGUISE Gaspard</t>
    </r>
  </si>
  <si>
    <t>WAYNBERGER Paul</t>
  </si>
  <si>
    <t>ZAKIAN Sevane</t>
  </si>
  <si>
    <t>BOHBOT Juliette</t>
  </si>
  <si>
    <t>BRARD Prune</t>
  </si>
  <si>
    <t>CHESNEAU Juliette</t>
  </si>
  <si>
    <t>COLINOT Anaelle</t>
  </si>
  <si>
    <t>COURCIER Eliette</t>
  </si>
  <si>
    <t>DE KERHOR Blanche</t>
  </si>
  <si>
    <t>DESEILLE Rose</t>
  </si>
  <si>
    <t>GIRARD--RAZEL Merlin</t>
  </si>
  <si>
    <t>GOUVAZE Eglantine</t>
  </si>
  <si>
    <t>HUMEZ Manon</t>
  </si>
  <si>
    <t>IATRINO--LE MESTRE Morgane</t>
  </si>
  <si>
    <t>JAUZENQUE Charlotte</t>
  </si>
  <si>
    <t>LE GOFF Armand</t>
  </si>
  <si>
    <t>LEPRINCE Pierre</t>
  </si>
  <si>
    <t>MALLEJAC Antoine</t>
  </si>
  <si>
    <t>MASSUARD Louis</t>
  </si>
  <si>
    <t>MORAINE Quentin</t>
  </si>
  <si>
    <t>PICHOT Anthony</t>
  </si>
  <si>
    <t>RATTIER Pauline</t>
  </si>
  <si>
    <t>REYNIER Antoine</t>
  </si>
  <si>
    <t>RIFFAUD Antoine</t>
  </si>
  <si>
    <t>ROCHERY Marguerite</t>
  </si>
  <si>
    <t>ROULLET DE LA BOUILLERIE Hyacinthe</t>
  </si>
  <si>
    <t>SAILLARD Clara</t>
  </si>
  <si>
    <t>ZHENDRE Manon</t>
  </si>
  <si>
    <t>ABOURAHIM Adame</t>
  </si>
  <si>
    <t>AGATHON Cassandre</t>
  </si>
  <si>
    <t>BILLOT Honorine</t>
  </si>
  <si>
    <t>BRILHAULT Vincent</t>
  </si>
  <si>
    <t>CATHERINE Dennys</t>
  </si>
  <si>
    <t>COUTIN Agathe</t>
  </si>
  <si>
    <t>DE PONCHEVILLE Yolaine</t>
  </si>
  <si>
    <t>DE SAINT CERAN Jeanne</t>
  </si>
  <si>
    <t>DE SAINT MARTIN Jacques</t>
  </si>
  <si>
    <t>DOLET Melvyn</t>
  </si>
  <si>
    <t>DREYFUS Hugues</t>
  </si>
  <si>
    <t>ENGELVIN Blanche</t>
  </si>
  <si>
    <t>GEORGET Joseph</t>
  </si>
  <si>
    <t>HUET Antonin</t>
  </si>
  <si>
    <t>JABOULEY Adrien</t>
  </si>
  <si>
    <t>JOURDAIN Julie</t>
  </si>
  <si>
    <t>JUTEL Leonard</t>
  </si>
  <si>
    <t>KADRIC Emma</t>
  </si>
  <si>
    <t>LE BOULAIRE Matteo</t>
  </si>
  <si>
    <t>MEUNIER Alyssia</t>
  </si>
  <si>
    <t>PEIGNE Orso</t>
  </si>
  <si>
    <t>POIRIER-BEZARD Lucina</t>
  </si>
  <si>
    <t>RIVIERE Jean</t>
  </si>
  <si>
    <t>ROBIN Anne-Solenne</t>
  </si>
  <si>
    <t>TALPAIN Olivier</t>
  </si>
  <si>
    <t>TOUZE Valentine</t>
  </si>
  <si>
    <t>VUILLEMIN Blanche</t>
  </si>
  <si>
    <t>AUBIN Hermine</t>
  </si>
  <si>
    <t>AUBRY Manon</t>
  </si>
  <si>
    <t>AVRIL Toanui</t>
  </si>
  <si>
    <t>BARRIETIS Jael</t>
  </si>
  <si>
    <t>BLAUDIN DE THE Jeanne</t>
  </si>
  <si>
    <t>BONNEFOUS Maylis</t>
  </si>
  <si>
    <t>BOUTET Nathan</t>
  </si>
  <si>
    <t>CARON Hortense</t>
  </si>
  <si>
    <t>CHARRIER Simon</t>
  </si>
  <si>
    <t>CLEMENT Aubry</t>
  </si>
  <si>
    <t>COMBROUZE Marc</t>
  </si>
  <si>
    <t>CORNIL Clovis</t>
  </si>
  <si>
    <t>DE BENGY Jean-Baptiste</t>
  </si>
  <si>
    <t>DUPONT Gregoire</t>
  </si>
  <si>
    <t>DUTEY-HARISPE Marthe</t>
  </si>
  <si>
    <t>GANTET Emilie</t>
  </si>
  <si>
    <t>LE DIEU DE VILLE Constance</t>
  </si>
  <si>
    <t>LECHAT Batiste</t>
  </si>
  <si>
    <t>MAUVE Lucrece</t>
  </si>
  <si>
    <t>MAZALEYRAT Joshua</t>
  </si>
  <si>
    <t>MOTILLON Jeanne</t>
  </si>
  <si>
    <t>MOUNIROU DEEN Adeola</t>
  </si>
  <si>
    <t>PATRYL Cloe</t>
  </si>
  <si>
    <t>PUIG Salome</t>
  </si>
  <si>
    <t>SOLDAT Candyce</t>
  </si>
  <si>
    <t>SOLON Emma</t>
  </si>
  <si>
    <t>SONGEUR Capucine</t>
  </si>
  <si>
    <t>VANDIER Achille</t>
  </si>
  <si>
    <t>VERNIER Paul</t>
  </si>
  <si>
    <t>BEAUJARD Vianney</t>
  </si>
  <si>
    <t>BESSON Laura</t>
  </si>
  <si>
    <t>BINET Charlotte</t>
  </si>
  <si>
    <t>BLANC Mathis</t>
  </si>
  <si>
    <t>BRAND Augustin</t>
  </si>
  <si>
    <t>CHADOUTAUD Capucine</t>
  </si>
  <si>
    <t>DESJARDIN Ines</t>
  </si>
  <si>
    <t>DOUCET Leopold</t>
  </si>
  <si>
    <t>GATINE Bertrand</t>
  </si>
  <si>
    <t>GIBIER Louise</t>
  </si>
  <si>
    <t>GIGON Justine</t>
  </si>
  <si>
    <t>GUILLAUD-VALLEE Jeanne</t>
  </si>
  <si>
    <t>HERBRETEAU Damien</t>
  </si>
  <si>
    <t>HOURI Alexane</t>
  </si>
  <si>
    <t>JASNIN Violaine</t>
  </si>
  <si>
    <t>LESNE Augustin</t>
  </si>
  <si>
    <t>MANZANARES Hugo</t>
  </si>
  <si>
    <t>MOQUET Morgane</t>
  </si>
  <si>
    <t>NERISSON Armance</t>
  </si>
  <si>
    <t>NOSMAS Charlotte</t>
  </si>
  <si>
    <t>PERROTIN Guillemette</t>
  </si>
  <si>
    <t>PINCON--LACHAUD Jeanne</t>
  </si>
  <si>
    <t>PORTAIS Arthur</t>
  </si>
  <si>
    <t>POUCHOL Sophie</t>
  </si>
  <si>
    <t>TAILLEFER DE LAPORTALIERE Jean</t>
  </si>
  <si>
    <t>VIRLOUVET Ines</t>
  </si>
  <si>
    <t>VRAIN Marie-Alix</t>
  </si>
  <si>
    <t>BERNARDOFF Simon</t>
  </si>
  <si>
    <t>BERTRAND Paul</t>
  </si>
  <si>
    <t>BESSON Margaux</t>
  </si>
  <si>
    <t>BRILLON Lison</t>
  </si>
  <si>
    <t>DU PEYROUX Zelie</t>
  </si>
  <si>
    <t>DUCROS Loise</t>
  </si>
  <si>
    <t>FITOUSSI Emma-Hanna</t>
  </si>
  <si>
    <t>FRUGIER Manon</t>
  </si>
  <si>
    <t>GANCI Marie</t>
  </si>
  <si>
    <t>GILLES Camille</t>
  </si>
  <si>
    <t>GUEUDET Alexane</t>
  </si>
  <si>
    <t>HERTEAU Charles</t>
  </si>
  <si>
    <t>HIRTZ Capucine</t>
  </si>
  <si>
    <t>HUMEZ Lou-Ann</t>
  </si>
  <si>
    <t>JANVIER Axel</t>
  </si>
  <si>
    <t>KERMOAL Dorian</t>
  </si>
  <si>
    <t>LE BORGNE Arthur</t>
  </si>
  <si>
    <t>LOMANTO Roxane</t>
  </si>
  <si>
    <t>MONNIER Charlotte</t>
  </si>
  <si>
    <t>MORIOU Henri</t>
  </si>
  <si>
    <t>PERROUIN Maelys</t>
  </si>
  <si>
    <t>POTIN Mayeul</t>
  </si>
  <si>
    <t>RICHARD Callixte</t>
  </si>
  <si>
    <t>THIOU Esther</t>
  </si>
  <si>
    <t>VERNA Anaelle</t>
  </si>
  <si>
    <t>YAZID Ilian</t>
  </si>
  <si>
    <t>BERGER Marie-Alix</t>
  </si>
  <si>
    <t>BOUCHER Cesar</t>
  </si>
  <si>
    <t>BOUSSION Vianney</t>
  </si>
  <si>
    <t>BRABANT Maud</t>
  </si>
  <si>
    <t>CABANEL Marie</t>
  </si>
  <si>
    <t>CASELLA Alban</t>
  </si>
  <si>
    <t>CHAVELET Marie</t>
  </si>
  <si>
    <t>COSTA Nina</t>
  </si>
  <si>
    <t>DAUCHEL Eve</t>
  </si>
  <si>
    <t>DAUDIER Balthazar</t>
  </si>
  <si>
    <t>DEMOCRATE Charlotte</t>
  </si>
  <si>
    <t>DINZART Lucas</t>
  </si>
  <si>
    <t>FREY Auguste</t>
  </si>
  <si>
    <t>GAUTIER-BRANDICOURT Barthelemy</t>
  </si>
  <si>
    <t>GUIMARD Felicie</t>
  </si>
  <si>
    <t>LALLEMENT Claire</t>
  </si>
  <si>
    <t>LE FORBAN Arnoult</t>
  </si>
  <si>
    <t>LE POTIER Paul</t>
  </si>
  <si>
    <t>LORIOUX Maud</t>
  </si>
  <si>
    <t>MAROIS Clotilde</t>
  </si>
  <si>
    <t>MORIAMEZ Anna</t>
  </si>
  <si>
    <t>PICARD Camille</t>
  </si>
  <si>
    <t>PROST Anne-Wenn</t>
  </si>
  <si>
    <t>QUEFFELEC Anatole</t>
  </si>
  <si>
    <t>RATTIER Justine</t>
  </si>
  <si>
    <t>REYNAUD Marie- Xavie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</si>
</sst>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b/>
      <sz val="9"/>
      <color indexed="8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sz val="9"/>
      <name val="Comic Sans MS"/>
      <family val="4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sz val="1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darkVertical">
        <fgColor auto="1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Dashed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Up="1">
      <left/>
      <right/>
      <top/>
      <bottom/>
      <diagonal style="thick">
        <color auto="1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textRotation="90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4" borderId="17" xfId="0" applyFill="1" applyBorder="1"/>
    <xf numFmtId="0" fontId="5" fillId="0" borderId="19" xfId="0" applyFont="1" applyFill="1" applyBorder="1"/>
    <xf numFmtId="0" fontId="0" fillId="3" borderId="19" xfId="0" applyFill="1" applyBorder="1"/>
    <xf numFmtId="0" fontId="5" fillId="4" borderId="19" xfId="0" applyFont="1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Border="1"/>
    <xf numFmtId="0" fontId="0" fillId="4" borderId="21" xfId="0" applyFill="1" applyBorder="1"/>
    <xf numFmtId="0" fontId="0" fillId="4" borderId="22" xfId="0" applyFill="1" applyBorder="1"/>
    <xf numFmtId="0" fontId="0" fillId="0" borderId="20" xfId="0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4" borderId="0" xfId="0" applyFill="1" applyBorder="1"/>
    <xf numFmtId="0" fontId="0" fillId="0" borderId="0" xfId="0" applyFill="1"/>
    <xf numFmtId="0" fontId="0" fillId="4" borderId="25" xfId="0" applyFill="1" applyBorder="1"/>
    <xf numFmtId="0" fontId="0" fillId="0" borderId="1" xfId="0" applyBorder="1"/>
    <xf numFmtId="0" fontId="0" fillId="4" borderId="26" xfId="0" applyFill="1" applyBorder="1"/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textRotation="90"/>
    </xf>
    <xf numFmtId="0" fontId="0" fillId="5" borderId="0" xfId="0" applyFill="1"/>
    <xf numFmtId="0" fontId="0" fillId="6" borderId="27" xfId="0" applyFill="1" applyBorder="1"/>
    <xf numFmtId="0" fontId="2" fillId="0" borderId="0" xfId="0" applyNumberFormat="1" applyFont="1" applyFill="1" applyBorder="1" applyAlignment="1">
      <alignment horizontal="center" vertical="center"/>
    </xf>
    <xf numFmtId="0" fontId="0" fillId="3" borderId="19" xfId="0" applyNumberFormat="1" applyFill="1" applyBorder="1"/>
    <xf numFmtId="0" fontId="5" fillId="4" borderId="30" xfId="0" applyFont="1" applyFill="1" applyBorder="1"/>
    <xf numFmtId="0" fontId="5" fillId="4" borderId="31" xfId="0" applyFont="1" applyFill="1" applyBorder="1"/>
    <xf numFmtId="0" fontId="0" fillId="5" borderId="17" xfId="0" applyFill="1" applyBorder="1"/>
    <xf numFmtId="0" fontId="5" fillId="5" borderId="19" xfId="0" applyFont="1" applyFill="1" applyBorder="1"/>
    <xf numFmtId="0" fontId="0" fillId="5" borderId="19" xfId="0" applyFill="1" applyBorder="1"/>
    <xf numFmtId="0" fontId="5" fillId="5" borderId="31" xfId="0" applyFont="1" applyFill="1" applyBorder="1"/>
    <xf numFmtId="0" fontId="0" fillId="4" borderId="1" xfId="0" applyFill="1" applyBorder="1"/>
    <xf numFmtId="0" fontId="0" fillId="0" borderId="32" xfId="0" applyBorder="1"/>
    <xf numFmtId="0" fontId="0" fillId="0" borderId="33" xfId="0" applyBorder="1"/>
    <xf numFmtId="0" fontId="0" fillId="4" borderId="31" xfId="0" applyFill="1" applyBorder="1"/>
    <xf numFmtId="0" fontId="0" fillId="4" borderId="34" xfId="0" applyFill="1" applyBorder="1"/>
    <xf numFmtId="0" fontId="0" fillId="4" borderId="35" xfId="0" applyFill="1" applyBorder="1"/>
    <xf numFmtId="0" fontId="0" fillId="4" borderId="36" xfId="0" applyFill="1" applyBorder="1"/>
    <xf numFmtId="0" fontId="0" fillId="0" borderId="19" xfId="0" applyBorder="1"/>
    <xf numFmtId="0" fontId="0" fillId="0" borderId="37" xfId="0" applyBorder="1"/>
    <xf numFmtId="0" fontId="0" fillId="0" borderId="38" xfId="0" applyBorder="1"/>
    <xf numFmtId="0" fontId="0" fillId="0" borderId="38" xfId="0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29" xfId="0" applyBorder="1"/>
    <xf numFmtId="0" fontId="0" fillId="0" borderId="41" xfId="0" applyBorder="1"/>
    <xf numFmtId="0" fontId="0" fillId="5" borderId="3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39" xfId="0" applyFill="1" applyBorder="1"/>
    <xf numFmtId="0" fontId="0" fillId="5" borderId="40" xfId="0" applyFill="1" applyBorder="1"/>
    <xf numFmtId="0" fontId="8" fillId="0" borderId="3" xfId="0" applyFont="1" applyFill="1" applyBorder="1" applyAlignment="1">
      <alignment horizontal="center" vertical="center"/>
    </xf>
    <xf numFmtId="0" fontId="0" fillId="4" borderId="42" xfId="0" applyFill="1" applyBorder="1"/>
    <xf numFmtId="0" fontId="0" fillId="4" borderId="43" xfId="0" applyFill="1" applyBorder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4" borderId="37" xfId="0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51" xfId="0" applyFill="1" applyBorder="1"/>
    <xf numFmtId="0" fontId="0" fillId="4" borderId="52" xfId="0" applyFill="1" applyBorder="1"/>
    <xf numFmtId="0" fontId="0" fillId="0" borderId="0" xfId="0" applyFill="1" applyBorder="1"/>
    <xf numFmtId="0" fontId="0" fillId="0" borderId="28" xfId="0" applyBorder="1"/>
    <xf numFmtId="0" fontId="0" fillId="0" borderId="53" xfId="0" applyBorder="1"/>
    <xf numFmtId="0" fontId="0" fillId="0" borderId="54" xfId="0" applyBorder="1"/>
    <xf numFmtId="0" fontId="9" fillId="7" borderId="55" xfId="0" applyFont="1" applyFill="1" applyBorder="1"/>
    <xf numFmtId="0" fontId="10" fillId="7" borderId="55" xfId="0" applyFont="1" applyFill="1" applyBorder="1"/>
    <xf numFmtId="0" fontId="0" fillId="3" borderId="1" xfId="0" applyFill="1" applyBorder="1"/>
    <xf numFmtId="0" fontId="0" fillId="0" borderId="19" xfId="0" applyFill="1" applyBorder="1"/>
    <xf numFmtId="0" fontId="5" fillId="0" borderId="1" xfId="0" applyFont="1" applyFill="1" applyBorder="1"/>
    <xf numFmtId="0" fontId="10" fillId="7" borderId="56" xfId="0" applyFont="1" applyFill="1" applyBorder="1"/>
    <xf numFmtId="0" fontId="0" fillId="0" borderId="31" xfId="0" applyBorder="1"/>
    <xf numFmtId="0" fontId="0" fillId="3" borderId="57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8" borderId="57" xfId="0" applyFill="1" applyBorder="1" applyAlignment="1">
      <alignment horizontal="center"/>
    </xf>
    <xf numFmtId="0" fontId="0" fillId="8" borderId="58" xfId="0" applyFill="1" applyBorder="1" applyAlignment="1">
      <alignment horizontal="center"/>
    </xf>
    <xf numFmtId="0" fontId="0" fillId="8" borderId="59" xfId="0" applyFill="1" applyBorder="1" applyAlignment="1">
      <alignment horizontal="center"/>
    </xf>
    <xf numFmtId="0" fontId="0" fillId="3" borderId="58" xfId="0" applyFill="1" applyBorder="1" applyAlignment="1">
      <alignment horizontal="center" vertical="center"/>
    </xf>
    <xf numFmtId="0" fontId="5" fillId="8" borderId="19" xfId="0" applyFont="1" applyFill="1" applyBorder="1"/>
    <xf numFmtId="0" fontId="0" fillId="8" borderId="19" xfId="0" applyFill="1" applyBorder="1" applyAlignment="1">
      <alignment horizontal="center"/>
    </xf>
    <xf numFmtId="0" fontId="5" fillId="0" borderId="34" xfId="0" applyFont="1" applyFill="1" applyBorder="1"/>
    <xf numFmtId="0" fontId="0" fillId="8" borderId="60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3" borderId="62" xfId="0" applyFill="1" applyBorder="1" applyAlignment="1">
      <alignment horizontal="center"/>
    </xf>
    <xf numFmtId="0" fontId="10" fillId="9" borderId="55" xfId="0" applyFont="1" applyFill="1" applyBorder="1"/>
    <xf numFmtId="0" fontId="0" fillId="5" borderId="22" xfId="0" applyFill="1" applyBorder="1"/>
    <xf numFmtId="0" fontId="0" fillId="5" borderId="58" xfId="0" applyFill="1" applyBorder="1" applyAlignment="1">
      <alignment horizontal="center"/>
    </xf>
    <xf numFmtId="0" fontId="0" fillId="5" borderId="19" xfId="0" applyNumberFormat="1" applyFill="1" applyBorder="1"/>
    <xf numFmtId="0" fontId="0" fillId="5" borderId="0" xfId="0" applyFill="1" applyBorder="1"/>
    <xf numFmtId="0" fontId="11" fillId="4" borderId="19" xfId="0" applyFont="1" applyFill="1" applyBorder="1"/>
    <xf numFmtId="0" fontId="11" fillId="3" borderId="58" xfId="0" applyFont="1" applyFill="1" applyBorder="1" applyAlignment="1">
      <alignment horizontal="center"/>
    </xf>
    <xf numFmtId="0" fontId="12" fillId="0" borderId="19" xfId="0" applyFont="1" applyFill="1" applyBorder="1"/>
    <xf numFmtId="0" fontId="11" fillId="3" borderId="19" xfId="0" applyFont="1" applyFill="1" applyBorder="1"/>
    <xf numFmtId="0" fontId="11" fillId="4" borderId="22" xfId="0" applyFont="1" applyFill="1" applyBorder="1"/>
    <xf numFmtId="0" fontId="11" fillId="4" borderId="26" xfId="0" applyFont="1" applyFill="1" applyBorder="1"/>
    <xf numFmtId="0" fontId="11" fillId="3" borderId="59" xfId="0" applyFont="1" applyFill="1" applyBorder="1" applyAlignment="1">
      <alignment horizontal="center"/>
    </xf>
    <xf numFmtId="0" fontId="11" fillId="0" borderId="29" xfId="0" applyFont="1" applyBorder="1"/>
    <xf numFmtId="0" fontId="13" fillId="0" borderId="5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textRotation="90"/>
    </xf>
    <xf numFmtId="0" fontId="11" fillId="3" borderId="57" xfId="0" applyFont="1" applyFill="1" applyBorder="1" applyAlignment="1">
      <alignment horizontal="center"/>
    </xf>
    <xf numFmtId="0" fontId="11" fillId="0" borderId="0" xfId="0" applyFont="1" applyFill="1"/>
    <xf numFmtId="0" fontId="14" fillId="0" borderId="3" xfId="0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3" borderId="0" xfId="0" applyNumberFormat="1" applyFont="1" applyFill="1" applyBorder="1" applyAlignment="1">
      <alignment horizontal="center" vertical="center" textRotation="90"/>
    </xf>
    <xf numFmtId="0" fontId="12" fillId="4" borderId="19" xfId="0" applyFont="1" applyFill="1" applyBorder="1"/>
    <xf numFmtId="0" fontId="11" fillId="3" borderId="19" xfId="0" applyNumberFormat="1" applyFont="1" applyFill="1" applyBorder="1"/>
    <xf numFmtId="0" fontId="11" fillId="4" borderId="50" xfId="0" applyFont="1" applyFill="1" applyBorder="1"/>
    <xf numFmtId="0" fontId="11" fillId="0" borderId="0" xfId="0" applyNumberFormat="1" applyFont="1" applyFill="1"/>
    <xf numFmtId="0" fontId="12" fillId="4" borderId="18" xfId="0" applyFont="1" applyFill="1" applyBorder="1"/>
    <xf numFmtId="0" fontId="12" fillId="5" borderId="18" xfId="0" applyFont="1" applyFill="1" applyBorder="1"/>
    <xf numFmtId="0" fontId="12" fillId="5" borderId="19" xfId="0" applyFont="1" applyFill="1" applyBorder="1"/>
    <xf numFmtId="0" fontId="11" fillId="5" borderId="19" xfId="0" applyFont="1" applyFill="1" applyBorder="1"/>
    <xf numFmtId="0" fontId="12" fillId="4" borderId="28" xfId="0" applyFont="1" applyFill="1" applyBorder="1"/>
    <xf numFmtId="0" fontId="12" fillId="4" borderId="29" xfId="0" applyFont="1" applyFill="1" applyBorder="1"/>
    <xf numFmtId="0" fontId="11" fillId="4" borderId="34" xfId="0" applyFont="1" applyFill="1" applyBorder="1"/>
    <xf numFmtId="0" fontId="11" fillId="4" borderId="43" xfId="0" applyFont="1" applyFill="1" applyBorder="1"/>
    <xf numFmtId="0" fontId="15" fillId="0" borderId="5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horizontal="center" vertical="center"/>
    </xf>
    <xf numFmtId="0" fontId="0" fillId="3" borderId="63" xfId="0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5" fillId="0" borderId="31" xfId="0" applyFont="1" applyFill="1" applyBorder="1"/>
    <xf numFmtId="0" fontId="5" fillId="0" borderId="45" xfId="0" applyFont="1" applyFill="1" applyBorder="1"/>
    <xf numFmtId="0" fontId="5" fillId="10" borderId="19" xfId="0" applyFont="1" applyFill="1" applyBorder="1"/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35" xfId="0" applyFill="1" applyBorder="1"/>
    <xf numFmtId="0" fontId="0" fillId="10" borderId="37" xfId="0" applyFill="1" applyBorder="1"/>
    <xf numFmtId="0" fontId="0" fillId="10" borderId="18" xfId="0" applyFill="1" applyBorder="1"/>
    <xf numFmtId="0" fontId="0" fillId="10" borderId="58" xfId="0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10" borderId="1" xfId="0" applyFill="1" applyBorder="1"/>
    <xf numFmtId="0" fontId="0" fillId="10" borderId="39" xfId="0" applyFill="1" applyBorder="1"/>
    <xf numFmtId="0" fontId="0" fillId="10" borderId="48" xfId="0" applyFill="1" applyBorder="1"/>
    <xf numFmtId="0" fontId="0" fillId="10" borderId="2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au%20r&#233;capitulatif%20socle%206&#176;&#224;3&#176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%20mars%202017%20tableau%20r&#233;capitulatif%20comp&#233;tences%20+%20no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férence "/>
      <sheetName val="base cycle 4"/>
      <sheetName val="base cycle 3"/>
      <sheetName val="Base avant réforme"/>
      <sheetName val="vierge"/>
      <sheetName val="6ème1"/>
      <sheetName val="6ème2 (2)"/>
      <sheetName val="6ème2"/>
      <sheetName val="6ème3"/>
      <sheetName val="6ème4 (2)"/>
      <sheetName val="6ème5"/>
      <sheetName val="5ème1"/>
      <sheetName val="5ème3"/>
      <sheetName val="5ème6"/>
      <sheetName val="4ème1"/>
      <sheetName val="4ème3"/>
      <sheetName val="4ème5"/>
      <sheetName val="ref"/>
      <sheetName val="5°1"/>
      <sheetName val="5°2"/>
      <sheetName val="5°3"/>
      <sheetName val="5°4"/>
      <sheetName val="5°6"/>
      <sheetName val="4°1"/>
      <sheetName val="4°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CDN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37"/>
  <sheetViews>
    <sheetView zoomScale="58" zoomScaleNormal="60" workbookViewId="0">
      <pane xSplit="1" topLeftCell="P1" activePane="topRight" state="frozen"/>
      <selection pane="topRight" activeCell="AK4" sqref="AK4"/>
    </sheetView>
  </sheetViews>
  <sheetFormatPr baseColWidth="10" defaultColWidth="11.42578125" defaultRowHeight="15" x14ac:dyDescent="0.25"/>
  <cols>
    <col min="1" max="1" width="24.7109375" customWidth="1"/>
    <col min="2" max="4" width="4.5703125" style="46" customWidth="1"/>
    <col min="5" max="5" width="6.28515625" style="46" customWidth="1"/>
    <col min="6" max="6" width="5.5703125" style="46" customWidth="1"/>
    <col min="7" max="74" width="5.5703125" customWidth="1"/>
    <col min="75" max="75" width="24.7109375" customWidth="1"/>
    <col min="76" max="90" width="5.7109375" customWidth="1"/>
  </cols>
  <sheetData>
    <row r="1" spans="1:75" ht="16.5" customHeight="1" thickBot="1" x14ac:dyDescent="0.3">
      <c r="A1" s="187" t="s">
        <v>0</v>
      </c>
      <c r="B1" s="1"/>
      <c r="C1" s="2"/>
      <c r="D1" s="2"/>
      <c r="E1" s="2"/>
      <c r="F1" s="2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5"/>
      <c r="AN1" s="6"/>
      <c r="AO1" s="6"/>
      <c r="AP1" s="6"/>
      <c r="AQ1" s="6"/>
      <c r="AR1" s="6"/>
      <c r="AS1" s="6"/>
      <c r="AT1" s="6"/>
      <c r="AU1" s="5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5"/>
      <c r="BP1" s="6"/>
      <c r="BQ1" s="6"/>
      <c r="BR1" s="6"/>
      <c r="BS1" s="6"/>
      <c r="BT1" s="6"/>
      <c r="BU1" s="6"/>
      <c r="BV1" s="7"/>
      <c r="BW1" s="6"/>
    </row>
    <row r="2" spans="1:75" s="21" customFormat="1" ht="21" customHeight="1" x14ac:dyDescent="0.25">
      <c r="A2" s="187"/>
      <c r="B2" s="8" t="s">
        <v>1</v>
      </c>
      <c r="C2" s="9"/>
      <c r="D2" s="9"/>
      <c r="E2" s="9"/>
      <c r="F2" s="90" t="s">
        <v>96</v>
      </c>
      <c r="G2" s="10" t="s">
        <v>2</v>
      </c>
      <c r="H2" s="11"/>
      <c r="I2" s="11"/>
      <c r="J2" s="11"/>
      <c r="K2" s="90" t="s">
        <v>100</v>
      </c>
      <c r="L2" s="10" t="s">
        <v>4</v>
      </c>
      <c r="M2" s="11"/>
      <c r="N2" s="11"/>
      <c r="O2" s="18"/>
      <c r="P2" s="90" t="s">
        <v>101</v>
      </c>
      <c r="Q2" s="10" t="s">
        <v>5</v>
      </c>
      <c r="R2" s="11"/>
      <c r="S2" s="11"/>
      <c r="T2" s="11"/>
      <c r="U2" s="90" t="s">
        <v>102</v>
      </c>
      <c r="V2" s="179" t="s">
        <v>6</v>
      </c>
      <c r="W2" s="179"/>
      <c r="X2" s="180"/>
      <c r="Y2" s="178" t="s">
        <v>7</v>
      </c>
      <c r="Z2" s="179"/>
      <c r="AA2" s="180"/>
      <c r="AB2" s="178" t="s">
        <v>8</v>
      </c>
      <c r="AC2" s="179"/>
      <c r="AD2" s="180"/>
      <c r="AE2" s="178" t="s">
        <v>9</v>
      </c>
      <c r="AF2" s="179"/>
      <c r="AG2" s="180"/>
      <c r="AH2" s="178" t="s">
        <v>10</v>
      </c>
      <c r="AI2" s="179"/>
      <c r="AJ2" s="180"/>
      <c r="AK2" s="16"/>
      <c r="AL2" s="90" t="s">
        <v>65</v>
      </c>
      <c r="AM2" s="185" t="s">
        <v>14</v>
      </c>
      <c r="AN2" s="179"/>
      <c r="AO2" s="180"/>
      <c r="AP2" s="178" t="s">
        <v>15</v>
      </c>
      <c r="AQ2" s="179"/>
      <c r="AR2" s="186"/>
      <c r="AS2" s="16"/>
      <c r="AT2" s="90" t="s">
        <v>99</v>
      </c>
      <c r="AU2" s="185" t="s">
        <v>16</v>
      </c>
      <c r="AV2" s="179"/>
      <c r="AW2" s="180"/>
      <c r="AX2" s="178" t="s">
        <v>17</v>
      </c>
      <c r="AY2" s="179"/>
      <c r="AZ2" s="180"/>
      <c r="BA2" s="178" t="s">
        <v>18</v>
      </c>
      <c r="BB2" s="179"/>
      <c r="BC2" s="180"/>
      <c r="BD2" s="178" t="s">
        <v>19</v>
      </c>
      <c r="BE2" s="179"/>
      <c r="BF2" s="180"/>
      <c r="BG2" s="178" t="s">
        <v>20</v>
      </c>
      <c r="BH2" s="179"/>
      <c r="BI2" s="180"/>
      <c r="BJ2" s="178" t="s">
        <v>21</v>
      </c>
      <c r="BK2" s="179"/>
      <c r="BL2" s="180"/>
      <c r="BM2" s="16"/>
      <c r="BN2" s="90" t="s">
        <v>98</v>
      </c>
      <c r="BO2" s="181" t="s">
        <v>26</v>
      </c>
      <c r="BP2" s="182"/>
      <c r="BQ2" s="183"/>
      <c r="BR2" s="184" t="s">
        <v>27</v>
      </c>
      <c r="BS2" s="182"/>
      <c r="BT2" s="182"/>
      <c r="BU2" s="18"/>
      <c r="BV2" s="90" t="s">
        <v>97</v>
      </c>
      <c r="BW2" s="20"/>
    </row>
    <row r="3" spans="1:75" s="21" customFormat="1" ht="36.75" customHeight="1" x14ac:dyDescent="0.25">
      <c r="A3" s="22" t="s">
        <v>28</v>
      </c>
      <c r="B3" s="23"/>
      <c r="C3" s="24"/>
      <c r="D3" s="24"/>
      <c r="E3" s="25" t="s">
        <v>29</v>
      </c>
      <c r="F3" s="25" t="s">
        <v>29</v>
      </c>
      <c r="G3" s="26"/>
      <c r="H3" s="27"/>
      <c r="I3" s="27"/>
      <c r="J3" s="25" t="s">
        <v>29</v>
      </c>
      <c r="K3" s="28" t="s">
        <v>29</v>
      </c>
      <c r="L3" s="29"/>
      <c r="M3" s="20"/>
      <c r="N3" s="20"/>
      <c r="O3" s="25" t="s">
        <v>29</v>
      </c>
      <c r="P3" s="28" t="s">
        <v>29</v>
      </c>
      <c r="Q3" s="29"/>
      <c r="R3" s="20"/>
      <c r="S3" s="20"/>
      <c r="T3" s="25" t="s">
        <v>29</v>
      </c>
      <c r="U3" s="28" t="s">
        <v>29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5" t="s">
        <v>29</v>
      </c>
      <c r="AL3" s="28" t="s">
        <v>29</v>
      </c>
      <c r="AM3" s="29"/>
      <c r="AN3" s="20"/>
      <c r="AO3" s="30"/>
      <c r="AP3" s="20"/>
      <c r="AQ3" s="20"/>
      <c r="AR3" s="20"/>
      <c r="AS3" s="25" t="s">
        <v>29</v>
      </c>
      <c r="AT3" s="28" t="s">
        <v>29</v>
      </c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5" t="s">
        <v>29</v>
      </c>
      <c r="BN3" s="28" t="s">
        <v>29</v>
      </c>
      <c r="BO3" s="29"/>
      <c r="BP3" s="20"/>
      <c r="BQ3" s="20"/>
      <c r="BR3" s="20"/>
      <c r="BS3" s="20"/>
      <c r="BT3" s="20"/>
      <c r="BU3" s="25" t="s">
        <v>29</v>
      </c>
      <c r="BV3" s="28" t="s">
        <v>29</v>
      </c>
      <c r="BW3" s="20"/>
    </row>
    <row r="4" spans="1:75" ht="17.100000000000001" customHeight="1" x14ac:dyDescent="0.25">
      <c r="A4" s="31"/>
      <c r="B4" s="32"/>
      <c r="C4" s="32"/>
      <c r="D4" s="32"/>
      <c r="E4" s="33">
        <f>(((COUNTIF(' VIERGE 5 ET 4ème (2)'!B4:D4,"A"))*4)+((COUNTIF(' VIERGE 5 ET 4ème (2)'!B4:D4,"B"))*3)+((COUNTIF(' VIERGE 5 ET 4ème (2)'!B4:D4,"C"))*2)+((COUNTIF(' VIERGE 5 ET 4ème (2)'!B4:D4,"D"))*1))/3</f>
        <v>0</v>
      </c>
      <c r="F4" s="33" t="str">
        <f>IF(E4&gt;3.7,"A",IF(E4&gt;2.8,"B",IF(E4&gt;1.5,"C",IF(E4&gt;=0,"D"))))</f>
        <v>D</v>
      </c>
      <c r="G4" s="32"/>
      <c r="H4" s="32"/>
      <c r="I4" s="32"/>
      <c r="J4" s="33">
        <f>(((COUNTIF(' VIERGE 5 ET 4ème (2)'!G4:I4,"A"))*4)+((COUNTIF(' VIERGE 5 ET 4ème (2)'!G4:I4,"B"))*3)+((COUNTIF(' VIERGE 5 ET 4ème (2)'!G4:I4,"C"))*2)+((COUNTIF(' VIERGE 5 ET 4ème (2)'!G4:I4,"D"))*1))/3</f>
        <v>0</v>
      </c>
      <c r="K4" s="33" t="str">
        <f>IF(J4&gt;3.7,"A",IF(J4&gt;2.8,"B",IF(J4&gt;1.5,"C",IF(J4&gt;=0,"D"))))</f>
        <v>D</v>
      </c>
      <c r="L4" s="32"/>
      <c r="M4" s="32"/>
      <c r="N4" s="32"/>
      <c r="O4" s="33">
        <f>(((COUNTIF(' VIERGE 5 ET 4ème (2)'!L4:N4,"A"))*4)+((COUNTIF(' VIERGE 5 ET 4ème (2)'!L4:N4,"B"))*3)+((COUNTIF(' VIERGE 5 ET 4ème (2)'!L4:N4,"C"))*2)+((COUNTIF(' VIERGE 5 ET 4ème (2)'!L4:N4,"D"))*1))/3</f>
        <v>0</v>
      </c>
      <c r="P4" s="33" t="str">
        <f>IF(O4&gt;3.7,"A",IF(O4&gt;2.8,"B",IF(O4&gt;1.5,"C",IF(O4&gt;=0,"D"))))</f>
        <v>D</v>
      </c>
      <c r="Q4" s="32"/>
      <c r="R4" s="32"/>
      <c r="S4" s="32"/>
      <c r="T4" s="33">
        <f>(((COUNTIF(' VIERGE 5 ET 4ème (2)'!Q4:S4,"A"))*4)+((COUNTIF(' VIERGE 5 ET 4ème (2)'!Q4:S4,"B"))*3)+((COUNTIF(' VIERGE 5 ET 4ème (2)'!Q4:S4,"C"))*2)+((COUNTIF(' VIERGE 5 ET 4ème (2)'!Q4:S4,"D"))*1))/3</f>
        <v>0</v>
      </c>
      <c r="U4" s="33" t="str">
        <f>IF(T4&gt;3.7,"A",IF(T4&gt;2.8,"B",IF(T4&gt;1.5,"C",IF(T4&gt;=0,"D"))))</f>
        <v>D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3">
        <f>(((COUNTIF(' VIERGE 5 ET 4ème (2)'!V4:AJ4,"A"))*4)+((COUNTIF(' VIERGE 5 ET 4ème (2)'!V4:AJ4,"B"))*3)+((COUNTIF(' VIERGE 5 ET 4ème (2)'!V4:AJ4,"C"))*2)+((COUNTIF(' VIERGE 5 ET 4ème (2)'!V4:AJ4,"D"))*1))/24</f>
        <v>0</v>
      </c>
      <c r="AL4" s="33" t="str">
        <f>IF(AK4&gt;3.7,"A",IF(AK4&gt;2.8,"B",IF(AK4&gt;1.5,"C",IF(AK4&gt;=0,"D"))))</f>
        <v>D</v>
      </c>
      <c r="AM4" s="32"/>
      <c r="AN4" s="32"/>
      <c r="AO4" s="32"/>
      <c r="AP4" s="32"/>
      <c r="AQ4" s="32"/>
      <c r="AR4" s="32"/>
      <c r="AS4" s="33">
        <f>(((COUNTIF(' VIERGE 5 ET 4ème (2)'!AM4:AR4,"A"))*4)+((COUNTIF(' VIERGE 5 ET 4ème (2)'!AM4:AR4,"B"))*3)+((COUNTIF(' VIERGE 5 ET 4ème (2)'!AM4:AR4,"C"))*2)+((COUNTIF(' VIERGE 5 ET 4ème (2)'!AM4:AR4,"D"))*1))/6</f>
        <v>0</v>
      </c>
      <c r="AT4" s="33" t="str">
        <f>IF(AS4&gt;3.7,"A",IF(AS4&gt;2.8,"B",IF(AS4&gt;1.5,"C",IF(AS4&gt;=0,"D"))))</f>
        <v>D</v>
      </c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3">
        <f>(((COUNTIF(' VIERGE 5 ET 4ème (2)'!AU4:BL4,"A"))*4)+((COUNTIF(' VIERGE 5 ET 4ème (2)'!AU4:BL4,"B"))*3)+((COUNTIF(' VIERGE 5 ET 4ème (2)'!AU4:BL4,"C"))*2)+((COUNTIF(' VIERGE 5 ET 4ème (2)'!AU4:BL4,"D"))*1))/24</f>
        <v>0</v>
      </c>
      <c r="BN4" s="33" t="str">
        <f>IF(BM4&gt;3.7,"A",IF(BM4&gt;2.8,"B",IF(BM4&gt;1.5,"C",IF(BM4&gt;=0,"D"))))</f>
        <v>D</v>
      </c>
      <c r="BO4" s="32"/>
      <c r="BP4" s="32"/>
      <c r="BQ4" s="32"/>
      <c r="BR4" s="32"/>
      <c r="BS4" s="32"/>
      <c r="BT4" s="32"/>
      <c r="BU4" s="33">
        <f>(((COUNTIF(' VIERGE 5 ET 4ème (2)'!BO4:BT4,"A"))*4)+((COUNTIF(' VIERGE 5 ET 4ème (2)'!BO4:BT4,"B"))*3)+((COUNTIF(' VIERGE 5 ET 4ème (2)'!BO4:BT4,"C"))*2)+((COUNTIF(' VIERGE 5 ET 4ème (2)'!BO4:BT4,"D"))*1))/6</f>
        <v>0</v>
      </c>
      <c r="BV4" s="33" t="str">
        <f>IF(BU4&gt;3.7,"A",IF(BU4&gt;2.8,"B",IF(BU4&gt;1.5,"C",IF(BU4&gt;=0,"D"))))</f>
        <v>D</v>
      </c>
      <c r="BW4" s="38"/>
    </row>
    <row r="5" spans="1:75" ht="17.100000000000001" customHeight="1" x14ac:dyDescent="0.25">
      <c r="A5" s="31"/>
      <c r="B5" s="32"/>
      <c r="C5" s="32"/>
      <c r="D5" s="32"/>
      <c r="E5" s="33"/>
      <c r="F5" s="33"/>
      <c r="G5" s="32"/>
      <c r="H5" s="32"/>
      <c r="I5" s="32"/>
      <c r="J5" s="33"/>
      <c r="K5" s="33"/>
      <c r="L5" s="32"/>
      <c r="M5" s="32"/>
      <c r="N5" s="32"/>
      <c r="O5" s="33"/>
      <c r="P5" s="33"/>
      <c r="Q5" s="32"/>
      <c r="R5" s="32"/>
      <c r="S5" s="32"/>
      <c r="T5" s="33"/>
      <c r="U5" s="33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  <c r="AL5" s="33"/>
      <c r="AM5" s="32"/>
      <c r="AN5" s="32"/>
      <c r="AO5" s="32"/>
      <c r="AP5" s="32"/>
      <c r="AQ5" s="32"/>
      <c r="AR5" s="32"/>
      <c r="AS5" s="33"/>
      <c r="AT5" s="33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3"/>
      <c r="BN5" s="33"/>
      <c r="BO5" s="32"/>
      <c r="BP5" s="32"/>
      <c r="BQ5" s="32"/>
      <c r="BR5" s="32"/>
      <c r="BS5" s="32"/>
      <c r="BT5" s="32"/>
      <c r="BU5" s="33"/>
      <c r="BV5" s="33"/>
      <c r="BW5" s="38"/>
    </row>
    <row r="6" spans="1:75" ht="17.100000000000001" customHeight="1" x14ac:dyDescent="0.25">
      <c r="A6" s="31"/>
      <c r="B6" s="32"/>
      <c r="C6" s="32"/>
      <c r="D6" s="32"/>
      <c r="E6" s="33"/>
      <c r="F6" s="33"/>
      <c r="G6" s="32"/>
      <c r="H6" s="32"/>
      <c r="I6" s="32"/>
      <c r="J6" s="33"/>
      <c r="K6" s="33"/>
      <c r="L6" s="32"/>
      <c r="M6" s="32"/>
      <c r="N6" s="32"/>
      <c r="O6" s="33"/>
      <c r="P6" s="33"/>
      <c r="Q6" s="32"/>
      <c r="R6" s="32"/>
      <c r="S6" s="32"/>
      <c r="T6" s="33"/>
      <c r="U6" s="33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3"/>
      <c r="AL6" s="33"/>
      <c r="AM6" s="32"/>
      <c r="AN6" s="32"/>
      <c r="AO6" s="32"/>
      <c r="AP6" s="32"/>
      <c r="AQ6" s="32"/>
      <c r="AR6" s="32"/>
      <c r="AS6" s="33"/>
      <c r="AT6" s="33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3"/>
      <c r="BN6" s="33"/>
      <c r="BO6" s="32"/>
      <c r="BP6" s="32"/>
      <c r="BQ6" s="32"/>
      <c r="BR6" s="32"/>
      <c r="BS6" s="32"/>
      <c r="BT6" s="32"/>
      <c r="BU6" s="33"/>
      <c r="BV6" s="33"/>
      <c r="BW6" s="38"/>
    </row>
    <row r="7" spans="1:75" ht="17.100000000000001" customHeight="1" x14ac:dyDescent="0.25">
      <c r="A7" s="31"/>
      <c r="B7" s="32"/>
      <c r="C7" s="32"/>
      <c r="D7" s="32"/>
      <c r="E7" s="33"/>
      <c r="F7" s="33"/>
      <c r="G7" s="32"/>
      <c r="H7" s="32"/>
      <c r="I7" s="32"/>
      <c r="J7" s="33"/>
      <c r="K7" s="33"/>
      <c r="L7" s="32"/>
      <c r="M7" s="32"/>
      <c r="N7" s="32"/>
      <c r="O7" s="33"/>
      <c r="P7" s="33"/>
      <c r="Q7" s="32"/>
      <c r="R7" s="32"/>
      <c r="S7" s="32"/>
      <c r="T7" s="33"/>
      <c r="U7" s="33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3"/>
      <c r="AL7" s="33"/>
      <c r="AM7" s="32"/>
      <c r="AN7" s="32"/>
      <c r="AO7" s="32"/>
      <c r="AP7" s="32"/>
      <c r="AQ7" s="32"/>
      <c r="AR7" s="32"/>
      <c r="AS7" s="33"/>
      <c r="AT7" s="33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3"/>
      <c r="BN7" s="33"/>
      <c r="BO7" s="32"/>
      <c r="BP7" s="32"/>
      <c r="BQ7" s="32"/>
      <c r="BR7" s="32"/>
      <c r="BS7" s="32"/>
      <c r="BT7" s="32"/>
      <c r="BU7" s="33"/>
      <c r="BV7" s="33"/>
      <c r="BW7" s="38"/>
    </row>
    <row r="8" spans="1:75" ht="17.100000000000001" customHeight="1" x14ac:dyDescent="0.25">
      <c r="A8" s="31"/>
      <c r="B8" s="32"/>
      <c r="C8" s="32"/>
      <c r="D8" s="32"/>
      <c r="E8" s="33"/>
      <c r="F8" s="33"/>
      <c r="G8" s="32"/>
      <c r="H8" s="32"/>
      <c r="I8" s="32"/>
      <c r="J8" s="33"/>
      <c r="K8" s="33"/>
      <c r="L8" s="32"/>
      <c r="M8" s="32"/>
      <c r="N8" s="32"/>
      <c r="O8" s="33"/>
      <c r="P8" s="33"/>
      <c r="Q8" s="32"/>
      <c r="R8" s="32"/>
      <c r="S8" s="32"/>
      <c r="T8" s="33"/>
      <c r="U8" s="33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3"/>
      <c r="AL8" s="33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3"/>
      <c r="BN8" s="33"/>
      <c r="BO8" s="32"/>
      <c r="BP8" s="32"/>
      <c r="BQ8" s="32"/>
      <c r="BR8" s="32"/>
      <c r="BS8" s="32"/>
      <c r="BT8" s="32"/>
      <c r="BU8" s="33"/>
      <c r="BV8" s="33"/>
      <c r="BW8" s="38"/>
    </row>
    <row r="9" spans="1:75" ht="17.100000000000001" customHeight="1" x14ac:dyDescent="0.25">
      <c r="A9" s="31"/>
      <c r="B9" s="32"/>
      <c r="C9" s="32"/>
      <c r="D9" s="32"/>
      <c r="E9" s="33"/>
      <c r="F9" s="33"/>
      <c r="G9" s="32"/>
      <c r="H9" s="32"/>
      <c r="I9" s="32"/>
      <c r="J9" s="33"/>
      <c r="K9" s="33"/>
      <c r="L9" s="32"/>
      <c r="M9" s="32"/>
      <c r="N9" s="32"/>
      <c r="O9" s="33"/>
      <c r="P9" s="33"/>
      <c r="Q9" s="32"/>
      <c r="R9" s="32"/>
      <c r="S9" s="32"/>
      <c r="T9" s="33"/>
      <c r="U9" s="33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3"/>
      <c r="AL9" s="33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3"/>
      <c r="BN9" s="33"/>
      <c r="BO9" s="32"/>
      <c r="BP9" s="32"/>
      <c r="BQ9" s="32"/>
      <c r="BR9" s="32"/>
      <c r="BS9" s="32"/>
      <c r="BT9" s="32"/>
      <c r="BU9" s="33"/>
      <c r="BV9" s="33"/>
      <c r="BW9" s="38"/>
    </row>
    <row r="10" spans="1:75" ht="17.100000000000001" customHeight="1" x14ac:dyDescent="0.25">
      <c r="A10" s="31"/>
      <c r="B10" s="32"/>
      <c r="C10" s="32"/>
      <c r="D10" s="32"/>
      <c r="E10" s="33"/>
      <c r="F10" s="33"/>
      <c r="G10" s="32"/>
      <c r="H10" s="32"/>
      <c r="I10" s="32"/>
      <c r="J10" s="33"/>
      <c r="K10" s="33"/>
      <c r="L10" s="32"/>
      <c r="M10" s="32"/>
      <c r="N10" s="32"/>
      <c r="O10" s="33"/>
      <c r="P10" s="33"/>
      <c r="Q10" s="32"/>
      <c r="R10" s="32"/>
      <c r="S10" s="32"/>
      <c r="T10" s="33"/>
      <c r="U10" s="33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3"/>
      <c r="AL10" s="33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3"/>
      <c r="BN10" s="33"/>
      <c r="BO10" s="32"/>
      <c r="BP10" s="32"/>
      <c r="BQ10" s="32"/>
      <c r="BR10" s="32"/>
      <c r="BS10" s="32"/>
      <c r="BT10" s="32"/>
      <c r="BU10" s="33"/>
      <c r="BV10" s="33"/>
      <c r="BW10" s="38"/>
    </row>
    <row r="11" spans="1:75" ht="17.100000000000001" customHeight="1" x14ac:dyDescent="0.25">
      <c r="A11" s="31"/>
      <c r="B11" s="32"/>
      <c r="C11" s="32"/>
      <c r="D11" s="32"/>
      <c r="E11" s="33"/>
      <c r="F11" s="33"/>
      <c r="G11" s="32"/>
      <c r="H11" s="32"/>
      <c r="I11" s="32"/>
      <c r="J11" s="33"/>
      <c r="K11" s="33"/>
      <c r="L11" s="32"/>
      <c r="M11" s="32"/>
      <c r="N11" s="32"/>
      <c r="O11" s="33"/>
      <c r="P11" s="33"/>
      <c r="Q11" s="32"/>
      <c r="R11" s="32"/>
      <c r="S11" s="32"/>
      <c r="T11" s="33"/>
      <c r="U11" s="33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3"/>
      <c r="AL11" s="33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3"/>
      <c r="BN11" s="33"/>
      <c r="BO11" s="32"/>
      <c r="BP11" s="32"/>
      <c r="BQ11" s="32"/>
      <c r="BR11" s="32"/>
      <c r="BS11" s="32"/>
      <c r="BT11" s="32"/>
      <c r="BU11" s="33"/>
      <c r="BV11" s="33"/>
      <c r="BW11" s="38"/>
    </row>
    <row r="12" spans="1:75" ht="17.100000000000001" customHeight="1" x14ac:dyDescent="0.25">
      <c r="A12" s="31"/>
      <c r="B12" s="32"/>
      <c r="C12" s="32"/>
      <c r="D12" s="32"/>
      <c r="E12" s="33"/>
      <c r="F12" s="33"/>
      <c r="G12" s="32"/>
      <c r="H12" s="32"/>
      <c r="I12" s="32"/>
      <c r="J12" s="33"/>
      <c r="K12" s="33"/>
      <c r="L12" s="32"/>
      <c r="M12" s="32"/>
      <c r="N12" s="32"/>
      <c r="O12" s="33"/>
      <c r="P12" s="33"/>
      <c r="Q12" s="32"/>
      <c r="R12" s="32"/>
      <c r="S12" s="32"/>
      <c r="T12" s="33"/>
      <c r="U12" s="33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3"/>
      <c r="AL12" s="33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3"/>
      <c r="BN12" s="33"/>
      <c r="BO12" s="32"/>
      <c r="BP12" s="32"/>
      <c r="BQ12" s="32"/>
      <c r="BR12" s="32"/>
      <c r="BS12" s="32"/>
      <c r="BT12" s="32"/>
      <c r="BU12" s="33"/>
      <c r="BV12" s="33"/>
      <c r="BW12" s="38"/>
    </row>
    <row r="13" spans="1:75" ht="17.100000000000001" customHeight="1" x14ac:dyDescent="0.25">
      <c r="A13" s="31"/>
      <c r="B13" s="32"/>
      <c r="C13" s="32"/>
      <c r="D13" s="32"/>
      <c r="E13" s="33"/>
      <c r="F13" s="33"/>
      <c r="G13" s="32"/>
      <c r="H13" s="32"/>
      <c r="I13" s="32"/>
      <c r="J13" s="33"/>
      <c r="K13" s="33"/>
      <c r="L13" s="32"/>
      <c r="M13" s="32"/>
      <c r="N13" s="32"/>
      <c r="O13" s="33"/>
      <c r="P13" s="33"/>
      <c r="Q13" s="32"/>
      <c r="R13" s="32"/>
      <c r="S13" s="32"/>
      <c r="T13" s="33"/>
      <c r="U13" s="33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3"/>
      <c r="AL13" s="33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3"/>
      <c r="BN13" s="33"/>
      <c r="BO13" s="32"/>
      <c r="BP13" s="32"/>
      <c r="BQ13" s="32"/>
      <c r="BR13" s="32"/>
      <c r="BS13" s="32"/>
      <c r="BT13" s="32"/>
      <c r="BU13" s="33"/>
      <c r="BV13" s="33"/>
      <c r="BW13" s="38"/>
    </row>
    <row r="14" spans="1:75" ht="17.100000000000001" customHeight="1" x14ac:dyDescent="0.25">
      <c r="A14" s="31"/>
      <c r="B14" s="32"/>
      <c r="C14" s="32"/>
      <c r="D14" s="32"/>
      <c r="E14" s="33"/>
      <c r="F14" s="33"/>
      <c r="G14" s="32"/>
      <c r="H14" s="32"/>
      <c r="I14" s="32"/>
      <c r="J14" s="33"/>
      <c r="K14" s="33"/>
      <c r="L14" s="32"/>
      <c r="M14" s="32"/>
      <c r="N14" s="32"/>
      <c r="O14" s="33"/>
      <c r="P14" s="33"/>
      <c r="Q14" s="32"/>
      <c r="R14" s="32"/>
      <c r="S14" s="32"/>
      <c r="T14" s="33"/>
      <c r="U14" s="33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3"/>
      <c r="AL14" s="33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3"/>
      <c r="BN14" s="33"/>
      <c r="BO14" s="32"/>
      <c r="BP14" s="32"/>
      <c r="BQ14" s="32"/>
      <c r="BR14" s="32"/>
      <c r="BS14" s="32"/>
      <c r="BT14" s="32"/>
      <c r="BU14" s="33"/>
      <c r="BV14" s="33"/>
      <c r="BW14" s="38"/>
    </row>
    <row r="15" spans="1:75" ht="17.100000000000001" customHeight="1" x14ac:dyDescent="0.25">
      <c r="A15" s="31"/>
      <c r="B15" s="32"/>
      <c r="C15" s="32"/>
      <c r="D15" s="32"/>
      <c r="E15" s="33"/>
      <c r="F15" s="33"/>
      <c r="G15" s="32"/>
      <c r="H15" s="32"/>
      <c r="I15" s="32"/>
      <c r="J15" s="33"/>
      <c r="K15" s="33"/>
      <c r="L15" s="32"/>
      <c r="M15" s="32"/>
      <c r="N15" s="32"/>
      <c r="O15" s="33"/>
      <c r="P15" s="33"/>
      <c r="Q15" s="32"/>
      <c r="R15" s="32"/>
      <c r="S15" s="32"/>
      <c r="T15" s="33"/>
      <c r="U15" s="33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3"/>
      <c r="AL15" s="33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3"/>
      <c r="BN15" s="33"/>
      <c r="BO15" s="32"/>
      <c r="BP15" s="32"/>
      <c r="BQ15" s="32"/>
      <c r="BR15" s="32"/>
      <c r="BS15" s="32"/>
      <c r="BT15" s="32"/>
      <c r="BU15" s="33"/>
      <c r="BV15" s="33"/>
      <c r="BW15" s="38"/>
    </row>
    <row r="16" spans="1:75" ht="17.100000000000001" customHeight="1" x14ac:dyDescent="0.25">
      <c r="A16" s="31"/>
      <c r="B16" s="32"/>
      <c r="C16" s="32"/>
      <c r="D16" s="32"/>
      <c r="E16" s="33"/>
      <c r="F16" s="33"/>
      <c r="G16" s="32"/>
      <c r="H16" s="32"/>
      <c r="I16" s="32"/>
      <c r="J16" s="33"/>
      <c r="K16" s="33"/>
      <c r="L16" s="32"/>
      <c r="M16" s="32"/>
      <c r="N16" s="32"/>
      <c r="O16" s="33"/>
      <c r="P16" s="33"/>
      <c r="Q16" s="32"/>
      <c r="R16" s="32"/>
      <c r="S16" s="32"/>
      <c r="T16" s="33"/>
      <c r="U16" s="33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3"/>
      <c r="AL16" s="33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3"/>
      <c r="BN16" s="33"/>
      <c r="BO16" s="32"/>
      <c r="BP16" s="32"/>
      <c r="BQ16" s="32"/>
      <c r="BR16" s="32"/>
      <c r="BS16" s="32"/>
      <c r="BT16" s="32"/>
      <c r="BU16" s="33"/>
      <c r="BV16" s="33"/>
      <c r="BW16" s="38"/>
    </row>
    <row r="17" spans="1:75" ht="17.100000000000001" customHeight="1" x14ac:dyDescent="0.25">
      <c r="A17" s="31"/>
      <c r="B17" s="32"/>
      <c r="C17" s="32"/>
      <c r="D17" s="32"/>
      <c r="E17" s="33"/>
      <c r="F17" s="33"/>
      <c r="G17" s="32"/>
      <c r="H17" s="32"/>
      <c r="I17" s="32"/>
      <c r="J17" s="33"/>
      <c r="K17" s="33"/>
      <c r="L17" s="32"/>
      <c r="M17" s="32"/>
      <c r="N17" s="32"/>
      <c r="O17" s="33"/>
      <c r="P17" s="33"/>
      <c r="Q17" s="32"/>
      <c r="R17" s="32"/>
      <c r="S17" s="32"/>
      <c r="T17" s="33"/>
      <c r="U17" s="33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3"/>
      <c r="AL17" s="33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3"/>
      <c r="BN17" s="33"/>
      <c r="BO17" s="32"/>
      <c r="BP17" s="32"/>
      <c r="BQ17" s="32"/>
      <c r="BR17" s="32"/>
      <c r="BS17" s="32"/>
      <c r="BT17" s="32"/>
      <c r="BU17" s="33"/>
      <c r="BV17" s="33"/>
      <c r="BW17" s="38"/>
    </row>
    <row r="18" spans="1:75" ht="17.100000000000001" customHeight="1" x14ac:dyDescent="0.25">
      <c r="A18" s="31"/>
      <c r="B18" s="32"/>
      <c r="C18" s="32"/>
      <c r="D18" s="32"/>
      <c r="E18" s="33"/>
      <c r="F18" s="33"/>
      <c r="G18" s="32"/>
      <c r="H18" s="32"/>
      <c r="I18" s="32"/>
      <c r="J18" s="33"/>
      <c r="K18" s="33"/>
      <c r="L18" s="32"/>
      <c r="M18" s="32"/>
      <c r="N18" s="32"/>
      <c r="O18" s="33"/>
      <c r="P18" s="33"/>
      <c r="Q18" s="32"/>
      <c r="R18" s="32"/>
      <c r="S18" s="32"/>
      <c r="T18" s="33"/>
      <c r="U18" s="33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3"/>
      <c r="AL18" s="33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3"/>
      <c r="BN18" s="33"/>
      <c r="BO18" s="32"/>
      <c r="BP18" s="32"/>
      <c r="BQ18" s="32"/>
      <c r="BR18" s="32"/>
      <c r="BS18" s="32"/>
      <c r="BT18" s="32"/>
      <c r="BU18" s="33"/>
      <c r="BV18" s="33"/>
      <c r="BW18" s="38"/>
    </row>
    <row r="19" spans="1:75" ht="17.100000000000001" customHeight="1" x14ac:dyDescent="0.25">
      <c r="A19" s="31"/>
      <c r="B19" s="32"/>
      <c r="C19" s="32"/>
      <c r="D19" s="32"/>
      <c r="E19" s="33"/>
      <c r="F19" s="33"/>
      <c r="G19" s="32"/>
      <c r="H19" s="32"/>
      <c r="I19" s="32"/>
      <c r="J19" s="33"/>
      <c r="K19" s="33"/>
      <c r="L19" s="32"/>
      <c r="M19" s="32"/>
      <c r="N19" s="32"/>
      <c r="O19" s="33"/>
      <c r="P19" s="33"/>
      <c r="Q19" s="32"/>
      <c r="R19" s="32"/>
      <c r="S19" s="32"/>
      <c r="T19" s="33"/>
      <c r="U19" s="33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3"/>
      <c r="AL19" s="33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3"/>
      <c r="BN19" s="33"/>
      <c r="BO19" s="32"/>
      <c r="BP19" s="32"/>
      <c r="BQ19" s="32"/>
      <c r="BR19" s="32"/>
      <c r="BS19" s="32"/>
      <c r="BT19" s="32"/>
      <c r="BU19" s="33"/>
      <c r="BV19" s="33"/>
      <c r="BW19" s="38"/>
    </row>
    <row r="20" spans="1:75" ht="17.100000000000001" customHeight="1" x14ac:dyDescent="0.25">
      <c r="A20" s="31"/>
      <c r="B20" s="32"/>
      <c r="C20" s="32"/>
      <c r="D20" s="32"/>
      <c r="E20" s="33"/>
      <c r="F20" s="33"/>
      <c r="G20" s="32"/>
      <c r="H20" s="32"/>
      <c r="I20" s="32"/>
      <c r="J20" s="33"/>
      <c r="K20" s="33"/>
      <c r="L20" s="32"/>
      <c r="M20" s="32"/>
      <c r="N20" s="32"/>
      <c r="O20" s="33"/>
      <c r="P20" s="33"/>
      <c r="Q20" s="32"/>
      <c r="R20" s="32"/>
      <c r="S20" s="32"/>
      <c r="T20" s="33"/>
      <c r="U20" s="33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3"/>
      <c r="AL20" s="33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3"/>
      <c r="BN20" s="33"/>
      <c r="BO20" s="32"/>
      <c r="BP20" s="32"/>
      <c r="BQ20" s="32"/>
      <c r="BR20" s="32"/>
      <c r="BS20" s="32"/>
      <c r="BT20" s="32"/>
      <c r="BU20" s="33"/>
      <c r="BV20" s="33"/>
      <c r="BW20" s="38"/>
    </row>
    <row r="21" spans="1:75" ht="17.100000000000001" customHeight="1" x14ac:dyDescent="0.25">
      <c r="A21" s="31"/>
      <c r="B21" s="32"/>
      <c r="C21" s="32"/>
      <c r="D21" s="32"/>
      <c r="E21" s="33"/>
      <c r="F21" s="33"/>
      <c r="G21" s="32"/>
      <c r="H21" s="32"/>
      <c r="I21" s="32"/>
      <c r="J21" s="33"/>
      <c r="K21" s="33"/>
      <c r="L21" s="32"/>
      <c r="M21" s="32"/>
      <c r="N21" s="32"/>
      <c r="O21" s="33"/>
      <c r="P21" s="33"/>
      <c r="Q21" s="32"/>
      <c r="R21" s="32"/>
      <c r="S21" s="32"/>
      <c r="T21" s="33"/>
      <c r="U21" s="33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3"/>
      <c r="AL21" s="33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3"/>
      <c r="BN21" s="33"/>
      <c r="BO21" s="32"/>
      <c r="BP21" s="32"/>
      <c r="BQ21" s="32"/>
      <c r="BR21" s="32"/>
      <c r="BS21" s="32"/>
      <c r="BT21" s="32"/>
      <c r="BU21" s="33"/>
      <c r="BV21" s="33"/>
      <c r="BW21" s="38"/>
    </row>
    <row r="22" spans="1:75" ht="17.100000000000001" customHeight="1" x14ac:dyDescent="0.25">
      <c r="A22" s="31"/>
      <c r="B22" s="32"/>
      <c r="C22" s="32"/>
      <c r="D22" s="32"/>
      <c r="E22" s="33"/>
      <c r="F22" s="33"/>
      <c r="G22" s="32"/>
      <c r="H22" s="32"/>
      <c r="I22" s="32"/>
      <c r="J22" s="33"/>
      <c r="K22" s="33"/>
      <c r="L22" s="32"/>
      <c r="M22" s="32"/>
      <c r="N22" s="32"/>
      <c r="O22" s="33"/>
      <c r="P22" s="33"/>
      <c r="Q22" s="32"/>
      <c r="R22" s="32"/>
      <c r="S22" s="32"/>
      <c r="T22" s="33"/>
      <c r="U22" s="33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3"/>
      <c r="AL22" s="33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3"/>
      <c r="BN22" s="33"/>
      <c r="BO22" s="32"/>
      <c r="BP22" s="32"/>
      <c r="BQ22" s="32"/>
      <c r="BR22" s="32"/>
      <c r="BS22" s="32"/>
      <c r="BT22" s="32"/>
      <c r="BU22" s="33"/>
      <c r="BV22" s="33"/>
      <c r="BW22" s="38"/>
    </row>
    <row r="23" spans="1:75" ht="17.100000000000001" customHeight="1" x14ac:dyDescent="0.25">
      <c r="A23" s="31"/>
      <c r="B23" s="32"/>
      <c r="C23" s="32"/>
      <c r="D23" s="32"/>
      <c r="E23" s="33"/>
      <c r="F23" s="33"/>
      <c r="G23" s="32"/>
      <c r="H23" s="32"/>
      <c r="I23" s="32"/>
      <c r="J23" s="33"/>
      <c r="K23" s="33"/>
      <c r="L23" s="32"/>
      <c r="M23" s="32"/>
      <c r="N23" s="32"/>
      <c r="O23" s="33"/>
      <c r="P23" s="33"/>
      <c r="Q23" s="32"/>
      <c r="R23" s="32"/>
      <c r="S23" s="32"/>
      <c r="T23" s="33"/>
      <c r="U23" s="33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3"/>
      <c r="AL23" s="33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3"/>
      <c r="BN23" s="33"/>
      <c r="BO23" s="32"/>
      <c r="BP23" s="32"/>
      <c r="BQ23" s="32"/>
      <c r="BR23" s="32"/>
      <c r="BS23" s="32"/>
      <c r="BT23" s="32"/>
      <c r="BU23" s="33"/>
      <c r="BV23" s="33"/>
      <c r="BW23" s="38"/>
    </row>
    <row r="24" spans="1:75" ht="17.100000000000001" customHeight="1" x14ac:dyDescent="0.25">
      <c r="A24" s="31"/>
      <c r="B24" s="32"/>
      <c r="C24" s="32"/>
      <c r="D24" s="32"/>
      <c r="E24" s="33"/>
      <c r="F24" s="33"/>
      <c r="G24" s="32"/>
      <c r="H24" s="32"/>
      <c r="I24" s="32"/>
      <c r="J24" s="33"/>
      <c r="K24" s="33"/>
      <c r="L24" s="32"/>
      <c r="M24" s="32"/>
      <c r="N24" s="32"/>
      <c r="O24" s="33"/>
      <c r="P24" s="33"/>
      <c r="Q24" s="32"/>
      <c r="R24" s="32"/>
      <c r="S24" s="32"/>
      <c r="T24" s="33"/>
      <c r="U24" s="33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3"/>
      <c r="AL24" s="33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3"/>
      <c r="BN24" s="33"/>
      <c r="BO24" s="32"/>
      <c r="BP24" s="32"/>
      <c r="BQ24" s="32"/>
      <c r="BR24" s="32"/>
      <c r="BS24" s="32"/>
      <c r="BT24" s="32"/>
      <c r="BU24" s="33"/>
      <c r="BV24" s="33"/>
      <c r="BW24" s="38"/>
    </row>
    <row r="25" spans="1:75" ht="17.100000000000001" customHeight="1" x14ac:dyDescent="0.25">
      <c r="A25" s="31"/>
      <c r="B25" s="32"/>
      <c r="C25" s="32"/>
      <c r="D25" s="32"/>
      <c r="E25" s="33"/>
      <c r="F25" s="33"/>
      <c r="G25" s="32"/>
      <c r="H25" s="32"/>
      <c r="I25" s="32"/>
      <c r="J25" s="33"/>
      <c r="K25" s="33"/>
      <c r="L25" s="32"/>
      <c r="M25" s="32"/>
      <c r="N25" s="32"/>
      <c r="O25" s="33"/>
      <c r="P25" s="33"/>
      <c r="Q25" s="32"/>
      <c r="R25" s="32"/>
      <c r="S25" s="32"/>
      <c r="T25" s="33"/>
      <c r="U25" s="33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3"/>
      <c r="AL25" s="33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3"/>
      <c r="BN25" s="33"/>
      <c r="BO25" s="32"/>
      <c r="BP25" s="32"/>
      <c r="BQ25" s="32"/>
      <c r="BR25" s="32"/>
      <c r="BS25" s="32"/>
      <c r="BT25" s="32"/>
      <c r="BU25" s="33"/>
      <c r="BV25" s="33"/>
      <c r="BW25" s="38"/>
    </row>
    <row r="26" spans="1:75" ht="17.100000000000001" customHeight="1" x14ac:dyDescent="0.25">
      <c r="A26" s="31"/>
      <c r="B26" s="32"/>
      <c r="C26" s="32"/>
      <c r="D26" s="32"/>
      <c r="E26" s="33"/>
      <c r="F26" s="33"/>
      <c r="G26" s="32"/>
      <c r="H26" s="32"/>
      <c r="I26" s="32"/>
      <c r="J26" s="33"/>
      <c r="K26" s="33"/>
      <c r="L26" s="32"/>
      <c r="M26" s="32"/>
      <c r="N26" s="32"/>
      <c r="O26" s="33"/>
      <c r="P26" s="33"/>
      <c r="Q26" s="32"/>
      <c r="R26" s="32"/>
      <c r="S26" s="32"/>
      <c r="T26" s="33"/>
      <c r="U26" s="33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3"/>
      <c r="AL26" s="33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3"/>
      <c r="BN26" s="33"/>
      <c r="BO26" s="32"/>
      <c r="BP26" s="32"/>
      <c r="BQ26" s="32"/>
      <c r="BR26" s="32"/>
      <c r="BS26" s="32"/>
      <c r="BT26" s="32"/>
      <c r="BU26" s="33"/>
      <c r="BV26" s="33"/>
      <c r="BW26" s="38"/>
    </row>
    <row r="27" spans="1:75" ht="17.100000000000001" customHeight="1" x14ac:dyDescent="0.25">
      <c r="A27" s="31"/>
      <c r="B27" s="32"/>
      <c r="C27" s="32"/>
      <c r="D27" s="32"/>
      <c r="E27" s="33"/>
      <c r="F27" s="33"/>
      <c r="G27" s="32"/>
      <c r="H27" s="32"/>
      <c r="I27" s="32"/>
      <c r="J27" s="33"/>
      <c r="K27" s="33"/>
      <c r="L27" s="32"/>
      <c r="M27" s="32"/>
      <c r="N27" s="32"/>
      <c r="O27" s="33"/>
      <c r="P27" s="33"/>
      <c r="Q27" s="32"/>
      <c r="R27" s="32"/>
      <c r="S27" s="32"/>
      <c r="T27" s="33"/>
      <c r="U27" s="33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3"/>
      <c r="AL27" s="33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3"/>
      <c r="BN27" s="33"/>
      <c r="BO27" s="32"/>
      <c r="BP27" s="32"/>
      <c r="BQ27" s="32"/>
      <c r="BR27" s="32"/>
      <c r="BS27" s="32"/>
      <c r="BT27" s="32"/>
      <c r="BU27" s="33"/>
      <c r="BV27" s="33"/>
      <c r="BW27" s="38"/>
    </row>
    <row r="28" spans="1:75" ht="17.100000000000001" customHeight="1" x14ac:dyDescent="0.25">
      <c r="A28" s="31"/>
      <c r="B28" s="32"/>
      <c r="C28" s="32"/>
      <c r="D28" s="32"/>
      <c r="E28" s="33"/>
      <c r="F28" s="33"/>
      <c r="G28" s="32"/>
      <c r="H28" s="32"/>
      <c r="I28" s="32"/>
      <c r="J28" s="33"/>
      <c r="K28" s="33"/>
      <c r="L28" s="32"/>
      <c r="M28" s="32"/>
      <c r="N28" s="32"/>
      <c r="O28" s="33"/>
      <c r="P28" s="33"/>
      <c r="Q28" s="32"/>
      <c r="R28" s="32"/>
      <c r="S28" s="32"/>
      <c r="T28" s="33"/>
      <c r="U28" s="33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3"/>
      <c r="AL28" s="33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3"/>
      <c r="BN28" s="33"/>
      <c r="BO28" s="32"/>
      <c r="BP28" s="32"/>
      <c r="BQ28" s="32"/>
      <c r="BR28" s="32"/>
      <c r="BS28" s="32"/>
      <c r="BT28" s="32"/>
      <c r="BU28" s="33"/>
      <c r="BV28" s="33"/>
      <c r="BW28" s="38"/>
    </row>
    <row r="29" spans="1:75" ht="17.100000000000001" customHeight="1" x14ac:dyDescent="0.25">
      <c r="A29" s="31"/>
      <c r="B29" s="32"/>
      <c r="C29" s="32"/>
      <c r="D29" s="32"/>
      <c r="E29" s="33"/>
      <c r="F29" s="33"/>
      <c r="G29" s="32"/>
      <c r="H29" s="32"/>
      <c r="I29" s="32"/>
      <c r="J29" s="33"/>
      <c r="K29" s="33"/>
      <c r="L29" s="32"/>
      <c r="M29" s="32"/>
      <c r="N29" s="32"/>
      <c r="O29" s="33"/>
      <c r="P29" s="33"/>
      <c r="Q29" s="32"/>
      <c r="R29" s="32"/>
      <c r="S29" s="32"/>
      <c r="T29" s="33"/>
      <c r="U29" s="33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3"/>
      <c r="AL29" s="33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3"/>
      <c r="BN29" s="33"/>
      <c r="BO29" s="32"/>
      <c r="BP29" s="32"/>
      <c r="BQ29" s="32"/>
      <c r="BR29" s="32"/>
      <c r="BS29" s="32"/>
      <c r="BT29" s="32"/>
      <c r="BU29" s="33"/>
      <c r="BV29" s="33"/>
      <c r="BW29" s="38"/>
    </row>
    <row r="30" spans="1:75" ht="17.100000000000001" customHeight="1" x14ac:dyDescent="0.25">
      <c r="A30" s="31"/>
      <c r="B30" s="32"/>
      <c r="C30" s="32"/>
      <c r="D30" s="32"/>
      <c r="E30" s="33"/>
      <c r="F30" s="33"/>
      <c r="G30" s="32"/>
      <c r="H30" s="32"/>
      <c r="I30" s="32"/>
      <c r="J30" s="33"/>
      <c r="K30" s="33"/>
      <c r="L30" s="32"/>
      <c r="M30" s="32"/>
      <c r="N30" s="32"/>
      <c r="O30" s="33"/>
      <c r="P30" s="33"/>
      <c r="Q30" s="32"/>
      <c r="R30" s="32"/>
      <c r="S30" s="32"/>
      <c r="T30" s="33"/>
      <c r="U30" s="33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3"/>
      <c r="AL30" s="33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3"/>
      <c r="BN30" s="33"/>
      <c r="BO30" s="32"/>
      <c r="BP30" s="32"/>
      <c r="BQ30" s="32"/>
      <c r="BR30" s="32"/>
      <c r="BS30" s="32"/>
      <c r="BT30" s="32"/>
      <c r="BU30" s="33"/>
      <c r="BV30" s="33"/>
      <c r="BW30" s="38"/>
    </row>
    <row r="31" spans="1:75" ht="17.100000000000001" customHeight="1" x14ac:dyDescent="0.25">
      <c r="A31" s="31"/>
      <c r="B31" s="32"/>
      <c r="C31" s="32"/>
      <c r="D31" s="32"/>
      <c r="E31" s="33"/>
      <c r="F31" s="33"/>
      <c r="G31" s="32"/>
      <c r="H31" s="32"/>
      <c r="I31" s="32"/>
      <c r="J31" s="33"/>
      <c r="K31" s="33"/>
      <c r="L31" s="32"/>
      <c r="M31" s="32"/>
      <c r="N31" s="32"/>
      <c r="O31" s="33"/>
      <c r="P31" s="33"/>
      <c r="Q31" s="32"/>
      <c r="R31" s="32"/>
      <c r="S31" s="32"/>
      <c r="T31" s="33"/>
      <c r="U31" s="33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3"/>
      <c r="AL31" s="33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3"/>
      <c r="BN31" s="33"/>
      <c r="BO31" s="32"/>
      <c r="BP31" s="32"/>
      <c r="BQ31" s="32"/>
      <c r="BR31" s="32"/>
      <c r="BS31" s="32"/>
      <c r="BT31" s="32"/>
      <c r="BU31" s="33"/>
      <c r="BV31" s="33"/>
      <c r="BW31" s="38"/>
    </row>
    <row r="32" spans="1:75" ht="17.100000000000001" customHeight="1" x14ac:dyDescent="0.25">
      <c r="A32" s="31"/>
      <c r="B32" s="32"/>
      <c r="C32" s="32"/>
      <c r="D32" s="32"/>
      <c r="E32" s="33"/>
      <c r="F32" s="33"/>
      <c r="G32" s="32"/>
      <c r="H32" s="32"/>
      <c r="I32" s="32"/>
      <c r="J32" s="33"/>
      <c r="K32" s="33"/>
      <c r="L32" s="32"/>
      <c r="M32" s="32"/>
      <c r="N32" s="32"/>
      <c r="O32" s="33"/>
      <c r="P32" s="33"/>
      <c r="Q32" s="32"/>
      <c r="R32" s="32"/>
      <c r="S32" s="32"/>
      <c r="T32" s="33"/>
      <c r="U32" s="33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3"/>
      <c r="AL32" s="33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3"/>
      <c r="BN32" s="33"/>
      <c r="BO32" s="32"/>
      <c r="BP32" s="32"/>
      <c r="BQ32" s="32"/>
      <c r="BR32" s="32"/>
      <c r="BS32" s="32"/>
      <c r="BT32" s="32"/>
      <c r="BU32" s="33"/>
      <c r="BV32" s="33"/>
    </row>
    <row r="33" spans="1:74" x14ac:dyDescent="0.25">
      <c r="A33" s="31"/>
      <c r="B33" s="32"/>
      <c r="C33" s="32"/>
      <c r="D33" s="32"/>
      <c r="E33" s="33"/>
      <c r="F33" s="33"/>
      <c r="G33" s="32"/>
      <c r="H33" s="32"/>
      <c r="I33" s="32"/>
      <c r="J33" s="33"/>
      <c r="K33" s="33"/>
      <c r="L33" s="32"/>
      <c r="M33" s="32"/>
      <c r="N33" s="32"/>
      <c r="O33" s="33"/>
      <c r="P33" s="33"/>
      <c r="Q33" s="32"/>
      <c r="R33" s="32"/>
      <c r="S33" s="32"/>
      <c r="T33" s="33"/>
      <c r="U33" s="33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3"/>
      <c r="AL33" s="33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3"/>
      <c r="BN33" s="33"/>
      <c r="BO33" s="32"/>
      <c r="BP33" s="32"/>
      <c r="BQ33" s="32"/>
      <c r="BR33" s="32"/>
      <c r="BS33" s="32"/>
      <c r="BT33" s="32"/>
      <c r="BU33" s="33"/>
      <c r="BV33" s="33"/>
    </row>
    <row r="34" spans="1:74" x14ac:dyDescent="0.25">
      <c r="A34" s="45"/>
    </row>
    <row r="35" spans="1:74" x14ac:dyDescent="0.25">
      <c r="A35" s="45"/>
    </row>
    <row r="36" spans="1:74" x14ac:dyDescent="0.25">
      <c r="A36" s="45"/>
    </row>
    <row r="37" spans="1:74" x14ac:dyDescent="0.25">
      <c r="A37" s="45"/>
    </row>
  </sheetData>
  <autoFilter ref="A1:BV4"/>
  <mergeCells count="16">
    <mergeCell ref="AH2:AJ2"/>
    <mergeCell ref="A1:A2"/>
    <mergeCell ref="V2:X2"/>
    <mergeCell ref="Y2:AA2"/>
    <mergeCell ref="AB2:AD2"/>
    <mergeCell ref="AE2:AG2"/>
    <mergeCell ref="BG2:BI2"/>
    <mergeCell ref="BJ2:BL2"/>
    <mergeCell ref="BO2:BQ2"/>
    <mergeCell ref="BR2:BT2"/>
    <mergeCell ref="AM2:AO2"/>
    <mergeCell ref="AP2:AR2"/>
    <mergeCell ref="AU2:AW2"/>
    <mergeCell ref="AX2:AZ2"/>
    <mergeCell ref="BA2:BC2"/>
    <mergeCell ref="BD2:BF2"/>
  </mergeCell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'référence '!$A$1:$A$6</xm:f>
          </x14:formula1>
          <xm:sqref>BO4:BT33 G4:I33 L4:N33 Q4:S33 V4:AJ33 AM4:AR33 AU4:BL33 C4:D33 B5:B33</xm:sqref>
        </x14:dataValidation>
        <x14:dataValidation type="list" showInputMessage="1" showErrorMessage="1">
          <x14:formula1>
            <xm:f>'référence '!$A$1:$A$6</xm:f>
          </x14:formula1>
          <xm:sqref>B4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37"/>
  <sheetViews>
    <sheetView zoomScale="58" zoomScaleNormal="60" workbookViewId="0">
      <pane xSplit="1" topLeftCell="Y1" activePane="topRight" state="frozen"/>
      <selection pane="topRight" activeCell="BM11" sqref="BM11"/>
    </sheetView>
  </sheetViews>
  <sheetFormatPr baseColWidth="10" defaultColWidth="11.42578125" defaultRowHeight="15" x14ac:dyDescent="0.25"/>
  <cols>
    <col min="1" max="1" width="24.7109375" customWidth="1"/>
    <col min="2" max="5" width="4.5703125" style="46" customWidth="1"/>
    <col min="6" max="6" width="5.5703125" style="46" customWidth="1"/>
    <col min="7" max="74" width="5.5703125" customWidth="1"/>
    <col min="75" max="75" width="24.7109375" customWidth="1"/>
    <col min="76" max="90" width="5.7109375" customWidth="1"/>
  </cols>
  <sheetData>
    <row r="1" spans="1:75" ht="16.5" customHeight="1" thickBot="1" x14ac:dyDescent="0.3">
      <c r="A1" s="187" t="s">
        <v>0</v>
      </c>
      <c r="B1" s="1"/>
      <c r="C1" s="2"/>
      <c r="D1" s="2"/>
      <c r="E1" s="2"/>
      <c r="F1" s="2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5"/>
      <c r="AN1" s="6"/>
      <c r="AO1" s="6"/>
      <c r="AP1" s="6"/>
      <c r="AQ1" s="6"/>
      <c r="AR1" s="6"/>
      <c r="AS1" s="6"/>
      <c r="AT1" s="6"/>
      <c r="AU1" s="5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5"/>
      <c r="BP1" s="6"/>
      <c r="BQ1" s="6"/>
      <c r="BR1" s="6"/>
      <c r="BS1" s="6"/>
      <c r="BT1" s="6"/>
      <c r="BU1" s="6"/>
      <c r="BV1" s="7"/>
      <c r="BW1" s="6"/>
    </row>
    <row r="2" spans="1:75" s="21" customFormat="1" ht="21" customHeight="1" x14ac:dyDescent="0.25">
      <c r="A2" s="187"/>
      <c r="B2" s="8" t="s">
        <v>1</v>
      </c>
      <c r="C2" s="9"/>
      <c r="D2" s="9"/>
      <c r="E2" s="9"/>
      <c r="F2" s="90" t="s">
        <v>96</v>
      </c>
      <c r="G2" s="10" t="s">
        <v>2</v>
      </c>
      <c r="H2" s="11"/>
      <c r="I2" s="11"/>
      <c r="J2" s="11"/>
      <c r="K2" s="90" t="s">
        <v>100</v>
      </c>
      <c r="L2" s="10" t="s">
        <v>4</v>
      </c>
      <c r="M2" s="11"/>
      <c r="N2" s="11"/>
      <c r="O2" s="18"/>
      <c r="P2" s="90" t="s">
        <v>101</v>
      </c>
      <c r="Q2" s="10" t="s">
        <v>5</v>
      </c>
      <c r="R2" s="11"/>
      <c r="S2" s="11"/>
      <c r="T2" s="11"/>
      <c r="U2" s="90" t="s">
        <v>102</v>
      </c>
      <c r="V2" s="179" t="s">
        <v>6</v>
      </c>
      <c r="W2" s="179"/>
      <c r="X2" s="180"/>
      <c r="Y2" s="178" t="s">
        <v>7</v>
      </c>
      <c r="Z2" s="179"/>
      <c r="AA2" s="180"/>
      <c r="AB2" s="178" t="s">
        <v>8</v>
      </c>
      <c r="AC2" s="179"/>
      <c r="AD2" s="180"/>
      <c r="AE2" s="178" t="s">
        <v>9</v>
      </c>
      <c r="AF2" s="179"/>
      <c r="AG2" s="180"/>
      <c r="AH2" s="178" t="s">
        <v>10</v>
      </c>
      <c r="AI2" s="179"/>
      <c r="AJ2" s="180"/>
      <c r="AK2" s="16"/>
      <c r="AL2" s="90" t="s">
        <v>65</v>
      </c>
      <c r="AM2" s="185" t="s">
        <v>14</v>
      </c>
      <c r="AN2" s="179"/>
      <c r="AO2" s="180"/>
      <c r="AP2" s="178" t="s">
        <v>15</v>
      </c>
      <c r="AQ2" s="179"/>
      <c r="AR2" s="186"/>
      <c r="AS2" s="16"/>
      <c r="AT2" s="90" t="s">
        <v>99</v>
      </c>
      <c r="AU2" s="185" t="s">
        <v>16</v>
      </c>
      <c r="AV2" s="179"/>
      <c r="AW2" s="180"/>
      <c r="AX2" s="178" t="s">
        <v>17</v>
      </c>
      <c r="AY2" s="179"/>
      <c r="AZ2" s="180"/>
      <c r="BA2" s="178" t="s">
        <v>18</v>
      </c>
      <c r="BB2" s="179"/>
      <c r="BC2" s="180"/>
      <c r="BD2" s="178" t="s">
        <v>19</v>
      </c>
      <c r="BE2" s="179"/>
      <c r="BF2" s="180"/>
      <c r="BG2" s="178" t="s">
        <v>20</v>
      </c>
      <c r="BH2" s="179"/>
      <c r="BI2" s="180"/>
      <c r="BJ2" s="178" t="s">
        <v>21</v>
      </c>
      <c r="BK2" s="179"/>
      <c r="BL2" s="180"/>
      <c r="BM2" s="16"/>
      <c r="BN2" s="90" t="s">
        <v>98</v>
      </c>
      <c r="BO2" s="181" t="s">
        <v>26</v>
      </c>
      <c r="BP2" s="182"/>
      <c r="BQ2" s="183"/>
      <c r="BR2" s="184" t="s">
        <v>27</v>
      </c>
      <c r="BS2" s="182"/>
      <c r="BT2" s="182"/>
      <c r="BU2" s="18"/>
      <c r="BV2" s="90" t="s">
        <v>97</v>
      </c>
      <c r="BW2" s="20"/>
    </row>
    <row r="3" spans="1:75" s="21" customFormat="1" ht="36.75" customHeight="1" x14ac:dyDescent="0.25">
      <c r="A3" s="22" t="s">
        <v>28</v>
      </c>
      <c r="B3" s="23"/>
      <c r="C3" s="24"/>
      <c r="D3" s="24"/>
      <c r="E3" s="25" t="s">
        <v>29</v>
      </c>
      <c r="F3" s="25" t="s">
        <v>29</v>
      </c>
      <c r="G3" s="26"/>
      <c r="H3" s="27"/>
      <c r="I3" s="27"/>
      <c r="J3" s="25" t="s">
        <v>29</v>
      </c>
      <c r="K3" s="28" t="s">
        <v>29</v>
      </c>
      <c r="L3" s="29"/>
      <c r="M3" s="20"/>
      <c r="N3" s="20"/>
      <c r="O3" s="25" t="s">
        <v>29</v>
      </c>
      <c r="P3" s="28" t="s">
        <v>29</v>
      </c>
      <c r="Q3" s="29"/>
      <c r="R3" s="20"/>
      <c r="S3" s="20"/>
      <c r="T3" s="25" t="s">
        <v>29</v>
      </c>
      <c r="U3" s="28" t="s">
        <v>29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5" t="s">
        <v>29</v>
      </c>
      <c r="AL3" s="28" t="s">
        <v>29</v>
      </c>
      <c r="AM3" s="29"/>
      <c r="AN3" s="20"/>
      <c r="AO3" s="30"/>
      <c r="AP3" s="20"/>
      <c r="AQ3" s="20"/>
      <c r="AR3" s="20"/>
      <c r="AS3" s="25" t="s">
        <v>29</v>
      </c>
      <c r="AT3" s="28" t="s">
        <v>29</v>
      </c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5" t="s">
        <v>29</v>
      </c>
      <c r="BN3" s="28" t="s">
        <v>29</v>
      </c>
      <c r="BO3" s="29"/>
      <c r="BP3" s="20"/>
      <c r="BQ3" s="20"/>
      <c r="BR3" s="20"/>
      <c r="BS3" s="20"/>
      <c r="BT3" s="20"/>
      <c r="BU3" s="25" t="s">
        <v>29</v>
      </c>
      <c r="BV3" s="28" t="s">
        <v>29</v>
      </c>
      <c r="BW3" s="20"/>
    </row>
    <row r="4" spans="1:75" ht="17.100000000000001" customHeight="1" x14ac:dyDescent="0.25">
      <c r="A4" s="109" t="s">
        <v>186</v>
      </c>
      <c r="B4" s="36" t="s">
        <v>31</v>
      </c>
      <c r="C4" s="32"/>
      <c r="D4" s="32"/>
      <c r="E4" s="33">
        <f>(((COUNTIF('5ème3'!B4:D4,"A"))*4)+((COUNTIF('5ème3'!B4:D4,"B"))*3)+((COUNTIF('5ème3'!B4:D4,"C"))*2)+((COUNTIF('5ème3'!B4:D4,"D"))*1))/1</f>
        <v>3</v>
      </c>
      <c r="F4" s="33" t="str">
        <f>IF(E4&gt;3.7,"A",IF(E4&gt;2.8,"B",IF(E4&gt;1.5,"C",IF(E4&gt;=0,"D"))))</f>
        <v>B</v>
      </c>
      <c r="G4" s="96" t="s">
        <v>32</v>
      </c>
      <c r="H4" s="32"/>
      <c r="I4" s="32"/>
      <c r="J4" s="33">
        <f>(((COUNTIF('5ème3'!G4:I4,"A"))*4)+((COUNTIF('5ème3'!G4:I4,"B"))*3)+((COUNTIF('5ème3'!G4:I4,"C"))*2)+((COUNTIF('5ème3'!G4:I4,"D"))*1))/1</f>
        <v>2</v>
      </c>
      <c r="K4" s="33" t="str">
        <f>IF(J4&gt;3.7,"A",IF(J4&gt;2.8,"B",IF(J4&gt;1.5,"C",IF(J4&gt;=0,"D"))))</f>
        <v>C</v>
      </c>
      <c r="L4" s="32"/>
      <c r="M4" s="32"/>
      <c r="N4" s="32"/>
      <c r="O4" s="33">
        <f>(((COUNTIF('5ème3'!L4:N4,"A"))*4)+((COUNTIF('5ème3'!L4:N4,"B"))*3)+((COUNTIF('5ème3'!L4:N4,"C"))*2)+((COUNTIF('5ème3'!L4:N4,"D"))*1))/3</f>
        <v>0</v>
      </c>
      <c r="P4" s="33" t="str">
        <f>IF(O4&gt;3.7,"A",IF(O4&gt;2.8,"B",IF(O4&gt;1.5,"C",IF(O4&gt;=0,"D"))))</f>
        <v>D</v>
      </c>
      <c r="Q4" s="32"/>
      <c r="R4" s="32"/>
      <c r="S4" s="32"/>
      <c r="T4" s="33">
        <f>(((COUNTIF('5ème3'!Q4:S4,"A"))*4)+((COUNTIF('5ème3'!Q4:S4,"B"))*3)+((COUNTIF('5ème3'!Q4:S4,"C"))*2)+((COUNTIF('5ème3'!Q4:S4,"D"))*1))/3</f>
        <v>0</v>
      </c>
      <c r="U4" s="110" t="str">
        <f>IF(T4&gt;3.7,"A",IF(T4&gt;2.8,"B",IF(T4&gt;1.5,"C",IF(T4&gt;=0,"D"))))</f>
        <v>D</v>
      </c>
      <c r="V4" s="36"/>
      <c r="W4" s="36"/>
      <c r="X4" s="36"/>
      <c r="Y4" s="36"/>
      <c r="Z4" s="36"/>
      <c r="AA4" s="36"/>
      <c r="AB4" s="36" t="s">
        <v>31</v>
      </c>
      <c r="AC4" s="36" t="s">
        <v>32</v>
      </c>
      <c r="AD4" s="36"/>
      <c r="AE4" s="36" t="s">
        <v>31</v>
      </c>
      <c r="AF4" s="32"/>
      <c r="AG4" s="32"/>
      <c r="AH4" s="32"/>
      <c r="AI4" s="32"/>
      <c r="AJ4" s="32"/>
      <c r="AK4" s="33">
        <f>(((COUNTIF('5ème3'!V4:AJ4,"A"))*4)+((COUNTIF('5ème3'!V4:AJ4,"B"))*3)+((COUNTIF('5ème3'!V4:AJ4,"C"))*2)+((COUNTIF('5ème3'!V4:AJ4,"D"))*1))/3</f>
        <v>2.6666666666666665</v>
      </c>
      <c r="AL4" s="33" t="str">
        <f>IF(AK4&gt;3.7,"A",IF(AK4&gt;2.8,"B",IF(AK4&gt;1.5,"C",IF(AK4&gt;=0,"D"))))</f>
        <v>C</v>
      </c>
      <c r="AM4" s="35" t="s">
        <v>31</v>
      </c>
      <c r="AN4" s="36" t="s">
        <v>30</v>
      </c>
      <c r="AO4" s="32"/>
      <c r="AP4" s="32"/>
      <c r="AQ4" s="32"/>
      <c r="AR4" s="32"/>
      <c r="AS4" s="33">
        <f>(((COUNTIF('5ème3'!AM4:AR4,"A"))*4)+((COUNTIF('5ème3'!AM4:AR4,"B"))*3)+((COUNTIF('5ème3'!AM4:AR4,"C"))*2)+((COUNTIF('5ème3'!AM4:AR4,"D"))*1))/2</f>
        <v>3.5</v>
      </c>
      <c r="AT4" s="33" t="str">
        <f>IF(AS4&gt;3.7,"A",IF(AS4&gt;2.8,"B",IF(AS4&gt;1.5,"C",IF(AS4&gt;=0,"D"))))</f>
        <v>B</v>
      </c>
      <c r="AU4" s="32"/>
      <c r="AV4" s="32"/>
      <c r="AW4" s="32"/>
      <c r="AX4" s="32"/>
      <c r="AY4" s="32"/>
      <c r="AZ4" s="112"/>
      <c r="BA4" s="36" t="s">
        <v>31</v>
      </c>
      <c r="BB4" s="36"/>
      <c r="BC4" s="36"/>
      <c r="BD4" s="36" t="s">
        <v>30</v>
      </c>
      <c r="BE4" s="36" t="s">
        <v>32</v>
      </c>
      <c r="BF4" s="36" t="s">
        <v>30</v>
      </c>
      <c r="BG4" s="36" t="s">
        <v>31</v>
      </c>
      <c r="BH4" s="36" t="s">
        <v>31</v>
      </c>
      <c r="BI4" s="36"/>
      <c r="BJ4" s="36"/>
      <c r="BK4" s="36" t="s">
        <v>30</v>
      </c>
      <c r="BL4" s="32"/>
      <c r="BM4" s="33">
        <f>(((COUNTIF('5ème3'!AU4:BL4,"A"))*4)+((COUNTIF('5ème3'!AU4:BL4,"B"))*3)+((COUNTIF('5ème3'!AU4:BL4,"C"))*2)+((COUNTIF('5ème3'!AU4:BL4,"D"))*1))/7</f>
        <v>3.2857142857142856</v>
      </c>
      <c r="BN4" s="33" t="str">
        <f>IF(BM4&gt;3.7,"A",IF(BM4&gt;2.8,"B",IF(BM4&gt;1.5,"C",IF(BM4&gt;=0,"D"))))</f>
        <v>B</v>
      </c>
      <c r="BO4" s="32"/>
      <c r="BP4" s="32"/>
      <c r="BQ4" s="32"/>
      <c r="BR4" s="32"/>
      <c r="BS4" s="32"/>
      <c r="BT4" s="32"/>
      <c r="BU4" s="33">
        <f>(((COUNTIF('5ème3'!BO4:BT4,"A"))*4)+((COUNTIF('5ème3'!BO4:BT4,"B"))*3)+((COUNTIF('5ème3'!BO4:BT4,"C"))*2)+((COUNTIF('5ème3'!BO4:BT4,"D"))*1))/6</f>
        <v>0</v>
      </c>
      <c r="BV4" s="33" t="str">
        <f>IF(BU4&gt;3.7,"A",IF(BU4&gt;2.8,"B",IF(BU4&gt;1.5,"C",IF(BU4&gt;=0,"D"))))</f>
        <v>D</v>
      </c>
      <c r="BW4" s="38"/>
    </row>
    <row r="5" spans="1:75" ht="17.100000000000001" customHeight="1" x14ac:dyDescent="0.25">
      <c r="A5" s="109" t="s">
        <v>187</v>
      </c>
      <c r="B5" s="40" t="s">
        <v>30</v>
      </c>
      <c r="C5" s="32"/>
      <c r="D5" s="32"/>
      <c r="E5" s="33">
        <f>(((COUNTIF('5ème3'!B5:D5,"A"))*4)+((COUNTIF('5ème3'!B5:D5,"B"))*3)+((COUNTIF('5ème3'!B5:D5,"C"))*2)+((COUNTIF('5ème3'!B5:D5,"D"))*1))/1</f>
        <v>4</v>
      </c>
      <c r="F5" s="33" t="str">
        <f t="shared" ref="F5:F30" si="0">IF(E5&gt;3.7,"A",IF(E5&gt;2.8,"B",IF(E5&gt;1.5,"C",IF(E5&gt;=0,"D"))))</f>
        <v>A</v>
      </c>
      <c r="G5" s="75"/>
      <c r="H5" s="32"/>
      <c r="I5" s="32"/>
      <c r="J5" s="33"/>
      <c r="K5" s="33" t="str">
        <f t="shared" ref="K5:K30" si="1">IF(J5&gt;3.7,"A",IF(J5&gt;2.8,"B",IF(J5&gt;1.5,"C",IF(J5&gt;=0,"D"))))</f>
        <v>D</v>
      </c>
      <c r="L5" s="32"/>
      <c r="M5" s="32"/>
      <c r="N5" s="32"/>
      <c r="O5" s="33"/>
      <c r="P5" s="33"/>
      <c r="Q5" s="32"/>
      <c r="R5" s="32"/>
      <c r="S5" s="32"/>
      <c r="T5" s="33"/>
      <c r="U5" s="110"/>
      <c r="V5" s="36"/>
      <c r="W5" s="36"/>
      <c r="X5" s="36"/>
      <c r="Y5" s="36"/>
      <c r="Z5" s="36"/>
      <c r="AA5" s="36"/>
      <c r="AB5" s="36" t="s">
        <v>31</v>
      </c>
      <c r="AC5" s="36" t="s">
        <v>32</v>
      </c>
      <c r="AD5" s="36"/>
      <c r="AE5" s="36"/>
      <c r="AF5" s="32"/>
      <c r="AG5" s="32"/>
      <c r="AH5" s="32"/>
      <c r="AI5" s="32"/>
      <c r="AJ5" s="32"/>
      <c r="AK5" s="33">
        <f>(((COUNTIF('5ème3'!V5:AJ5,"A"))*4)+((COUNTIF('5ème3'!V5:AJ5,"B"))*3)+((COUNTIF('5ème3'!V5:AJ5,"C"))*2)+((COUNTIF('5ème3'!V5:AJ5,"D"))*1))/2</f>
        <v>2.5</v>
      </c>
      <c r="AL5" s="33" t="str">
        <f t="shared" ref="AL5:AL30" si="2">IF(AK5&gt;3.7,"A",IF(AK5&gt;2.8,"B",IF(AK5&gt;1.5,"C",IF(AK5&gt;=0,"D"))))</f>
        <v>C</v>
      </c>
      <c r="AM5" s="40" t="s">
        <v>31</v>
      </c>
      <c r="AN5" s="74" t="s">
        <v>30</v>
      </c>
      <c r="AO5" s="32"/>
      <c r="AP5" s="32"/>
      <c r="AQ5" s="32"/>
      <c r="AR5" s="32"/>
      <c r="AS5" s="33">
        <f>(((COUNTIF('5ème3'!AM5:AR5,"A"))*4)+((COUNTIF('5ème3'!AM5:AR5,"B"))*3)+((COUNTIF('5ème3'!AM5:AR5,"C"))*2)+((COUNTIF('5ème3'!AM5:AR5,"D"))*1))/2</f>
        <v>3.5</v>
      </c>
      <c r="AT5" s="33" t="str">
        <f t="shared" ref="AT5:AT30" si="3">IF(AS5&gt;3.7,"A",IF(AS5&gt;2.8,"B",IF(AS5&gt;1.5,"C",IF(AS5&gt;=0,"D"))))</f>
        <v>B</v>
      </c>
      <c r="AU5" s="32"/>
      <c r="AV5" s="32"/>
      <c r="AW5" s="32"/>
      <c r="AX5" s="32"/>
      <c r="AY5" s="32"/>
      <c r="AZ5" s="112"/>
      <c r="BA5" s="36" t="s">
        <v>32</v>
      </c>
      <c r="BB5" s="36"/>
      <c r="BC5" s="36"/>
      <c r="BD5" s="36" t="s">
        <v>30</v>
      </c>
      <c r="BE5" s="36" t="s">
        <v>32</v>
      </c>
      <c r="BF5" s="36" t="s">
        <v>30</v>
      </c>
      <c r="BG5" s="36" t="s">
        <v>32</v>
      </c>
      <c r="BH5" s="36" t="s">
        <v>32</v>
      </c>
      <c r="BI5" s="36"/>
      <c r="BJ5" s="36"/>
      <c r="BK5" s="36" t="s">
        <v>30</v>
      </c>
      <c r="BL5" s="32"/>
      <c r="BM5" s="33">
        <f>(((COUNTIF('5ème3'!AU5:BL5,"A"))*4)+((COUNTIF('5ème3'!AU5:BL5,"B"))*3)+((COUNTIF('5ème3'!AU5:BL5,"C"))*2)+((COUNTIF('5ème3'!AU5:BL5,"D"))*1))/7</f>
        <v>2.8571428571428572</v>
      </c>
      <c r="BN5" s="33" t="str">
        <f t="shared" ref="BN5:BN30" si="4">IF(BM5&gt;3.7,"A",IF(BM5&gt;2.8,"B",IF(BM5&gt;1.5,"C",IF(BM5&gt;=0,"D"))))</f>
        <v>B</v>
      </c>
      <c r="BO5" s="32"/>
      <c r="BP5" s="32"/>
      <c r="BQ5" s="32"/>
      <c r="BR5" s="32"/>
      <c r="BS5" s="32"/>
      <c r="BT5" s="32"/>
      <c r="BU5" s="33"/>
      <c r="BV5" s="33"/>
      <c r="BW5" s="38"/>
    </row>
    <row r="6" spans="1:75" ht="17.100000000000001" customHeight="1" x14ac:dyDescent="0.25">
      <c r="A6" s="109" t="s">
        <v>188</v>
      </c>
      <c r="B6" s="40" t="s">
        <v>32</v>
      </c>
      <c r="C6" s="32"/>
      <c r="D6" s="32"/>
      <c r="E6" s="33">
        <f>(((COUNTIF('5ème3'!B6:D6,"A"))*4)+((COUNTIF('5ème3'!B6:D6,"B"))*3)+((COUNTIF('5ème3'!B6:D6,"C"))*2)+((COUNTIF('5ème3'!B6:D6,"D"))*1))/1</f>
        <v>2</v>
      </c>
      <c r="F6" s="33" t="str">
        <f t="shared" si="0"/>
        <v>C</v>
      </c>
      <c r="G6" s="75" t="s">
        <v>31</v>
      </c>
      <c r="H6" s="32"/>
      <c r="I6" s="32"/>
      <c r="J6" s="33">
        <f>(((COUNTIF('5ème3'!G6:I6,"A"))*4)+((COUNTIF('5ème3'!G6:I6,"B"))*3)+((COUNTIF('5ème3'!G6:I6,"C"))*2)+((COUNTIF('5ème3'!G6:I6,"D"))*1))/1</f>
        <v>3</v>
      </c>
      <c r="K6" s="33" t="str">
        <f t="shared" si="1"/>
        <v>B</v>
      </c>
      <c r="L6" s="32"/>
      <c r="M6" s="32"/>
      <c r="N6" s="32"/>
      <c r="O6" s="33"/>
      <c r="P6" s="33"/>
      <c r="Q6" s="32"/>
      <c r="R6" s="32"/>
      <c r="S6" s="32"/>
      <c r="T6" s="33"/>
      <c r="U6" s="110"/>
      <c r="V6" s="36"/>
      <c r="W6" s="36"/>
      <c r="X6" s="36"/>
      <c r="Y6" s="36"/>
      <c r="Z6" s="36"/>
      <c r="AA6" s="36"/>
      <c r="AB6" s="36" t="s">
        <v>32</v>
      </c>
      <c r="AC6" s="36" t="s">
        <v>32</v>
      </c>
      <c r="AD6" s="36"/>
      <c r="AE6" s="36" t="s">
        <v>30</v>
      </c>
      <c r="AF6" s="32"/>
      <c r="AG6" s="32"/>
      <c r="AH6" s="32"/>
      <c r="AI6" s="32"/>
      <c r="AJ6" s="32"/>
      <c r="AK6" s="33">
        <f>(((COUNTIF('5ème3'!V6:AJ6,"A"))*4)+((COUNTIF('5ème3'!V6:AJ6,"B"))*3)+((COUNTIF('5ème3'!V6:AJ6,"C"))*2)+((COUNTIF('5ème3'!V6:AJ6,"D"))*1))/3</f>
        <v>2.6666666666666665</v>
      </c>
      <c r="AL6" s="33" t="str">
        <f t="shared" si="2"/>
        <v>C</v>
      </c>
      <c r="AM6" s="40" t="s">
        <v>31</v>
      </c>
      <c r="AN6" s="74" t="s">
        <v>30</v>
      </c>
      <c r="AO6" s="32"/>
      <c r="AP6" s="32"/>
      <c r="AQ6" s="32"/>
      <c r="AR6" s="32"/>
      <c r="AS6" s="33">
        <f>(((COUNTIF('5ème3'!AM6:AR6,"A"))*4)+((COUNTIF('5ème3'!AM6:AR6,"B"))*3)+((COUNTIF('5ème3'!AM6:AR6,"C"))*2)+((COUNTIF('5ème3'!AM6:AR6,"D"))*1))/2</f>
        <v>3.5</v>
      </c>
      <c r="AT6" s="33" t="str">
        <f t="shared" si="3"/>
        <v>B</v>
      </c>
      <c r="AU6" s="32"/>
      <c r="AV6" s="32"/>
      <c r="AW6" s="32"/>
      <c r="AX6" s="32"/>
      <c r="AY6" s="32"/>
      <c r="AZ6" s="112"/>
      <c r="BA6" s="36" t="s">
        <v>33</v>
      </c>
      <c r="BB6" s="36"/>
      <c r="BC6" s="36"/>
      <c r="BD6" s="36" t="s">
        <v>32</v>
      </c>
      <c r="BE6" s="36" t="s">
        <v>31</v>
      </c>
      <c r="BF6" s="36" t="s">
        <v>30</v>
      </c>
      <c r="BG6" s="36" t="s">
        <v>32</v>
      </c>
      <c r="BH6" s="36" t="s">
        <v>33</v>
      </c>
      <c r="BI6" s="36"/>
      <c r="BJ6" s="36"/>
      <c r="BK6" s="36" t="s">
        <v>30</v>
      </c>
      <c r="BL6" s="32"/>
      <c r="BM6" s="33">
        <f>(((COUNTIF('5ème3'!AU6:BL6,"A"))*4)+((COUNTIF('5ème3'!AU6:BL6,"B"))*3)+((COUNTIF('5ème3'!AU6:BL6,"C"))*2)+((COUNTIF('5ème3'!AU6:BL6,"D"))*1))/7</f>
        <v>2.4285714285714284</v>
      </c>
      <c r="BN6" s="33" t="str">
        <f t="shared" si="4"/>
        <v>C</v>
      </c>
      <c r="BO6" s="32"/>
      <c r="BP6" s="32"/>
      <c r="BQ6" s="32"/>
      <c r="BR6" s="32"/>
      <c r="BS6" s="32"/>
      <c r="BT6" s="32"/>
      <c r="BU6" s="33"/>
      <c r="BV6" s="33"/>
      <c r="BW6" s="38"/>
    </row>
    <row r="7" spans="1:75" ht="17.100000000000001" customHeight="1" x14ac:dyDescent="0.25">
      <c r="A7" s="109" t="s">
        <v>189</v>
      </c>
      <c r="B7" s="40" t="s">
        <v>30</v>
      </c>
      <c r="C7" s="32"/>
      <c r="D7" s="32"/>
      <c r="E7" s="33">
        <f>(((COUNTIF('5ème3'!B7:D7,"A"))*4)+((COUNTIF('5ème3'!B7:D7,"B"))*3)+((COUNTIF('5ème3'!B7:D7,"C"))*2)+((COUNTIF('5ème3'!B7:D7,"D"))*1))/1</f>
        <v>4</v>
      </c>
      <c r="F7" s="33" t="str">
        <f t="shared" si="0"/>
        <v>A</v>
      </c>
      <c r="G7" s="75" t="s">
        <v>32</v>
      </c>
      <c r="H7" s="32"/>
      <c r="I7" s="32"/>
      <c r="J7" s="33">
        <f>(((COUNTIF('5ème3'!G7:I7,"A"))*4)+((COUNTIF('5ème3'!G7:I7,"B"))*3)+((COUNTIF('5ème3'!G7:I7,"C"))*2)+((COUNTIF('5ème3'!G7:I7,"D"))*1))/1</f>
        <v>2</v>
      </c>
      <c r="K7" s="33" t="str">
        <f t="shared" si="1"/>
        <v>C</v>
      </c>
      <c r="L7" s="32"/>
      <c r="M7" s="32"/>
      <c r="N7" s="32"/>
      <c r="O7" s="33"/>
      <c r="P7" s="33"/>
      <c r="Q7" s="32"/>
      <c r="R7" s="32"/>
      <c r="S7" s="32"/>
      <c r="T7" s="33"/>
      <c r="U7" s="110"/>
      <c r="V7" s="36"/>
      <c r="W7" s="36"/>
      <c r="X7" s="36"/>
      <c r="Y7" s="36"/>
      <c r="Z7" s="36"/>
      <c r="AA7" s="36"/>
      <c r="AB7" s="36" t="s">
        <v>32</v>
      </c>
      <c r="AC7" s="36" t="s">
        <v>33</v>
      </c>
      <c r="AD7" s="36"/>
      <c r="AE7" s="36" t="s">
        <v>31</v>
      </c>
      <c r="AF7" s="32"/>
      <c r="AG7" s="32"/>
      <c r="AH7" s="32"/>
      <c r="AI7" s="32"/>
      <c r="AJ7" s="32"/>
      <c r="AK7" s="33">
        <f>(((COUNTIF('5ème3'!V7:AJ7,"A"))*4)+((COUNTIF('5ème3'!V7:AJ7,"B"))*3)+((COUNTIF('5ème3'!V7:AJ7,"C"))*2)+((COUNTIF('5ème3'!V7:AJ7,"D"))*1))/3</f>
        <v>2</v>
      </c>
      <c r="AL7" s="33" t="str">
        <f t="shared" si="2"/>
        <v>C</v>
      </c>
      <c r="AM7" s="40" t="s">
        <v>31</v>
      </c>
      <c r="AN7" s="74" t="s">
        <v>30</v>
      </c>
      <c r="AO7" s="32"/>
      <c r="AP7" s="32"/>
      <c r="AQ7" s="32"/>
      <c r="AR7" s="32"/>
      <c r="AS7" s="33">
        <f>(((COUNTIF('5ème3'!AM7:AR7,"A"))*4)+((COUNTIF('5ème3'!AM7:AR7,"B"))*3)+((COUNTIF('5ème3'!AM7:AR7,"C"))*2)+((COUNTIF('5ème3'!AM7:AR7,"D"))*1))/2</f>
        <v>3.5</v>
      </c>
      <c r="AT7" s="33" t="str">
        <f t="shared" si="3"/>
        <v>B</v>
      </c>
      <c r="AU7" s="32"/>
      <c r="AV7" s="32"/>
      <c r="AW7" s="32"/>
      <c r="AX7" s="32"/>
      <c r="AY7" s="32"/>
      <c r="AZ7" s="112"/>
      <c r="BA7" s="36" t="s">
        <v>31</v>
      </c>
      <c r="BB7" s="36"/>
      <c r="BC7" s="36"/>
      <c r="BD7" s="36" t="s">
        <v>32</v>
      </c>
      <c r="BE7" s="36" t="s">
        <v>33</v>
      </c>
      <c r="BF7" s="36" t="s">
        <v>31</v>
      </c>
      <c r="BG7" s="36" t="s">
        <v>33</v>
      </c>
      <c r="BH7" s="36" t="s">
        <v>31</v>
      </c>
      <c r="BI7" s="36"/>
      <c r="BJ7" s="36"/>
      <c r="BK7" s="36" t="s">
        <v>30</v>
      </c>
      <c r="BL7" s="32"/>
      <c r="BM7" s="33">
        <f>(((COUNTIF('5ème3'!AU7:BL7,"A"))*4)+((COUNTIF('5ème3'!AU7:BL7,"B"))*3)+((COUNTIF('5ème3'!AU7:BL7,"C"))*2)+((COUNTIF('5ème3'!AU7:BL7,"D"))*1))/7</f>
        <v>2.4285714285714284</v>
      </c>
      <c r="BN7" s="33" t="str">
        <f t="shared" si="4"/>
        <v>C</v>
      </c>
      <c r="BO7" s="32"/>
      <c r="BP7" s="32"/>
      <c r="BQ7" s="32"/>
      <c r="BR7" s="32"/>
      <c r="BS7" s="32"/>
      <c r="BT7" s="32"/>
      <c r="BU7" s="33"/>
      <c r="BV7" s="33"/>
      <c r="BW7" s="38"/>
    </row>
    <row r="8" spans="1:75" ht="17.100000000000001" customHeight="1" x14ac:dyDescent="0.25">
      <c r="A8" s="109" t="s">
        <v>190</v>
      </c>
      <c r="B8" s="40" t="s">
        <v>32</v>
      </c>
      <c r="C8" s="32"/>
      <c r="D8" s="32"/>
      <c r="E8" s="33">
        <f>(((COUNTIF('5ème3'!B8:D8,"A"))*4)+((COUNTIF('5ème3'!B8:D8,"B"))*3)+((COUNTIF('5ème3'!B8:D8,"C"))*2)+((COUNTIF('5ème3'!B8:D8,"D"))*1))/1</f>
        <v>2</v>
      </c>
      <c r="F8" s="33" t="str">
        <f t="shared" si="0"/>
        <v>C</v>
      </c>
      <c r="G8" s="75" t="s">
        <v>33</v>
      </c>
      <c r="H8" s="32"/>
      <c r="I8" s="32"/>
      <c r="J8" s="33">
        <f>(((COUNTIF('5ème3'!G8:I8,"A"))*4)+((COUNTIF('5ème3'!G8:I8,"B"))*3)+((COUNTIF('5ème3'!G8:I8,"C"))*2)+((COUNTIF('5ème3'!G8:I8,"D"))*1))/1</f>
        <v>1</v>
      </c>
      <c r="K8" s="33" t="str">
        <f t="shared" si="1"/>
        <v>D</v>
      </c>
      <c r="L8" s="32"/>
      <c r="M8" s="32"/>
      <c r="N8" s="32"/>
      <c r="O8" s="33"/>
      <c r="P8" s="33"/>
      <c r="Q8" s="32"/>
      <c r="R8" s="32"/>
      <c r="S8" s="32"/>
      <c r="T8" s="33"/>
      <c r="U8" s="110"/>
      <c r="V8" s="36"/>
      <c r="W8" s="36"/>
      <c r="X8" s="36"/>
      <c r="Y8" s="36"/>
      <c r="Z8" s="36"/>
      <c r="AA8" s="36"/>
      <c r="AB8" s="36" t="s">
        <v>32</v>
      </c>
      <c r="AC8" s="36" t="s">
        <v>32</v>
      </c>
      <c r="AD8" s="36"/>
      <c r="AE8" s="36" t="s">
        <v>31</v>
      </c>
      <c r="AF8" s="32"/>
      <c r="AG8" s="32"/>
      <c r="AH8" s="32"/>
      <c r="AI8" s="32"/>
      <c r="AJ8" s="32"/>
      <c r="AK8" s="33">
        <f>(((COUNTIF('5ème3'!V8:AJ8,"A"))*4)+((COUNTIF('5ème3'!V8:AJ8,"B"))*3)+((COUNTIF('5ème3'!V8:AJ8,"C"))*2)+((COUNTIF('5ème3'!V8:AJ8,"D"))*1))/3</f>
        <v>2.3333333333333335</v>
      </c>
      <c r="AL8" s="33" t="str">
        <f t="shared" si="2"/>
        <v>C</v>
      </c>
      <c r="AM8" s="40" t="s">
        <v>31</v>
      </c>
      <c r="AN8" s="74" t="s">
        <v>30</v>
      </c>
      <c r="AO8" s="32"/>
      <c r="AP8" s="32"/>
      <c r="AQ8" s="32"/>
      <c r="AR8" s="32"/>
      <c r="AS8" s="33">
        <f>(((COUNTIF('5ème3'!AM8:AR8,"A"))*4)+((COUNTIF('5ème3'!AM8:AR8,"B"))*3)+((COUNTIF('5ème3'!AM8:AR8,"C"))*2)+((COUNTIF('5ème3'!AM8:AR8,"D"))*1))/2</f>
        <v>3.5</v>
      </c>
      <c r="AT8" s="33" t="str">
        <f t="shared" si="3"/>
        <v>B</v>
      </c>
      <c r="AU8" s="32"/>
      <c r="AV8" s="32"/>
      <c r="AW8" s="32"/>
      <c r="AX8" s="32"/>
      <c r="AY8" s="32"/>
      <c r="AZ8" s="112"/>
      <c r="BA8" s="36" t="s">
        <v>33</v>
      </c>
      <c r="BB8" s="36"/>
      <c r="BC8" s="36"/>
      <c r="BD8" s="36" t="s">
        <v>32</v>
      </c>
      <c r="BE8" s="36" t="s">
        <v>33</v>
      </c>
      <c r="BF8" s="36" t="s">
        <v>30</v>
      </c>
      <c r="BG8" s="36" t="s">
        <v>31</v>
      </c>
      <c r="BH8" s="36" t="s">
        <v>32</v>
      </c>
      <c r="BI8" s="36"/>
      <c r="BJ8" s="36"/>
      <c r="BK8" s="36" t="s">
        <v>30</v>
      </c>
      <c r="BL8" s="32"/>
      <c r="BM8" s="33">
        <f>(((COUNTIF('5ème3'!AU8:BL8,"A"))*4)+((COUNTIF('5ème3'!AU8:BL8,"B"))*3)+((COUNTIF('5ème3'!AU8:BL8,"C"))*2)+((COUNTIF('5ème3'!AU8:BL8,"D"))*1))/7</f>
        <v>2.4285714285714284</v>
      </c>
      <c r="BN8" s="33" t="str">
        <f t="shared" si="4"/>
        <v>C</v>
      </c>
      <c r="BO8" s="32"/>
      <c r="BP8" s="32"/>
      <c r="BQ8" s="32"/>
      <c r="BR8" s="32"/>
      <c r="BS8" s="32"/>
      <c r="BT8" s="32"/>
      <c r="BU8" s="33"/>
      <c r="BV8" s="33"/>
      <c r="BW8" s="38"/>
    </row>
    <row r="9" spans="1:75" ht="17.100000000000001" customHeight="1" x14ac:dyDescent="0.25">
      <c r="A9" s="109" t="s">
        <v>191</v>
      </c>
      <c r="B9" s="40" t="s">
        <v>31</v>
      </c>
      <c r="C9" s="32"/>
      <c r="D9" s="32"/>
      <c r="E9" s="33">
        <f>(((COUNTIF('5ème3'!B9:D9,"A"))*4)+((COUNTIF('5ème3'!B9:D9,"B"))*3)+((COUNTIF('5ème3'!B9:D9,"C"))*2)+((COUNTIF('5ème3'!B9:D9,"D"))*1))/1</f>
        <v>3</v>
      </c>
      <c r="F9" s="33" t="str">
        <f t="shared" si="0"/>
        <v>B</v>
      </c>
      <c r="G9" s="75" t="s">
        <v>31</v>
      </c>
      <c r="H9" s="32"/>
      <c r="I9" s="32"/>
      <c r="J9" s="33">
        <f>(((COUNTIF('5ème3'!G9:I9,"A"))*4)+((COUNTIF('5ème3'!G9:I9,"B"))*3)+((COUNTIF('5ème3'!G9:I9,"C"))*2)+((COUNTIF('5ème3'!G9:I9,"D"))*1))/1</f>
        <v>3</v>
      </c>
      <c r="K9" s="33" t="str">
        <f t="shared" si="1"/>
        <v>B</v>
      </c>
      <c r="L9" s="32"/>
      <c r="M9" s="32"/>
      <c r="N9" s="32"/>
      <c r="O9" s="33"/>
      <c r="P9" s="33"/>
      <c r="Q9" s="32"/>
      <c r="R9" s="32"/>
      <c r="S9" s="32"/>
      <c r="T9" s="33"/>
      <c r="U9" s="110"/>
      <c r="V9" s="77"/>
      <c r="W9" s="77"/>
      <c r="X9" s="77"/>
      <c r="Y9" s="77"/>
      <c r="Z9" s="77"/>
      <c r="AA9" s="77"/>
      <c r="AB9" s="77" t="s">
        <v>31</v>
      </c>
      <c r="AC9" s="77" t="s">
        <v>32</v>
      </c>
      <c r="AD9" s="77"/>
      <c r="AE9" s="77" t="s">
        <v>30</v>
      </c>
      <c r="AF9" s="32"/>
      <c r="AG9" s="32"/>
      <c r="AH9" s="32"/>
      <c r="AI9" s="32"/>
      <c r="AJ9" s="32"/>
      <c r="AK9" s="33">
        <f>(((COUNTIF('5ème3'!V9:AJ9,"A"))*4)+((COUNTIF('5ème3'!V9:AJ9,"B"))*3)+((COUNTIF('5ème3'!V9:AJ9,"C"))*2)+((COUNTIF('5ème3'!V9:AJ9,"D"))*1))/3</f>
        <v>3</v>
      </c>
      <c r="AL9" s="33" t="str">
        <f t="shared" si="2"/>
        <v>B</v>
      </c>
      <c r="AM9" s="42" t="s">
        <v>31</v>
      </c>
      <c r="AN9" s="77" t="s">
        <v>30</v>
      </c>
      <c r="AO9" s="32"/>
      <c r="AP9" s="32"/>
      <c r="AQ9" s="32"/>
      <c r="AR9" s="32"/>
      <c r="AS9" s="33">
        <f>(((COUNTIF('5ème3'!AM9:AR9,"A"))*4)+((COUNTIF('5ème3'!AM9:AR9,"B"))*3)+((COUNTIF('5ème3'!AM9:AR9,"C"))*2)+((COUNTIF('5ème3'!AM9:AR9,"D"))*1))/2</f>
        <v>3.5</v>
      </c>
      <c r="AT9" s="33" t="str">
        <f t="shared" si="3"/>
        <v>B</v>
      </c>
      <c r="AU9" s="32"/>
      <c r="AV9" s="32"/>
      <c r="AW9" s="32"/>
      <c r="AX9" s="32"/>
      <c r="AY9" s="32"/>
      <c r="AZ9" s="112"/>
      <c r="BA9" s="77" t="s">
        <v>30</v>
      </c>
      <c r="BB9" s="77"/>
      <c r="BC9" s="77"/>
      <c r="BD9" s="77" t="s">
        <v>32</v>
      </c>
      <c r="BE9" s="77" t="s">
        <v>32</v>
      </c>
      <c r="BF9" s="77" t="s">
        <v>30</v>
      </c>
      <c r="BG9" s="111" t="s">
        <v>31</v>
      </c>
      <c r="BH9" s="77" t="s">
        <v>33</v>
      </c>
      <c r="BI9" s="77"/>
      <c r="BJ9" s="77"/>
      <c r="BK9" s="77" t="s">
        <v>30</v>
      </c>
      <c r="BL9" s="32"/>
      <c r="BM9" s="33">
        <f>(((COUNTIF('5ème3'!AU9:BL9,"A"))*4)+((COUNTIF('5ème3'!AU9:BL9,"B"))*3)+((COUNTIF('5ème3'!AU9:BL9,"C"))*2)+((COUNTIF('5ème3'!AU9:BL9,"D"))*1))/7</f>
        <v>2.8571428571428572</v>
      </c>
      <c r="BN9" s="33" t="str">
        <f t="shared" si="4"/>
        <v>B</v>
      </c>
      <c r="BO9" s="32"/>
      <c r="BP9" s="32"/>
      <c r="BQ9" s="32"/>
      <c r="BR9" s="32"/>
      <c r="BS9" s="32"/>
      <c r="BT9" s="32"/>
      <c r="BU9" s="33"/>
      <c r="BV9" s="33"/>
      <c r="BW9" s="38"/>
    </row>
    <row r="10" spans="1:75" ht="17.100000000000001" customHeight="1" x14ac:dyDescent="0.25">
      <c r="A10" s="109" t="s">
        <v>192</v>
      </c>
      <c r="B10" s="40" t="s">
        <v>30</v>
      </c>
      <c r="C10" s="32"/>
      <c r="D10" s="32"/>
      <c r="E10" s="33">
        <f>(((COUNTIF('5ème3'!B10:D10,"A"))*4)+((COUNTIF('5ème3'!B10:D10,"B"))*3)+((COUNTIF('5ème3'!B10:D10,"C"))*2)+((COUNTIF('5ème3'!B10:D10,"D"))*1))/1</f>
        <v>4</v>
      </c>
      <c r="F10" s="33" t="str">
        <f t="shared" si="0"/>
        <v>A</v>
      </c>
      <c r="G10" s="75" t="s">
        <v>30</v>
      </c>
      <c r="H10" s="32"/>
      <c r="I10" s="32"/>
      <c r="J10" s="33">
        <f>(((COUNTIF('5ème3'!G10:I10,"A"))*4)+((COUNTIF('5ème3'!G10:I10,"B"))*3)+((COUNTIF('5ème3'!G10:I10,"C"))*2)+((COUNTIF('5ème3'!G10:I10,"D"))*1))/1</f>
        <v>4</v>
      </c>
      <c r="K10" s="33" t="str">
        <f t="shared" si="1"/>
        <v>A</v>
      </c>
      <c r="L10" s="32"/>
      <c r="M10" s="32"/>
      <c r="N10" s="32"/>
      <c r="O10" s="33"/>
      <c r="P10" s="33"/>
      <c r="Q10" s="32"/>
      <c r="R10" s="32"/>
      <c r="S10" s="32"/>
      <c r="T10" s="33"/>
      <c r="U10" s="110"/>
      <c r="V10" s="77"/>
      <c r="W10" s="77"/>
      <c r="X10" s="77"/>
      <c r="Y10" s="77"/>
      <c r="Z10" s="77"/>
      <c r="AA10" s="77"/>
      <c r="AB10" s="77" t="s">
        <v>32</v>
      </c>
      <c r="AC10" s="77" t="s">
        <v>31</v>
      </c>
      <c r="AD10" s="77"/>
      <c r="AE10" s="77" t="s">
        <v>31</v>
      </c>
      <c r="AF10" s="32"/>
      <c r="AG10" s="32"/>
      <c r="AH10" s="32"/>
      <c r="AI10" s="32"/>
      <c r="AJ10" s="32"/>
      <c r="AK10" s="33">
        <f>(((COUNTIF('5ème3'!V10:AJ10,"A"))*4)+((COUNTIF('5ème3'!V10:AJ10,"B"))*3)+((COUNTIF('5ème3'!V10:AJ10,"C"))*2)+((COUNTIF('5ème3'!V10:AJ10,"D"))*1))/3</f>
        <v>2.6666666666666665</v>
      </c>
      <c r="AL10" s="33" t="str">
        <f t="shared" si="2"/>
        <v>C</v>
      </c>
      <c r="AM10" s="42" t="s">
        <v>31</v>
      </c>
      <c r="AN10" s="77" t="s">
        <v>30</v>
      </c>
      <c r="AO10" s="32"/>
      <c r="AP10" s="32"/>
      <c r="AQ10" s="32"/>
      <c r="AR10" s="32"/>
      <c r="AS10" s="33">
        <f>(((COUNTIF('5ème3'!AM10:AR10,"A"))*4)+((COUNTIF('5ème3'!AM10:AR10,"B"))*3)+((COUNTIF('5ème3'!AM10:AR10,"C"))*2)+((COUNTIF('5ème3'!AM10:AR10,"D"))*1))/2</f>
        <v>3.5</v>
      </c>
      <c r="AT10" s="33" t="str">
        <f t="shared" si="3"/>
        <v>B</v>
      </c>
      <c r="AU10" s="32"/>
      <c r="AV10" s="32"/>
      <c r="AW10" s="32"/>
      <c r="AX10" s="32"/>
      <c r="AY10" s="32"/>
      <c r="AZ10" s="112"/>
      <c r="BA10" s="77"/>
      <c r="BB10" s="77"/>
      <c r="BC10" s="77"/>
      <c r="BD10" s="77" t="s">
        <v>32</v>
      </c>
      <c r="BE10" s="77" t="s">
        <v>32</v>
      </c>
      <c r="BF10" s="77" t="s">
        <v>30</v>
      </c>
      <c r="BG10" s="77"/>
      <c r="BH10" s="77" t="s">
        <v>30</v>
      </c>
      <c r="BI10" s="77"/>
      <c r="BJ10" s="77"/>
      <c r="BK10" s="77" t="s">
        <v>30</v>
      </c>
      <c r="BL10" s="32"/>
      <c r="BM10" s="33">
        <f>(((COUNTIF('5ème3'!AU10:BL10,"A"))*4)+((COUNTIF('5ème3'!AU10:BL10,"B"))*3)+((COUNTIF('5ème3'!AU10:BL10,"C"))*2)+((COUNTIF('5ème3'!AU10:BL10,"D"))*1))/5</f>
        <v>3.2</v>
      </c>
      <c r="BN10" s="33" t="str">
        <f t="shared" si="4"/>
        <v>B</v>
      </c>
      <c r="BO10" s="32"/>
      <c r="BP10" s="32"/>
      <c r="BQ10" s="32"/>
      <c r="BR10" s="32"/>
      <c r="BS10" s="32"/>
      <c r="BT10" s="32"/>
      <c r="BU10" s="33"/>
      <c r="BV10" s="33"/>
      <c r="BW10" s="38"/>
    </row>
    <row r="11" spans="1:75" ht="17.100000000000001" customHeight="1" x14ac:dyDescent="0.25">
      <c r="A11" s="109" t="s">
        <v>193</v>
      </c>
      <c r="B11" s="40" t="s">
        <v>31</v>
      </c>
      <c r="C11" s="32"/>
      <c r="D11" s="32"/>
      <c r="E11" s="33">
        <f>(((COUNTIF('5ème3'!B11:D11,"A"))*4)+((COUNTIF('5ème3'!B11:D11,"B"))*3)+((COUNTIF('5ème3'!B11:D11,"C"))*2)+((COUNTIF('5ème3'!B11:D11,"D"))*1))/1</f>
        <v>3</v>
      </c>
      <c r="F11" s="33" t="str">
        <f t="shared" si="0"/>
        <v>B</v>
      </c>
      <c r="G11" s="75" t="s">
        <v>30</v>
      </c>
      <c r="H11" s="32"/>
      <c r="I11" s="32"/>
      <c r="J11" s="33">
        <f>(((COUNTIF('5ème3'!G11:I11,"A"))*4)+((COUNTIF('5ème3'!G11:I11,"B"))*3)+((COUNTIF('5ème3'!G11:I11,"C"))*2)+((COUNTIF('5ème3'!G11:I11,"D"))*1))/1</f>
        <v>4</v>
      </c>
      <c r="K11" s="33" t="str">
        <f t="shared" si="1"/>
        <v>A</v>
      </c>
      <c r="L11" s="32"/>
      <c r="M11" s="32"/>
      <c r="N11" s="32"/>
      <c r="O11" s="33"/>
      <c r="P11" s="33"/>
      <c r="Q11" s="32"/>
      <c r="R11" s="32"/>
      <c r="S11" s="32"/>
      <c r="T11" s="33"/>
      <c r="U11" s="110"/>
      <c r="V11" s="77"/>
      <c r="W11" s="77"/>
      <c r="X11" s="77"/>
      <c r="Y11" s="77"/>
      <c r="Z11" s="77"/>
      <c r="AA11" s="77"/>
      <c r="AB11" s="77" t="s">
        <v>32</v>
      </c>
      <c r="AC11" s="77" t="s">
        <v>32</v>
      </c>
      <c r="AD11" s="77"/>
      <c r="AE11" s="77" t="s">
        <v>31</v>
      </c>
      <c r="AF11" s="32"/>
      <c r="AG11" s="32"/>
      <c r="AH11" s="32"/>
      <c r="AI11" s="32"/>
      <c r="AJ11" s="32"/>
      <c r="AK11" s="33">
        <f>(((COUNTIF('5ème3'!V11:AJ11,"A"))*4)+((COUNTIF('5ème3'!V11:AJ11,"B"))*3)+((COUNTIF('5ème3'!V11:AJ11,"C"))*2)+((COUNTIF('5ème3'!V11:AJ11,"D"))*1))/3</f>
        <v>2.3333333333333335</v>
      </c>
      <c r="AL11" s="33" t="str">
        <f t="shared" si="2"/>
        <v>C</v>
      </c>
      <c r="AM11" s="42" t="s">
        <v>31</v>
      </c>
      <c r="AN11" s="77" t="s">
        <v>30</v>
      </c>
      <c r="AO11" s="32"/>
      <c r="AP11" s="32"/>
      <c r="AQ11" s="32"/>
      <c r="AR11" s="32"/>
      <c r="AS11" s="33">
        <f>(((COUNTIF('5ème3'!AM11:AR11,"A"))*4)+((COUNTIF('5ème3'!AM11:AR11,"B"))*3)+((COUNTIF('5ème3'!AM11:AR11,"C"))*2)+((COUNTIF('5ème3'!AM11:AR11,"D"))*1))/2</f>
        <v>3.5</v>
      </c>
      <c r="AT11" s="33" t="str">
        <f t="shared" si="3"/>
        <v>B</v>
      </c>
      <c r="AU11" s="32"/>
      <c r="AV11" s="32"/>
      <c r="AW11" s="32"/>
      <c r="AX11" s="32"/>
      <c r="AY11" s="32"/>
      <c r="AZ11" s="112"/>
      <c r="BA11" s="77" t="s">
        <v>32</v>
      </c>
      <c r="BB11" s="77"/>
      <c r="BC11" s="77"/>
      <c r="BD11" s="77" t="s">
        <v>30</v>
      </c>
      <c r="BE11" s="77" t="s">
        <v>32</v>
      </c>
      <c r="BF11" s="77" t="s">
        <v>30</v>
      </c>
      <c r="BG11" s="111" t="s">
        <v>32</v>
      </c>
      <c r="BH11" s="77" t="s">
        <v>32</v>
      </c>
      <c r="BI11" s="77"/>
      <c r="BJ11" s="77"/>
      <c r="BK11" s="77" t="s">
        <v>30</v>
      </c>
      <c r="BL11" s="32"/>
      <c r="BM11" s="33">
        <f>(((COUNTIF('5ème3'!AU11:BL11,"A"))*4)+((COUNTIF('5ème3'!AU11:BL11,"B"))*3)+((COUNTIF('5ème3'!AU11:BL11,"C"))*2)+((COUNTIF('5ème3'!AU11:BL11,"D"))*1))/7</f>
        <v>2.8571428571428572</v>
      </c>
      <c r="BN11" s="33" t="str">
        <f t="shared" si="4"/>
        <v>B</v>
      </c>
      <c r="BO11" s="32"/>
      <c r="BP11" s="32"/>
      <c r="BQ11" s="32"/>
      <c r="BR11" s="32"/>
      <c r="BS11" s="32"/>
      <c r="BT11" s="32"/>
      <c r="BU11" s="33"/>
      <c r="BV11" s="33"/>
      <c r="BW11" s="38"/>
    </row>
    <row r="12" spans="1:75" ht="17.100000000000001" customHeight="1" x14ac:dyDescent="0.25">
      <c r="A12" s="109" t="s">
        <v>194</v>
      </c>
      <c r="B12" s="40" t="s">
        <v>31</v>
      </c>
      <c r="C12" s="32"/>
      <c r="D12" s="32"/>
      <c r="E12" s="33">
        <f>(((COUNTIF('5ème3'!B12:D12,"A"))*4)+((COUNTIF('5ème3'!B12:D12,"B"))*3)+((COUNTIF('5ème3'!B12:D12,"C"))*2)+((COUNTIF('5ème3'!B12:D12,"D"))*1))/1</f>
        <v>3</v>
      </c>
      <c r="F12" s="33" t="str">
        <f t="shared" si="0"/>
        <v>B</v>
      </c>
      <c r="G12" s="75" t="s">
        <v>32</v>
      </c>
      <c r="H12" s="32"/>
      <c r="I12" s="32"/>
      <c r="J12" s="33">
        <f>(((COUNTIF('5ème3'!G12:I12,"A"))*4)+((COUNTIF('5ème3'!G12:I12,"B"))*3)+((COUNTIF('5ème3'!G12:I12,"C"))*2)+((COUNTIF('5ème3'!G12:I12,"D"))*1))/1</f>
        <v>2</v>
      </c>
      <c r="K12" s="33" t="str">
        <f t="shared" si="1"/>
        <v>C</v>
      </c>
      <c r="L12" s="32"/>
      <c r="M12" s="32"/>
      <c r="N12" s="32"/>
      <c r="O12" s="33"/>
      <c r="P12" s="33"/>
      <c r="Q12" s="32"/>
      <c r="R12" s="32"/>
      <c r="S12" s="32"/>
      <c r="T12" s="33"/>
      <c r="U12" s="110"/>
      <c r="V12" s="77"/>
      <c r="W12" s="77"/>
      <c r="X12" s="77"/>
      <c r="Y12" s="77"/>
      <c r="Z12" s="77"/>
      <c r="AA12" s="77"/>
      <c r="AB12" s="77" t="s">
        <v>31</v>
      </c>
      <c r="AC12" s="77" t="s">
        <v>32</v>
      </c>
      <c r="AD12" s="77"/>
      <c r="AE12" s="77" t="s">
        <v>31</v>
      </c>
      <c r="AF12" s="32"/>
      <c r="AG12" s="32"/>
      <c r="AH12" s="32"/>
      <c r="AI12" s="32"/>
      <c r="AJ12" s="32"/>
      <c r="AK12" s="33">
        <f>(((COUNTIF('5ème3'!V12:AJ12,"A"))*4)+((COUNTIF('5ème3'!V12:AJ12,"B"))*3)+((COUNTIF('5ème3'!V12:AJ12,"C"))*2)+((COUNTIF('5ème3'!V12:AJ12,"D"))*1))/3</f>
        <v>2.6666666666666665</v>
      </c>
      <c r="AL12" s="33" t="str">
        <f t="shared" si="2"/>
        <v>C</v>
      </c>
      <c r="AM12" s="42" t="s">
        <v>31</v>
      </c>
      <c r="AN12" s="77" t="s">
        <v>30</v>
      </c>
      <c r="AO12" s="32"/>
      <c r="AP12" s="32"/>
      <c r="AQ12" s="32"/>
      <c r="AR12" s="32"/>
      <c r="AS12" s="33">
        <f>(((COUNTIF('5ème3'!AM12:AR12,"A"))*4)+((COUNTIF('5ème3'!AM12:AR12,"B"))*3)+((COUNTIF('5ème3'!AM12:AR12,"C"))*2)+((COUNTIF('5ème3'!AM12:AR12,"D"))*1))/2</f>
        <v>3.5</v>
      </c>
      <c r="AT12" s="33" t="str">
        <f t="shared" si="3"/>
        <v>B</v>
      </c>
      <c r="AU12" s="32"/>
      <c r="AV12" s="32"/>
      <c r="AW12" s="32"/>
      <c r="AX12" s="32"/>
      <c r="AY12" s="32"/>
      <c r="AZ12" s="112"/>
      <c r="BA12" s="77" t="s">
        <v>33</v>
      </c>
      <c r="BB12" s="77"/>
      <c r="BC12" s="77"/>
      <c r="BD12" s="77" t="s">
        <v>32</v>
      </c>
      <c r="BE12" s="77" t="s">
        <v>33</v>
      </c>
      <c r="BF12" s="77" t="s">
        <v>30</v>
      </c>
      <c r="BG12" s="111" t="s">
        <v>33</v>
      </c>
      <c r="BH12" s="77" t="s">
        <v>30</v>
      </c>
      <c r="BI12" s="77"/>
      <c r="BJ12" s="77"/>
      <c r="BK12" s="77" t="s">
        <v>30</v>
      </c>
      <c r="BL12" s="32"/>
      <c r="BM12" s="33">
        <f>(((COUNTIF('5ème3'!AU12:BL12,"A"))*4)+((COUNTIF('5ème3'!AU12:BL12,"B"))*3)+((COUNTIF('5ème3'!AU12:BL12,"C"))*2)+((COUNTIF('5ème3'!AU12:BL12,"D"))*1))/7</f>
        <v>2.4285714285714284</v>
      </c>
      <c r="BN12" s="33" t="str">
        <f t="shared" si="4"/>
        <v>C</v>
      </c>
      <c r="BO12" s="32"/>
      <c r="BP12" s="32"/>
      <c r="BQ12" s="32"/>
      <c r="BR12" s="32"/>
      <c r="BS12" s="32"/>
      <c r="BT12" s="32"/>
      <c r="BU12" s="33"/>
      <c r="BV12" s="33"/>
      <c r="BW12" s="38"/>
    </row>
    <row r="13" spans="1:75" ht="17.100000000000001" customHeight="1" x14ac:dyDescent="0.25">
      <c r="A13" s="109" t="s">
        <v>195</v>
      </c>
      <c r="B13" s="40" t="s">
        <v>30</v>
      </c>
      <c r="C13" s="32"/>
      <c r="D13" s="32"/>
      <c r="E13" s="33">
        <f>(((COUNTIF('5ème3'!B13:D13,"A"))*4)+((COUNTIF('5ème3'!B13:D13,"B"))*3)+((COUNTIF('5ème3'!B13:D13,"C"))*2)+((COUNTIF('5ème3'!B13:D13,"D"))*1))/1</f>
        <v>4</v>
      </c>
      <c r="F13" s="33" t="str">
        <f t="shared" si="0"/>
        <v>A</v>
      </c>
      <c r="G13" s="75" t="s">
        <v>32</v>
      </c>
      <c r="H13" s="32"/>
      <c r="I13" s="32"/>
      <c r="J13" s="33">
        <f>(((COUNTIF('5ème3'!G13:I13,"A"))*4)+((COUNTIF('5ème3'!G13:I13,"B"))*3)+((COUNTIF('5ème3'!G13:I13,"C"))*2)+((COUNTIF('5ème3'!G13:I13,"D"))*1))/1</f>
        <v>2</v>
      </c>
      <c r="K13" s="33" t="str">
        <f t="shared" si="1"/>
        <v>C</v>
      </c>
      <c r="L13" s="32"/>
      <c r="M13" s="32"/>
      <c r="N13" s="32"/>
      <c r="O13" s="33"/>
      <c r="P13" s="33"/>
      <c r="Q13" s="32"/>
      <c r="R13" s="32"/>
      <c r="S13" s="32"/>
      <c r="T13" s="33"/>
      <c r="U13" s="110"/>
      <c r="V13" s="77"/>
      <c r="W13" s="77"/>
      <c r="X13" s="77"/>
      <c r="Y13" s="77"/>
      <c r="Z13" s="77"/>
      <c r="AA13" s="77"/>
      <c r="AB13" s="77" t="s">
        <v>33</v>
      </c>
      <c r="AC13" s="77" t="s">
        <v>32</v>
      </c>
      <c r="AD13" s="77"/>
      <c r="AE13" s="77" t="s">
        <v>31</v>
      </c>
      <c r="AF13" s="32"/>
      <c r="AG13" s="32"/>
      <c r="AH13" s="32"/>
      <c r="AI13" s="32"/>
      <c r="AJ13" s="32"/>
      <c r="AK13" s="33">
        <f>(((COUNTIF('5ème3'!V13:AJ13,"A"))*4)+((COUNTIF('5ème3'!V13:AJ13,"B"))*3)+((COUNTIF('5ème3'!V13:AJ13,"C"))*2)+((COUNTIF('5ème3'!V13:AJ13,"D"))*1))/3</f>
        <v>2</v>
      </c>
      <c r="AL13" s="33" t="str">
        <f t="shared" si="2"/>
        <v>C</v>
      </c>
      <c r="AM13" s="42" t="s">
        <v>31</v>
      </c>
      <c r="AN13" s="77" t="s">
        <v>30</v>
      </c>
      <c r="AO13" s="32"/>
      <c r="AP13" s="32"/>
      <c r="AQ13" s="32"/>
      <c r="AR13" s="32"/>
      <c r="AS13" s="33">
        <f>(((COUNTIF('5ème3'!AM13:AR13,"A"))*4)+((COUNTIF('5ème3'!AM13:AR13,"B"))*3)+((COUNTIF('5ème3'!AM13:AR13,"C"))*2)+((COUNTIF('5ème3'!AM13:AR13,"D"))*1))/2</f>
        <v>3.5</v>
      </c>
      <c r="AT13" s="33" t="str">
        <f t="shared" si="3"/>
        <v>B</v>
      </c>
      <c r="AU13" s="32"/>
      <c r="AV13" s="32"/>
      <c r="AW13" s="32"/>
      <c r="AX13" s="32"/>
      <c r="AY13" s="32"/>
      <c r="AZ13" s="112"/>
      <c r="BA13" s="77" t="s">
        <v>31</v>
      </c>
      <c r="BB13" s="77"/>
      <c r="BC13" s="77"/>
      <c r="BD13" s="77" t="s">
        <v>32</v>
      </c>
      <c r="BE13" s="77" t="s">
        <v>32</v>
      </c>
      <c r="BF13" s="77" t="s">
        <v>31</v>
      </c>
      <c r="BG13" s="111" t="s">
        <v>32</v>
      </c>
      <c r="BH13" s="77" t="s">
        <v>33</v>
      </c>
      <c r="BI13" s="77"/>
      <c r="BJ13" s="77"/>
      <c r="BK13" s="77" t="s">
        <v>30</v>
      </c>
      <c r="BL13" s="32"/>
      <c r="BM13" s="33">
        <f>(((COUNTIF('5ème3'!AU13:BL13,"A"))*4)+((COUNTIF('5ème3'!AU13:BL13,"B"))*3)+((COUNTIF('5ème3'!AU13:BL13,"C"))*2)+((COUNTIF('5ème3'!AU13:BL13,"D"))*1))/7</f>
        <v>2.4285714285714284</v>
      </c>
      <c r="BN13" s="33" t="str">
        <f t="shared" si="4"/>
        <v>C</v>
      </c>
      <c r="BO13" s="32"/>
      <c r="BP13" s="32"/>
      <c r="BQ13" s="32"/>
      <c r="BR13" s="32"/>
      <c r="BS13" s="32"/>
      <c r="BT13" s="32"/>
      <c r="BU13" s="33"/>
      <c r="BV13" s="33"/>
      <c r="BW13" s="38"/>
    </row>
    <row r="14" spans="1:75" ht="17.100000000000001" customHeight="1" x14ac:dyDescent="0.25">
      <c r="A14" s="109" t="s">
        <v>196</v>
      </c>
      <c r="B14" s="40" t="s">
        <v>30</v>
      </c>
      <c r="C14" s="32"/>
      <c r="D14" s="32"/>
      <c r="E14" s="33">
        <f>(((COUNTIF('5ème3'!B14:D14,"A"))*4)+((COUNTIF('5ème3'!B14:D14,"B"))*3)+((COUNTIF('5ème3'!B14:D14,"C"))*2)+((COUNTIF('5ème3'!B14:D14,"D"))*1))/1</f>
        <v>4</v>
      </c>
      <c r="F14" s="33" t="str">
        <f t="shared" si="0"/>
        <v>A</v>
      </c>
      <c r="G14" s="75" t="s">
        <v>31</v>
      </c>
      <c r="H14" s="32"/>
      <c r="I14" s="32"/>
      <c r="J14" s="33">
        <f>(((COUNTIF('5ème3'!G14:I14,"A"))*4)+((COUNTIF('5ème3'!G14:I14,"B"))*3)+((COUNTIF('5ème3'!G14:I14,"C"))*2)+((COUNTIF('5ème3'!G14:I14,"D"))*1))/1</f>
        <v>3</v>
      </c>
      <c r="K14" s="33" t="str">
        <f t="shared" si="1"/>
        <v>B</v>
      </c>
      <c r="L14" s="32"/>
      <c r="M14" s="32"/>
      <c r="N14" s="32"/>
      <c r="O14" s="33"/>
      <c r="P14" s="33"/>
      <c r="Q14" s="32"/>
      <c r="R14" s="32"/>
      <c r="S14" s="32"/>
      <c r="T14" s="33"/>
      <c r="U14" s="110"/>
      <c r="V14" s="77"/>
      <c r="W14" s="77"/>
      <c r="X14" s="77"/>
      <c r="Y14" s="77"/>
      <c r="Z14" s="77"/>
      <c r="AA14" s="77"/>
      <c r="AB14" s="77" t="s">
        <v>32</v>
      </c>
      <c r="AC14" s="77" t="s">
        <v>32</v>
      </c>
      <c r="AD14" s="77"/>
      <c r="AE14" s="77" t="s">
        <v>30</v>
      </c>
      <c r="AF14" s="32"/>
      <c r="AG14" s="32"/>
      <c r="AH14" s="32"/>
      <c r="AI14" s="32"/>
      <c r="AJ14" s="32"/>
      <c r="AK14" s="33">
        <f>(((COUNTIF('5ème3'!V14:AJ14,"A"))*4)+((COUNTIF('5ème3'!V14:AJ14,"B"))*3)+((COUNTIF('5ème3'!V14:AJ14,"C"))*2)+((COUNTIF('5ème3'!V14:AJ14,"D"))*1))/3</f>
        <v>2.6666666666666665</v>
      </c>
      <c r="AL14" s="33" t="str">
        <f t="shared" si="2"/>
        <v>C</v>
      </c>
      <c r="AM14" s="42" t="s">
        <v>31</v>
      </c>
      <c r="AN14" s="77" t="s">
        <v>30</v>
      </c>
      <c r="AO14" s="32"/>
      <c r="AP14" s="32"/>
      <c r="AQ14" s="32"/>
      <c r="AR14" s="32"/>
      <c r="AS14" s="33">
        <f>(((COUNTIF('5ème3'!AM14:AR14,"A"))*4)+((COUNTIF('5ème3'!AM14:AR14,"B"))*3)+((COUNTIF('5ème3'!AM14:AR14,"C"))*2)+((COUNTIF('5ème3'!AM14:AR14,"D"))*1))/2</f>
        <v>3.5</v>
      </c>
      <c r="AT14" s="33" t="str">
        <f t="shared" si="3"/>
        <v>B</v>
      </c>
      <c r="AU14" s="32"/>
      <c r="AV14" s="32"/>
      <c r="AW14" s="32"/>
      <c r="AX14" s="32"/>
      <c r="AY14" s="32"/>
      <c r="AZ14" s="112"/>
      <c r="BA14" s="77" t="s">
        <v>31</v>
      </c>
      <c r="BB14" s="77"/>
      <c r="BC14" s="77"/>
      <c r="BD14" s="77" t="s">
        <v>32</v>
      </c>
      <c r="BE14" s="77" t="s">
        <v>32</v>
      </c>
      <c r="BF14" s="77" t="s">
        <v>30</v>
      </c>
      <c r="BG14" s="111" t="s">
        <v>30</v>
      </c>
      <c r="BH14" s="77" t="s">
        <v>30</v>
      </c>
      <c r="BI14" s="77"/>
      <c r="BJ14" s="77"/>
      <c r="BK14" s="77" t="s">
        <v>30</v>
      </c>
      <c r="BL14" s="32"/>
      <c r="BM14" s="33">
        <f>(((COUNTIF('5ème3'!AU14:BL14,"A"))*4)+((COUNTIF('5ème3'!AU14:BL14,"B"))*3)+((COUNTIF('5ème3'!AU14:BL14,"C"))*2)+((COUNTIF('5ème3'!AU14:BL14,"D"))*1))/7</f>
        <v>3.2857142857142856</v>
      </c>
      <c r="BN14" s="33" t="str">
        <f t="shared" si="4"/>
        <v>B</v>
      </c>
      <c r="BO14" s="32"/>
      <c r="BP14" s="32"/>
      <c r="BQ14" s="32"/>
      <c r="BR14" s="32"/>
      <c r="BS14" s="32"/>
      <c r="BT14" s="32"/>
      <c r="BU14" s="33"/>
      <c r="BV14" s="33"/>
      <c r="BW14" s="38"/>
    </row>
    <row r="15" spans="1:75" ht="17.100000000000001" customHeight="1" x14ac:dyDescent="0.25">
      <c r="A15" s="109" t="s">
        <v>197</v>
      </c>
      <c r="B15" s="40" t="s">
        <v>30</v>
      </c>
      <c r="C15" s="32"/>
      <c r="D15" s="32"/>
      <c r="E15" s="33">
        <f>(((COUNTIF('5ème3'!B15:D15,"A"))*4)+((COUNTIF('5ème3'!B15:D15,"B"))*3)+((COUNTIF('5ème3'!B15:D15,"C"))*2)+((COUNTIF('5ème3'!B15:D15,"D"))*1))/1</f>
        <v>4</v>
      </c>
      <c r="F15" s="33" t="str">
        <f t="shared" si="0"/>
        <v>A</v>
      </c>
      <c r="G15" s="75" t="s">
        <v>31</v>
      </c>
      <c r="H15" s="32"/>
      <c r="I15" s="32"/>
      <c r="J15" s="33">
        <f>(((COUNTIF('5ème3'!G15:I15,"A"))*4)+((COUNTIF('5ème3'!G15:I15,"B"))*3)+((COUNTIF('5ème3'!G15:I15,"C"))*2)+((COUNTIF('5ème3'!G15:I15,"D"))*1))/1</f>
        <v>3</v>
      </c>
      <c r="K15" s="33" t="str">
        <f t="shared" si="1"/>
        <v>B</v>
      </c>
      <c r="L15" s="32"/>
      <c r="M15" s="32"/>
      <c r="N15" s="32"/>
      <c r="O15" s="33"/>
      <c r="P15" s="33"/>
      <c r="Q15" s="32"/>
      <c r="R15" s="32"/>
      <c r="S15" s="32"/>
      <c r="T15" s="33"/>
      <c r="U15" s="110"/>
      <c r="V15" s="77"/>
      <c r="W15" s="77"/>
      <c r="X15" s="77"/>
      <c r="Y15" s="77"/>
      <c r="Z15" s="77"/>
      <c r="AA15" s="77"/>
      <c r="AB15" s="77" t="s">
        <v>31</v>
      </c>
      <c r="AC15" s="77" t="s">
        <v>31</v>
      </c>
      <c r="AD15" s="77"/>
      <c r="AE15" s="77" t="s">
        <v>31</v>
      </c>
      <c r="AF15" s="32"/>
      <c r="AG15" s="32"/>
      <c r="AH15" s="32"/>
      <c r="AI15" s="32"/>
      <c r="AJ15" s="32"/>
      <c r="AK15" s="33">
        <f>(((COUNTIF('5ème3'!V15:AJ15,"A"))*4)+((COUNTIF('5ème3'!V15:AJ15,"B"))*3)+((COUNTIF('5ème3'!V15:AJ15,"C"))*2)+((COUNTIF('5ème3'!V15:AJ15,"D"))*1))/3</f>
        <v>3</v>
      </c>
      <c r="AL15" s="33" t="str">
        <f t="shared" si="2"/>
        <v>B</v>
      </c>
      <c r="AM15" s="42" t="s">
        <v>31</v>
      </c>
      <c r="AN15" s="77" t="s">
        <v>30</v>
      </c>
      <c r="AO15" s="32"/>
      <c r="AP15" s="32"/>
      <c r="AQ15" s="32"/>
      <c r="AR15" s="32"/>
      <c r="AS15" s="33">
        <f>(((COUNTIF('5ème3'!AM15:AR15,"A"))*4)+((COUNTIF('5ème3'!AM15:AR15,"B"))*3)+((COUNTIF('5ème3'!AM15:AR15,"C"))*2)+((COUNTIF('5ème3'!AM15:AR15,"D"))*1))/2</f>
        <v>3.5</v>
      </c>
      <c r="AT15" s="33" t="str">
        <f t="shared" si="3"/>
        <v>B</v>
      </c>
      <c r="AU15" s="32"/>
      <c r="AV15" s="32"/>
      <c r="AW15" s="32"/>
      <c r="AX15" s="32"/>
      <c r="AY15" s="32"/>
      <c r="AZ15" s="112"/>
      <c r="BA15" s="77" t="s">
        <v>31</v>
      </c>
      <c r="BB15" s="77"/>
      <c r="BC15" s="77"/>
      <c r="BD15" s="77" t="s">
        <v>30</v>
      </c>
      <c r="BE15" s="77" t="s">
        <v>32</v>
      </c>
      <c r="BF15" s="77" t="s">
        <v>30</v>
      </c>
      <c r="BG15" s="111" t="s">
        <v>31</v>
      </c>
      <c r="BH15" s="77" t="s">
        <v>31</v>
      </c>
      <c r="BI15" s="77"/>
      <c r="BJ15" s="77"/>
      <c r="BK15" s="77" t="s">
        <v>30</v>
      </c>
      <c r="BL15" s="32"/>
      <c r="BM15" s="33">
        <f>(((COUNTIF('5ème3'!AU15:BL15,"A"))*4)+((COUNTIF('5ème3'!AU15:BL15,"B"))*3)+((COUNTIF('5ème3'!AU15:BL15,"C"))*2)+((COUNTIF('5ème3'!AU15:BL15,"D"))*1))/7</f>
        <v>3.2857142857142856</v>
      </c>
      <c r="BN15" s="33" t="str">
        <f t="shared" si="4"/>
        <v>B</v>
      </c>
      <c r="BO15" s="32"/>
      <c r="BP15" s="32"/>
      <c r="BQ15" s="32"/>
      <c r="BR15" s="32"/>
      <c r="BS15" s="32"/>
      <c r="BT15" s="32"/>
      <c r="BU15" s="33"/>
      <c r="BV15" s="33"/>
      <c r="BW15" s="38"/>
    </row>
    <row r="16" spans="1:75" ht="17.100000000000001" customHeight="1" x14ac:dyDescent="0.25">
      <c r="A16" s="109" t="s">
        <v>198</v>
      </c>
      <c r="B16" s="40" t="s">
        <v>31</v>
      </c>
      <c r="C16" s="32"/>
      <c r="D16" s="32"/>
      <c r="E16" s="33">
        <f>(((COUNTIF('5ème3'!B16:D16,"A"))*4)+((COUNTIF('5ème3'!B16:D16,"B"))*3)+((COUNTIF('5ème3'!B16:D16,"C"))*2)+((COUNTIF('5ème3'!B16:D16,"D"))*1))/1</f>
        <v>3</v>
      </c>
      <c r="F16" s="33" t="str">
        <f t="shared" si="0"/>
        <v>B</v>
      </c>
      <c r="G16" s="75" t="s">
        <v>31</v>
      </c>
      <c r="H16" s="32"/>
      <c r="I16" s="32"/>
      <c r="J16" s="33">
        <f>(((COUNTIF('5ème3'!G16:I16,"A"))*4)+((COUNTIF('5ème3'!G16:I16,"B"))*3)+((COUNTIF('5ème3'!G16:I16,"C"))*2)+((COUNTIF('5ème3'!G16:I16,"D"))*1))/1</f>
        <v>3</v>
      </c>
      <c r="K16" s="33" t="str">
        <f t="shared" si="1"/>
        <v>B</v>
      </c>
      <c r="L16" s="32"/>
      <c r="M16" s="32"/>
      <c r="N16" s="32"/>
      <c r="O16" s="33"/>
      <c r="P16" s="33"/>
      <c r="Q16" s="32"/>
      <c r="R16" s="32"/>
      <c r="S16" s="32"/>
      <c r="T16" s="33"/>
      <c r="U16" s="110"/>
      <c r="V16" s="77"/>
      <c r="W16" s="77"/>
      <c r="X16" s="77"/>
      <c r="Y16" s="77"/>
      <c r="Z16" s="77"/>
      <c r="AA16" s="77"/>
      <c r="AB16" s="77" t="s">
        <v>31</v>
      </c>
      <c r="AC16" s="77" t="s">
        <v>32</v>
      </c>
      <c r="AD16" s="77"/>
      <c r="AE16" s="77" t="s">
        <v>31</v>
      </c>
      <c r="AF16" s="32"/>
      <c r="AG16" s="32"/>
      <c r="AH16" s="32"/>
      <c r="AI16" s="32"/>
      <c r="AJ16" s="32"/>
      <c r="AK16" s="33">
        <f>(((COUNTIF('5ème3'!V16:AJ16,"A"))*4)+((COUNTIF('5ème3'!V16:AJ16,"B"))*3)+((COUNTIF('5ème3'!V16:AJ16,"C"))*2)+((COUNTIF('5ème3'!V16:AJ16,"D"))*1))/3</f>
        <v>2.6666666666666665</v>
      </c>
      <c r="AL16" s="33" t="str">
        <f t="shared" si="2"/>
        <v>C</v>
      </c>
      <c r="AM16" s="42" t="s">
        <v>31</v>
      </c>
      <c r="AN16" s="77" t="s">
        <v>30</v>
      </c>
      <c r="AO16" s="32"/>
      <c r="AP16" s="32"/>
      <c r="AQ16" s="32"/>
      <c r="AR16" s="32"/>
      <c r="AS16" s="33">
        <f>(((COUNTIF('5ème3'!AM16:AR16,"A"))*4)+((COUNTIF('5ème3'!AM16:AR16,"B"))*3)+((COUNTIF('5ème3'!AM16:AR16,"C"))*2)+((COUNTIF('5ème3'!AM16:AR16,"D"))*1))/2</f>
        <v>3.5</v>
      </c>
      <c r="AT16" s="33" t="str">
        <f t="shared" si="3"/>
        <v>B</v>
      </c>
      <c r="AU16" s="32"/>
      <c r="AV16" s="32"/>
      <c r="AW16" s="32"/>
      <c r="AX16" s="32"/>
      <c r="AY16" s="32"/>
      <c r="AZ16" s="112"/>
      <c r="BA16" s="77" t="s">
        <v>33</v>
      </c>
      <c r="BB16" s="77"/>
      <c r="BC16" s="77"/>
      <c r="BD16" s="77" t="s">
        <v>31</v>
      </c>
      <c r="BE16" s="77" t="s">
        <v>32</v>
      </c>
      <c r="BF16" s="77" t="s">
        <v>31</v>
      </c>
      <c r="BG16" s="111" t="s">
        <v>32</v>
      </c>
      <c r="BH16" s="77" t="s">
        <v>33</v>
      </c>
      <c r="BI16" s="77"/>
      <c r="BJ16" s="77"/>
      <c r="BK16" s="77" t="s">
        <v>30</v>
      </c>
      <c r="BL16" s="32"/>
      <c r="BM16" s="33">
        <f>(((COUNTIF('5ème3'!AU16:BL16,"A"))*4)+((COUNTIF('5ème3'!AU16:BL16,"B"))*3)+((COUNTIF('5ème3'!AU16:BL16,"C"))*2)+((COUNTIF('5ème3'!AU16:BL16,"D"))*1))/7</f>
        <v>2.2857142857142856</v>
      </c>
      <c r="BN16" s="33" t="str">
        <f t="shared" si="4"/>
        <v>C</v>
      </c>
      <c r="BO16" s="32"/>
      <c r="BP16" s="32"/>
      <c r="BQ16" s="32"/>
      <c r="BR16" s="32"/>
      <c r="BS16" s="32"/>
      <c r="BT16" s="32"/>
      <c r="BU16" s="33"/>
      <c r="BV16" s="33"/>
      <c r="BW16" s="38"/>
    </row>
    <row r="17" spans="1:75" ht="17.100000000000001" customHeight="1" x14ac:dyDescent="0.25">
      <c r="A17" s="109" t="s">
        <v>199</v>
      </c>
      <c r="B17" s="40" t="s">
        <v>31</v>
      </c>
      <c r="C17" s="32"/>
      <c r="D17" s="32"/>
      <c r="E17" s="33">
        <f>(((COUNTIF('5ème3'!B17:D17,"A"))*4)+((COUNTIF('5ème3'!B17:D17,"B"))*3)+((COUNTIF('5ème3'!B17:D17,"C"))*2)+((COUNTIF('5ème3'!B17:D17,"D"))*1))/1</f>
        <v>3</v>
      </c>
      <c r="F17" s="33" t="str">
        <f t="shared" si="0"/>
        <v>B</v>
      </c>
      <c r="G17" s="75" t="s">
        <v>30</v>
      </c>
      <c r="H17" s="32"/>
      <c r="I17" s="32"/>
      <c r="J17" s="33">
        <f>(((COUNTIF('5ème3'!G17:I17,"A"))*4)+((COUNTIF('5ème3'!G17:I17,"B"))*3)+((COUNTIF('5ème3'!G17:I17,"C"))*2)+((COUNTIF('5ème3'!G17:I17,"D"))*1))/1</f>
        <v>4</v>
      </c>
      <c r="K17" s="33" t="str">
        <f t="shared" si="1"/>
        <v>A</v>
      </c>
      <c r="L17" s="32"/>
      <c r="M17" s="32"/>
      <c r="N17" s="32"/>
      <c r="O17" s="33"/>
      <c r="P17" s="33"/>
      <c r="Q17" s="32"/>
      <c r="R17" s="32"/>
      <c r="S17" s="32"/>
      <c r="T17" s="33"/>
      <c r="U17" s="110"/>
      <c r="V17" s="77"/>
      <c r="W17" s="77"/>
      <c r="X17" s="77"/>
      <c r="Y17" s="77"/>
      <c r="Z17" s="77"/>
      <c r="AA17" s="77"/>
      <c r="AB17" s="77" t="s">
        <v>30</v>
      </c>
      <c r="AC17" s="77" t="s">
        <v>31</v>
      </c>
      <c r="AD17" s="77"/>
      <c r="AE17" s="77" t="s">
        <v>30</v>
      </c>
      <c r="AF17" s="32"/>
      <c r="AG17" s="32"/>
      <c r="AH17" s="32"/>
      <c r="AI17" s="32"/>
      <c r="AJ17" s="32"/>
      <c r="AK17" s="33">
        <f>(((COUNTIF('5ème3'!V17:AJ17,"A"))*4)+((COUNTIF('5ème3'!V17:AJ17,"B"))*3)+((COUNTIF('5ème3'!V17:AJ17,"C"))*2)+((COUNTIF('5ème3'!V17:AJ17,"D"))*1))/3</f>
        <v>3.6666666666666665</v>
      </c>
      <c r="AL17" s="33" t="str">
        <f t="shared" si="2"/>
        <v>B</v>
      </c>
      <c r="AM17" s="42" t="s">
        <v>31</v>
      </c>
      <c r="AN17" s="77" t="s">
        <v>30</v>
      </c>
      <c r="AO17" s="32"/>
      <c r="AP17" s="32"/>
      <c r="AQ17" s="32"/>
      <c r="AR17" s="32"/>
      <c r="AS17" s="33">
        <f>(((COUNTIF('5ème3'!AM17:AR17,"A"))*4)+((COUNTIF('5ème3'!AM17:AR17,"B"))*3)+((COUNTIF('5ème3'!AM17:AR17,"C"))*2)+((COUNTIF('5ème3'!AM17:AR17,"D"))*1))/2</f>
        <v>3.5</v>
      </c>
      <c r="AT17" s="33" t="str">
        <f t="shared" si="3"/>
        <v>B</v>
      </c>
      <c r="AU17" s="32"/>
      <c r="AV17" s="32"/>
      <c r="AW17" s="32"/>
      <c r="AX17" s="32"/>
      <c r="AY17" s="32"/>
      <c r="AZ17" s="112"/>
      <c r="BA17" s="77" t="s">
        <v>31</v>
      </c>
      <c r="BB17" s="77"/>
      <c r="BC17" s="77"/>
      <c r="BD17" s="77" t="s">
        <v>32</v>
      </c>
      <c r="BE17" s="77" t="s">
        <v>33</v>
      </c>
      <c r="BF17" s="77" t="s">
        <v>30</v>
      </c>
      <c r="BG17" s="111" t="s">
        <v>32</v>
      </c>
      <c r="BH17" s="77" t="s">
        <v>31</v>
      </c>
      <c r="BI17" s="77"/>
      <c r="BJ17" s="77"/>
      <c r="BK17" s="77" t="s">
        <v>30</v>
      </c>
      <c r="BL17" s="32"/>
      <c r="BM17" s="33">
        <f>(((COUNTIF('5ème3'!AU17:BL17,"A"))*4)+((COUNTIF('5ème3'!AU17:BL17,"B"))*3)+((COUNTIF('5ème3'!AU17:BL17,"C"))*2)+((COUNTIF('5ème3'!AU17:BL17,"D"))*1))/7</f>
        <v>2.7142857142857144</v>
      </c>
      <c r="BN17" s="33" t="str">
        <f t="shared" si="4"/>
        <v>C</v>
      </c>
      <c r="BO17" s="32"/>
      <c r="BP17" s="32"/>
      <c r="BQ17" s="32"/>
      <c r="BR17" s="32"/>
      <c r="BS17" s="32"/>
      <c r="BT17" s="32"/>
      <c r="BU17" s="33"/>
      <c r="BV17" s="33"/>
      <c r="BW17" s="38"/>
    </row>
    <row r="18" spans="1:75" ht="17.100000000000001" customHeight="1" x14ac:dyDescent="0.25">
      <c r="A18" s="109" t="s">
        <v>200</v>
      </c>
      <c r="B18" s="40" t="s">
        <v>31</v>
      </c>
      <c r="C18" s="32"/>
      <c r="D18" s="32"/>
      <c r="E18" s="33">
        <f>(((COUNTIF('5ème3'!B18:D18,"A"))*4)+((COUNTIF('5ème3'!B18:D18,"B"))*3)+((COUNTIF('5ème3'!B18:D18,"C"))*2)+((COUNTIF('5ème3'!B18:D18,"D"))*1))/1</f>
        <v>3</v>
      </c>
      <c r="F18" s="33" t="str">
        <f t="shared" si="0"/>
        <v>B</v>
      </c>
      <c r="G18" s="75" t="s">
        <v>31</v>
      </c>
      <c r="H18" s="32"/>
      <c r="I18" s="32"/>
      <c r="J18" s="33">
        <f>(((COUNTIF('5ème3'!G18:I18,"A"))*4)+((COUNTIF('5ème3'!G18:I18,"B"))*3)+((COUNTIF('5ème3'!G18:I18,"C"))*2)+((COUNTIF('5ème3'!G18:I18,"D"))*1))/1</f>
        <v>3</v>
      </c>
      <c r="K18" s="33" t="str">
        <f t="shared" si="1"/>
        <v>B</v>
      </c>
      <c r="L18" s="32"/>
      <c r="M18" s="32"/>
      <c r="N18" s="32"/>
      <c r="O18" s="33"/>
      <c r="P18" s="33"/>
      <c r="Q18" s="32"/>
      <c r="R18" s="32"/>
      <c r="S18" s="32"/>
      <c r="T18" s="33"/>
      <c r="U18" s="110"/>
      <c r="V18" s="77"/>
      <c r="W18" s="77"/>
      <c r="X18" s="77"/>
      <c r="Y18" s="77"/>
      <c r="Z18" s="77"/>
      <c r="AA18" s="77"/>
      <c r="AB18" s="77" t="s">
        <v>32</v>
      </c>
      <c r="AC18" s="77" t="s">
        <v>31</v>
      </c>
      <c r="AD18" s="77"/>
      <c r="AE18" s="77" t="s">
        <v>31</v>
      </c>
      <c r="AF18" s="32"/>
      <c r="AG18" s="32"/>
      <c r="AH18" s="32"/>
      <c r="AI18" s="32"/>
      <c r="AJ18" s="32"/>
      <c r="AK18" s="33"/>
      <c r="AL18" s="33" t="str">
        <f t="shared" si="2"/>
        <v>D</v>
      </c>
      <c r="AM18" s="42" t="s">
        <v>31</v>
      </c>
      <c r="AN18" s="77" t="s">
        <v>30</v>
      </c>
      <c r="AO18" s="32"/>
      <c r="AP18" s="32"/>
      <c r="AQ18" s="32"/>
      <c r="AR18" s="32"/>
      <c r="AS18" s="33">
        <f>(((COUNTIF('5ème3'!AM18:AR18,"A"))*4)+((COUNTIF('5ème3'!AM18:AR18,"B"))*3)+((COUNTIF('5ème3'!AM18:AR18,"C"))*2)+((COUNTIF('5ème3'!AM18:AR18,"D"))*1))/2</f>
        <v>3.5</v>
      </c>
      <c r="AT18" s="33" t="str">
        <f t="shared" si="3"/>
        <v>B</v>
      </c>
      <c r="AU18" s="32"/>
      <c r="AV18" s="32"/>
      <c r="AW18" s="32"/>
      <c r="AX18" s="32"/>
      <c r="AY18" s="32"/>
      <c r="AZ18" s="112"/>
      <c r="BA18" s="77" t="s">
        <v>31</v>
      </c>
      <c r="BB18" s="77"/>
      <c r="BC18" s="77"/>
      <c r="BD18" s="77" t="s">
        <v>30</v>
      </c>
      <c r="BE18" s="77" t="s">
        <v>32</v>
      </c>
      <c r="BF18" s="77" t="s">
        <v>31</v>
      </c>
      <c r="BG18" s="111" t="s">
        <v>30</v>
      </c>
      <c r="BH18" s="77" t="s">
        <v>31</v>
      </c>
      <c r="BI18" s="77"/>
      <c r="BJ18" s="77"/>
      <c r="BK18" s="77" t="s">
        <v>30</v>
      </c>
      <c r="BL18" s="32"/>
      <c r="BM18" s="33">
        <f>(((COUNTIF('5ème3'!AU18:BL18,"A"))*4)+((COUNTIF('5ème3'!AU18:BL18,"B"))*3)+((COUNTIF('5ème3'!AU18:BL18,"C"))*2)+((COUNTIF('5ème3'!AU18:BL18,"D"))*1))/7</f>
        <v>3.2857142857142856</v>
      </c>
      <c r="BN18" s="33" t="str">
        <f t="shared" si="4"/>
        <v>B</v>
      </c>
      <c r="BO18" s="32"/>
      <c r="BP18" s="32"/>
      <c r="BQ18" s="32"/>
      <c r="BR18" s="32"/>
      <c r="BS18" s="32"/>
      <c r="BT18" s="32"/>
      <c r="BU18" s="33"/>
      <c r="BV18" s="33"/>
      <c r="BW18" s="38"/>
    </row>
    <row r="19" spans="1:75" ht="17.100000000000001" customHeight="1" x14ac:dyDescent="0.25">
      <c r="A19" s="109" t="s">
        <v>201</v>
      </c>
      <c r="B19" s="40" t="s">
        <v>30</v>
      </c>
      <c r="C19" s="32"/>
      <c r="D19" s="32"/>
      <c r="E19" s="33">
        <f>(((COUNTIF('5ème3'!B19:D19,"A"))*4)+((COUNTIF('5ème3'!B19:D19,"B"))*3)+((COUNTIF('5ème3'!B19:D19,"C"))*2)+((COUNTIF('5ème3'!B19:D19,"D"))*1))/1</f>
        <v>4</v>
      </c>
      <c r="F19" s="33" t="str">
        <f t="shared" si="0"/>
        <v>A</v>
      </c>
      <c r="G19" s="75" t="s">
        <v>30</v>
      </c>
      <c r="H19" s="32"/>
      <c r="I19" s="32"/>
      <c r="J19" s="33">
        <f>(((COUNTIF('5ème3'!G19:I19,"A"))*4)+((COUNTIF('5ème3'!G19:I19,"B"))*3)+((COUNTIF('5ème3'!G19:I19,"C"))*2)+((COUNTIF('5ème3'!G19:I19,"D"))*1))/1</f>
        <v>4</v>
      </c>
      <c r="K19" s="33" t="str">
        <f t="shared" si="1"/>
        <v>A</v>
      </c>
      <c r="L19" s="32"/>
      <c r="M19" s="32"/>
      <c r="N19" s="32"/>
      <c r="O19" s="33"/>
      <c r="P19" s="33"/>
      <c r="Q19" s="32"/>
      <c r="R19" s="32"/>
      <c r="S19" s="32"/>
      <c r="T19" s="33"/>
      <c r="U19" s="110"/>
      <c r="V19" s="77"/>
      <c r="W19" s="77"/>
      <c r="X19" s="77"/>
      <c r="Y19" s="77"/>
      <c r="Z19" s="77"/>
      <c r="AA19" s="77"/>
      <c r="AB19" s="77" t="s">
        <v>31</v>
      </c>
      <c r="AC19" s="77" t="s">
        <v>31</v>
      </c>
      <c r="AD19" s="77"/>
      <c r="AE19" s="77" t="s">
        <v>31</v>
      </c>
      <c r="AF19" s="32"/>
      <c r="AG19" s="32"/>
      <c r="AH19" s="32"/>
      <c r="AI19" s="32"/>
      <c r="AJ19" s="32"/>
      <c r="AK19" s="33">
        <f>(((COUNTIF('5ème3'!V19:AJ19,"A"))*4)+((COUNTIF('5ème3'!V19:AJ19,"B"))*3)+((COUNTIF('5ème3'!V19:AJ19,"C"))*2)+((COUNTIF('5ème3'!V19:AJ19,"D"))*1))/3</f>
        <v>3</v>
      </c>
      <c r="AL19" s="33" t="str">
        <f t="shared" si="2"/>
        <v>B</v>
      </c>
      <c r="AM19" s="42" t="s">
        <v>31</v>
      </c>
      <c r="AN19" s="77" t="s">
        <v>30</v>
      </c>
      <c r="AO19" s="32"/>
      <c r="AP19" s="32"/>
      <c r="AQ19" s="32"/>
      <c r="AR19" s="32"/>
      <c r="AS19" s="33">
        <f>(((COUNTIF('5ème3'!AM19:AR19,"A"))*4)+((COUNTIF('5ème3'!AM19:AR19,"B"))*3)+((COUNTIF('5ème3'!AM19:AR19,"C"))*2)+((COUNTIF('5ème3'!AM19:AR19,"D"))*1))/2</f>
        <v>3.5</v>
      </c>
      <c r="AT19" s="33" t="str">
        <f t="shared" si="3"/>
        <v>B</v>
      </c>
      <c r="AU19" s="32"/>
      <c r="AV19" s="32"/>
      <c r="AW19" s="32"/>
      <c r="AX19" s="32"/>
      <c r="AY19" s="32"/>
      <c r="AZ19" s="112"/>
      <c r="BA19" s="77" t="s">
        <v>32</v>
      </c>
      <c r="BB19" s="77"/>
      <c r="BC19" s="77"/>
      <c r="BD19" s="77" t="s">
        <v>32</v>
      </c>
      <c r="BE19" s="77" t="s">
        <v>32</v>
      </c>
      <c r="BF19" s="77" t="s">
        <v>30</v>
      </c>
      <c r="BG19" s="111" t="s">
        <v>31</v>
      </c>
      <c r="BH19" s="77" t="s">
        <v>30</v>
      </c>
      <c r="BI19" s="77"/>
      <c r="BJ19" s="77"/>
      <c r="BK19" s="77" t="s">
        <v>30</v>
      </c>
      <c r="BL19" s="32"/>
      <c r="BM19" s="33">
        <f>(((COUNTIF('5ème3'!AU19:BL19,"A"))*4)+((COUNTIF('5ème3'!AU19:BL19,"B"))*3)+((COUNTIF('5ème3'!AU19:BL19,"C"))*2)+((COUNTIF('5ème3'!AU19:BL19,"D"))*1))/7</f>
        <v>3</v>
      </c>
      <c r="BN19" s="33" t="str">
        <f t="shared" si="4"/>
        <v>B</v>
      </c>
      <c r="BO19" s="32"/>
      <c r="BP19" s="32"/>
      <c r="BQ19" s="32"/>
      <c r="BR19" s="32"/>
      <c r="BS19" s="32"/>
      <c r="BT19" s="32"/>
      <c r="BU19" s="33"/>
      <c r="BV19" s="33"/>
      <c r="BW19" s="38"/>
    </row>
    <row r="20" spans="1:75" ht="17.100000000000001" customHeight="1" x14ac:dyDescent="0.25">
      <c r="A20" s="109" t="s">
        <v>202</v>
      </c>
      <c r="B20" s="40" t="s">
        <v>30</v>
      </c>
      <c r="C20" s="32"/>
      <c r="D20" s="32"/>
      <c r="E20" s="33">
        <f>(((COUNTIF('5ème3'!B20:D20,"A"))*4)+((COUNTIF('5ème3'!B20:D20,"B"))*3)+((COUNTIF('5ème3'!B20:D20,"C"))*2)+((COUNTIF('5ème3'!B20:D20,"D"))*1))/1</f>
        <v>4</v>
      </c>
      <c r="F20" s="33" t="str">
        <f t="shared" si="0"/>
        <v>A</v>
      </c>
      <c r="G20" s="75" t="s">
        <v>32</v>
      </c>
      <c r="H20" s="32"/>
      <c r="I20" s="32"/>
      <c r="J20" s="33">
        <f>(((COUNTIF('5ème3'!G20:I20,"A"))*4)+((COUNTIF('5ème3'!G20:I20,"B"))*3)+((COUNTIF('5ème3'!G20:I20,"C"))*2)+((COUNTIF('5ème3'!G20:I20,"D"))*1))/1</f>
        <v>2</v>
      </c>
      <c r="K20" s="33" t="str">
        <f t="shared" si="1"/>
        <v>C</v>
      </c>
      <c r="L20" s="32"/>
      <c r="M20" s="32"/>
      <c r="N20" s="32"/>
      <c r="O20" s="33"/>
      <c r="P20" s="33"/>
      <c r="Q20" s="32"/>
      <c r="R20" s="32"/>
      <c r="S20" s="32"/>
      <c r="T20" s="33"/>
      <c r="U20" s="110"/>
      <c r="V20" s="77"/>
      <c r="W20" s="77"/>
      <c r="X20" s="77"/>
      <c r="Y20" s="77"/>
      <c r="Z20" s="77"/>
      <c r="AA20" s="77"/>
      <c r="AB20" s="77" t="s">
        <v>32</v>
      </c>
      <c r="AC20" s="77" t="s">
        <v>31</v>
      </c>
      <c r="AD20" s="77"/>
      <c r="AE20" s="77" t="s">
        <v>31</v>
      </c>
      <c r="AF20" s="32"/>
      <c r="AG20" s="32"/>
      <c r="AH20" s="32"/>
      <c r="AI20" s="32"/>
      <c r="AJ20" s="32"/>
      <c r="AK20" s="33">
        <f>(((COUNTIF('5ème3'!V20:AJ20,"A"))*4)+((COUNTIF('5ème3'!V20:AJ20,"B"))*3)+((COUNTIF('5ème3'!V20:AJ20,"C"))*2)+((COUNTIF('5ème3'!V20:AJ20,"D"))*1))/3</f>
        <v>2.6666666666666665</v>
      </c>
      <c r="AL20" s="33" t="str">
        <f t="shared" si="2"/>
        <v>C</v>
      </c>
      <c r="AM20" s="42" t="s">
        <v>31</v>
      </c>
      <c r="AN20" s="77" t="s">
        <v>30</v>
      </c>
      <c r="AO20" s="32"/>
      <c r="AP20" s="32"/>
      <c r="AQ20" s="32"/>
      <c r="AR20" s="32"/>
      <c r="AS20" s="33">
        <f>(((COUNTIF('5ème3'!AM20:AR20,"A"))*4)+((COUNTIF('5ème3'!AM20:AR20,"B"))*3)+((COUNTIF('5ème3'!AM20:AR20,"C"))*2)+((COUNTIF('5ème3'!AM20:AR20,"D"))*1))/2</f>
        <v>3.5</v>
      </c>
      <c r="AT20" s="33" t="str">
        <f t="shared" si="3"/>
        <v>B</v>
      </c>
      <c r="AU20" s="32"/>
      <c r="AV20" s="32"/>
      <c r="AW20" s="32"/>
      <c r="AX20" s="32"/>
      <c r="AY20" s="32"/>
      <c r="AZ20" s="112"/>
      <c r="BA20" s="77" t="s">
        <v>31</v>
      </c>
      <c r="BB20" s="77"/>
      <c r="BC20" s="77"/>
      <c r="BD20" s="77" t="s">
        <v>32</v>
      </c>
      <c r="BE20" s="77" t="s">
        <v>33</v>
      </c>
      <c r="BF20" s="77" t="s">
        <v>30</v>
      </c>
      <c r="BG20" s="111" t="s">
        <v>31</v>
      </c>
      <c r="BH20" s="77" t="s">
        <v>33</v>
      </c>
      <c r="BI20" s="77"/>
      <c r="BJ20" s="77"/>
      <c r="BK20" s="77" t="s">
        <v>30</v>
      </c>
      <c r="BL20" s="32"/>
      <c r="BM20" s="33">
        <f>(((COUNTIF('5ème3'!AU20:BL20,"A"))*4)+((COUNTIF('5ème3'!AU20:BL20,"B"))*3)+((COUNTIF('5ème3'!AU20:BL20,"C"))*2)+((COUNTIF('5ème3'!AU20:BL20,"D"))*1))/7</f>
        <v>2.5714285714285716</v>
      </c>
      <c r="BN20" s="33" t="str">
        <f t="shared" si="4"/>
        <v>C</v>
      </c>
      <c r="BO20" s="32"/>
      <c r="BP20" s="32"/>
      <c r="BQ20" s="32"/>
      <c r="BR20" s="32"/>
      <c r="BS20" s="32"/>
      <c r="BT20" s="32"/>
      <c r="BU20" s="33"/>
      <c r="BV20" s="33"/>
      <c r="BW20" s="38"/>
    </row>
    <row r="21" spans="1:75" ht="17.100000000000001" customHeight="1" x14ac:dyDescent="0.25">
      <c r="A21" s="109" t="s">
        <v>203</v>
      </c>
      <c r="B21" s="40" t="s">
        <v>30</v>
      </c>
      <c r="C21" s="32"/>
      <c r="D21" s="32"/>
      <c r="E21" s="33">
        <f>(((COUNTIF('5ème3'!B21:D21,"A"))*4)+((COUNTIF('5ème3'!B21:D21,"B"))*3)+((COUNTIF('5ème3'!B21:D21,"C"))*2)+((COUNTIF('5ème3'!B21:D21,"D"))*1))/1</f>
        <v>4</v>
      </c>
      <c r="F21" s="33" t="str">
        <f t="shared" si="0"/>
        <v>A</v>
      </c>
      <c r="G21" s="75" t="s">
        <v>30</v>
      </c>
      <c r="H21" s="32"/>
      <c r="I21" s="32"/>
      <c r="J21" s="33">
        <f>(((COUNTIF('5ème3'!G21:I21,"A"))*4)+((COUNTIF('5ème3'!G21:I21,"B"))*3)+((COUNTIF('5ème3'!G21:I21,"C"))*2)+((COUNTIF('5ème3'!G21:I21,"D"))*1))/1</f>
        <v>4</v>
      </c>
      <c r="K21" s="33" t="str">
        <f t="shared" si="1"/>
        <v>A</v>
      </c>
      <c r="L21" s="32"/>
      <c r="M21" s="32"/>
      <c r="N21" s="32"/>
      <c r="O21" s="33"/>
      <c r="P21" s="33"/>
      <c r="Q21" s="32"/>
      <c r="R21" s="32"/>
      <c r="S21" s="32"/>
      <c r="T21" s="33"/>
      <c r="U21" s="110"/>
      <c r="V21" s="77"/>
      <c r="W21" s="77"/>
      <c r="X21" s="77"/>
      <c r="Y21" s="77"/>
      <c r="Z21" s="77"/>
      <c r="AA21" s="77"/>
      <c r="AB21" s="77" t="s">
        <v>31</v>
      </c>
      <c r="AC21" s="77" t="s">
        <v>31</v>
      </c>
      <c r="AD21" s="77"/>
      <c r="AE21" s="77" t="s">
        <v>31</v>
      </c>
      <c r="AF21" s="32"/>
      <c r="AG21" s="32"/>
      <c r="AH21" s="32"/>
      <c r="AI21" s="32"/>
      <c r="AJ21" s="32"/>
      <c r="AK21" s="33">
        <f>(((COUNTIF('5ème3'!V21:AJ21,"A"))*4)+((COUNTIF('5ème3'!V21:AJ21,"B"))*3)+((COUNTIF('5ème3'!V21:AJ21,"C"))*2)+((COUNTIF('5ème3'!V21:AJ21,"D"))*1))/3</f>
        <v>3</v>
      </c>
      <c r="AL21" s="33" t="str">
        <f t="shared" si="2"/>
        <v>B</v>
      </c>
      <c r="AM21" s="42" t="s">
        <v>31</v>
      </c>
      <c r="AN21" s="77" t="s">
        <v>30</v>
      </c>
      <c r="AO21" s="32"/>
      <c r="AP21" s="32"/>
      <c r="AQ21" s="32"/>
      <c r="AR21" s="32"/>
      <c r="AS21" s="33">
        <f>(((COUNTIF('5ème3'!AM21:AR21,"A"))*4)+((COUNTIF('5ème3'!AM21:AR21,"B"))*3)+((COUNTIF('5ème3'!AM21:AR21,"C"))*2)+((COUNTIF('5ème3'!AM21:AR21,"D"))*1))/2</f>
        <v>3.5</v>
      </c>
      <c r="AT21" s="33" t="str">
        <f t="shared" si="3"/>
        <v>B</v>
      </c>
      <c r="AU21" s="32"/>
      <c r="AV21" s="32"/>
      <c r="AW21" s="32"/>
      <c r="AX21" s="32"/>
      <c r="AY21" s="32"/>
      <c r="AZ21" s="112"/>
      <c r="BA21" s="77" t="s">
        <v>31</v>
      </c>
      <c r="BB21" s="77"/>
      <c r="BC21" s="77"/>
      <c r="BD21" s="77" t="s">
        <v>30</v>
      </c>
      <c r="BE21" s="77" t="s">
        <v>31</v>
      </c>
      <c r="BF21" s="77" t="s">
        <v>30</v>
      </c>
      <c r="BG21" s="111" t="s">
        <v>31</v>
      </c>
      <c r="BH21" s="77" t="s">
        <v>31</v>
      </c>
      <c r="BI21" s="77"/>
      <c r="BJ21" s="77"/>
      <c r="BK21" s="77" t="s">
        <v>30</v>
      </c>
      <c r="BL21" s="32"/>
      <c r="BM21" s="33">
        <f>(((COUNTIF('5ème3'!AU21:BL21,"A"))*4)+((COUNTIF('5ème3'!AU21:BL21,"B"))*3)+((COUNTIF('5ème3'!AU21:BL21,"C"))*2)+((COUNTIF('5ème3'!AU21:BL21,"D"))*1))/7</f>
        <v>3.4285714285714284</v>
      </c>
      <c r="BN21" s="33" t="str">
        <f t="shared" si="4"/>
        <v>B</v>
      </c>
      <c r="BO21" s="32"/>
      <c r="BP21" s="32"/>
      <c r="BQ21" s="32"/>
      <c r="BR21" s="32"/>
      <c r="BS21" s="32"/>
      <c r="BT21" s="32"/>
      <c r="BU21" s="33"/>
      <c r="BV21" s="33"/>
      <c r="BW21" s="38"/>
    </row>
    <row r="22" spans="1:75" ht="17.100000000000001" customHeight="1" x14ac:dyDescent="0.25">
      <c r="A22" s="109" t="s">
        <v>204</v>
      </c>
      <c r="B22" s="40" t="s">
        <v>30</v>
      </c>
      <c r="C22" s="32"/>
      <c r="D22" s="32"/>
      <c r="E22" s="33">
        <f>(((COUNTIF('5ème3'!B22:D22,"A"))*4)+((COUNTIF('5ème3'!B22:D22,"B"))*3)+((COUNTIF('5ème3'!B22:D22,"C"))*2)+((COUNTIF('5ème3'!B22:D22,"D"))*1))/1</f>
        <v>4</v>
      </c>
      <c r="F22" s="33" t="str">
        <f t="shared" si="0"/>
        <v>A</v>
      </c>
      <c r="G22" s="75" t="s">
        <v>30</v>
      </c>
      <c r="H22" s="32"/>
      <c r="I22" s="32"/>
      <c r="J22" s="33">
        <f>(((COUNTIF('5ème3'!G22:I22,"A"))*4)+((COUNTIF('5ème3'!G22:I22,"B"))*3)+((COUNTIF('5ème3'!G22:I22,"C"))*2)+((COUNTIF('5ème3'!G22:I22,"D"))*1))/1</f>
        <v>4</v>
      </c>
      <c r="K22" s="33" t="str">
        <f t="shared" si="1"/>
        <v>A</v>
      </c>
      <c r="L22" s="32"/>
      <c r="M22" s="32"/>
      <c r="N22" s="32"/>
      <c r="O22" s="33"/>
      <c r="P22" s="33"/>
      <c r="Q22" s="32"/>
      <c r="R22" s="32"/>
      <c r="S22" s="32"/>
      <c r="T22" s="33"/>
      <c r="U22" s="110"/>
      <c r="V22" s="77"/>
      <c r="W22" s="77"/>
      <c r="X22" s="77"/>
      <c r="Y22" s="77"/>
      <c r="Z22" s="77"/>
      <c r="AA22" s="77"/>
      <c r="AB22" s="77" t="s">
        <v>32</v>
      </c>
      <c r="AC22" s="77" t="s">
        <v>32</v>
      </c>
      <c r="AD22" s="77"/>
      <c r="AE22" s="77" t="s">
        <v>31</v>
      </c>
      <c r="AF22" s="32"/>
      <c r="AG22" s="32"/>
      <c r="AH22" s="32"/>
      <c r="AI22" s="32"/>
      <c r="AJ22" s="32"/>
      <c r="AK22" s="33">
        <f>(((COUNTIF('5ème3'!V22:AJ22,"A"))*4)+((COUNTIF('5ème3'!V22:AJ22,"B"))*3)+((COUNTIF('5ème3'!V22:AJ22,"C"))*2)+((COUNTIF('5ème3'!V22:AJ22,"D"))*1))/3</f>
        <v>2.3333333333333335</v>
      </c>
      <c r="AL22" s="33" t="str">
        <f t="shared" si="2"/>
        <v>C</v>
      </c>
      <c r="AM22" s="42" t="s">
        <v>31</v>
      </c>
      <c r="AN22" s="77" t="s">
        <v>30</v>
      </c>
      <c r="AO22" s="32"/>
      <c r="AP22" s="32"/>
      <c r="AQ22" s="32"/>
      <c r="AR22" s="32"/>
      <c r="AS22" s="33">
        <f>(((COUNTIF('5ème3'!AM22:AR22,"A"))*4)+((COUNTIF('5ème3'!AM22:AR22,"B"))*3)+((COUNTIF('5ème3'!AM22:AR22,"C"))*2)+((COUNTIF('5ème3'!AM22:AR22,"D"))*1))/2</f>
        <v>3.5</v>
      </c>
      <c r="AT22" s="33" t="str">
        <f t="shared" si="3"/>
        <v>B</v>
      </c>
      <c r="AU22" s="32"/>
      <c r="AV22" s="32"/>
      <c r="AW22" s="32"/>
      <c r="AX22" s="32"/>
      <c r="AY22" s="32"/>
      <c r="AZ22" s="112"/>
      <c r="BA22" s="77" t="s">
        <v>32</v>
      </c>
      <c r="BB22" s="77"/>
      <c r="BC22" s="77"/>
      <c r="BD22" s="77" t="s">
        <v>32</v>
      </c>
      <c r="BE22" s="77" t="s">
        <v>32</v>
      </c>
      <c r="BF22" s="77" t="s">
        <v>30</v>
      </c>
      <c r="BG22" s="111" t="s">
        <v>31</v>
      </c>
      <c r="BH22" s="77" t="s">
        <v>31</v>
      </c>
      <c r="BI22" s="77"/>
      <c r="BJ22" s="77"/>
      <c r="BK22" s="77" t="s">
        <v>30</v>
      </c>
      <c r="BL22" s="32"/>
      <c r="BM22" s="33">
        <f>(((COUNTIF('5ème3'!AU22:BL22,"A"))*4)+((COUNTIF('5ème3'!AU22:BL22,"B"))*3)+((COUNTIF('5ème3'!AU22:BL22,"C"))*2)+((COUNTIF('5ème3'!AU22:BL22,"D"))*1))/7</f>
        <v>2.8571428571428572</v>
      </c>
      <c r="BN22" s="33" t="str">
        <f t="shared" si="4"/>
        <v>B</v>
      </c>
      <c r="BO22" s="32"/>
      <c r="BP22" s="32"/>
      <c r="BQ22" s="32"/>
      <c r="BR22" s="32"/>
      <c r="BS22" s="32"/>
      <c r="BT22" s="32"/>
      <c r="BU22" s="33"/>
      <c r="BV22" s="33"/>
      <c r="BW22" s="38"/>
    </row>
    <row r="23" spans="1:75" ht="17.100000000000001" customHeight="1" x14ac:dyDescent="0.25">
      <c r="A23" s="109" t="s">
        <v>205</v>
      </c>
      <c r="B23" s="40" t="s">
        <v>31</v>
      </c>
      <c r="C23" s="32"/>
      <c r="D23" s="32"/>
      <c r="E23" s="33">
        <f>(((COUNTIF('5ème3'!B23:D23,"A"))*4)+((COUNTIF('5ème3'!B23:D23,"B"))*3)+((COUNTIF('5ème3'!B23:D23,"C"))*2)+((COUNTIF('5ème3'!B23:D23,"D"))*1))/1</f>
        <v>3</v>
      </c>
      <c r="F23" s="33" t="str">
        <f t="shared" si="0"/>
        <v>B</v>
      </c>
      <c r="G23" s="75" t="s">
        <v>31</v>
      </c>
      <c r="H23" s="32"/>
      <c r="I23" s="32"/>
      <c r="J23" s="33">
        <f>(((COUNTIF('5ème3'!G23:I23,"A"))*4)+((COUNTIF('5ème3'!G23:I23,"B"))*3)+((COUNTIF('5ème3'!G23:I23,"C"))*2)+((COUNTIF('5ème3'!G23:I23,"D"))*1))/1</f>
        <v>3</v>
      </c>
      <c r="K23" s="33" t="str">
        <f t="shared" si="1"/>
        <v>B</v>
      </c>
      <c r="L23" s="32"/>
      <c r="M23" s="32"/>
      <c r="N23" s="32"/>
      <c r="O23" s="33"/>
      <c r="P23" s="33"/>
      <c r="Q23" s="32"/>
      <c r="R23" s="32"/>
      <c r="S23" s="32"/>
      <c r="T23" s="33"/>
      <c r="U23" s="110"/>
      <c r="V23" s="77"/>
      <c r="W23" s="77"/>
      <c r="X23" s="77"/>
      <c r="Y23" s="77"/>
      <c r="Z23" s="77"/>
      <c r="AA23" s="77"/>
      <c r="AB23" s="77" t="s">
        <v>30</v>
      </c>
      <c r="AC23" s="77" t="s">
        <v>32</v>
      </c>
      <c r="AD23" s="77"/>
      <c r="AE23" s="77" t="s">
        <v>30</v>
      </c>
      <c r="AF23" s="32"/>
      <c r="AG23" s="32"/>
      <c r="AH23" s="32"/>
      <c r="AI23" s="32"/>
      <c r="AJ23" s="32"/>
      <c r="AK23" s="33">
        <f>(((COUNTIF('5ème3'!V23:AJ23,"A"))*4)+((COUNTIF('5ème3'!V23:AJ23,"B"))*3)+((COUNTIF('5ème3'!V23:AJ23,"C"))*2)+((COUNTIF('5ème3'!V23:AJ23,"D"))*1))/3</f>
        <v>3.3333333333333335</v>
      </c>
      <c r="AL23" s="33" t="str">
        <f t="shared" si="2"/>
        <v>B</v>
      </c>
      <c r="AM23" s="42" t="s">
        <v>31</v>
      </c>
      <c r="AN23" s="77" t="s">
        <v>30</v>
      </c>
      <c r="AO23" s="32"/>
      <c r="AP23" s="32"/>
      <c r="AQ23" s="32"/>
      <c r="AR23" s="32"/>
      <c r="AS23" s="33">
        <f>(((COUNTIF('5ème3'!AM23:AR23,"A"))*4)+((COUNTIF('5ème3'!AM23:AR23,"B"))*3)+((COUNTIF('5ème3'!AM23:AR23,"C"))*2)+((COUNTIF('5ème3'!AM23:AR23,"D"))*1))/2</f>
        <v>3.5</v>
      </c>
      <c r="AT23" s="33" t="str">
        <f t="shared" si="3"/>
        <v>B</v>
      </c>
      <c r="AU23" s="32"/>
      <c r="AV23" s="32"/>
      <c r="AW23" s="32"/>
      <c r="AX23" s="32"/>
      <c r="AY23" s="32"/>
      <c r="AZ23" s="112"/>
      <c r="BA23" s="77" t="s">
        <v>32</v>
      </c>
      <c r="BB23" s="77"/>
      <c r="BC23" s="77"/>
      <c r="BD23" s="77" t="s">
        <v>32</v>
      </c>
      <c r="BE23" s="77" t="s">
        <v>32</v>
      </c>
      <c r="BF23" s="77" t="s">
        <v>31</v>
      </c>
      <c r="BG23" s="111" t="s">
        <v>31</v>
      </c>
      <c r="BH23" s="77" t="s">
        <v>30</v>
      </c>
      <c r="BI23" s="77"/>
      <c r="BJ23" s="77"/>
      <c r="BK23" s="77" t="s">
        <v>30</v>
      </c>
      <c r="BL23" s="32"/>
      <c r="BM23" s="33">
        <f>(((COUNTIF('5ème3'!AU23:BL23,"A"))*4)+((COUNTIF('5ème3'!AU23:BL23,"B"))*3)+((COUNTIF('5ème3'!AU23:BL23,"C"))*2)+((COUNTIF('5ème3'!AU23:BL23,"D"))*1))/7</f>
        <v>2.8571428571428572</v>
      </c>
      <c r="BN23" s="33" t="str">
        <f t="shared" si="4"/>
        <v>B</v>
      </c>
      <c r="BO23" s="32"/>
      <c r="BP23" s="32"/>
      <c r="BQ23" s="32"/>
      <c r="BR23" s="32"/>
      <c r="BS23" s="32"/>
      <c r="BT23" s="32"/>
      <c r="BU23" s="33"/>
      <c r="BV23" s="33"/>
      <c r="BW23" s="38"/>
    </row>
    <row r="24" spans="1:75" ht="17.100000000000001" customHeight="1" x14ac:dyDescent="0.25">
      <c r="A24" s="109" t="s">
        <v>206</v>
      </c>
      <c r="B24" s="40" t="s">
        <v>30</v>
      </c>
      <c r="C24" s="32"/>
      <c r="D24" s="32"/>
      <c r="E24" s="33">
        <f>(((COUNTIF('5ème3'!B24:D24,"A"))*4)+((COUNTIF('5ème3'!B24:D24,"B"))*3)+((COUNTIF('5ème3'!B24:D24,"C"))*2)+((COUNTIF('5ème3'!B24:D24,"D"))*1))/1</f>
        <v>4</v>
      </c>
      <c r="F24" s="33" t="str">
        <f t="shared" si="0"/>
        <v>A</v>
      </c>
      <c r="G24" s="75" t="s">
        <v>30</v>
      </c>
      <c r="H24" s="32"/>
      <c r="I24" s="32"/>
      <c r="J24" s="33">
        <f>(((COUNTIF('5ème3'!G24:I24,"A"))*4)+((COUNTIF('5ème3'!G24:I24,"B"))*3)+((COUNTIF('5ème3'!G24:I24,"C"))*2)+((COUNTIF('5ème3'!G24:I24,"D"))*1))/1</f>
        <v>4</v>
      </c>
      <c r="K24" s="33" t="str">
        <f t="shared" si="1"/>
        <v>A</v>
      </c>
      <c r="L24" s="32"/>
      <c r="M24" s="32"/>
      <c r="N24" s="32"/>
      <c r="O24" s="33"/>
      <c r="P24" s="33"/>
      <c r="Q24" s="32"/>
      <c r="R24" s="32"/>
      <c r="S24" s="32"/>
      <c r="T24" s="33"/>
      <c r="U24" s="110"/>
      <c r="V24" s="77"/>
      <c r="W24" s="77"/>
      <c r="X24" s="77"/>
      <c r="Y24" s="77"/>
      <c r="Z24" s="77"/>
      <c r="AA24" s="77"/>
      <c r="AB24" s="77" t="s">
        <v>32</v>
      </c>
      <c r="AC24" s="77" t="s">
        <v>32</v>
      </c>
      <c r="AD24" s="77"/>
      <c r="AE24" s="77" t="s">
        <v>31</v>
      </c>
      <c r="AF24" s="32"/>
      <c r="AG24" s="32"/>
      <c r="AH24" s="32"/>
      <c r="AI24" s="32"/>
      <c r="AJ24" s="32"/>
      <c r="AK24" s="33">
        <f>(((COUNTIF('5ème3'!V24:AJ24,"A"))*4)+((COUNTIF('5ème3'!V24:AJ24,"B"))*3)+((COUNTIF('5ème3'!V24:AJ24,"C"))*2)+((COUNTIF('5ème3'!V24:AJ24,"D"))*1))/3</f>
        <v>2.3333333333333335</v>
      </c>
      <c r="AL24" s="33" t="str">
        <f t="shared" si="2"/>
        <v>C</v>
      </c>
      <c r="AM24" s="42" t="s">
        <v>31</v>
      </c>
      <c r="AN24" s="77" t="s">
        <v>30</v>
      </c>
      <c r="AO24" s="32"/>
      <c r="AP24" s="32"/>
      <c r="AQ24" s="32"/>
      <c r="AR24" s="32"/>
      <c r="AS24" s="33">
        <f>(((COUNTIF('5ème3'!AM24:AR24,"A"))*4)+((COUNTIF('5ème3'!AM24:AR24,"B"))*3)+((COUNTIF('5ème3'!AM24:AR24,"C"))*2)+((COUNTIF('5ème3'!AM24:AR24,"D"))*1))/2</f>
        <v>3.5</v>
      </c>
      <c r="AT24" s="33" t="str">
        <f t="shared" si="3"/>
        <v>B</v>
      </c>
      <c r="AU24" s="32"/>
      <c r="AV24" s="32"/>
      <c r="AW24" s="32"/>
      <c r="AX24" s="32"/>
      <c r="AY24" s="32"/>
      <c r="AZ24" s="112"/>
      <c r="BA24" s="77" t="s">
        <v>31</v>
      </c>
      <c r="BB24" s="77"/>
      <c r="BC24" s="77"/>
      <c r="BD24" s="77" t="s">
        <v>32</v>
      </c>
      <c r="BE24" s="77" t="s">
        <v>32</v>
      </c>
      <c r="BF24" s="77" t="s">
        <v>30</v>
      </c>
      <c r="BG24" s="111" t="s">
        <v>30</v>
      </c>
      <c r="BH24" s="77" t="s">
        <v>30</v>
      </c>
      <c r="BI24" s="77"/>
      <c r="BJ24" s="77"/>
      <c r="BK24" s="77" t="s">
        <v>30</v>
      </c>
      <c r="BL24" s="32"/>
      <c r="BM24" s="33">
        <f>(((COUNTIF('5ème3'!AU24:BL24,"A"))*4)+((COUNTIF('5ème3'!AU24:BL24,"B"))*3)+((COUNTIF('5ème3'!AU24:BL24,"C"))*2)+((COUNTIF('5ème3'!AU24:BL24,"D"))*1))/7</f>
        <v>3.2857142857142856</v>
      </c>
      <c r="BN24" s="33" t="str">
        <f t="shared" si="4"/>
        <v>B</v>
      </c>
      <c r="BO24" s="32"/>
      <c r="BP24" s="32"/>
      <c r="BQ24" s="32"/>
      <c r="BR24" s="32"/>
      <c r="BS24" s="32"/>
      <c r="BT24" s="32"/>
      <c r="BU24" s="33"/>
      <c r="BV24" s="33"/>
      <c r="BW24" s="38"/>
    </row>
    <row r="25" spans="1:75" ht="17.100000000000001" customHeight="1" x14ac:dyDescent="0.25">
      <c r="A25" s="109" t="s">
        <v>207</v>
      </c>
      <c r="B25" s="40" t="s">
        <v>30</v>
      </c>
      <c r="C25" s="32"/>
      <c r="D25" s="32"/>
      <c r="E25" s="33">
        <f>(((COUNTIF('5ème3'!B25:D25,"A"))*4)+((COUNTIF('5ème3'!B25:D25,"B"))*3)+((COUNTIF('5ème3'!B25:D25,"C"))*2)+((COUNTIF('5ème3'!B25:D25,"D"))*1))/1</f>
        <v>4</v>
      </c>
      <c r="F25" s="33" t="str">
        <f t="shared" si="0"/>
        <v>A</v>
      </c>
      <c r="G25" s="75" t="s">
        <v>30</v>
      </c>
      <c r="H25" s="32"/>
      <c r="I25" s="32"/>
      <c r="J25" s="33">
        <f>(((COUNTIF('5ème3'!G25:I25,"A"))*4)+((COUNTIF('5ème3'!G25:I25,"B"))*3)+((COUNTIF('5ème3'!G25:I25,"C"))*2)+((COUNTIF('5ème3'!G25:I25,"D"))*1))/1</f>
        <v>4</v>
      </c>
      <c r="K25" s="33" t="str">
        <f t="shared" si="1"/>
        <v>A</v>
      </c>
      <c r="L25" s="32"/>
      <c r="M25" s="32"/>
      <c r="N25" s="32"/>
      <c r="O25" s="33"/>
      <c r="P25" s="33"/>
      <c r="Q25" s="32"/>
      <c r="R25" s="32"/>
      <c r="S25" s="32"/>
      <c r="T25" s="33"/>
      <c r="U25" s="110"/>
      <c r="V25" s="77"/>
      <c r="W25" s="77"/>
      <c r="X25" s="77"/>
      <c r="Y25" s="77"/>
      <c r="Z25" s="77"/>
      <c r="AA25" s="77"/>
      <c r="AB25" s="77" t="s">
        <v>32</v>
      </c>
      <c r="AC25" s="77" t="s">
        <v>32</v>
      </c>
      <c r="AD25" s="77"/>
      <c r="AE25" s="77" t="s">
        <v>31</v>
      </c>
      <c r="AF25" s="32"/>
      <c r="AG25" s="32"/>
      <c r="AH25" s="32"/>
      <c r="AI25" s="32"/>
      <c r="AJ25" s="32"/>
      <c r="AK25" s="33">
        <f>(((COUNTIF('5ème3'!V25:AJ25,"A"))*4)+((COUNTIF('5ème3'!V25:AJ25,"B"))*3)+((COUNTIF('5ème3'!V25:AJ25,"C"))*2)+((COUNTIF('5ème3'!V25:AJ25,"D"))*1))/3</f>
        <v>2.3333333333333335</v>
      </c>
      <c r="AL25" s="33" t="str">
        <f t="shared" si="2"/>
        <v>C</v>
      </c>
      <c r="AM25" s="42" t="s">
        <v>31</v>
      </c>
      <c r="AN25" s="77" t="s">
        <v>30</v>
      </c>
      <c r="AO25" s="32"/>
      <c r="AP25" s="32"/>
      <c r="AQ25" s="32"/>
      <c r="AR25" s="32"/>
      <c r="AS25" s="33">
        <f>(((COUNTIF('5ème3'!AM25:AR25,"A"))*4)+((COUNTIF('5ème3'!AM25:AR25,"B"))*3)+((COUNTIF('5ème3'!AM25:AR25,"C"))*2)+((COUNTIF('5ème3'!AM25:AR25,"D"))*1))/2</f>
        <v>3.5</v>
      </c>
      <c r="AT25" s="33" t="str">
        <f t="shared" si="3"/>
        <v>B</v>
      </c>
      <c r="AU25" s="32"/>
      <c r="AV25" s="32"/>
      <c r="AW25" s="32"/>
      <c r="AX25" s="32"/>
      <c r="AY25" s="32"/>
      <c r="AZ25" s="112"/>
      <c r="BA25" s="77" t="s">
        <v>30</v>
      </c>
      <c r="BB25" s="77"/>
      <c r="BC25" s="77"/>
      <c r="BD25" s="77" t="s">
        <v>30</v>
      </c>
      <c r="BE25" s="77" t="s">
        <v>31</v>
      </c>
      <c r="BF25" s="77" t="s">
        <v>30</v>
      </c>
      <c r="BG25" s="111" t="s">
        <v>31</v>
      </c>
      <c r="BH25" s="77" t="s">
        <v>30</v>
      </c>
      <c r="BI25" s="77"/>
      <c r="BJ25" s="77"/>
      <c r="BK25" s="77" t="s">
        <v>30</v>
      </c>
      <c r="BL25" s="32"/>
      <c r="BM25" s="33">
        <f>(((COUNTIF('5ème3'!AU25:BL25,"A"))*4)+((COUNTIF('5ème3'!AU25:BL25,"B"))*3)+((COUNTIF('5ème3'!AU25:BL25,"C"))*2)+((COUNTIF('5ème3'!AU25:BL25,"D"))*1))/7</f>
        <v>3.7142857142857144</v>
      </c>
      <c r="BN25" s="33" t="str">
        <f t="shared" si="4"/>
        <v>A</v>
      </c>
      <c r="BO25" s="32"/>
      <c r="BP25" s="32"/>
      <c r="BQ25" s="32"/>
      <c r="BR25" s="32"/>
      <c r="BS25" s="32"/>
      <c r="BT25" s="32"/>
      <c r="BU25" s="33"/>
      <c r="BV25" s="33"/>
      <c r="BW25" s="38"/>
    </row>
    <row r="26" spans="1:75" ht="17.100000000000001" customHeight="1" x14ac:dyDescent="0.25">
      <c r="A26" s="109" t="s">
        <v>208</v>
      </c>
      <c r="B26" s="40" t="s">
        <v>30</v>
      </c>
      <c r="C26" s="32"/>
      <c r="D26" s="32"/>
      <c r="E26" s="33">
        <f>(((COUNTIF('5ème3'!B26:D26,"A"))*4)+((COUNTIF('5ème3'!B26:D26,"B"))*3)+((COUNTIF('5ème3'!B26:D26,"C"))*2)+((COUNTIF('5ème3'!B26:D26,"D"))*1))/1</f>
        <v>4</v>
      </c>
      <c r="F26" s="33" t="str">
        <f t="shared" si="0"/>
        <v>A</v>
      </c>
      <c r="G26" s="75" t="s">
        <v>31</v>
      </c>
      <c r="H26" s="32"/>
      <c r="I26" s="32"/>
      <c r="J26" s="33">
        <f>(((COUNTIF('5ème3'!G26:I26,"A"))*4)+((COUNTIF('5ème3'!G26:I26,"B"))*3)+((COUNTIF('5ème3'!G26:I26,"C"))*2)+((COUNTIF('5ème3'!G26:I26,"D"))*1))/1</f>
        <v>3</v>
      </c>
      <c r="K26" s="33" t="str">
        <f t="shared" si="1"/>
        <v>B</v>
      </c>
      <c r="L26" s="32"/>
      <c r="M26" s="32"/>
      <c r="N26" s="32"/>
      <c r="O26" s="33"/>
      <c r="P26" s="33"/>
      <c r="Q26" s="32"/>
      <c r="R26" s="32"/>
      <c r="S26" s="32"/>
      <c r="T26" s="33"/>
      <c r="U26" s="110"/>
      <c r="V26" s="77"/>
      <c r="W26" s="77"/>
      <c r="X26" s="77"/>
      <c r="Y26" s="77"/>
      <c r="Z26" s="77"/>
      <c r="AA26" s="77"/>
      <c r="AB26" s="77" t="s">
        <v>31</v>
      </c>
      <c r="AC26" s="77"/>
      <c r="AD26" s="77"/>
      <c r="AE26" s="77" t="s">
        <v>33</v>
      </c>
      <c r="AF26" s="32"/>
      <c r="AG26" s="32"/>
      <c r="AH26" s="32"/>
      <c r="AI26" s="32"/>
      <c r="AJ26" s="32"/>
      <c r="AK26" s="33">
        <f>(((COUNTIF('5ème3'!V26:AJ26,"A"))*4)+((COUNTIF('5ème3'!V26:AJ26,"B"))*3)+((COUNTIF('5ème3'!V26:AJ26,"C"))*2)+((COUNTIF('5ème3'!V26:AJ26,"D"))*1))/2</f>
        <v>2</v>
      </c>
      <c r="AL26" s="33" t="str">
        <f t="shared" si="2"/>
        <v>C</v>
      </c>
      <c r="AM26" s="42" t="s">
        <v>31</v>
      </c>
      <c r="AN26" s="77"/>
      <c r="AO26" s="32"/>
      <c r="AP26" s="32"/>
      <c r="AQ26" s="32"/>
      <c r="AR26" s="32"/>
      <c r="AS26" s="33">
        <f>(((COUNTIF('5ème3'!AM26:AR26,"A"))*4)+((COUNTIF('5ème3'!AM26:AR26,"B"))*3)+((COUNTIF('5ème3'!AM26:AR26,"C"))*2)+((COUNTIF('5ème3'!AM26:AR26,"D"))*1))/1</f>
        <v>3</v>
      </c>
      <c r="AT26" s="33" t="str">
        <f t="shared" si="3"/>
        <v>B</v>
      </c>
      <c r="AU26" s="32"/>
      <c r="AV26" s="32"/>
      <c r="AW26" s="32"/>
      <c r="AX26" s="32"/>
      <c r="AY26" s="32"/>
      <c r="AZ26" s="112"/>
      <c r="BA26" s="77" t="s">
        <v>32</v>
      </c>
      <c r="BB26" s="77"/>
      <c r="BC26" s="77"/>
      <c r="BD26" s="77" t="s">
        <v>30</v>
      </c>
      <c r="BE26" s="77" t="s">
        <v>30</v>
      </c>
      <c r="BF26" s="77" t="s">
        <v>31</v>
      </c>
      <c r="BG26" s="111" t="s">
        <v>32</v>
      </c>
      <c r="BH26" s="77" t="s">
        <v>31</v>
      </c>
      <c r="BI26" s="77"/>
      <c r="BJ26" s="77"/>
      <c r="BK26" s="77"/>
      <c r="BL26" s="32"/>
      <c r="BM26" s="33">
        <f>(((COUNTIF('5ème3'!AU26:BL26,"A"))*4)+((COUNTIF('5ème3'!AU26:BL26,"B"))*3)+((COUNTIF('5ème3'!AU26:BL26,"C"))*2)+((COUNTIF('5ème3'!AU26:BL26,"D"))*1))/7</f>
        <v>2.5714285714285716</v>
      </c>
      <c r="BN26" s="33" t="str">
        <f t="shared" si="4"/>
        <v>C</v>
      </c>
      <c r="BO26" s="32"/>
      <c r="BP26" s="32"/>
      <c r="BQ26" s="32"/>
      <c r="BR26" s="32"/>
      <c r="BS26" s="32"/>
      <c r="BT26" s="32"/>
      <c r="BU26" s="33"/>
      <c r="BV26" s="33"/>
      <c r="BW26" s="38"/>
    </row>
    <row r="27" spans="1:75" ht="17.100000000000001" customHeight="1" x14ac:dyDescent="0.25">
      <c r="A27" s="109" t="s">
        <v>209</v>
      </c>
      <c r="B27" s="40" t="s">
        <v>30</v>
      </c>
      <c r="C27" s="32"/>
      <c r="D27" s="32"/>
      <c r="E27" s="33">
        <f>(((COUNTIF('5ème3'!B27:D27,"A"))*4)+((COUNTIF('5ème3'!B27:D27,"B"))*3)+((COUNTIF('5ème3'!B27:D27,"C"))*2)+((COUNTIF('5ème3'!B27:D27,"D"))*1))/1</f>
        <v>4</v>
      </c>
      <c r="F27" s="33" t="str">
        <f t="shared" si="0"/>
        <v>A</v>
      </c>
      <c r="G27" s="75" t="s">
        <v>30</v>
      </c>
      <c r="H27" s="32"/>
      <c r="I27" s="32"/>
      <c r="J27" s="33">
        <f>(((COUNTIF('5ème3'!G27:I27,"A"))*4)+((COUNTIF('5ème3'!G27:I27,"B"))*3)+((COUNTIF('5ème3'!G27:I27,"C"))*2)+((COUNTIF('5ème3'!G27:I27,"D"))*1))/1</f>
        <v>4</v>
      </c>
      <c r="K27" s="33" t="str">
        <f t="shared" si="1"/>
        <v>A</v>
      </c>
      <c r="L27" s="32"/>
      <c r="M27" s="32"/>
      <c r="N27" s="32"/>
      <c r="O27" s="33"/>
      <c r="P27" s="33"/>
      <c r="Q27" s="32"/>
      <c r="R27" s="32"/>
      <c r="S27" s="32"/>
      <c r="T27" s="33"/>
      <c r="U27" s="110"/>
      <c r="V27" s="77"/>
      <c r="W27" s="77"/>
      <c r="X27" s="77"/>
      <c r="Y27" s="77"/>
      <c r="Z27" s="77"/>
      <c r="AA27" s="77"/>
      <c r="AB27" s="77" t="s">
        <v>30</v>
      </c>
      <c r="AC27" s="77" t="s">
        <v>31</v>
      </c>
      <c r="AD27" s="77"/>
      <c r="AE27" s="77" t="s">
        <v>31</v>
      </c>
      <c r="AF27" s="32"/>
      <c r="AG27" s="32"/>
      <c r="AH27" s="32"/>
      <c r="AI27" s="32"/>
      <c r="AJ27" s="32"/>
      <c r="AK27" s="33">
        <f>(((COUNTIF('5ème3'!V27:AJ27,"A"))*4)+((COUNTIF('5ème3'!V27:AJ27,"B"))*3)+((COUNTIF('5ème3'!V27:AJ27,"C"))*2)+((COUNTIF('5ème3'!V27:AJ27,"D"))*1))/3</f>
        <v>3.3333333333333335</v>
      </c>
      <c r="AL27" s="33" t="str">
        <f t="shared" si="2"/>
        <v>B</v>
      </c>
      <c r="AM27" s="42" t="s">
        <v>31</v>
      </c>
      <c r="AN27" s="77" t="s">
        <v>30</v>
      </c>
      <c r="AO27" s="32"/>
      <c r="AP27" s="32"/>
      <c r="AQ27" s="32"/>
      <c r="AR27" s="32"/>
      <c r="AS27" s="33">
        <f>(((COUNTIF('5ème3'!AM27:AR27,"A"))*4)+((COUNTIF('5ème3'!AM27:AR27,"B"))*3)+((COUNTIF('5ème3'!AM27:AR27,"C"))*2)+((COUNTIF('5ème3'!AM27:AR27,"D"))*1))/2</f>
        <v>3.5</v>
      </c>
      <c r="AT27" s="33" t="str">
        <f t="shared" si="3"/>
        <v>B</v>
      </c>
      <c r="AU27" s="32"/>
      <c r="AV27" s="32"/>
      <c r="AW27" s="32"/>
      <c r="AX27" s="32"/>
      <c r="AY27" s="32"/>
      <c r="AZ27" s="112"/>
      <c r="BA27" s="77" t="s">
        <v>30</v>
      </c>
      <c r="BB27" s="77"/>
      <c r="BC27" s="77"/>
      <c r="BD27" s="77" t="s">
        <v>30</v>
      </c>
      <c r="BE27" s="77" t="s">
        <v>30</v>
      </c>
      <c r="BF27" s="77" t="s">
        <v>30</v>
      </c>
      <c r="BG27" s="111" t="s">
        <v>30</v>
      </c>
      <c r="BH27" s="77" t="s">
        <v>30</v>
      </c>
      <c r="BI27" s="77"/>
      <c r="BJ27" s="77"/>
      <c r="BK27" s="77" t="s">
        <v>30</v>
      </c>
      <c r="BL27" s="32"/>
      <c r="BM27" s="33">
        <f>(((COUNTIF('5ème3'!AU27:BL27,"A"))*4)+((COUNTIF('5ème3'!AU27:BL27,"B"))*3)+((COUNTIF('5ème3'!AU27:BL27,"C"))*2)+((COUNTIF('5ème3'!AU27:BL27,"D"))*1))/7</f>
        <v>4</v>
      </c>
      <c r="BN27" s="33" t="str">
        <f t="shared" si="4"/>
        <v>A</v>
      </c>
      <c r="BO27" s="32"/>
      <c r="BP27" s="32"/>
      <c r="BQ27" s="32"/>
      <c r="BR27" s="32"/>
      <c r="BS27" s="32"/>
      <c r="BT27" s="32"/>
      <c r="BU27" s="33"/>
      <c r="BV27" s="33"/>
      <c r="BW27" s="38"/>
    </row>
    <row r="28" spans="1:75" ht="17.100000000000001" customHeight="1" x14ac:dyDescent="0.25">
      <c r="A28" s="109" t="s">
        <v>210</v>
      </c>
      <c r="B28" s="40" t="s">
        <v>30</v>
      </c>
      <c r="C28" s="32"/>
      <c r="D28" s="32"/>
      <c r="E28" s="33">
        <f>(((COUNTIF('5ème3'!B28:D28,"A"))*4)+((COUNTIF('5ème3'!B28:D28,"B"))*3)+((COUNTIF('5ème3'!B28:D28,"C"))*2)+((COUNTIF('5ème3'!B28:D28,"D"))*1))/1</f>
        <v>4</v>
      </c>
      <c r="F28" s="33" t="str">
        <f t="shared" si="0"/>
        <v>A</v>
      </c>
      <c r="G28" s="75" t="s">
        <v>32</v>
      </c>
      <c r="H28" s="32"/>
      <c r="I28" s="32"/>
      <c r="J28" s="33">
        <f>(((COUNTIF('5ème3'!G28:I28,"A"))*4)+((COUNTIF('5ème3'!G28:I28,"B"))*3)+((COUNTIF('5ème3'!G28:I28,"C"))*2)+((COUNTIF('5ème3'!G28:I28,"D"))*1))/1</f>
        <v>2</v>
      </c>
      <c r="K28" s="33" t="str">
        <f t="shared" si="1"/>
        <v>C</v>
      </c>
      <c r="L28" s="32"/>
      <c r="M28" s="32"/>
      <c r="N28" s="32"/>
      <c r="O28" s="33"/>
      <c r="P28" s="33"/>
      <c r="Q28" s="32"/>
      <c r="R28" s="32"/>
      <c r="S28" s="32"/>
      <c r="T28" s="33"/>
      <c r="U28" s="110"/>
      <c r="V28" s="77"/>
      <c r="W28" s="77"/>
      <c r="X28" s="77"/>
      <c r="Y28" s="77"/>
      <c r="Z28" s="77"/>
      <c r="AA28" s="77"/>
      <c r="AB28" s="77" t="s">
        <v>31</v>
      </c>
      <c r="AC28" s="77" t="s">
        <v>32</v>
      </c>
      <c r="AD28" s="77"/>
      <c r="AE28" s="77" t="s">
        <v>31</v>
      </c>
      <c r="AF28" s="32"/>
      <c r="AG28" s="32"/>
      <c r="AH28" s="32"/>
      <c r="AI28" s="32"/>
      <c r="AJ28" s="32"/>
      <c r="AK28" s="33">
        <f>(((COUNTIF('5ème3'!V28:AJ28,"A"))*4)+((COUNTIF('5ème3'!V28:AJ28,"B"))*3)+((COUNTIF('5ème3'!V28:AJ28,"C"))*2)+((COUNTIF('5ème3'!V28:AJ28,"D"))*1))/3</f>
        <v>2.6666666666666665</v>
      </c>
      <c r="AL28" s="33" t="str">
        <f t="shared" si="2"/>
        <v>C</v>
      </c>
      <c r="AM28" s="42" t="s">
        <v>31</v>
      </c>
      <c r="AN28" s="77" t="s">
        <v>30</v>
      </c>
      <c r="AO28" s="32"/>
      <c r="AP28" s="32"/>
      <c r="AQ28" s="32"/>
      <c r="AR28" s="32"/>
      <c r="AS28" s="33">
        <f>(((COUNTIF('5ème3'!AM28:AR28,"A"))*4)+((COUNTIF('5ème3'!AM28:AR28,"B"))*3)+((COUNTIF('5ème3'!AM28:AR28,"C"))*2)+((COUNTIF('5ème3'!AM28:AR28,"D"))*1))/2</f>
        <v>3.5</v>
      </c>
      <c r="AT28" s="33" t="str">
        <f t="shared" si="3"/>
        <v>B</v>
      </c>
      <c r="AU28" s="32"/>
      <c r="AV28" s="32"/>
      <c r="AW28" s="32"/>
      <c r="AX28" s="32"/>
      <c r="AY28" s="32"/>
      <c r="AZ28" s="112"/>
      <c r="BA28" s="77" t="s">
        <v>33</v>
      </c>
      <c r="BB28" s="77"/>
      <c r="BC28" s="77"/>
      <c r="BD28" s="77" t="s">
        <v>30</v>
      </c>
      <c r="BE28" s="77" t="s">
        <v>32</v>
      </c>
      <c r="BF28" s="77" t="s">
        <v>30</v>
      </c>
      <c r="BG28" s="111" t="s">
        <v>30</v>
      </c>
      <c r="BH28" s="77" t="s">
        <v>32</v>
      </c>
      <c r="BI28" s="77"/>
      <c r="BJ28" s="77"/>
      <c r="BK28" s="77" t="s">
        <v>30</v>
      </c>
      <c r="BL28" s="32"/>
      <c r="BM28" s="33">
        <f>(((COUNTIF('5ème3'!AU28:BL28,"A"))*4)+((COUNTIF('5ème3'!AU28:BL28,"B"))*3)+((COUNTIF('5ème3'!AU28:BL28,"C"))*2)+((COUNTIF('5ème3'!AU28:BL28,"D"))*1))/7</f>
        <v>3</v>
      </c>
      <c r="BN28" s="33" t="str">
        <f t="shared" si="4"/>
        <v>B</v>
      </c>
      <c r="BO28" s="32"/>
      <c r="BP28" s="32"/>
      <c r="BQ28" s="32"/>
      <c r="BR28" s="32"/>
      <c r="BS28" s="32"/>
      <c r="BT28" s="32"/>
      <c r="BU28" s="33"/>
      <c r="BV28" s="33"/>
      <c r="BW28" s="38"/>
    </row>
    <row r="29" spans="1:75" ht="17.100000000000001" customHeight="1" x14ac:dyDescent="0.25">
      <c r="A29" s="109" t="s">
        <v>211</v>
      </c>
      <c r="B29" s="49" t="s">
        <v>32</v>
      </c>
      <c r="C29" s="32"/>
      <c r="D29" s="32"/>
      <c r="E29" s="33">
        <f>(((COUNTIF('5ème3'!B29:D29,"A"))*4)+((COUNTIF('5ème3'!B29:D29,"B"))*3)+((COUNTIF('5ème3'!B29:D29,"C"))*2)+((COUNTIF('5ème3'!B29:D29,"D"))*1))/1</f>
        <v>2</v>
      </c>
      <c r="F29" s="33" t="str">
        <f t="shared" si="0"/>
        <v>C</v>
      </c>
      <c r="G29" s="93" t="s">
        <v>31</v>
      </c>
      <c r="H29" s="32"/>
      <c r="I29" s="32"/>
      <c r="J29" s="33">
        <f>(((COUNTIF('5ème3'!G29:I29,"A"))*4)+((COUNTIF('5ème3'!G29:I29,"B"))*3)+((COUNTIF('5ème3'!G29:I29,"C"))*2)+((COUNTIF('5ème3'!G29:I29,"D"))*1))/1</f>
        <v>3</v>
      </c>
      <c r="K29" s="33" t="str">
        <f t="shared" si="1"/>
        <v>B</v>
      </c>
      <c r="L29" s="32"/>
      <c r="M29" s="32"/>
      <c r="N29" s="32"/>
      <c r="O29" s="33"/>
      <c r="P29" s="33"/>
      <c r="Q29" s="32"/>
      <c r="R29" s="32"/>
      <c r="S29" s="32"/>
      <c r="T29" s="33"/>
      <c r="U29" s="110"/>
      <c r="V29" s="77"/>
      <c r="W29" s="77"/>
      <c r="X29" s="77"/>
      <c r="Y29" s="77"/>
      <c r="Z29" s="77"/>
      <c r="AA29" s="77"/>
      <c r="AB29" s="77" t="s">
        <v>31</v>
      </c>
      <c r="AC29" s="77" t="s">
        <v>31</v>
      </c>
      <c r="AD29" s="77"/>
      <c r="AE29" s="77" t="s">
        <v>31</v>
      </c>
      <c r="AF29" s="32"/>
      <c r="AG29" s="32"/>
      <c r="AH29" s="32"/>
      <c r="AI29" s="32"/>
      <c r="AJ29" s="32"/>
      <c r="AK29" s="33">
        <f>(((COUNTIF('5ème3'!V29:AJ29,"A"))*4)+((COUNTIF('5ème3'!V29:AJ29,"B"))*3)+((COUNTIF('5ème3'!V29:AJ29,"C"))*2)+((COUNTIF('5ème3'!V29:AJ29,"D"))*1))/3</f>
        <v>3</v>
      </c>
      <c r="AL29" s="33" t="str">
        <f t="shared" si="2"/>
        <v>B</v>
      </c>
      <c r="AM29" s="43" t="s">
        <v>31</v>
      </c>
      <c r="AN29" s="71" t="s">
        <v>30</v>
      </c>
      <c r="AO29" s="32"/>
      <c r="AP29" s="32"/>
      <c r="AQ29" s="32"/>
      <c r="AR29" s="32"/>
      <c r="AS29" s="33">
        <f>(((COUNTIF('5ème3'!AM29:AR29,"A"))*4)+((COUNTIF('5ème3'!AM29:AR29,"B"))*3)+((COUNTIF('5ème3'!AM29:AR29,"C"))*2)+((COUNTIF('5ème3'!AM29:AR29,"D"))*1))/2</f>
        <v>3.5</v>
      </c>
      <c r="AT29" s="33" t="str">
        <f t="shared" si="3"/>
        <v>B</v>
      </c>
      <c r="AU29" s="32"/>
      <c r="AV29" s="32"/>
      <c r="AW29" s="32"/>
      <c r="AX29" s="32"/>
      <c r="AY29" s="32"/>
      <c r="AZ29" s="112"/>
      <c r="BA29" s="77" t="s">
        <v>30</v>
      </c>
      <c r="BB29" s="77"/>
      <c r="BC29" s="77"/>
      <c r="BD29" s="77" t="s">
        <v>32</v>
      </c>
      <c r="BE29" s="77" t="s">
        <v>31</v>
      </c>
      <c r="BF29" s="77" t="s">
        <v>30</v>
      </c>
      <c r="BG29" s="111" t="s">
        <v>30</v>
      </c>
      <c r="BH29" s="77" t="s">
        <v>30</v>
      </c>
      <c r="BI29" s="77"/>
      <c r="BJ29" s="77"/>
      <c r="BK29" s="77" t="s">
        <v>30</v>
      </c>
      <c r="BL29" s="32"/>
      <c r="BM29" s="33">
        <f>(((COUNTIF('5ème3'!AU29:BL29,"A"))*4)+((COUNTIF('5ème3'!AU29:BL29,"B"))*3)+((COUNTIF('5ème3'!AU29:BL29,"C"))*2)+((COUNTIF('5ème3'!AU29:BL29,"D"))*1))/7</f>
        <v>3.5714285714285716</v>
      </c>
      <c r="BN29" s="33" t="str">
        <f t="shared" si="4"/>
        <v>B</v>
      </c>
      <c r="BO29" s="32"/>
      <c r="BP29" s="32"/>
      <c r="BQ29" s="32"/>
      <c r="BR29" s="32"/>
      <c r="BS29" s="32"/>
      <c r="BT29" s="32"/>
      <c r="BU29" s="33"/>
      <c r="BV29" s="33"/>
      <c r="BW29" s="38"/>
    </row>
    <row r="30" spans="1:75" ht="17.100000000000001" customHeight="1" x14ac:dyDescent="0.25">
      <c r="A30" s="109" t="s">
        <v>212</v>
      </c>
      <c r="B30" s="49" t="s">
        <v>30</v>
      </c>
      <c r="C30" s="32"/>
      <c r="D30" s="32"/>
      <c r="E30" s="33">
        <f>(((COUNTIF('5ème3'!B30:D30,"A"))*4)+((COUNTIF('5ème3'!B30:D30,"B"))*3)+((COUNTIF('5ème3'!B30:D30,"C"))*2)+((COUNTIF('5ème3'!B30:D30,"D"))*1))/1</f>
        <v>4</v>
      </c>
      <c r="F30" s="33" t="str">
        <f t="shared" si="0"/>
        <v>A</v>
      </c>
      <c r="G30" s="49" t="s">
        <v>31</v>
      </c>
      <c r="H30" s="32"/>
      <c r="I30" s="32"/>
      <c r="J30" s="33">
        <f>(((COUNTIF('5ème3'!G30:I30,"A"))*4)+((COUNTIF('5ème3'!G30:I30,"B"))*3)+((COUNTIF('5ème3'!G30:I30,"C"))*2)+((COUNTIF('5ème3'!G30:I30,"D"))*1))/1</f>
        <v>3</v>
      </c>
      <c r="K30" s="33" t="str">
        <f t="shared" si="1"/>
        <v>B</v>
      </c>
      <c r="L30" s="32"/>
      <c r="M30" s="32"/>
      <c r="N30" s="32"/>
      <c r="O30" s="33"/>
      <c r="P30" s="33"/>
      <c r="Q30" s="32"/>
      <c r="R30" s="32"/>
      <c r="S30" s="32"/>
      <c r="T30" s="33"/>
      <c r="U30" s="110"/>
      <c r="V30" s="36"/>
      <c r="W30" s="36"/>
      <c r="X30" s="36"/>
      <c r="Y30" s="36"/>
      <c r="Z30" s="36"/>
      <c r="AA30" s="36"/>
      <c r="AB30" s="36" t="s">
        <v>31</v>
      </c>
      <c r="AC30" s="36" t="s">
        <v>31</v>
      </c>
      <c r="AD30" s="36"/>
      <c r="AE30" s="36" t="s">
        <v>31</v>
      </c>
      <c r="AF30" s="32"/>
      <c r="AG30" s="32"/>
      <c r="AH30" s="32"/>
      <c r="AI30" s="32"/>
      <c r="AJ30" s="32"/>
      <c r="AK30" s="33">
        <f>(((COUNTIF('5ème3'!V30:AJ30,"A"))*4)+((COUNTIF('5ème3'!V30:AJ30,"B"))*3)+((COUNTIF('5ème3'!V30:AJ30,"C"))*2)+((COUNTIF('5ème3'!V30:AJ30,"D"))*1))/3</f>
        <v>3</v>
      </c>
      <c r="AL30" s="33" t="str">
        <f t="shared" si="2"/>
        <v>B</v>
      </c>
      <c r="AM30" s="49" t="s">
        <v>31</v>
      </c>
      <c r="AN30" s="49" t="s">
        <v>30</v>
      </c>
      <c r="AO30" s="32"/>
      <c r="AP30" s="32"/>
      <c r="AQ30" s="32"/>
      <c r="AR30" s="32"/>
      <c r="AS30" s="33">
        <f>(((COUNTIF('5ème3'!AM30:AR30,"A"))*4)+((COUNTIF('5ème3'!AM30:AR30,"B"))*3)+((COUNTIF('5ème3'!AM30:AR30,"C"))*2)+((COUNTIF('5ème3'!AM30:AR30,"D"))*1))/2</f>
        <v>3.5</v>
      </c>
      <c r="AT30" s="33" t="str">
        <f t="shared" si="3"/>
        <v>B</v>
      </c>
      <c r="AU30" s="32"/>
      <c r="AV30" s="32"/>
      <c r="AW30" s="32"/>
      <c r="AX30" s="32"/>
      <c r="AY30" s="32"/>
      <c r="AZ30" s="112"/>
      <c r="BA30" s="36" t="s">
        <v>32</v>
      </c>
      <c r="BB30" s="36"/>
      <c r="BC30" s="36"/>
      <c r="BD30" s="36" t="s">
        <v>32</v>
      </c>
      <c r="BE30" s="36" t="s">
        <v>31</v>
      </c>
      <c r="BF30" s="36" t="s">
        <v>30</v>
      </c>
      <c r="BG30" s="36" t="s">
        <v>32</v>
      </c>
      <c r="BH30" s="36" t="s">
        <v>32</v>
      </c>
      <c r="BI30" s="36"/>
      <c r="BJ30" s="36"/>
      <c r="BK30" s="36" t="s">
        <v>30</v>
      </c>
      <c r="BL30" s="32"/>
      <c r="BM30" s="33">
        <f>(((COUNTIF('5ème3'!AU30:BL30,"A"))*4)+((COUNTIF('5ème3'!AU30:BL30,"B"))*3)+((COUNTIF('5ème3'!AU30:BL30,"C"))*2)+((COUNTIF('5ème3'!AU30:BL30,"D"))*1))/7</f>
        <v>2.7142857142857144</v>
      </c>
      <c r="BN30" s="33" t="str">
        <f t="shared" si="4"/>
        <v>C</v>
      </c>
      <c r="BO30" s="32"/>
      <c r="BP30" s="32"/>
      <c r="BQ30" s="32"/>
      <c r="BR30" s="32"/>
      <c r="BS30" s="32"/>
      <c r="BT30" s="32"/>
      <c r="BU30" s="33"/>
      <c r="BV30" s="33"/>
      <c r="BW30" s="38"/>
    </row>
    <row r="31" spans="1:75" ht="17.100000000000001" customHeight="1" x14ac:dyDescent="0.25">
      <c r="A31" s="31"/>
      <c r="B31" s="32"/>
      <c r="C31" s="32"/>
      <c r="D31" s="32"/>
      <c r="E31" s="33"/>
      <c r="F31" s="33"/>
      <c r="G31" s="32"/>
      <c r="H31" s="32"/>
      <c r="I31" s="32"/>
      <c r="J31" s="33"/>
      <c r="K31" s="33"/>
      <c r="L31" s="32"/>
      <c r="M31" s="32"/>
      <c r="N31" s="32"/>
      <c r="O31" s="33"/>
      <c r="P31" s="33"/>
      <c r="Q31" s="32"/>
      <c r="R31" s="32"/>
      <c r="S31" s="32"/>
      <c r="T31" s="33"/>
      <c r="U31" s="110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32"/>
      <c r="AG31" s="32"/>
      <c r="AH31" s="32"/>
      <c r="AI31" s="32"/>
      <c r="AJ31" s="32"/>
      <c r="AK31" s="33"/>
      <c r="AL31" s="33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3"/>
      <c r="BN31" s="33"/>
      <c r="BO31" s="32"/>
      <c r="BP31" s="32"/>
      <c r="BQ31" s="32"/>
      <c r="BR31" s="32"/>
      <c r="BS31" s="32"/>
      <c r="BT31" s="32"/>
      <c r="BU31" s="33"/>
      <c r="BV31" s="33"/>
      <c r="BW31" s="38"/>
    </row>
    <row r="32" spans="1:75" ht="17.100000000000001" customHeight="1" x14ac:dyDescent="0.25">
      <c r="A32" s="31"/>
      <c r="B32" s="32"/>
      <c r="C32" s="32"/>
      <c r="D32" s="32"/>
      <c r="E32" s="33"/>
      <c r="F32" s="33"/>
      <c r="G32" s="32"/>
      <c r="H32" s="32"/>
      <c r="I32" s="32"/>
      <c r="J32" s="33"/>
      <c r="K32" s="33"/>
      <c r="L32" s="32"/>
      <c r="M32" s="32"/>
      <c r="N32" s="32"/>
      <c r="O32" s="33"/>
      <c r="P32" s="33"/>
      <c r="Q32" s="32"/>
      <c r="R32" s="32"/>
      <c r="S32" s="32"/>
      <c r="T32" s="33"/>
      <c r="U32" s="33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3"/>
      <c r="AL32" s="33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3"/>
      <c r="BN32" s="33"/>
      <c r="BO32" s="32"/>
      <c r="BP32" s="32"/>
      <c r="BQ32" s="32"/>
      <c r="BR32" s="32"/>
      <c r="BS32" s="32"/>
      <c r="BT32" s="32"/>
      <c r="BU32" s="33"/>
      <c r="BV32" s="33"/>
    </row>
    <row r="33" spans="1:74" x14ac:dyDescent="0.25">
      <c r="A33" s="31"/>
      <c r="B33" s="32"/>
      <c r="C33" s="32"/>
      <c r="D33" s="32"/>
      <c r="E33" s="33"/>
      <c r="F33" s="33"/>
      <c r="G33" s="32"/>
      <c r="H33" s="32"/>
      <c r="I33" s="32"/>
      <c r="J33" s="33"/>
      <c r="K33" s="33"/>
      <c r="L33" s="32"/>
      <c r="M33" s="32"/>
      <c r="N33" s="32"/>
      <c r="O33" s="33"/>
      <c r="P33" s="33"/>
      <c r="Q33" s="32"/>
      <c r="R33" s="32"/>
      <c r="S33" s="32"/>
      <c r="T33" s="33"/>
      <c r="U33" s="33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3"/>
      <c r="AL33" s="33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3"/>
      <c r="BN33" s="33"/>
      <c r="BO33" s="32"/>
      <c r="BP33" s="32"/>
      <c r="BQ33" s="32"/>
      <c r="BR33" s="32"/>
      <c r="BS33" s="32"/>
      <c r="BT33" s="32"/>
      <c r="BU33" s="33"/>
      <c r="BV33" s="33"/>
    </row>
    <row r="34" spans="1:74" x14ac:dyDescent="0.25">
      <c r="A34" s="45"/>
    </row>
    <row r="35" spans="1:74" x14ac:dyDescent="0.25">
      <c r="A35" s="45"/>
    </row>
    <row r="36" spans="1:74" x14ac:dyDescent="0.25">
      <c r="A36" s="45"/>
    </row>
    <row r="37" spans="1:74" x14ac:dyDescent="0.25">
      <c r="A37" s="45"/>
    </row>
  </sheetData>
  <autoFilter ref="A1:BV4"/>
  <mergeCells count="16">
    <mergeCell ref="AH2:AJ2"/>
    <mergeCell ref="A1:A2"/>
    <mergeCell ref="V2:X2"/>
    <mergeCell ref="Y2:AA2"/>
    <mergeCell ref="AB2:AD2"/>
    <mergeCell ref="AE2:AG2"/>
    <mergeCell ref="BG2:BI2"/>
    <mergeCell ref="BJ2:BL2"/>
    <mergeCell ref="BO2:BQ2"/>
    <mergeCell ref="BR2:BT2"/>
    <mergeCell ref="AM2:AO2"/>
    <mergeCell ref="AP2:AR2"/>
    <mergeCell ref="AU2:AW2"/>
    <mergeCell ref="AX2:AZ2"/>
    <mergeCell ref="BA2:BC2"/>
    <mergeCell ref="BD2:BF2"/>
  </mergeCells>
  <dataValidations count="1">
    <dataValidation type="list" allowBlank="1" showInputMessage="1" showErrorMessage="1" sqref="B4:B30 G4:G30 V4:AE30 AM4:AN30 BA4:BF30 BH4:BK30">
      <formula1>$A$31:$A$34</formula1>
    </dataValidation>
  </dataValidation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'référence '!$A$1:$A$6</xm:f>
          </x14:formula1>
          <xm:sqref>BO4:BT33 B31:B33 L4:N33 Q4:S33 G31:G33 V32:AE33 AM31:AN33 C4:D33 H4:I33 AF4:AJ33 AO4:AR33 AU4:AZ33 BL4:BL33 BA31:BK33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37"/>
  <sheetViews>
    <sheetView zoomScale="58" zoomScaleNormal="60" workbookViewId="0">
      <pane xSplit="1" topLeftCell="B1" activePane="topRight" state="frozen"/>
      <selection pane="topRight" activeCell="BD29" sqref="BD29"/>
    </sheetView>
  </sheetViews>
  <sheetFormatPr baseColWidth="10" defaultColWidth="11.42578125" defaultRowHeight="15" x14ac:dyDescent="0.25"/>
  <cols>
    <col min="1" max="1" width="24.7109375" customWidth="1"/>
    <col min="2" max="5" width="4.5703125" style="46" customWidth="1"/>
    <col min="6" max="6" width="5.5703125" style="46" customWidth="1"/>
    <col min="7" max="21" width="5.5703125" customWidth="1"/>
    <col min="22" max="55" width="5.5703125" hidden="1" customWidth="1"/>
    <col min="56" max="75" width="5.5703125" customWidth="1"/>
    <col min="76" max="76" width="24.7109375" customWidth="1"/>
    <col min="77" max="91" width="5.7109375" customWidth="1"/>
  </cols>
  <sheetData>
    <row r="1" spans="1:76" ht="16.5" customHeight="1" thickBot="1" x14ac:dyDescent="0.3">
      <c r="A1" s="187" t="s">
        <v>0</v>
      </c>
      <c r="B1" s="1"/>
      <c r="C1" s="2"/>
      <c r="D1" s="2"/>
      <c r="E1" s="2"/>
      <c r="F1" s="2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5"/>
      <c r="AN1" s="6"/>
      <c r="AO1" s="6"/>
      <c r="AP1" s="6"/>
      <c r="AQ1" s="6"/>
      <c r="AR1" s="6"/>
      <c r="AS1" s="6"/>
      <c r="AT1" s="6"/>
      <c r="AU1" s="5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5"/>
      <c r="BQ1" s="6"/>
      <c r="BR1" s="6"/>
      <c r="BS1" s="6"/>
      <c r="BT1" s="6"/>
      <c r="BU1" s="6"/>
      <c r="BV1" s="6"/>
      <c r="BW1" s="7"/>
      <c r="BX1" s="6"/>
    </row>
    <row r="2" spans="1:76" s="21" customFormat="1" ht="21" customHeight="1" x14ac:dyDescent="0.25">
      <c r="A2" s="187"/>
      <c r="B2" s="8" t="s">
        <v>1</v>
      </c>
      <c r="C2" s="9"/>
      <c r="D2" s="9"/>
      <c r="E2" s="9"/>
      <c r="F2" s="90" t="s">
        <v>96</v>
      </c>
      <c r="G2" s="10" t="s">
        <v>2</v>
      </c>
      <c r="H2" s="11"/>
      <c r="I2" s="11"/>
      <c r="J2" s="11"/>
      <c r="K2" s="90" t="s">
        <v>100</v>
      </c>
      <c r="L2" s="10" t="s">
        <v>4</v>
      </c>
      <c r="M2" s="11"/>
      <c r="N2" s="11"/>
      <c r="O2" s="18"/>
      <c r="P2" s="90" t="s">
        <v>101</v>
      </c>
      <c r="Q2" s="10" t="s">
        <v>5</v>
      </c>
      <c r="R2" s="11"/>
      <c r="S2" s="11"/>
      <c r="T2" s="11"/>
      <c r="U2" s="90" t="s">
        <v>102</v>
      </c>
      <c r="V2" s="179" t="s">
        <v>6</v>
      </c>
      <c r="W2" s="179"/>
      <c r="X2" s="180"/>
      <c r="Y2" s="178" t="s">
        <v>7</v>
      </c>
      <c r="Z2" s="179"/>
      <c r="AA2" s="180"/>
      <c r="AB2" s="178" t="s">
        <v>8</v>
      </c>
      <c r="AC2" s="179"/>
      <c r="AD2" s="180"/>
      <c r="AE2" s="178" t="s">
        <v>9</v>
      </c>
      <c r="AF2" s="179"/>
      <c r="AG2" s="180"/>
      <c r="AH2" s="178" t="s">
        <v>10</v>
      </c>
      <c r="AI2" s="179"/>
      <c r="AJ2" s="180"/>
      <c r="AK2" s="16"/>
      <c r="AL2" s="90" t="s">
        <v>65</v>
      </c>
      <c r="AM2" s="185" t="s">
        <v>14</v>
      </c>
      <c r="AN2" s="179"/>
      <c r="AO2" s="180"/>
      <c r="AP2" s="178" t="s">
        <v>15</v>
      </c>
      <c r="AQ2" s="179"/>
      <c r="AR2" s="186"/>
      <c r="AS2" s="16"/>
      <c r="AT2" s="90" t="s">
        <v>99</v>
      </c>
      <c r="AU2" s="185" t="s">
        <v>16</v>
      </c>
      <c r="AV2" s="179"/>
      <c r="AW2" s="180"/>
      <c r="AX2" s="178" t="s">
        <v>17</v>
      </c>
      <c r="AY2" s="179"/>
      <c r="AZ2" s="180"/>
      <c r="BA2" s="178" t="s">
        <v>18</v>
      </c>
      <c r="BB2" s="179"/>
      <c r="BC2" s="180"/>
      <c r="BD2" s="178" t="s">
        <v>19</v>
      </c>
      <c r="BE2" s="179"/>
      <c r="BF2" s="179"/>
      <c r="BG2" s="180"/>
      <c r="BH2" s="178" t="s">
        <v>20</v>
      </c>
      <c r="BI2" s="179"/>
      <c r="BJ2" s="180"/>
      <c r="BK2" s="178" t="s">
        <v>21</v>
      </c>
      <c r="BL2" s="179"/>
      <c r="BM2" s="180"/>
      <c r="BN2" s="16"/>
      <c r="BO2" s="90" t="s">
        <v>98</v>
      </c>
      <c r="BP2" s="181" t="s">
        <v>26</v>
      </c>
      <c r="BQ2" s="182"/>
      <c r="BR2" s="183"/>
      <c r="BS2" s="184" t="s">
        <v>27</v>
      </c>
      <c r="BT2" s="182"/>
      <c r="BU2" s="182"/>
      <c r="BV2" s="18"/>
      <c r="BW2" s="90" t="s">
        <v>97</v>
      </c>
      <c r="BX2" s="20"/>
    </row>
    <row r="3" spans="1:76" s="21" customFormat="1" ht="36.75" customHeight="1" x14ac:dyDescent="0.25">
      <c r="A3" s="22" t="s">
        <v>28</v>
      </c>
      <c r="B3" s="23"/>
      <c r="C3" s="24"/>
      <c r="D3" s="24"/>
      <c r="E3" s="25" t="s">
        <v>29</v>
      </c>
      <c r="F3" s="25" t="s">
        <v>29</v>
      </c>
      <c r="G3" s="26"/>
      <c r="H3" s="27"/>
      <c r="I3" s="27"/>
      <c r="J3" s="25" t="s">
        <v>29</v>
      </c>
      <c r="K3" s="28" t="s">
        <v>29</v>
      </c>
      <c r="L3" s="29"/>
      <c r="M3" s="20"/>
      <c r="N3" s="20"/>
      <c r="O3" s="25" t="s">
        <v>29</v>
      </c>
      <c r="P3" s="28" t="s">
        <v>29</v>
      </c>
      <c r="Q3" s="29"/>
      <c r="R3" s="20"/>
      <c r="S3" s="20"/>
      <c r="T3" s="25" t="s">
        <v>29</v>
      </c>
      <c r="U3" s="28" t="s">
        <v>29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5" t="s">
        <v>29</v>
      </c>
      <c r="AL3" s="28" t="s">
        <v>29</v>
      </c>
      <c r="AM3" s="29"/>
      <c r="AN3" s="20"/>
      <c r="AO3" s="30"/>
      <c r="AP3" s="20"/>
      <c r="AQ3" s="20"/>
      <c r="AR3" s="20"/>
      <c r="AS3" s="25" t="s">
        <v>29</v>
      </c>
      <c r="AT3" s="28" t="s">
        <v>29</v>
      </c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5" t="s">
        <v>29</v>
      </c>
      <c r="BO3" s="28" t="s">
        <v>29</v>
      </c>
      <c r="BP3" s="29"/>
      <c r="BQ3" s="20"/>
      <c r="BR3" s="20"/>
      <c r="BS3" s="20"/>
      <c r="BT3" s="20"/>
      <c r="BU3" s="20"/>
      <c r="BV3" s="25" t="s">
        <v>29</v>
      </c>
      <c r="BW3" s="28" t="s">
        <v>29</v>
      </c>
      <c r="BX3" s="20"/>
    </row>
    <row r="4" spans="1:76" ht="17.100000000000001" customHeight="1" x14ac:dyDescent="0.25">
      <c r="A4" s="109" t="s">
        <v>213</v>
      </c>
      <c r="B4" s="36" t="s">
        <v>30</v>
      </c>
      <c r="C4" s="32" t="s">
        <v>31</v>
      </c>
      <c r="D4" s="32"/>
      <c r="E4" s="33">
        <f>(((COUNTIF('5ème6'!B4:D4,"A"))*4)+((COUNTIF('5ème6'!B4:D4,"B"))*3)+((COUNTIF('5ème6'!B4:D4,"C"))*2)+((COUNTIF('5ème6'!B4:D4,"D"))*1))/1</f>
        <v>7</v>
      </c>
      <c r="F4" s="33" t="str">
        <f>IF(E4&gt;3.7,"A",IF(E4&gt;2.8,"B",IF(E4&gt;1.5,"C",IF(E4&gt;=0,"D"))))</f>
        <v>A</v>
      </c>
      <c r="G4" s="96" t="s">
        <v>32</v>
      </c>
      <c r="H4" s="32" t="s">
        <v>32</v>
      </c>
      <c r="I4" s="32"/>
      <c r="J4" s="33">
        <f>(((COUNTIF('5ème6'!G4:I4,"A"))*4)+((COUNTIF('5ème6'!G4:I4,"B"))*3)+((COUNTIF('5ème6'!G4:I4,"C"))*2)+((COUNTIF('5ème6'!G4:I4,"D"))*1))/1</f>
        <v>4</v>
      </c>
      <c r="K4" s="33" t="str">
        <f>IF(J4&gt;3.7,"A",IF(J4&gt;2.8,"B",IF(J4&gt;1.5,"C",IF(J4&gt;=0,"D"))))</f>
        <v>A</v>
      </c>
      <c r="L4" s="32"/>
      <c r="M4" s="32"/>
      <c r="N4" s="32"/>
      <c r="O4" s="33">
        <f>(((COUNTIF('5ème6'!L4:N4,"A"))*4)+((COUNTIF('5ème6'!L4:N4,"B"))*3)+((COUNTIF('5ème6'!L4:N4,"C"))*2)+((COUNTIF('5ème6'!L4:N4,"D"))*1))/3</f>
        <v>0</v>
      </c>
      <c r="P4" s="33" t="str">
        <f>IF(O4&gt;3.7,"A",IF(O4&gt;2.8,"B",IF(O4&gt;1.5,"C",IF(O4&gt;=0,"D"))))</f>
        <v>D</v>
      </c>
      <c r="Q4" s="32" t="s">
        <v>31</v>
      </c>
      <c r="R4" s="32"/>
      <c r="S4" s="32"/>
      <c r="T4" s="33">
        <f>(((COUNTIF('5ème6'!Q4:S4,"A"))*4)+((COUNTIF('5ème6'!Q4:S4,"B"))*3)+((COUNTIF('5ème6'!Q4:S4,"C"))*2)+((COUNTIF('5ème6'!Q4:S4,"D"))*1))/3</f>
        <v>1</v>
      </c>
      <c r="U4" s="110" t="str">
        <f>IF(T4&gt;3.7,"A",IF(T4&gt;2.8,"B",IF(T4&gt;1.5,"C",IF(T4&gt;=0,"D"))))</f>
        <v>D</v>
      </c>
      <c r="V4" s="36"/>
      <c r="W4" s="36"/>
      <c r="X4" s="36"/>
      <c r="Y4" s="36"/>
      <c r="Z4" s="36"/>
      <c r="AA4" s="36"/>
      <c r="AB4" s="96" t="s">
        <v>30</v>
      </c>
      <c r="AC4" s="36" t="s">
        <v>31</v>
      </c>
      <c r="AD4" s="70"/>
      <c r="AE4" s="96" t="s">
        <v>33</v>
      </c>
      <c r="AF4" s="32"/>
      <c r="AG4" s="32"/>
      <c r="AH4" s="32"/>
      <c r="AI4" s="32"/>
      <c r="AJ4" s="32"/>
      <c r="AK4" s="33">
        <f>(((COUNTIF('5ème6'!V4:AJ4,"A"))*4)+((COUNTIF('5ème6'!V4:AJ4,"B"))*3)+((COUNTIF('5ème6'!V4:AJ4,"C"))*2)+((COUNTIF('5ème6'!V4:AJ4,"D"))*1))/3</f>
        <v>2.6666666666666665</v>
      </c>
      <c r="AL4" s="33" t="str">
        <f>IF(AK4&gt;3.7,"A",IF(AK4&gt;2.8,"B",IF(AK4&gt;1.5,"C",IF(AK4&gt;=0,"D"))))</f>
        <v>C</v>
      </c>
      <c r="AM4" s="35" t="s">
        <v>30</v>
      </c>
      <c r="AN4" s="36" t="s">
        <v>31</v>
      </c>
      <c r="AO4" s="37" t="s">
        <v>30</v>
      </c>
      <c r="AP4" s="32"/>
      <c r="AQ4" s="32"/>
      <c r="AR4" s="32"/>
      <c r="AS4" s="33">
        <f>(((COUNTIF('5ème6'!AM4:AR4,"A"))*4)+((COUNTIF('5ème6'!AM4:AR4,"B"))*3)+((COUNTIF('5ème6'!AM4:AR4,"C"))*2)+((COUNTIF('5ème6'!AM4:AR4,"D"))*1))/3</f>
        <v>3.6666666666666665</v>
      </c>
      <c r="AT4" s="33" t="str">
        <f>IF(AS4&gt;3.7,"A",IF(AS4&gt;2.8,"B",IF(AS4&gt;1.5,"C",IF(AS4&gt;=0,"D"))))</f>
        <v>B</v>
      </c>
      <c r="AU4" s="32"/>
      <c r="AV4" s="32"/>
      <c r="AW4" s="32"/>
      <c r="AX4" s="32"/>
      <c r="AY4" s="32"/>
      <c r="AZ4" s="112"/>
      <c r="BA4" s="36" t="s">
        <v>31</v>
      </c>
      <c r="BB4" s="36"/>
      <c r="BC4" s="36"/>
      <c r="BD4" s="36" t="s">
        <v>30</v>
      </c>
      <c r="BE4" s="36" t="s">
        <v>32</v>
      </c>
      <c r="BF4" s="36" t="s">
        <v>30</v>
      </c>
      <c r="BG4" s="32" t="s">
        <v>32</v>
      </c>
      <c r="BH4" s="36" t="s">
        <v>31</v>
      </c>
      <c r="BI4" s="36" t="s">
        <v>31</v>
      </c>
      <c r="BJ4" s="36"/>
      <c r="BK4" s="36"/>
      <c r="BL4" s="36" t="s">
        <v>30</v>
      </c>
      <c r="BM4" s="32"/>
      <c r="BN4" s="33">
        <f>(((COUNTIF('5ème6'!AU4:BM4,"A"))*4)+((COUNTIF('5ème6'!AU4:BM4,"B"))*3)+((COUNTIF('5ème6'!AU4:BM4,"C"))*2)+((COUNTIF('5ème6'!AU4:BM4,"D"))*1))/7</f>
        <v>3.5714285714285716</v>
      </c>
      <c r="BO4" s="33" t="str">
        <f>IF(BN4&gt;3.7,"A",IF(BN4&gt;2.8,"B",IF(BN4&gt;1.5,"C",IF(BN4&gt;=0,"D"))))</f>
        <v>B</v>
      </c>
      <c r="BP4" s="32"/>
      <c r="BQ4" s="32"/>
      <c r="BR4" s="32"/>
      <c r="BS4" s="32"/>
      <c r="BT4" s="32"/>
      <c r="BU4" s="32"/>
      <c r="BV4" s="33">
        <f>(((COUNTIF('5ème6'!BP4:BU4,"A"))*4)+((COUNTIF('5ème6'!BP4:BU4,"B"))*3)+((COUNTIF('5ème6'!BP4:BU4,"C"))*2)+((COUNTIF('5ème6'!BP4:BU4,"D"))*1))/6</f>
        <v>0</v>
      </c>
      <c r="BW4" s="33" t="str">
        <f>IF(BV4&gt;3.7,"A",IF(BV4&gt;2.8,"B",IF(BV4&gt;1.5,"C",IF(BV4&gt;=0,"D"))))</f>
        <v>D</v>
      </c>
      <c r="BX4" s="38"/>
    </row>
    <row r="5" spans="1:76" ht="17.100000000000001" customHeight="1" x14ac:dyDescent="0.25">
      <c r="A5" s="109" t="s">
        <v>214</v>
      </c>
      <c r="B5" s="36" t="s">
        <v>31</v>
      </c>
      <c r="C5" s="32" t="s">
        <v>32</v>
      </c>
      <c r="D5" s="32"/>
      <c r="E5" s="33">
        <f>(((COUNTIF('5ème6'!B5:D5,"A"))*4)+((COUNTIF('5ème6'!B5:D5,"B"))*3)+((COUNTIF('5ème6'!B5:D5,"C"))*2)+((COUNTIF('5ème6'!B5:D5,"D"))*1))/1</f>
        <v>5</v>
      </c>
      <c r="F5" s="33" t="str">
        <f t="shared" ref="F5:F32" si="0">IF(E5&gt;3.7,"A",IF(E5&gt;2.8,"B",IF(E5&gt;1.5,"C",IF(E5&gt;=0,"D"))))</f>
        <v>A</v>
      </c>
      <c r="G5" s="75" t="s">
        <v>30</v>
      </c>
      <c r="H5" s="32" t="s">
        <v>33</v>
      </c>
      <c r="I5" s="32"/>
      <c r="J5" s="33"/>
      <c r="K5" s="33" t="str">
        <f t="shared" ref="K5:K32" si="1">IF(J5&gt;3.7,"A",IF(J5&gt;2.8,"B",IF(J5&gt;1.5,"C",IF(J5&gt;=0,"D"))))</f>
        <v>D</v>
      </c>
      <c r="L5" s="32"/>
      <c r="M5" s="32"/>
      <c r="N5" s="32"/>
      <c r="O5" s="33"/>
      <c r="P5" s="33"/>
      <c r="Q5" s="32" t="s">
        <v>31</v>
      </c>
      <c r="R5" s="32"/>
      <c r="S5" s="32"/>
      <c r="T5" s="33"/>
      <c r="U5" s="110"/>
      <c r="V5" s="36"/>
      <c r="W5" s="36"/>
      <c r="X5" s="36"/>
      <c r="Y5" s="36"/>
      <c r="Z5" s="36"/>
      <c r="AA5" s="36"/>
      <c r="AB5" s="75" t="s">
        <v>31</v>
      </c>
      <c r="AC5" s="74" t="s">
        <v>32</v>
      </c>
      <c r="AD5" s="39"/>
      <c r="AE5" s="75" t="s">
        <v>32</v>
      </c>
      <c r="AF5" s="32"/>
      <c r="AG5" s="32"/>
      <c r="AH5" s="32"/>
      <c r="AI5" s="32"/>
      <c r="AJ5" s="32"/>
      <c r="AK5" s="33">
        <f>(((COUNTIF('5ème6'!V5:AJ5,"A"))*4)+((COUNTIF('5ème6'!V5:AJ5,"B"))*3)+((COUNTIF('5ème6'!V5:AJ5,"C"))*2)+((COUNTIF('5ème6'!V5:AJ5,"D"))*1))/2</f>
        <v>3.5</v>
      </c>
      <c r="AL5" s="33" t="str">
        <f t="shared" ref="AL5:AL32" si="2">IF(AK5&gt;3.7,"A",IF(AK5&gt;2.8,"B",IF(AK5&gt;1.5,"C",IF(AK5&gt;=0,"D"))))</f>
        <v>B</v>
      </c>
      <c r="AM5" s="40" t="s">
        <v>31</v>
      </c>
      <c r="AN5" s="74" t="s">
        <v>31</v>
      </c>
      <c r="AO5" s="39" t="s">
        <v>30</v>
      </c>
      <c r="AP5" s="32"/>
      <c r="AQ5" s="32"/>
      <c r="AR5" s="32"/>
      <c r="AS5" s="33">
        <f>(((COUNTIF('5ème6'!AM5:AR5,"A"))*4)+((COUNTIF('5ème6'!AM5:AR5,"B"))*3)+((COUNTIF('5ème6'!AM5:AR5,"C"))*2)+((COUNTIF('5ème6'!AM5:AR5,"D"))*1))/3</f>
        <v>3.3333333333333335</v>
      </c>
      <c r="AT5" s="33" t="str">
        <f t="shared" ref="AT5:AT30" si="3">IF(AS5&gt;3.7,"A",IF(AS5&gt;2.8,"B",IF(AS5&gt;1.5,"C",IF(AS5&gt;=0,"D"))))</f>
        <v>B</v>
      </c>
      <c r="AU5" s="32"/>
      <c r="AV5" s="32"/>
      <c r="AW5" s="32"/>
      <c r="AX5" s="32"/>
      <c r="AY5" s="32"/>
      <c r="AZ5" s="112"/>
      <c r="BA5" s="36" t="s">
        <v>32</v>
      </c>
      <c r="BB5" s="36"/>
      <c r="BC5" s="36"/>
      <c r="BD5" s="36" t="s">
        <v>30</v>
      </c>
      <c r="BE5" s="36" t="s">
        <v>32</v>
      </c>
      <c r="BF5" s="36" t="s">
        <v>30</v>
      </c>
      <c r="BG5" s="32" t="s">
        <v>33</v>
      </c>
      <c r="BH5" s="36" t="s">
        <v>32</v>
      </c>
      <c r="BI5" s="36" t="s">
        <v>32</v>
      </c>
      <c r="BJ5" s="36"/>
      <c r="BK5" s="36"/>
      <c r="BL5" s="36" t="s">
        <v>30</v>
      </c>
      <c r="BM5" s="32"/>
      <c r="BN5" s="33">
        <f>(((COUNTIF('5ème6'!AU5:BM5,"A"))*4)+((COUNTIF('5ème6'!AU5:BM5,"B"))*3)+((COUNTIF('5ème6'!AU5:BM5,"C"))*2)+((COUNTIF('5ème6'!AU5:BM5,"D"))*1))/7</f>
        <v>3</v>
      </c>
      <c r="BO5" s="33" t="str">
        <f t="shared" ref="BO5:BO30" si="4">IF(BN5&gt;3.7,"A",IF(BN5&gt;2.8,"B",IF(BN5&gt;1.5,"C",IF(BN5&gt;=0,"D"))))</f>
        <v>B</v>
      </c>
      <c r="BP5" s="32"/>
      <c r="BQ5" s="32"/>
      <c r="BR5" s="32"/>
      <c r="BS5" s="32"/>
      <c r="BT5" s="32"/>
      <c r="BU5" s="32"/>
      <c r="BV5" s="33"/>
      <c r="BW5" s="33"/>
      <c r="BX5" s="38"/>
    </row>
    <row r="6" spans="1:76" ht="17.100000000000001" customHeight="1" x14ac:dyDescent="0.25">
      <c r="A6" s="109" t="s">
        <v>215</v>
      </c>
      <c r="B6" s="36" t="s">
        <v>30</v>
      </c>
      <c r="C6" s="32" t="s">
        <v>32</v>
      </c>
      <c r="D6" s="32"/>
      <c r="E6" s="33">
        <f>(((COUNTIF('5ème6'!B6:D6,"A"))*4)+((COUNTIF('5ème6'!B6:D6,"B"))*3)+((COUNTIF('5ème6'!B6:D6,"C"))*2)+((COUNTIF('5ème6'!B6:D6,"D"))*1))/1</f>
        <v>6</v>
      </c>
      <c r="F6" s="33" t="str">
        <f t="shared" si="0"/>
        <v>A</v>
      </c>
      <c r="G6" s="75" t="s">
        <v>32</v>
      </c>
      <c r="H6" s="32" t="s">
        <v>33</v>
      </c>
      <c r="I6" s="32"/>
      <c r="J6" s="33">
        <f>(((COUNTIF('5ème6'!G6:I6,"A"))*4)+((COUNTIF('5ème6'!G6:I6,"B"))*3)+((COUNTIF('5ème6'!G6:I6,"C"))*2)+((COUNTIF('5ème6'!G6:I6,"D"))*1))/1</f>
        <v>3</v>
      </c>
      <c r="K6" s="33" t="str">
        <f t="shared" si="1"/>
        <v>B</v>
      </c>
      <c r="L6" s="32"/>
      <c r="M6" s="32"/>
      <c r="N6" s="32"/>
      <c r="O6" s="33"/>
      <c r="P6" s="33"/>
      <c r="Q6" s="32" t="s">
        <v>30</v>
      </c>
      <c r="R6" s="32"/>
      <c r="S6" s="32"/>
      <c r="T6" s="33"/>
      <c r="U6" s="110"/>
      <c r="V6" s="36"/>
      <c r="W6" s="36"/>
      <c r="X6" s="36"/>
      <c r="Y6" s="36"/>
      <c r="Z6" s="36"/>
      <c r="AA6" s="36"/>
      <c r="AB6" s="75" t="s">
        <v>32</v>
      </c>
      <c r="AC6" s="74" t="s">
        <v>32</v>
      </c>
      <c r="AD6" s="39"/>
      <c r="AE6" s="75" t="s">
        <v>31</v>
      </c>
      <c r="AF6" s="32"/>
      <c r="AG6" s="32"/>
      <c r="AH6" s="32"/>
      <c r="AI6" s="32"/>
      <c r="AJ6" s="32"/>
      <c r="AK6" s="33">
        <f>(((COUNTIF('5ème6'!V6:AJ6,"A"))*4)+((COUNTIF('5ème6'!V6:AJ6,"B"))*3)+((COUNTIF('5ème6'!V6:AJ6,"C"))*2)+((COUNTIF('5ème6'!V6:AJ6,"D"))*1))/3</f>
        <v>2.3333333333333335</v>
      </c>
      <c r="AL6" s="33" t="str">
        <f t="shared" si="2"/>
        <v>C</v>
      </c>
      <c r="AM6" s="40" t="s">
        <v>30</v>
      </c>
      <c r="AN6" s="74" t="s">
        <v>31</v>
      </c>
      <c r="AO6" s="39" t="s">
        <v>30</v>
      </c>
      <c r="AP6" s="32"/>
      <c r="AQ6" s="32"/>
      <c r="AR6" s="32"/>
      <c r="AS6" s="33">
        <f>(((COUNTIF('5ème6'!AM6:AR6,"A"))*4)+((COUNTIF('5ème6'!AM6:AR6,"B"))*3)+((COUNTIF('5ème6'!AM6:AR6,"C"))*2)+((COUNTIF('5ème6'!AM6:AR6,"D"))*1))/3</f>
        <v>3.6666666666666665</v>
      </c>
      <c r="AT6" s="33" t="str">
        <f t="shared" si="3"/>
        <v>B</v>
      </c>
      <c r="AU6" s="32"/>
      <c r="AV6" s="32"/>
      <c r="AW6" s="32"/>
      <c r="AX6" s="32"/>
      <c r="AY6" s="32"/>
      <c r="AZ6" s="112"/>
      <c r="BA6" s="36" t="s">
        <v>33</v>
      </c>
      <c r="BB6" s="36"/>
      <c r="BC6" s="36"/>
      <c r="BD6" s="36" t="s">
        <v>32</v>
      </c>
      <c r="BE6" s="36" t="s">
        <v>31</v>
      </c>
      <c r="BF6" s="36" t="s">
        <v>30</v>
      </c>
      <c r="BG6" s="32" t="s">
        <v>33</v>
      </c>
      <c r="BH6" s="36" t="s">
        <v>32</v>
      </c>
      <c r="BI6" s="36" t="s">
        <v>33</v>
      </c>
      <c r="BJ6" s="36"/>
      <c r="BK6" s="36"/>
      <c r="BL6" s="36" t="s">
        <v>30</v>
      </c>
      <c r="BM6" s="32"/>
      <c r="BN6" s="33">
        <f>(((COUNTIF('5ème6'!AU6:BM6,"A"))*4)+((COUNTIF('5ème6'!AU6:BM6,"B"))*3)+((COUNTIF('5ème6'!AU6:BM6,"C"))*2)+((COUNTIF('5ème6'!AU6:BM6,"D"))*1))/7</f>
        <v>2.5714285714285716</v>
      </c>
      <c r="BO6" s="33" t="str">
        <f t="shared" si="4"/>
        <v>C</v>
      </c>
      <c r="BP6" s="32"/>
      <c r="BQ6" s="32"/>
      <c r="BR6" s="32"/>
      <c r="BS6" s="32"/>
      <c r="BT6" s="32"/>
      <c r="BU6" s="32"/>
      <c r="BV6" s="33"/>
      <c r="BW6" s="33"/>
      <c r="BX6" s="38"/>
    </row>
    <row r="7" spans="1:76" ht="17.100000000000001" customHeight="1" x14ac:dyDescent="0.25">
      <c r="A7" s="109" t="s">
        <v>216</v>
      </c>
      <c r="B7" s="36" t="s">
        <v>30</v>
      </c>
      <c r="C7" s="170"/>
      <c r="D7" s="32"/>
      <c r="E7" s="33">
        <f>(((COUNTIF('5ème6'!B7:D7,"A"))*4)+((COUNTIF('5ème6'!B7:D7,"B"))*3)+((COUNTIF('5ème6'!B7:D7,"C"))*2)+((COUNTIF('5ème6'!B7:D7,"D"))*1))/1</f>
        <v>4</v>
      </c>
      <c r="F7" s="33" t="str">
        <f t="shared" si="0"/>
        <v>A</v>
      </c>
      <c r="G7" s="75" t="s">
        <v>32</v>
      </c>
      <c r="H7" s="170"/>
      <c r="I7" s="32"/>
      <c r="J7" s="33">
        <f>(((COUNTIF('5ème6'!G7:I7,"A"))*4)+((COUNTIF('5ème6'!G7:I7,"B"))*3)+((COUNTIF('5ème6'!G7:I7,"C"))*2)+((COUNTIF('5ème6'!G7:I7,"D"))*1))/1</f>
        <v>2</v>
      </c>
      <c r="K7" s="33" t="str">
        <f t="shared" si="1"/>
        <v>C</v>
      </c>
      <c r="L7" s="32"/>
      <c r="M7" s="32"/>
      <c r="N7" s="32"/>
      <c r="O7" s="33"/>
      <c r="P7" s="33"/>
      <c r="Q7" s="32"/>
      <c r="R7" s="32"/>
      <c r="S7" s="32"/>
      <c r="T7" s="33"/>
      <c r="U7" s="110"/>
      <c r="V7" s="36"/>
      <c r="W7" s="36"/>
      <c r="X7" s="36"/>
      <c r="Y7" s="36"/>
      <c r="Z7" s="36"/>
      <c r="AA7" s="36"/>
      <c r="AB7" s="75" t="s">
        <v>31</v>
      </c>
      <c r="AC7" s="74" t="s">
        <v>32</v>
      </c>
      <c r="AD7" s="39"/>
      <c r="AE7" s="75" t="s">
        <v>31</v>
      </c>
      <c r="AF7" s="32"/>
      <c r="AG7" s="32"/>
      <c r="AH7" s="32"/>
      <c r="AI7" s="32"/>
      <c r="AJ7" s="32"/>
      <c r="AK7" s="33">
        <f>(((COUNTIF('5ème6'!V7:AJ7,"A"))*4)+((COUNTIF('5ème6'!V7:AJ7,"B"))*3)+((COUNTIF('5ème6'!V7:AJ7,"C"))*2)+((COUNTIF('5ème6'!V7:AJ7,"D"))*1))/3</f>
        <v>2.6666666666666665</v>
      </c>
      <c r="AL7" s="33" t="str">
        <f t="shared" si="2"/>
        <v>C</v>
      </c>
      <c r="AM7" s="40" t="s">
        <v>32</v>
      </c>
      <c r="AN7" s="74" t="s">
        <v>31</v>
      </c>
      <c r="AO7" s="39" t="s">
        <v>30</v>
      </c>
      <c r="AP7" s="32"/>
      <c r="AQ7" s="32"/>
      <c r="AR7" s="32"/>
      <c r="AS7" s="33">
        <f>(((COUNTIF('5ème6'!AM7:AR7,"A"))*4)+((COUNTIF('5ème6'!AM7:AR7,"B"))*3)+((COUNTIF('5ème6'!AM7:AR7,"C"))*2)+((COUNTIF('5ème6'!AM7:AR7,"D"))*1))/3</f>
        <v>3</v>
      </c>
      <c r="AT7" s="33" t="str">
        <f t="shared" si="3"/>
        <v>B</v>
      </c>
      <c r="AU7" s="32"/>
      <c r="AV7" s="32"/>
      <c r="AW7" s="32"/>
      <c r="AX7" s="32"/>
      <c r="AY7" s="32"/>
      <c r="AZ7" s="112"/>
      <c r="BA7" s="36" t="s">
        <v>31</v>
      </c>
      <c r="BB7" s="36"/>
      <c r="BC7" s="36"/>
      <c r="BD7" s="36" t="s">
        <v>32</v>
      </c>
      <c r="BE7" s="36" t="s">
        <v>33</v>
      </c>
      <c r="BF7" s="36" t="s">
        <v>31</v>
      </c>
      <c r="BG7" s="32"/>
      <c r="BH7" s="36" t="s">
        <v>33</v>
      </c>
      <c r="BI7" s="36" t="s">
        <v>31</v>
      </c>
      <c r="BJ7" s="36"/>
      <c r="BK7" s="36"/>
      <c r="BL7" s="36" t="s">
        <v>30</v>
      </c>
      <c r="BM7" s="32"/>
      <c r="BN7" s="33">
        <f>(((COUNTIF('5ème6'!AU7:BM7,"A"))*4)+((COUNTIF('5ème6'!AU7:BM7,"B"))*3)+((COUNTIF('5ème6'!AU7:BM7,"C"))*2)+((COUNTIF('5ème6'!AU7:BM7,"D"))*1))/7</f>
        <v>2.4285714285714284</v>
      </c>
      <c r="BO7" s="33" t="str">
        <f t="shared" si="4"/>
        <v>C</v>
      </c>
      <c r="BP7" s="32"/>
      <c r="BQ7" s="32"/>
      <c r="BR7" s="32"/>
      <c r="BS7" s="32"/>
      <c r="BT7" s="32"/>
      <c r="BU7" s="32"/>
      <c r="BV7" s="33"/>
      <c r="BW7" s="33"/>
      <c r="BX7" s="38"/>
    </row>
    <row r="8" spans="1:76" ht="17.100000000000001" customHeight="1" x14ac:dyDescent="0.25">
      <c r="A8" s="109" t="s">
        <v>217</v>
      </c>
      <c r="B8" s="36" t="s">
        <v>32</v>
      </c>
      <c r="C8" s="32" t="s">
        <v>32</v>
      </c>
      <c r="D8" s="32"/>
      <c r="E8" s="33">
        <f>(((COUNTIF('5ème6'!B8:D8,"A"))*4)+((COUNTIF('5ème6'!B8:D8,"B"))*3)+((COUNTIF('5ème6'!B8:D8,"C"))*2)+((COUNTIF('5ème6'!B8:D8,"D"))*1))/1</f>
        <v>4</v>
      </c>
      <c r="F8" s="33" t="str">
        <f t="shared" si="0"/>
        <v>A</v>
      </c>
      <c r="G8" s="75" t="s">
        <v>32</v>
      </c>
      <c r="H8" s="32" t="s">
        <v>30</v>
      </c>
      <c r="I8" s="32"/>
      <c r="J8" s="33">
        <f>(((COUNTIF('5ème6'!G8:I8,"A"))*4)+((COUNTIF('5ème6'!G8:I8,"B"))*3)+((COUNTIF('5ème6'!G8:I8,"C"))*2)+((COUNTIF('5ème6'!G8:I8,"D"))*1))/1</f>
        <v>6</v>
      </c>
      <c r="K8" s="33" t="str">
        <f t="shared" si="1"/>
        <v>A</v>
      </c>
      <c r="L8" s="32"/>
      <c r="M8" s="32"/>
      <c r="N8" s="32"/>
      <c r="O8" s="33"/>
      <c r="P8" s="33"/>
      <c r="Q8" s="32" t="s">
        <v>30</v>
      </c>
      <c r="R8" s="32"/>
      <c r="S8" s="32"/>
      <c r="T8" s="33"/>
      <c r="U8" s="110"/>
      <c r="V8" s="36"/>
      <c r="W8" s="36"/>
      <c r="X8" s="36"/>
      <c r="Y8" s="36"/>
      <c r="Z8" s="36"/>
      <c r="AA8" s="36"/>
      <c r="AB8" s="75" t="s">
        <v>30</v>
      </c>
      <c r="AC8" s="74" t="s">
        <v>32</v>
      </c>
      <c r="AD8" s="39"/>
      <c r="AE8" s="75" t="s">
        <v>32</v>
      </c>
      <c r="AF8" s="32"/>
      <c r="AG8" s="32"/>
      <c r="AH8" s="32"/>
      <c r="AI8" s="32"/>
      <c r="AJ8" s="32"/>
      <c r="AK8" s="33">
        <f>(((COUNTIF('5ème6'!V8:AJ8,"A"))*4)+((COUNTIF('5ème6'!V8:AJ8,"B"))*3)+((COUNTIF('5ème6'!V8:AJ8,"C"))*2)+((COUNTIF('5ème6'!V8:AJ8,"D"))*1))/3</f>
        <v>2.6666666666666665</v>
      </c>
      <c r="AL8" s="33" t="str">
        <f t="shared" si="2"/>
        <v>C</v>
      </c>
      <c r="AM8" s="40" t="s">
        <v>32</v>
      </c>
      <c r="AN8" s="74" t="s">
        <v>31</v>
      </c>
      <c r="AO8" s="39" t="s">
        <v>30</v>
      </c>
      <c r="AP8" s="32"/>
      <c r="AQ8" s="32"/>
      <c r="AR8" s="32"/>
      <c r="AS8" s="33">
        <f>(((COUNTIF('5ème6'!AM8:AR8,"A"))*4)+((COUNTIF('5ème6'!AM8:AR8,"B"))*3)+((COUNTIF('5ème6'!AM8:AR8,"C"))*2)+((COUNTIF('5ème6'!AM8:AR8,"D"))*1))/3</f>
        <v>3</v>
      </c>
      <c r="AT8" s="33" t="str">
        <f t="shared" si="3"/>
        <v>B</v>
      </c>
      <c r="AU8" s="32"/>
      <c r="AV8" s="32"/>
      <c r="AW8" s="32"/>
      <c r="AX8" s="32"/>
      <c r="AY8" s="32"/>
      <c r="AZ8" s="112"/>
      <c r="BA8" s="36" t="s">
        <v>33</v>
      </c>
      <c r="BB8" s="36"/>
      <c r="BC8" s="36"/>
      <c r="BD8" s="36" t="s">
        <v>32</v>
      </c>
      <c r="BE8" s="36" t="s">
        <v>33</v>
      </c>
      <c r="BF8" s="36" t="s">
        <v>30</v>
      </c>
      <c r="BG8" s="32" t="s">
        <v>30</v>
      </c>
      <c r="BH8" s="36" t="s">
        <v>31</v>
      </c>
      <c r="BI8" s="36" t="s">
        <v>32</v>
      </c>
      <c r="BJ8" s="36"/>
      <c r="BK8" s="36"/>
      <c r="BL8" s="36" t="s">
        <v>30</v>
      </c>
      <c r="BM8" s="32"/>
      <c r="BN8" s="33">
        <f>(((COUNTIF('5ème6'!AU8:BM8,"A"))*4)+((COUNTIF('5ème6'!AU8:BM8,"B"))*3)+((COUNTIF('5ème6'!AU8:BM8,"C"))*2)+((COUNTIF('5ème6'!AU8:BM8,"D"))*1))/7</f>
        <v>3</v>
      </c>
      <c r="BO8" s="33" t="str">
        <f t="shared" si="4"/>
        <v>B</v>
      </c>
      <c r="BP8" s="32"/>
      <c r="BQ8" s="32"/>
      <c r="BR8" s="32"/>
      <c r="BS8" s="32"/>
      <c r="BT8" s="32"/>
      <c r="BU8" s="32"/>
      <c r="BV8" s="33"/>
      <c r="BW8" s="33"/>
      <c r="BX8" s="38"/>
    </row>
    <row r="9" spans="1:76" ht="17.100000000000001" customHeight="1" x14ac:dyDescent="0.25">
      <c r="A9" s="109" t="s">
        <v>218</v>
      </c>
      <c r="B9" s="36" t="s">
        <v>31</v>
      </c>
      <c r="C9" s="32" t="s">
        <v>32</v>
      </c>
      <c r="D9" s="32"/>
      <c r="E9" s="33">
        <f>(((COUNTIF('5ème6'!B9:D9,"A"))*4)+((COUNTIF('5ème6'!B9:D9,"B"))*3)+((COUNTIF('5ème6'!B9:D9,"C"))*2)+((COUNTIF('5ème6'!B9:D9,"D"))*1))/1</f>
        <v>5</v>
      </c>
      <c r="F9" s="33" t="str">
        <f t="shared" si="0"/>
        <v>A</v>
      </c>
      <c r="G9" s="75" t="s">
        <v>32</v>
      </c>
      <c r="H9" s="32" t="s">
        <v>30</v>
      </c>
      <c r="I9" s="32"/>
      <c r="J9" s="33">
        <f>(((COUNTIF('5ème6'!G9:I9,"A"))*4)+((COUNTIF('5ème6'!G9:I9,"B"))*3)+((COUNTIF('5ème6'!G9:I9,"C"))*2)+((COUNTIF('5ème6'!G9:I9,"D"))*1))/1</f>
        <v>6</v>
      </c>
      <c r="K9" s="33" t="str">
        <f t="shared" si="1"/>
        <v>A</v>
      </c>
      <c r="L9" s="32"/>
      <c r="M9" s="32"/>
      <c r="N9" s="32"/>
      <c r="O9" s="33"/>
      <c r="P9" s="33"/>
      <c r="Q9" s="32" t="s">
        <v>30</v>
      </c>
      <c r="R9" s="32"/>
      <c r="S9" s="32"/>
      <c r="T9" s="33"/>
      <c r="U9" s="110"/>
      <c r="V9" s="77"/>
      <c r="W9" s="77"/>
      <c r="X9" s="77"/>
      <c r="Y9" s="77"/>
      <c r="Z9" s="77"/>
      <c r="AA9" s="77"/>
      <c r="AB9" s="78" t="s">
        <v>31</v>
      </c>
      <c r="AC9" s="77" t="s">
        <v>32</v>
      </c>
      <c r="AD9" s="41"/>
      <c r="AE9" s="78" t="s">
        <v>31</v>
      </c>
      <c r="AF9" s="32"/>
      <c r="AG9" s="32"/>
      <c r="AH9" s="32"/>
      <c r="AI9" s="32"/>
      <c r="AJ9" s="32"/>
      <c r="AK9" s="33">
        <f>(((COUNTIF('5ème6'!V9:AJ9,"A"))*4)+((COUNTIF('5ème6'!V9:AJ9,"B"))*3)+((COUNTIF('5ème6'!V9:AJ9,"C"))*2)+((COUNTIF('5ème6'!V9:AJ9,"D"))*1))/3</f>
        <v>2.6666666666666665</v>
      </c>
      <c r="AL9" s="33" t="str">
        <f t="shared" si="2"/>
        <v>C</v>
      </c>
      <c r="AM9" s="42" t="s">
        <v>31</v>
      </c>
      <c r="AN9" s="77" t="s">
        <v>31</v>
      </c>
      <c r="AO9" s="41" t="s">
        <v>30</v>
      </c>
      <c r="AP9" s="32"/>
      <c r="AQ9" s="32"/>
      <c r="AR9" s="32"/>
      <c r="AS9" s="33">
        <f>(((COUNTIF('5ème6'!AM9:AR9,"A"))*4)+((COUNTIF('5ème6'!AM9:AR9,"B"))*3)+((COUNTIF('5ème6'!AM9:AR9,"C"))*2)+((COUNTIF('5ème6'!AM9:AR9,"D"))*1))/3</f>
        <v>3.3333333333333335</v>
      </c>
      <c r="AT9" s="33" t="str">
        <f t="shared" si="3"/>
        <v>B</v>
      </c>
      <c r="AU9" s="32"/>
      <c r="AV9" s="32"/>
      <c r="AW9" s="32"/>
      <c r="AX9" s="32"/>
      <c r="AY9" s="32"/>
      <c r="AZ9" s="112"/>
      <c r="BA9" s="77" t="s">
        <v>30</v>
      </c>
      <c r="BB9" s="77"/>
      <c r="BC9" s="77"/>
      <c r="BD9" s="77" t="s">
        <v>32</v>
      </c>
      <c r="BE9" s="77" t="s">
        <v>32</v>
      </c>
      <c r="BF9" s="77" t="s">
        <v>30</v>
      </c>
      <c r="BG9" s="32" t="s">
        <v>33</v>
      </c>
      <c r="BH9" s="111" t="s">
        <v>31</v>
      </c>
      <c r="BI9" s="77" t="s">
        <v>33</v>
      </c>
      <c r="BJ9" s="77"/>
      <c r="BK9" s="77"/>
      <c r="BL9" s="77" t="s">
        <v>30</v>
      </c>
      <c r="BM9" s="32"/>
      <c r="BN9" s="33">
        <f>(((COUNTIF('5ème6'!AU9:BM9,"A"))*4)+((COUNTIF('5ème6'!AU9:BM9,"B"))*3)+((COUNTIF('5ème6'!AU9:BM9,"C"))*2)+((COUNTIF('5ème6'!AU9:BM9,"D"))*1))/7</f>
        <v>3</v>
      </c>
      <c r="BO9" s="33" t="str">
        <f t="shared" si="4"/>
        <v>B</v>
      </c>
      <c r="BP9" s="32"/>
      <c r="BQ9" s="32"/>
      <c r="BR9" s="32"/>
      <c r="BS9" s="32"/>
      <c r="BT9" s="32"/>
      <c r="BU9" s="32"/>
      <c r="BV9" s="33"/>
      <c r="BW9" s="33"/>
      <c r="BX9" s="38"/>
    </row>
    <row r="10" spans="1:76" ht="17.100000000000001" customHeight="1" x14ac:dyDescent="0.25">
      <c r="A10" s="109" t="s">
        <v>219</v>
      </c>
      <c r="B10" s="36" t="s">
        <v>30</v>
      </c>
      <c r="C10" s="32" t="s">
        <v>32</v>
      </c>
      <c r="D10" s="32"/>
      <c r="E10" s="33">
        <f>(((COUNTIF('5ème6'!B10:D10,"A"))*4)+((COUNTIF('5ème6'!B10:D10,"B"))*3)+((COUNTIF('5ème6'!B10:D10,"C"))*2)+((COUNTIF('5ème6'!B10:D10,"D"))*1))/1</f>
        <v>6</v>
      </c>
      <c r="F10" s="33" t="str">
        <f t="shared" si="0"/>
        <v>A</v>
      </c>
      <c r="G10" s="75" t="s">
        <v>32</v>
      </c>
      <c r="H10" s="32" t="s">
        <v>30</v>
      </c>
      <c r="I10" s="32"/>
      <c r="J10" s="33">
        <f>(((COUNTIF('5ème6'!G10:I10,"A"))*4)+((COUNTIF('5ème6'!G10:I10,"B"))*3)+((COUNTIF('5ème6'!G10:I10,"C"))*2)+((COUNTIF('5ème6'!G10:I10,"D"))*1))/1</f>
        <v>6</v>
      </c>
      <c r="K10" s="33" t="str">
        <f t="shared" si="1"/>
        <v>A</v>
      </c>
      <c r="L10" s="32"/>
      <c r="M10" s="32"/>
      <c r="N10" s="32"/>
      <c r="O10" s="33"/>
      <c r="P10" s="33"/>
      <c r="Q10" s="32" t="s">
        <v>30</v>
      </c>
      <c r="R10" s="32"/>
      <c r="S10" s="32"/>
      <c r="T10" s="33"/>
      <c r="U10" s="110"/>
      <c r="V10" s="77"/>
      <c r="W10" s="77"/>
      <c r="X10" s="77"/>
      <c r="Y10" s="77"/>
      <c r="Z10" s="77"/>
      <c r="AA10" s="77"/>
      <c r="AB10" s="78" t="s">
        <v>30</v>
      </c>
      <c r="AC10" s="77" t="s">
        <v>32</v>
      </c>
      <c r="AD10" s="41"/>
      <c r="AE10" s="78" t="s">
        <v>31</v>
      </c>
      <c r="AF10" s="32"/>
      <c r="AG10" s="32"/>
      <c r="AH10" s="32"/>
      <c r="AI10" s="32"/>
      <c r="AJ10" s="32"/>
      <c r="AK10" s="33">
        <f>(((COUNTIF('5ème6'!V10:AJ10,"A"))*4)+((COUNTIF('5ème6'!V10:AJ10,"B"))*3)+((COUNTIF('5ème6'!V10:AJ10,"C"))*2)+((COUNTIF('5ème6'!V10:AJ10,"D"))*1))/3</f>
        <v>3</v>
      </c>
      <c r="AL10" s="33" t="str">
        <f t="shared" si="2"/>
        <v>B</v>
      </c>
      <c r="AM10" s="42" t="s">
        <v>31</v>
      </c>
      <c r="AN10" s="77" t="s">
        <v>31</v>
      </c>
      <c r="AO10" s="41" t="s">
        <v>30</v>
      </c>
      <c r="AP10" s="32"/>
      <c r="AQ10" s="32"/>
      <c r="AR10" s="32"/>
      <c r="AS10" s="33">
        <f>(((COUNTIF('5ème6'!AM10:AR10,"A"))*4)+((COUNTIF('5ème6'!AM10:AR10,"B"))*3)+((COUNTIF('5ème6'!AM10:AR10,"C"))*2)+((COUNTIF('5ème6'!AM10:AR10,"D"))*1))/3</f>
        <v>3.3333333333333335</v>
      </c>
      <c r="AT10" s="33" t="str">
        <f t="shared" si="3"/>
        <v>B</v>
      </c>
      <c r="AU10" s="32"/>
      <c r="AV10" s="32"/>
      <c r="AW10" s="32"/>
      <c r="AX10" s="32"/>
      <c r="AY10" s="32"/>
      <c r="AZ10" s="112"/>
      <c r="BA10" s="77"/>
      <c r="BB10" s="77"/>
      <c r="BC10" s="77"/>
      <c r="BD10" s="77" t="s">
        <v>32</v>
      </c>
      <c r="BE10" s="77" t="s">
        <v>32</v>
      </c>
      <c r="BF10" s="77" t="s">
        <v>30</v>
      </c>
      <c r="BG10" s="32" t="s">
        <v>32</v>
      </c>
      <c r="BH10" s="171"/>
      <c r="BI10" s="77" t="s">
        <v>30</v>
      </c>
      <c r="BJ10" s="77"/>
      <c r="BK10" s="77"/>
      <c r="BL10" s="77" t="s">
        <v>30</v>
      </c>
      <c r="BM10" s="32"/>
      <c r="BN10" s="33">
        <f>(((COUNTIF('5ème6'!AU10:BM10,"A"))*4)+((COUNTIF('5ème6'!AU10:BM10,"B"))*3)+((COUNTIF('5ème6'!AU10:BM10,"C"))*2)+((COUNTIF('5ème6'!AU10:BM10,"D"))*1))/7</f>
        <v>2.5714285714285716</v>
      </c>
      <c r="BO10" s="33" t="str">
        <f t="shared" si="4"/>
        <v>C</v>
      </c>
      <c r="BP10" s="32"/>
      <c r="BQ10" s="32"/>
      <c r="BR10" s="32"/>
      <c r="BS10" s="32"/>
      <c r="BT10" s="32"/>
      <c r="BU10" s="32"/>
      <c r="BV10" s="33"/>
      <c r="BW10" s="33"/>
      <c r="BX10" s="38"/>
    </row>
    <row r="11" spans="1:76" ht="17.100000000000001" customHeight="1" x14ac:dyDescent="0.25">
      <c r="A11" s="109" t="s">
        <v>220</v>
      </c>
      <c r="B11" s="36" t="s">
        <v>31</v>
      </c>
      <c r="C11" s="32" t="s">
        <v>32</v>
      </c>
      <c r="D11" s="32"/>
      <c r="E11" s="33">
        <f>(((COUNTIF('5ème6'!B11:D11,"A"))*4)+((COUNTIF('5ème6'!B11:D11,"B"))*3)+((COUNTIF('5ème6'!B11:D11,"C"))*2)+((COUNTIF('5ème6'!B11:D11,"D"))*1))/1</f>
        <v>5</v>
      </c>
      <c r="F11" s="33" t="str">
        <f t="shared" si="0"/>
        <v>A</v>
      </c>
      <c r="G11" s="75" t="s">
        <v>31</v>
      </c>
      <c r="H11" s="32" t="s">
        <v>32</v>
      </c>
      <c r="I11" s="32"/>
      <c r="J11" s="33">
        <f>(((COUNTIF('5ème6'!G11:I11,"A"))*4)+((COUNTIF('5ème6'!G11:I11,"B"))*3)+((COUNTIF('5ème6'!G11:I11,"C"))*2)+((COUNTIF('5ème6'!G11:I11,"D"))*1))/1</f>
        <v>5</v>
      </c>
      <c r="K11" s="33" t="str">
        <f t="shared" si="1"/>
        <v>A</v>
      </c>
      <c r="L11" s="32"/>
      <c r="M11" s="32"/>
      <c r="N11" s="32"/>
      <c r="O11" s="33"/>
      <c r="P11" s="33"/>
      <c r="Q11" s="32" t="s">
        <v>30</v>
      </c>
      <c r="R11" s="32"/>
      <c r="S11" s="32"/>
      <c r="T11" s="33"/>
      <c r="U11" s="110"/>
      <c r="V11" s="77"/>
      <c r="W11" s="77"/>
      <c r="X11" s="77"/>
      <c r="Y11" s="77"/>
      <c r="Z11" s="77"/>
      <c r="AA11" s="77"/>
      <c r="AB11" s="78" t="s">
        <v>32</v>
      </c>
      <c r="AC11" s="77" t="s">
        <v>31</v>
      </c>
      <c r="AD11" s="41"/>
      <c r="AE11" s="78" t="s">
        <v>30</v>
      </c>
      <c r="AF11" s="32"/>
      <c r="AG11" s="32"/>
      <c r="AH11" s="32"/>
      <c r="AI11" s="32"/>
      <c r="AJ11" s="32"/>
      <c r="AK11" s="33">
        <f>(((COUNTIF('5ème6'!V11:AJ11,"A"))*4)+((COUNTIF('5ème6'!V11:AJ11,"B"))*3)+((COUNTIF('5ème6'!V11:AJ11,"C"))*2)+((COUNTIF('5ème6'!V11:AJ11,"D"))*1))/3</f>
        <v>3</v>
      </c>
      <c r="AL11" s="33" t="str">
        <f t="shared" si="2"/>
        <v>B</v>
      </c>
      <c r="AM11" s="42" t="s">
        <v>30</v>
      </c>
      <c r="AN11" s="77" t="s">
        <v>31</v>
      </c>
      <c r="AO11" s="41" t="s">
        <v>30</v>
      </c>
      <c r="AP11" s="32"/>
      <c r="AQ11" s="32"/>
      <c r="AR11" s="32"/>
      <c r="AS11" s="33">
        <f>(((COUNTIF('5ème6'!AM11:AR11,"A"))*4)+((COUNTIF('5ème6'!AM11:AR11,"B"))*3)+((COUNTIF('5ème6'!AM11:AR11,"C"))*2)+((COUNTIF('5ème6'!AM11:AR11,"D"))*1))/3</f>
        <v>3.6666666666666665</v>
      </c>
      <c r="AT11" s="33" t="str">
        <f t="shared" si="3"/>
        <v>B</v>
      </c>
      <c r="AU11" s="32"/>
      <c r="AV11" s="32"/>
      <c r="AW11" s="32"/>
      <c r="AX11" s="32"/>
      <c r="AY11" s="32"/>
      <c r="AZ11" s="112"/>
      <c r="BA11" s="77" t="s">
        <v>32</v>
      </c>
      <c r="BB11" s="77"/>
      <c r="BC11" s="77"/>
      <c r="BD11" s="77" t="s">
        <v>30</v>
      </c>
      <c r="BE11" s="77" t="s">
        <v>32</v>
      </c>
      <c r="BF11" s="77" t="s">
        <v>30</v>
      </c>
      <c r="BG11" s="32" t="s">
        <v>30</v>
      </c>
      <c r="BH11" s="111" t="s">
        <v>32</v>
      </c>
      <c r="BI11" s="77" t="s">
        <v>32</v>
      </c>
      <c r="BJ11" s="77"/>
      <c r="BK11" s="77"/>
      <c r="BL11" s="77" t="s">
        <v>30</v>
      </c>
      <c r="BM11" s="32"/>
      <c r="BN11" s="33">
        <f>(((COUNTIF('5ème6'!AU11:BM11,"A"))*4)+((COUNTIF('5ème6'!AU11:BM11,"B"))*3)+((COUNTIF('5ème6'!AU11:BM11,"C"))*2)+((COUNTIF('5ème6'!AU11:BM11,"D"))*1))/7</f>
        <v>3.4285714285714284</v>
      </c>
      <c r="BO11" s="33" t="str">
        <f t="shared" si="4"/>
        <v>B</v>
      </c>
      <c r="BP11" s="32"/>
      <c r="BQ11" s="32"/>
      <c r="BR11" s="32"/>
      <c r="BS11" s="32"/>
      <c r="BT11" s="32"/>
      <c r="BU11" s="32"/>
      <c r="BV11" s="33"/>
      <c r="BW11" s="33"/>
      <c r="BX11" s="38"/>
    </row>
    <row r="12" spans="1:76" ht="17.100000000000001" customHeight="1" x14ac:dyDescent="0.25">
      <c r="A12" s="109" t="s">
        <v>221</v>
      </c>
      <c r="B12" s="36" t="s">
        <v>30</v>
      </c>
      <c r="C12" s="32" t="s">
        <v>30</v>
      </c>
      <c r="D12" s="32"/>
      <c r="E12" s="33">
        <f>(((COUNTIF('5ème6'!B12:D12,"A"))*4)+((COUNTIF('5ème6'!B12:D12,"B"))*3)+((COUNTIF('5ème6'!B12:D12,"C"))*2)+((COUNTIF('5ème6'!B12:D12,"D"))*1))/1</f>
        <v>8</v>
      </c>
      <c r="F12" s="33" t="str">
        <f t="shared" si="0"/>
        <v>A</v>
      </c>
      <c r="G12" s="75" t="s">
        <v>32</v>
      </c>
      <c r="H12" s="32" t="s">
        <v>30</v>
      </c>
      <c r="I12" s="32"/>
      <c r="J12" s="33">
        <f>(((COUNTIF('5ème6'!G12:I12,"A"))*4)+((COUNTIF('5ème6'!G12:I12,"B"))*3)+((COUNTIF('5ème6'!G12:I12,"C"))*2)+((COUNTIF('5ème6'!G12:I12,"D"))*1))/1</f>
        <v>6</v>
      </c>
      <c r="K12" s="33" t="str">
        <f t="shared" si="1"/>
        <v>A</v>
      </c>
      <c r="L12" s="32"/>
      <c r="M12" s="32"/>
      <c r="N12" s="32"/>
      <c r="O12" s="33"/>
      <c r="P12" s="33"/>
      <c r="Q12" s="32" t="s">
        <v>30</v>
      </c>
      <c r="R12" s="32"/>
      <c r="S12" s="32"/>
      <c r="T12" s="33"/>
      <c r="U12" s="110"/>
      <c r="V12" s="77"/>
      <c r="W12" s="77"/>
      <c r="X12" s="77"/>
      <c r="Y12" s="77"/>
      <c r="Z12" s="77"/>
      <c r="AA12" s="77"/>
      <c r="AB12" s="78" t="s">
        <v>32</v>
      </c>
      <c r="AC12" s="77" t="s">
        <v>31</v>
      </c>
      <c r="AD12" s="41"/>
      <c r="AE12" s="78" t="s">
        <v>30</v>
      </c>
      <c r="AF12" s="32"/>
      <c r="AG12" s="32"/>
      <c r="AH12" s="32"/>
      <c r="AI12" s="32"/>
      <c r="AJ12" s="32"/>
      <c r="AK12" s="33">
        <f>(((COUNTIF('5ème6'!V12:AJ12,"A"))*4)+((COUNTIF('5ème6'!V12:AJ12,"B"))*3)+((COUNTIF('5ème6'!V12:AJ12,"C"))*2)+((COUNTIF('5ème6'!V12:AJ12,"D"))*1))/3</f>
        <v>3</v>
      </c>
      <c r="AL12" s="33" t="str">
        <f t="shared" si="2"/>
        <v>B</v>
      </c>
      <c r="AM12" s="42" t="s">
        <v>30</v>
      </c>
      <c r="AN12" s="77" t="s">
        <v>31</v>
      </c>
      <c r="AO12" s="41" t="s">
        <v>30</v>
      </c>
      <c r="AP12" s="32"/>
      <c r="AQ12" s="32"/>
      <c r="AR12" s="32"/>
      <c r="AS12" s="33">
        <f>(((COUNTIF('5ème6'!AM12:AR12,"A"))*4)+((COUNTIF('5ème6'!AM12:AR12,"B"))*3)+((COUNTIF('5ème6'!AM12:AR12,"C"))*2)+((COUNTIF('5ème6'!AM12:AR12,"D"))*1))/3</f>
        <v>3.6666666666666665</v>
      </c>
      <c r="AT12" s="33" t="str">
        <f t="shared" si="3"/>
        <v>B</v>
      </c>
      <c r="AU12" s="32"/>
      <c r="AV12" s="32"/>
      <c r="AW12" s="32"/>
      <c r="AX12" s="32"/>
      <c r="AY12" s="32"/>
      <c r="AZ12" s="112"/>
      <c r="BA12" s="77" t="s">
        <v>33</v>
      </c>
      <c r="BB12" s="77"/>
      <c r="BC12" s="77"/>
      <c r="BD12" s="77" t="s">
        <v>32</v>
      </c>
      <c r="BE12" s="77" t="s">
        <v>33</v>
      </c>
      <c r="BF12" s="77" t="s">
        <v>30</v>
      </c>
      <c r="BG12" s="32" t="s">
        <v>32</v>
      </c>
      <c r="BH12" s="111" t="s">
        <v>33</v>
      </c>
      <c r="BI12" s="77" t="s">
        <v>30</v>
      </c>
      <c r="BJ12" s="77"/>
      <c r="BK12" s="77"/>
      <c r="BL12" s="77" t="s">
        <v>30</v>
      </c>
      <c r="BM12" s="32"/>
      <c r="BN12" s="33">
        <f>(((COUNTIF('5ème6'!AU12:BM12,"A"))*4)+((COUNTIF('5ème6'!AU12:BM12,"B"))*3)+((COUNTIF('5ème6'!AU12:BM12,"C"))*2)+((COUNTIF('5ème6'!AU12:BM12,"D"))*1))/7</f>
        <v>2.7142857142857144</v>
      </c>
      <c r="BO12" s="33" t="str">
        <f t="shared" si="4"/>
        <v>C</v>
      </c>
      <c r="BP12" s="32"/>
      <c r="BQ12" s="32"/>
      <c r="BR12" s="32"/>
      <c r="BS12" s="32"/>
      <c r="BT12" s="32"/>
      <c r="BU12" s="32"/>
      <c r="BV12" s="33"/>
      <c r="BW12" s="33"/>
      <c r="BX12" s="38"/>
    </row>
    <row r="13" spans="1:76" ht="17.100000000000001" customHeight="1" x14ac:dyDescent="0.25">
      <c r="A13" s="109" t="s">
        <v>222</v>
      </c>
      <c r="B13" s="36" t="s">
        <v>31</v>
      </c>
      <c r="C13" s="32" t="s">
        <v>32</v>
      </c>
      <c r="D13" s="32"/>
      <c r="E13" s="33">
        <f>(((COUNTIF('5ème6'!B13:D13,"A"))*4)+((COUNTIF('5ème6'!B13:D13,"B"))*3)+((COUNTIF('5ème6'!B13:D13,"C"))*2)+((COUNTIF('5ème6'!B13:D13,"D"))*1))/1</f>
        <v>5</v>
      </c>
      <c r="F13" s="33" t="str">
        <f t="shared" si="0"/>
        <v>A</v>
      </c>
      <c r="G13" s="75" t="s">
        <v>30</v>
      </c>
      <c r="H13" s="32" t="s">
        <v>32</v>
      </c>
      <c r="I13" s="32"/>
      <c r="J13" s="33">
        <f>(((COUNTIF('5ème6'!G13:I13,"A"))*4)+((COUNTIF('5ème6'!G13:I13,"B"))*3)+((COUNTIF('5ème6'!G13:I13,"C"))*2)+((COUNTIF('5ème6'!G13:I13,"D"))*1))/1</f>
        <v>6</v>
      </c>
      <c r="K13" s="33" t="str">
        <f t="shared" si="1"/>
        <v>A</v>
      </c>
      <c r="L13" s="32"/>
      <c r="M13" s="32"/>
      <c r="N13" s="32"/>
      <c r="O13" s="33"/>
      <c r="P13" s="33"/>
      <c r="Q13" s="32" t="s">
        <v>31</v>
      </c>
      <c r="R13" s="32"/>
      <c r="S13" s="32"/>
      <c r="T13" s="33"/>
      <c r="U13" s="110"/>
      <c r="V13" s="77"/>
      <c r="W13" s="77"/>
      <c r="X13" s="77"/>
      <c r="Y13" s="77"/>
      <c r="Z13" s="77"/>
      <c r="AA13" s="77"/>
      <c r="AB13" s="78" t="s">
        <v>31</v>
      </c>
      <c r="AC13" s="171"/>
      <c r="AD13" s="41"/>
      <c r="AE13" s="78" t="s">
        <v>31</v>
      </c>
      <c r="AF13" s="32"/>
      <c r="AG13" s="32"/>
      <c r="AH13" s="32"/>
      <c r="AI13" s="32"/>
      <c r="AJ13" s="32"/>
      <c r="AK13" s="33">
        <f>(((COUNTIF('5ème6'!V13:AJ13,"A"))*4)+((COUNTIF('5ème6'!V13:AJ13,"B"))*3)+((COUNTIF('5ème6'!V13:AJ13,"C"))*2)+((COUNTIF('5ème6'!V13:AJ13,"D"))*1))/2</f>
        <v>3</v>
      </c>
      <c r="AL13" s="33" t="str">
        <f t="shared" si="2"/>
        <v>B</v>
      </c>
      <c r="AM13" s="42" t="s">
        <v>31</v>
      </c>
      <c r="AN13" s="77" t="s">
        <v>32</v>
      </c>
      <c r="AO13" s="172"/>
      <c r="AP13" s="32"/>
      <c r="AQ13" s="32"/>
      <c r="AR13" s="32"/>
      <c r="AS13" s="33">
        <f>(((COUNTIF('5ème6'!AM13:AR13,"A"))*4)+((COUNTIF('5ème6'!AM13:AR13,"B"))*3)+((COUNTIF('5ème6'!AM13:AR13,"C"))*2)+((COUNTIF('5ème6'!AM13:AR13,"D"))*1))/3</f>
        <v>1.6666666666666667</v>
      </c>
      <c r="AT13" s="33" t="str">
        <f t="shared" si="3"/>
        <v>C</v>
      </c>
      <c r="AU13" s="32"/>
      <c r="AV13" s="32"/>
      <c r="AW13" s="32"/>
      <c r="AX13" s="32"/>
      <c r="AY13" s="32"/>
      <c r="AZ13" s="112"/>
      <c r="BA13" s="77" t="s">
        <v>31</v>
      </c>
      <c r="BB13" s="77"/>
      <c r="BC13" s="77"/>
      <c r="BD13" s="77" t="s">
        <v>32</v>
      </c>
      <c r="BE13" s="77" t="s">
        <v>32</v>
      </c>
      <c r="BF13" s="77" t="s">
        <v>31</v>
      </c>
      <c r="BG13" s="32" t="s">
        <v>33</v>
      </c>
      <c r="BH13" s="111" t="s">
        <v>32</v>
      </c>
      <c r="BI13" s="77" t="s">
        <v>33</v>
      </c>
      <c r="BJ13" s="77"/>
      <c r="BK13" s="77"/>
      <c r="BL13" s="77" t="s">
        <v>30</v>
      </c>
      <c r="BM13" s="32"/>
      <c r="BN13" s="33">
        <f>(((COUNTIF('5ème6'!AU13:BM13,"A"))*4)+((COUNTIF('5ème6'!AU13:BM13,"B"))*3)+((COUNTIF('5ème6'!AU13:BM13,"C"))*2)+((COUNTIF('5ème6'!AU13:BM13,"D"))*1))/7</f>
        <v>2.5714285714285716</v>
      </c>
      <c r="BO13" s="33" t="str">
        <f t="shared" si="4"/>
        <v>C</v>
      </c>
      <c r="BP13" s="32"/>
      <c r="BQ13" s="32"/>
      <c r="BR13" s="32"/>
      <c r="BS13" s="32"/>
      <c r="BT13" s="32"/>
      <c r="BU13" s="32"/>
      <c r="BV13" s="33"/>
      <c r="BW13" s="33"/>
      <c r="BX13" s="38"/>
    </row>
    <row r="14" spans="1:76" ht="17.100000000000001" customHeight="1" x14ac:dyDescent="0.25">
      <c r="A14" s="109" t="s">
        <v>223</v>
      </c>
      <c r="B14" s="36" t="s">
        <v>30</v>
      </c>
      <c r="C14" s="32" t="s">
        <v>31</v>
      </c>
      <c r="D14" s="32"/>
      <c r="E14" s="33">
        <f>(((COUNTIF('5ème6'!B14:D14,"A"))*4)+((COUNTIF('5ème6'!B14:D14,"B"))*3)+((COUNTIF('5ème6'!B14:D14,"C"))*2)+((COUNTIF('5ème6'!B14:D14,"D"))*1))/1</f>
        <v>7</v>
      </c>
      <c r="F14" s="33" t="str">
        <f t="shared" si="0"/>
        <v>A</v>
      </c>
      <c r="G14" s="75" t="s">
        <v>30</v>
      </c>
      <c r="H14" s="32" t="s">
        <v>30</v>
      </c>
      <c r="I14" s="32"/>
      <c r="J14" s="33">
        <f>(((COUNTIF('5ème6'!G14:I14,"A"))*4)+((COUNTIF('5ème6'!G14:I14,"B"))*3)+((COUNTIF('5ème6'!G14:I14,"C"))*2)+((COUNTIF('5ème6'!G14:I14,"D"))*1))/1</f>
        <v>8</v>
      </c>
      <c r="K14" s="33" t="str">
        <f t="shared" si="1"/>
        <v>A</v>
      </c>
      <c r="L14" s="32"/>
      <c r="M14" s="32"/>
      <c r="N14" s="32"/>
      <c r="O14" s="33"/>
      <c r="P14" s="33"/>
      <c r="Q14" s="32" t="s">
        <v>30</v>
      </c>
      <c r="R14" s="32"/>
      <c r="S14" s="32"/>
      <c r="T14" s="33"/>
      <c r="U14" s="110"/>
      <c r="V14" s="77"/>
      <c r="W14" s="77"/>
      <c r="X14" s="77"/>
      <c r="Y14" s="77"/>
      <c r="Z14" s="77"/>
      <c r="AA14" s="77"/>
      <c r="AB14" s="78" t="s">
        <v>30</v>
      </c>
      <c r="AC14" s="77" t="s">
        <v>32</v>
      </c>
      <c r="AD14" s="41"/>
      <c r="AE14" s="78" t="s">
        <v>31</v>
      </c>
      <c r="AF14" s="32"/>
      <c r="AG14" s="32"/>
      <c r="AH14" s="32"/>
      <c r="AI14" s="32"/>
      <c r="AJ14" s="32"/>
      <c r="AK14" s="33">
        <f>(((COUNTIF('5ème6'!V14:AJ14,"A"))*4)+((COUNTIF('5ème6'!V14:AJ14,"B"))*3)+((COUNTIF('5ème6'!V14:AJ14,"C"))*2)+((COUNTIF('5ème6'!V14:AJ14,"D"))*1))/3</f>
        <v>3</v>
      </c>
      <c r="AL14" s="33" t="str">
        <f t="shared" si="2"/>
        <v>B</v>
      </c>
      <c r="AM14" s="42" t="s">
        <v>30</v>
      </c>
      <c r="AN14" s="77" t="s">
        <v>31</v>
      </c>
      <c r="AO14" s="41" t="s">
        <v>30</v>
      </c>
      <c r="AP14" s="32"/>
      <c r="AQ14" s="32"/>
      <c r="AR14" s="32"/>
      <c r="AS14" s="33">
        <f>(((COUNTIF('5ème6'!AM14:AR14,"A"))*4)+((COUNTIF('5ème6'!AM14:AR14,"B"))*3)+((COUNTIF('5ème6'!AM14:AR14,"C"))*2)+((COUNTIF('5ème6'!AM14:AR14,"D"))*1))/3</f>
        <v>3.6666666666666665</v>
      </c>
      <c r="AT14" s="33" t="str">
        <f t="shared" si="3"/>
        <v>B</v>
      </c>
      <c r="AU14" s="32"/>
      <c r="AV14" s="32"/>
      <c r="AW14" s="32"/>
      <c r="AX14" s="32"/>
      <c r="AY14" s="32"/>
      <c r="AZ14" s="112"/>
      <c r="BA14" s="77" t="s">
        <v>31</v>
      </c>
      <c r="BB14" s="77"/>
      <c r="BC14" s="77"/>
      <c r="BD14" s="77" t="s">
        <v>32</v>
      </c>
      <c r="BE14" s="77" t="s">
        <v>32</v>
      </c>
      <c r="BF14" s="77" t="s">
        <v>30</v>
      </c>
      <c r="BG14" s="32" t="s">
        <v>31</v>
      </c>
      <c r="BH14" s="111" t="s">
        <v>30</v>
      </c>
      <c r="BI14" s="77" t="s">
        <v>30</v>
      </c>
      <c r="BJ14" s="77"/>
      <c r="BK14" s="77"/>
      <c r="BL14" s="77" t="s">
        <v>30</v>
      </c>
      <c r="BM14" s="32"/>
      <c r="BN14" s="33">
        <f>(((COUNTIF('5ème6'!AU14:BM14,"A"))*4)+((COUNTIF('5ème6'!AU14:BM14,"B"))*3)+((COUNTIF('5ème6'!AU14:BM14,"C"))*2)+((COUNTIF('5ème6'!AU14:BM14,"D"))*1))/7</f>
        <v>3.7142857142857144</v>
      </c>
      <c r="BO14" s="33" t="str">
        <f t="shared" si="4"/>
        <v>A</v>
      </c>
      <c r="BP14" s="32"/>
      <c r="BQ14" s="32"/>
      <c r="BR14" s="32"/>
      <c r="BS14" s="32"/>
      <c r="BT14" s="32"/>
      <c r="BU14" s="32"/>
      <c r="BV14" s="33"/>
      <c r="BW14" s="33"/>
      <c r="BX14" s="38"/>
    </row>
    <row r="15" spans="1:76" ht="17.100000000000001" customHeight="1" x14ac:dyDescent="0.25">
      <c r="A15" s="109" t="s">
        <v>224</v>
      </c>
      <c r="B15" s="36" t="s">
        <v>30</v>
      </c>
      <c r="C15" s="32" t="s">
        <v>32</v>
      </c>
      <c r="D15" s="32"/>
      <c r="E15" s="33">
        <f>(((COUNTIF('5ème6'!B15:D15,"A"))*4)+((COUNTIF('5ème6'!B15:D15,"B"))*3)+((COUNTIF('5ème6'!B15:D15,"C"))*2)+((COUNTIF('5ème6'!B15:D15,"D"))*1))/1</f>
        <v>6</v>
      </c>
      <c r="F15" s="33" t="str">
        <f t="shared" si="0"/>
        <v>A</v>
      </c>
      <c r="G15" s="75" t="s">
        <v>31</v>
      </c>
      <c r="H15" s="32" t="s">
        <v>30</v>
      </c>
      <c r="I15" s="32"/>
      <c r="J15" s="33">
        <f>(((COUNTIF('5ème6'!G15:I15,"A"))*4)+((COUNTIF('5ème6'!G15:I15,"B"))*3)+((COUNTIF('5ème6'!G15:I15,"C"))*2)+((COUNTIF('5ème6'!G15:I15,"D"))*1))/1</f>
        <v>7</v>
      </c>
      <c r="K15" s="33" t="str">
        <f t="shared" si="1"/>
        <v>A</v>
      </c>
      <c r="L15" s="32"/>
      <c r="M15" s="32"/>
      <c r="N15" s="32"/>
      <c r="O15" s="33"/>
      <c r="P15" s="33"/>
      <c r="Q15" s="32" t="s">
        <v>30</v>
      </c>
      <c r="R15" s="32"/>
      <c r="S15" s="32"/>
      <c r="T15" s="33"/>
      <c r="U15" s="110"/>
      <c r="V15" s="77"/>
      <c r="W15" s="77"/>
      <c r="X15" s="77"/>
      <c r="Y15" s="77"/>
      <c r="Z15" s="77"/>
      <c r="AA15" s="77"/>
      <c r="AB15" s="78" t="s">
        <v>31</v>
      </c>
      <c r="AC15" s="77" t="s">
        <v>32</v>
      </c>
      <c r="AD15" s="41"/>
      <c r="AE15" s="78" t="s">
        <v>31</v>
      </c>
      <c r="AF15" s="32"/>
      <c r="AG15" s="32"/>
      <c r="AH15" s="32"/>
      <c r="AI15" s="32"/>
      <c r="AJ15" s="32"/>
      <c r="AK15" s="33">
        <f>(((COUNTIF('5ème6'!V15:AJ15,"A"))*4)+((COUNTIF('5ème6'!V15:AJ15,"B"))*3)+((COUNTIF('5ème6'!V15:AJ15,"C"))*2)+((COUNTIF('5ème6'!V15:AJ15,"D"))*1))/3</f>
        <v>2.6666666666666665</v>
      </c>
      <c r="AL15" s="33" t="str">
        <f t="shared" si="2"/>
        <v>C</v>
      </c>
      <c r="AM15" s="42" t="s">
        <v>31</v>
      </c>
      <c r="AN15" s="77" t="s">
        <v>31</v>
      </c>
      <c r="AO15" s="41" t="s">
        <v>30</v>
      </c>
      <c r="AP15" s="32"/>
      <c r="AQ15" s="32"/>
      <c r="AR15" s="32"/>
      <c r="AS15" s="33">
        <f>(((COUNTIF('5ème6'!AM15:AR15,"A"))*4)+((COUNTIF('5ème6'!AM15:AR15,"B"))*3)+((COUNTIF('5ème6'!AM15:AR15,"C"))*2)+((COUNTIF('5ème6'!AM15:AR15,"D"))*1))/3</f>
        <v>3.3333333333333335</v>
      </c>
      <c r="AT15" s="33" t="str">
        <f t="shared" si="3"/>
        <v>B</v>
      </c>
      <c r="AU15" s="32"/>
      <c r="AV15" s="32"/>
      <c r="AW15" s="32"/>
      <c r="AX15" s="32"/>
      <c r="AY15" s="32"/>
      <c r="AZ15" s="112"/>
      <c r="BA15" s="77" t="s">
        <v>31</v>
      </c>
      <c r="BB15" s="77"/>
      <c r="BC15" s="77"/>
      <c r="BD15" s="77" t="s">
        <v>30</v>
      </c>
      <c r="BE15" s="77" t="s">
        <v>32</v>
      </c>
      <c r="BF15" s="77" t="s">
        <v>30</v>
      </c>
      <c r="BG15" s="32" t="s">
        <v>32</v>
      </c>
      <c r="BH15" s="111" t="s">
        <v>31</v>
      </c>
      <c r="BI15" s="77" t="s">
        <v>31</v>
      </c>
      <c r="BJ15" s="77"/>
      <c r="BK15" s="77"/>
      <c r="BL15" s="77" t="s">
        <v>30</v>
      </c>
      <c r="BM15" s="32"/>
      <c r="BN15" s="33">
        <f>(((COUNTIF('5ème6'!AU15:BM15,"A"))*4)+((COUNTIF('5ème6'!AU15:BM15,"B"))*3)+((COUNTIF('5ème6'!AU15:BM15,"C"))*2)+((COUNTIF('5ème6'!AU15:BM15,"D"))*1))/7</f>
        <v>3.5714285714285716</v>
      </c>
      <c r="BO15" s="33" t="str">
        <f t="shared" si="4"/>
        <v>B</v>
      </c>
      <c r="BP15" s="32"/>
      <c r="BQ15" s="32"/>
      <c r="BR15" s="32"/>
      <c r="BS15" s="32"/>
      <c r="BT15" s="32"/>
      <c r="BU15" s="32"/>
      <c r="BV15" s="33"/>
      <c r="BW15" s="33"/>
      <c r="BX15" s="38"/>
    </row>
    <row r="16" spans="1:76" ht="17.100000000000001" customHeight="1" x14ac:dyDescent="0.25">
      <c r="A16" s="109" t="s">
        <v>225</v>
      </c>
      <c r="B16" s="36" t="s">
        <v>30</v>
      </c>
      <c r="C16" s="32" t="s">
        <v>32</v>
      </c>
      <c r="D16" s="32"/>
      <c r="E16" s="33">
        <f>(((COUNTIF('5ème6'!B16:D16,"A"))*4)+((COUNTIF('5ème6'!B16:D16,"B"))*3)+((COUNTIF('5ème6'!B16:D16,"C"))*2)+((COUNTIF('5ème6'!B16:D16,"D"))*1))/1</f>
        <v>6</v>
      </c>
      <c r="F16" s="33" t="str">
        <f t="shared" si="0"/>
        <v>A</v>
      </c>
      <c r="G16" s="75" t="s">
        <v>31</v>
      </c>
      <c r="H16" s="32" t="s">
        <v>30</v>
      </c>
      <c r="I16" s="32"/>
      <c r="J16" s="33">
        <f>(((COUNTIF('5ème6'!G16:I16,"A"))*4)+((COUNTIF('5ème6'!G16:I16,"B"))*3)+((COUNTIF('5ème6'!G16:I16,"C"))*2)+((COUNTIF('5ème6'!G16:I16,"D"))*1))/1</f>
        <v>7</v>
      </c>
      <c r="K16" s="33" t="str">
        <f t="shared" si="1"/>
        <v>A</v>
      </c>
      <c r="L16" s="32"/>
      <c r="M16" s="32"/>
      <c r="N16" s="32"/>
      <c r="O16" s="33"/>
      <c r="P16" s="33"/>
      <c r="Q16" s="32" t="s">
        <v>30</v>
      </c>
      <c r="R16" s="32"/>
      <c r="S16" s="32"/>
      <c r="T16" s="33"/>
      <c r="U16" s="110"/>
      <c r="V16" s="77"/>
      <c r="W16" s="77"/>
      <c r="X16" s="77"/>
      <c r="Y16" s="77"/>
      <c r="Z16" s="77"/>
      <c r="AA16" s="77"/>
      <c r="AB16" s="78" t="s">
        <v>33</v>
      </c>
      <c r="AC16" s="77" t="s">
        <v>31</v>
      </c>
      <c r="AD16" s="41"/>
      <c r="AE16" s="78" t="s">
        <v>30</v>
      </c>
      <c r="AF16" s="32"/>
      <c r="AG16" s="32"/>
      <c r="AH16" s="32"/>
      <c r="AI16" s="32"/>
      <c r="AJ16" s="32"/>
      <c r="AK16" s="33">
        <f>(((COUNTIF('5ème6'!V16:AJ16,"A"))*4)+((COUNTIF('5ème6'!V16:AJ16,"B"))*3)+((COUNTIF('5ème6'!V16:AJ16,"C"))*2)+((COUNTIF('5ème6'!V16:AJ16,"D"))*1))/3</f>
        <v>2.6666666666666665</v>
      </c>
      <c r="AL16" s="33" t="str">
        <f t="shared" si="2"/>
        <v>C</v>
      </c>
      <c r="AM16" s="42" t="s">
        <v>30</v>
      </c>
      <c r="AN16" s="77" t="s">
        <v>31</v>
      </c>
      <c r="AO16" s="41" t="s">
        <v>30</v>
      </c>
      <c r="AP16" s="32"/>
      <c r="AQ16" s="32"/>
      <c r="AR16" s="32"/>
      <c r="AS16" s="33">
        <f>(((COUNTIF('5ème6'!AM16:AR16,"A"))*4)+((COUNTIF('5ème6'!AM16:AR16,"B"))*3)+((COUNTIF('5ème6'!AM16:AR16,"C"))*2)+((COUNTIF('5ème6'!AM16:AR16,"D"))*1))/3</f>
        <v>3.6666666666666665</v>
      </c>
      <c r="AT16" s="33" t="str">
        <f t="shared" si="3"/>
        <v>B</v>
      </c>
      <c r="AU16" s="32"/>
      <c r="AV16" s="32"/>
      <c r="AW16" s="32"/>
      <c r="AX16" s="32"/>
      <c r="AY16" s="32"/>
      <c r="AZ16" s="112"/>
      <c r="BA16" s="77" t="s">
        <v>33</v>
      </c>
      <c r="BB16" s="77"/>
      <c r="BC16" s="77"/>
      <c r="BD16" s="77" t="s">
        <v>31</v>
      </c>
      <c r="BE16" s="77" t="s">
        <v>32</v>
      </c>
      <c r="BF16" s="77" t="s">
        <v>31</v>
      </c>
      <c r="BG16" s="32" t="s">
        <v>32</v>
      </c>
      <c r="BH16" s="111" t="s">
        <v>32</v>
      </c>
      <c r="BI16" s="77" t="s">
        <v>33</v>
      </c>
      <c r="BJ16" s="77"/>
      <c r="BK16" s="77"/>
      <c r="BL16" s="77" t="s">
        <v>30</v>
      </c>
      <c r="BM16" s="32"/>
      <c r="BN16" s="33">
        <f>(((COUNTIF('5ème6'!AU16:BM16,"A"))*4)+((COUNTIF('5ème6'!AU16:BM16,"B"))*3)+((COUNTIF('5ème6'!AU16:BM16,"C"))*2)+((COUNTIF('5ème6'!AU16:BM16,"D"))*1))/7</f>
        <v>2.5714285714285716</v>
      </c>
      <c r="BO16" s="33" t="str">
        <f t="shared" si="4"/>
        <v>C</v>
      </c>
      <c r="BP16" s="32"/>
      <c r="BQ16" s="32"/>
      <c r="BR16" s="32"/>
      <c r="BS16" s="32"/>
      <c r="BT16" s="32"/>
      <c r="BU16" s="32"/>
      <c r="BV16" s="33"/>
      <c r="BW16" s="33"/>
      <c r="BX16" s="38"/>
    </row>
    <row r="17" spans="1:76" ht="17.100000000000001" customHeight="1" x14ac:dyDescent="0.25">
      <c r="A17" s="109" t="s">
        <v>226</v>
      </c>
      <c r="B17" s="36" t="s">
        <v>31</v>
      </c>
      <c r="C17" s="32" t="s">
        <v>32</v>
      </c>
      <c r="D17" s="32"/>
      <c r="E17" s="33">
        <f>(((COUNTIF('5ème6'!B17:D17,"A"))*4)+((COUNTIF('5ème6'!B17:D17,"B"))*3)+((COUNTIF('5ème6'!B17:D17,"C"))*2)+((COUNTIF('5ème6'!B17:D17,"D"))*1))/1</f>
        <v>5</v>
      </c>
      <c r="F17" s="33" t="str">
        <f t="shared" si="0"/>
        <v>A</v>
      </c>
      <c r="G17" s="75" t="s">
        <v>32</v>
      </c>
      <c r="H17" s="32" t="s">
        <v>32</v>
      </c>
      <c r="I17" s="32"/>
      <c r="J17" s="33">
        <f>(((COUNTIF('5ème6'!G17:I17,"A"))*4)+((COUNTIF('5ème6'!G17:I17,"B"))*3)+((COUNTIF('5ème6'!G17:I17,"C"))*2)+((COUNTIF('5ème6'!G17:I17,"D"))*1))/1</f>
        <v>4</v>
      </c>
      <c r="K17" s="33" t="str">
        <f t="shared" si="1"/>
        <v>A</v>
      </c>
      <c r="L17" s="32"/>
      <c r="M17" s="32"/>
      <c r="N17" s="32"/>
      <c r="O17" s="33"/>
      <c r="P17" s="33"/>
      <c r="Q17" s="32" t="s">
        <v>31</v>
      </c>
      <c r="R17" s="32"/>
      <c r="S17" s="32"/>
      <c r="T17" s="33"/>
      <c r="U17" s="110"/>
      <c r="V17" s="77"/>
      <c r="W17" s="77"/>
      <c r="X17" s="77"/>
      <c r="Y17" s="77"/>
      <c r="Z17" s="77"/>
      <c r="AA17" s="77"/>
      <c r="AB17" s="78" t="s">
        <v>32</v>
      </c>
      <c r="AC17" s="77" t="s">
        <v>31</v>
      </c>
      <c r="AD17" s="41"/>
      <c r="AE17" s="78" t="s">
        <v>31</v>
      </c>
      <c r="AF17" s="32"/>
      <c r="AG17" s="32"/>
      <c r="AH17" s="32"/>
      <c r="AI17" s="32"/>
      <c r="AJ17" s="32"/>
      <c r="AK17" s="33">
        <f>(((COUNTIF('5ème6'!V17:AJ17,"A"))*4)+((COUNTIF('5ème6'!V17:AJ17,"B"))*3)+((COUNTIF('5ème6'!V17:AJ17,"C"))*2)+((COUNTIF('5ème6'!V17:AJ17,"D"))*1))/3</f>
        <v>2.6666666666666665</v>
      </c>
      <c r="AL17" s="33" t="str">
        <f t="shared" si="2"/>
        <v>C</v>
      </c>
      <c r="AM17" s="42" t="s">
        <v>30</v>
      </c>
      <c r="AN17" s="77" t="s">
        <v>32</v>
      </c>
      <c r="AO17" s="41" t="s">
        <v>30</v>
      </c>
      <c r="AP17" s="32"/>
      <c r="AQ17" s="32"/>
      <c r="AR17" s="32"/>
      <c r="AS17" s="33">
        <f>(((COUNTIF('5ème6'!AM17:AR17,"A"))*4)+((COUNTIF('5ème6'!AM17:AR17,"B"))*3)+((COUNTIF('5ème6'!AM17:AR17,"C"))*2)+((COUNTIF('5ème6'!AM17:AR17,"D"))*1))/3</f>
        <v>3.3333333333333335</v>
      </c>
      <c r="AT17" s="33" t="str">
        <f t="shared" si="3"/>
        <v>B</v>
      </c>
      <c r="AU17" s="32"/>
      <c r="AV17" s="32"/>
      <c r="AW17" s="32"/>
      <c r="AX17" s="32"/>
      <c r="AY17" s="32"/>
      <c r="AZ17" s="112"/>
      <c r="BA17" s="77" t="s">
        <v>31</v>
      </c>
      <c r="BB17" s="77"/>
      <c r="BC17" s="77"/>
      <c r="BD17" s="77" t="s">
        <v>32</v>
      </c>
      <c r="BE17" s="77" t="s">
        <v>33</v>
      </c>
      <c r="BF17" s="77" t="s">
        <v>30</v>
      </c>
      <c r="BG17" s="32" t="s">
        <v>32</v>
      </c>
      <c r="BH17" s="111" t="s">
        <v>32</v>
      </c>
      <c r="BI17" s="77" t="s">
        <v>31</v>
      </c>
      <c r="BJ17" s="77"/>
      <c r="BK17" s="77"/>
      <c r="BL17" s="77" t="s">
        <v>30</v>
      </c>
      <c r="BM17" s="32"/>
      <c r="BN17" s="33">
        <f>(((COUNTIF('5ème6'!AU17:BM17,"A"))*4)+((COUNTIF('5ème6'!AU17:BM17,"B"))*3)+((COUNTIF('5ème6'!AU17:BM17,"C"))*2)+((COUNTIF('5ème6'!AU17:BM17,"D"))*1))/7</f>
        <v>3</v>
      </c>
      <c r="BO17" s="33" t="str">
        <f t="shared" si="4"/>
        <v>B</v>
      </c>
      <c r="BP17" s="32"/>
      <c r="BQ17" s="32"/>
      <c r="BR17" s="32"/>
      <c r="BS17" s="32"/>
      <c r="BT17" s="32"/>
      <c r="BU17" s="32"/>
      <c r="BV17" s="33"/>
      <c r="BW17" s="33"/>
      <c r="BX17" s="38"/>
    </row>
    <row r="18" spans="1:76" ht="17.100000000000001" customHeight="1" x14ac:dyDescent="0.25">
      <c r="A18" s="109" t="s">
        <v>227</v>
      </c>
      <c r="B18" s="36" t="s">
        <v>30</v>
      </c>
      <c r="C18" s="32" t="s">
        <v>32</v>
      </c>
      <c r="D18" s="32"/>
      <c r="E18" s="33">
        <f>(((COUNTIF('5ème6'!B18:D18,"A"))*4)+((COUNTIF('5ème6'!B18:D18,"B"))*3)+((COUNTIF('5ème6'!B18:D18,"C"))*2)+((COUNTIF('5ème6'!B18:D18,"D"))*1))/1</f>
        <v>6</v>
      </c>
      <c r="F18" s="33" t="str">
        <f t="shared" si="0"/>
        <v>A</v>
      </c>
      <c r="G18" s="75" t="s">
        <v>30</v>
      </c>
      <c r="H18" s="32" t="s">
        <v>30</v>
      </c>
      <c r="I18" s="32"/>
      <c r="J18" s="33">
        <f>(((COUNTIF('5ème6'!G18:I18,"A"))*4)+((COUNTIF('5ème6'!G18:I18,"B"))*3)+((COUNTIF('5ème6'!G18:I18,"C"))*2)+((COUNTIF('5ème6'!G18:I18,"D"))*1))/1</f>
        <v>8</v>
      </c>
      <c r="K18" s="33" t="str">
        <f t="shared" si="1"/>
        <v>A</v>
      </c>
      <c r="L18" s="32"/>
      <c r="M18" s="32"/>
      <c r="N18" s="32"/>
      <c r="O18" s="33"/>
      <c r="P18" s="33"/>
      <c r="Q18" s="32" t="s">
        <v>31</v>
      </c>
      <c r="R18" s="32"/>
      <c r="S18" s="32"/>
      <c r="T18" s="33"/>
      <c r="U18" s="110"/>
      <c r="V18" s="77"/>
      <c r="W18" s="77"/>
      <c r="X18" s="77"/>
      <c r="Y18" s="77"/>
      <c r="Z18" s="77"/>
      <c r="AA18" s="77"/>
      <c r="AB18" s="78" t="s">
        <v>30</v>
      </c>
      <c r="AC18" s="77" t="s">
        <v>31</v>
      </c>
      <c r="AD18" s="41"/>
      <c r="AE18" s="78" t="s">
        <v>31</v>
      </c>
      <c r="AF18" s="32"/>
      <c r="AG18" s="32"/>
      <c r="AH18" s="32"/>
      <c r="AI18" s="32"/>
      <c r="AJ18" s="32"/>
      <c r="AK18" s="33"/>
      <c r="AL18" s="33" t="str">
        <f t="shared" si="2"/>
        <v>D</v>
      </c>
      <c r="AM18" s="42" t="s">
        <v>30</v>
      </c>
      <c r="AN18" s="77" t="s">
        <v>31</v>
      </c>
      <c r="AO18" s="41" t="s">
        <v>30</v>
      </c>
      <c r="AP18" s="32"/>
      <c r="AQ18" s="32"/>
      <c r="AR18" s="32"/>
      <c r="AS18" s="33">
        <f>(((COUNTIF('5ème6'!AM18:AR18,"A"))*4)+((COUNTIF('5ème6'!AM18:AR18,"B"))*3)+((COUNTIF('5ème6'!AM18:AR18,"C"))*2)+((COUNTIF('5ème6'!AM18:AR18,"D"))*1))/3</f>
        <v>3.6666666666666665</v>
      </c>
      <c r="AT18" s="33" t="str">
        <f t="shared" si="3"/>
        <v>B</v>
      </c>
      <c r="AU18" s="32"/>
      <c r="AV18" s="32"/>
      <c r="AW18" s="32"/>
      <c r="AX18" s="32"/>
      <c r="AY18" s="32"/>
      <c r="AZ18" s="112"/>
      <c r="BA18" s="77" t="s">
        <v>31</v>
      </c>
      <c r="BB18" s="77"/>
      <c r="BC18" s="77"/>
      <c r="BD18" s="77" t="s">
        <v>30</v>
      </c>
      <c r="BE18" s="77" t="s">
        <v>32</v>
      </c>
      <c r="BF18" s="77" t="s">
        <v>31</v>
      </c>
      <c r="BG18" s="32" t="s">
        <v>31</v>
      </c>
      <c r="BH18" s="111" t="s">
        <v>30</v>
      </c>
      <c r="BI18" s="77" t="s">
        <v>31</v>
      </c>
      <c r="BJ18" s="77"/>
      <c r="BK18" s="77"/>
      <c r="BL18" s="77" t="s">
        <v>30</v>
      </c>
      <c r="BM18" s="32"/>
      <c r="BN18" s="33">
        <f>(((COUNTIF('5ème6'!AU18:BM18,"A"))*4)+((COUNTIF('5ème6'!AU18:BM18,"B"))*3)+((COUNTIF('5ème6'!AU18:BM18,"C"))*2)+((COUNTIF('5ème6'!AU18:BM18,"D"))*1))/7</f>
        <v>3.7142857142857144</v>
      </c>
      <c r="BO18" s="33" t="str">
        <f t="shared" si="4"/>
        <v>A</v>
      </c>
      <c r="BP18" s="32"/>
      <c r="BQ18" s="32"/>
      <c r="BR18" s="32"/>
      <c r="BS18" s="32"/>
      <c r="BT18" s="32"/>
      <c r="BU18" s="32"/>
      <c r="BV18" s="33"/>
      <c r="BW18" s="33"/>
      <c r="BX18" s="38"/>
    </row>
    <row r="19" spans="1:76" ht="17.100000000000001" customHeight="1" x14ac:dyDescent="0.25">
      <c r="A19" s="109" t="s">
        <v>228</v>
      </c>
      <c r="B19" s="36" t="s">
        <v>31</v>
      </c>
      <c r="C19" s="32" t="s">
        <v>31</v>
      </c>
      <c r="D19" s="32"/>
      <c r="E19" s="33">
        <f>(((COUNTIF('5ème6'!B19:D19,"A"))*4)+((COUNTIF('5ème6'!B19:D19,"B"))*3)+((COUNTIF('5ème6'!B19:D19,"C"))*2)+((COUNTIF('5ème6'!B19:D19,"D"))*1))/1</f>
        <v>6</v>
      </c>
      <c r="F19" s="33" t="str">
        <f t="shared" si="0"/>
        <v>A</v>
      </c>
      <c r="G19" s="75" t="s">
        <v>32</v>
      </c>
      <c r="H19" s="32" t="s">
        <v>31</v>
      </c>
      <c r="I19" s="32"/>
      <c r="J19" s="33">
        <f>(((COUNTIF('5ème6'!G19:I19,"A"))*4)+((COUNTIF('5ème6'!G19:I19,"B"))*3)+((COUNTIF('5ème6'!G19:I19,"C"))*2)+((COUNTIF('5ème6'!G19:I19,"D"))*1))/1</f>
        <v>5</v>
      </c>
      <c r="K19" s="33" t="str">
        <f t="shared" si="1"/>
        <v>A</v>
      </c>
      <c r="L19" s="32"/>
      <c r="M19" s="32"/>
      <c r="N19" s="32"/>
      <c r="O19" s="33"/>
      <c r="P19" s="33"/>
      <c r="Q19" s="32" t="s">
        <v>31</v>
      </c>
      <c r="R19" s="32"/>
      <c r="S19" s="32"/>
      <c r="T19" s="33"/>
      <c r="U19" s="110"/>
      <c r="V19" s="77"/>
      <c r="W19" s="77"/>
      <c r="X19" s="77"/>
      <c r="Y19" s="77"/>
      <c r="Z19" s="77"/>
      <c r="AA19" s="77"/>
      <c r="AB19" s="78" t="s">
        <v>31</v>
      </c>
      <c r="AC19" s="77" t="s">
        <v>32</v>
      </c>
      <c r="AD19" s="41"/>
      <c r="AE19" s="78" t="s">
        <v>30</v>
      </c>
      <c r="AF19" s="32"/>
      <c r="AG19" s="32"/>
      <c r="AH19" s="32"/>
      <c r="AI19" s="32"/>
      <c r="AJ19" s="32"/>
      <c r="AK19" s="33">
        <f>(((COUNTIF('5ème6'!V19:AJ19,"A"))*4)+((COUNTIF('5ème6'!V19:AJ19,"B"))*3)+((COUNTIF('5ème6'!V19:AJ19,"C"))*2)+((COUNTIF('5ème6'!V19:AJ19,"D"))*1))/3</f>
        <v>3</v>
      </c>
      <c r="AL19" s="33" t="str">
        <f t="shared" si="2"/>
        <v>B</v>
      </c>
      <c r="AM19" s="42" t="s">
        <v>31</v>
      </c>
      <c r="AN19" s="77" t="s">
        <v>31</v>
      </c>
      <c r="AO19" s="41" t="s">
        <v>30</v>
      </c>
      <c r="AP19" s="32"/>
      <c r="AQ19" s="32"/>
      <c r="AR19" s="32"/>
      <c r="AS19" s="33">
        <f>(((COUNTIF('5ème6'!AM19:AR19,"A"))*4)+((COUNTIF('5ème6'!AM19:AR19,"B"))*3)+((COUNTIF('5ème6'!AM19:AR19,"C"))*2)+((COUNTIF('5ème6'!AM19:AR19,"D"))*1))/3</f>
        <v>3.3333333333333335</v>
      </c>
      <c r="AT19" s="33" t="str">
        <f t="shared" si="3"/>
        <v>B</v>
      </c>
      <c r="AU19" s="32"/>
      <c r="AV19" s="32"/>
      <c r="AW19" s="32"/>
      <c r="AX19" s="32"/>
      <c r="AY19" s="32"/>
      <c r="AZ19" s="112"/>
      <c r="BA19" s="77" t="s">
        <v>32</v>
      </c>
      <c r="BB19" s="77"/>
      <c r="BC19" s="77"/>
      <c r="BD19" s="77" t="s">
        <v>32</v>
      </c>
      <c r="BE19" s="77" t="s">
        <v>32</v>
      </c>
      <c r="BF19" s="77" t="s">
        <v>30</v>
      </c>
      <c r="BG19" s="32" t="s">
        <v>32</v>
      </c>
      <c r="BH19" s="111" t="s">
        <v>31</v>
      </c>
      <c r="BI19" s="77" t="s">
        <v>30</v>
      </c>
      <c r="BJ19" s="77"/>
      <c r="BK19" s="77"/>
      <c r="BL19" s="77" t="s">
        <v>30</v>
      </c>
      <c r="BM19" s="32"/>
      <c r="BN19" s="33">
        <f>(((COUNTIF('5ème6'!AU19:BM19,"A"))*4)+((COUNTIF('5ème6'!AU19:BM19,"B"))*3)+((COUNTIF('5ème6'!AU19:BM19,"C"))*2)+((COUNTIF('5ème6'!AU19:BM19,"D"))*1))/7</f>
        <v>3.2857142857142856</v>
      </c>
      <c r="BO19" s="33" t="str">
        <f t="shared" si="4"/>
        <v>B</v>
      </c>
      <c r="BP19" s="32"/>
      <c r="BQ19" s="32"/>
      <c r="BR19" s="32"/>
      <c r="BS19" s="32"/>
      <c r="BT19" s="32"/>
      <c r="BU19" s="32"/>
      <c r="BV19" s="33"/>
      <c r="BW19" s="33"/>
      <c r="BX19" s="38"/>
    </row>
    <row r="20" spans="1:76" ht="17.100000000000001" customHeight="1" x14ac:dyDescent="0.25">
      <c r="A20" s="109" t="s">
        <v>229</v>
      </c>
      <c r="B20" s="36" t="s">
        <v>30</v>
      </c>
      <c r="C20" s="32" t="s">
        <v>31</v>
      </c>
      <c r="D20" s="32"/>
      <c r="E20" s="33">
        <f>(((COUNTIF('5ème6'!B20:D20,"A"))*4)+((COUNTIF('5ème6'!B20:D20,"B"))*3)+((COUNTIF('5ème6'!B20:D20,"C"))*2)+((COUNTIF('5ème6'!B20:D20,"D"))*1))/1</f>
        <v>7</v>
      </c>
      <c r="F20" s="33" t="str">
        <f t="shared" si="0"/>
        <v>A</v>
      </c>
      <c r="G20" s="75" t="s">
        <v>31</v>
      </c>
      <c r="H20" s="32" t="s">
        <v>30</v>
      </c>
      <c r="I20" s="32"/>
      <c r="J20" s="33">
        <f>(((COUNTIF('5ème6'!G20:I20,"A"))*4)+((COUNTIF('5ème6'!G20:I20,"B"))*3)+((COUNTIF('5ème6'!G20:I20,"C"))*2)+((COUNTIF('5ème6'!G20:I20,"D"))*1))/1</f>
        <v>7</v>
      </c>
      <c r="K20" s="33" t="str">
        <f t="shared" si="1"/>
        <v>A</v>
      </c>
      <c r="L20" s="32"/>
      <c r="M20" s="32"/>
      <c r="N20" s="32"/>
      <c r="O20" s="33"/>
      <c r="P20" s="33"/>
      <c r="Q20" s="32" t="s">
        <v>30</v>
      </c>
      <c r="R20" s="32"/>
      <c r="S20" s="32"/>
      <c r="T20" s="33"/>
      <c r="U20" s="110"/>
      <c r="V20" s="77"/>
      <c r="W20" s="77"/>
      <c r="X20" s="77"/>
      <c r="Y20" s="77"/>
      <c r="Z20" s="77"/>
      <c r="AA20" s="77"/>
      <c r="AB20" s="78" t="s">
        <v>32</v>
      </c>
      <c r="AC20" s="77" t="s">
        <v>31</v>
      </c>
      <c r="AD20" s="41"/>
      <c r="AE20" s="78" t="s">
        <v>31</v>
      </c>
      <c r="AF20" s="32"/>
      <c r="AG20" s="32"/>
      <c r="AH20" s="32"/>
      <c r="AI20" s="32"/>
      <c r="AJ20" s="32"/>
      <c r="AK20" s="33">
        <f>(((COUNTIF('5ème6'!V20:AJ20,"A"))*4)+((COUNTIF('5ème6'!V20:AJ20,"B"))*3)+((COUNTIF('5ème6'!V20:AJ20,"C"))*2)+((COUNTIF('5ème6'!V20:AJ20,"D"))*1))/3</f>
        <v>2.6666666666666665</v>
      </c>
      <c r="AL20" s="33" t="str">
        <f t="shared" si="2"/>
        <v>C</v>
      </c>
      <c r="AM20" s="42" t="s">
        <v>30</v>
      </c>
      <c r="AN20" s="77" t="s">
        <v>30</v>
      </c>
      <c r="AO20" s="41" t="s">
        <v>30</v>
      </c>
      <c r="AP20" s="32"/>
      <c r="AQ20" s="32"/>
      <c r="AR20" s="32"/>
      <c r="AS20" s="33">
        <f>(((COUNTIF('5ème6'!AM20:AR20,"A"))*4)+((COUNTIF('5ème6'!AM20:AR20,"B"))*3)+((COUNTIF('5ème6'!AM20:AR20,"C"))*2)+((COUNTIF('5ème6'!AM20:AR20,"D"))*1))/3</f>
        <v>4</v>
      </c>
      <c r="AT20" s="33" t="str">
        <f t="shared" si="3"/>
        <v>A</v>
      </c>
      <c r="AU20" s="32"/>
      <c r="AV20" s="32"/>
      <c r="AW20" s="32"/>
      <c r="AX20" s="32"/>
      <c r="AY20" s="32"/>
      <c r="AZ20" s="112"/>
      <c r="BA20" s="77" t="s">
        <v>31</v>
      </c>
      <c r="BB20" s="77"/>
      <c r="BC20" s="77"/>
      <c r="BD20" s="77" t="s">
        <v>32</v>
      </c>
      <c r="BE20" s="77" t="s">
        <v>33</v>
      </c>
      <c r="BF20" s="77" t="s">
        <v>30</v>
      </c>
      <c r="BG20" s="32" t="s">
        <v>31</v>
      </c>
      <c r="BH20" s="111" t="s">
        <v>31</v>
      </c>
      <c r="BI20" s="77" t="s">
        <v>33</v>
      </c>
      <c r="BJ20" s="77"/>
      <c r="BK20" s="77"/>
      <c r="BL20" s="77" t="s">
        <v>30</v>
      </c>
      <c r="BM20" s="32"/>
      <c r="BN20" s="33">
        <f>(((COUNTIF('5ème6'!AU20:BM20,"A"))*4)+((COUNTIF('5ème6'!AU20:BM20,"B"))*3)+((COUNTIF('5ème6'!AU20:BM20,"C"))*2)+((COUNTIF('5ème6'!AU20:BM20,"D"))*1))/7</f>
        <v>3</v>
      </c>
      <c r="BO20" s="33" t="str">
        <f t="shared" si="4"/>
        <v>B</v>
      </c>
      <c r="BP20" s="32"/>
      <c r="BQ20" s="32"/>
      <c r="BR20" s="32"/>
      <c r="BS20" s="32"/>
      <c r="BT20" s="32"/>
      <c r="BU20" s="32"/>
      <c r="BV20" s="33"/>
      <c r="BW20" s="33"/>
      <c r="BX20" s="38"/>
    </row>
    <row r="21" spans="1:76" ht="17.100000000000001" customHeight="1" x14ac:dyDescent="0.25">
      <c r="A21" s="109" t="s">
        <v>230</v>
      </c>
      <c r="B21" s="36" t="s">
        <v>32</v>
      </c>
      <c r="C21" s="32" t="s">
        <v>34</v>
      </c>
      <c r="D21" s="32"/>
      <c r="E21" s="33">
        <f>(((COUNTIF('5ème6'!B21:D21,"A"))*4)+((COUNTIF('5ème6'!B21:D21,"B"))*3)+((COUNTIF('5ème6'!B21:D21,"C"))*2)+((COUNTIF('5ème6'!B21:D21,"D"))*1))/1</f>
        <v>2</v>
      </c>
      <c r="F21" s="33" t="str">
        <f t="shared" si="0"/>
        <v>C</v>
      </c>
      <c r="G21" s="75" t="s">
        <v>33</v>
      </c>
      <c r="H21" s="32" t="s">
        <v>34</v>
      </c>
      <c r="I21" s="32"/>
      <c r="J21" s="33">
        <f>(((COUNTIF('5ème6'!G21:I21,"A"))*4)+((COUNTIF('5ème6'!G21:I21,"B"))*3)+((COUNTIF('5ème6'!G21:I21,"C"))*2)+((COUNTIF('5ème6'!G21:I21,"D"))*1))/1</f>
        <v>1</v>
      </c>
      <c r="K21" s="33" t="str">
        <f t="shared" si="1"/>
        <v>D</v>
      </c>
      <c r="L21" s="32"/>
      <c r="M21" s="32"/>
      <c r="N21" s="32"/>
      <c r="O21" s="33"/>
      <c r="P21" s="33"/>
      <c r="Q21" s="32" t="s">
        <v>34</v>
      </c>
      <c r="R21" s="32"/>
      <c r="S21" s="32"/>
      <c r="T21" s="33"/>
      <c r="U21" s="110"/>
      <c r="V21" s="77"/>
      <c r="W21" s="77"/>
      <c r="X21" s="77"/>
      <c r="Y21" s="77"/>
      <c r="Z21" s="77"/>
      <c r="AA21" s="77"/>
      <c r="AB21" s="78" t="s">
        <v>32</v>
      </c>
      <c r="AC21" s="171"/>
      <c r="AD21" s="41"/>
      <c r="AE21" s="78" t="s">
        <v>30</v>
      </c>
      <c r="AF21" s="32"/>
      <c r="AG21" s="32"/>
      <c r="AH21" s="32"/>
      <c r="AI21" s="32"/>
      <c r="AJ21" s="32"/>
      <c r="AK21" s="33">
        <f>(((COUNTIF('5ème6'!V21:AJ21,"A"))*4)+((COUNTIF('5ème6'!V21:AJ21,"B"))*3)+((COUNTIF('5ème6'!V21:AJ21,"C"))*2)+((COUNTIF('5ème6'!V21:AJ21,"D"))*1))/2</f>
        <v>3</v>
      </c>
      <c r="AL21" s="33" t="str">
        <f t="shared" si="2"/>
        <v>B</v>
      </c>
      <c r="AM21" s="42" t="s">
        <v>32</v>
      </c>
      <c r="AN21" s="77" t="s">
        <v>31</v>
      </c>
      <c r="AO21" s="172"/>
      <c r="AP21" s="32"/>
      <c r="AQ21" s="32"/>
      <c r="AR21" s="32"/>
      <c r="AS21" s="33">
        <f>(((COUNTIF('5ème6'!AM21:AR21,"A"))*4)+((COUNTIF('5ème6'!AM21:AR21,"B"))*3)+((COUNTIF('5ème6'!AM21:AR21,"C"))*2)+((COUNTIF('5ème6'!AM21:AR21,"D"))*1))/3</f>
        <v>1.6666666666666667</v>
      </c>
      <c r="AT21" s="33" t="str">
        <f t="shared" si="3"/>
        <v>C</v>
      </c>
      <c r="AU21" s="32"/>
      <c r="AV21" s="32"/>
      <c r="AW21" s="32"/>
      <c r="AX21" s="32"/>
      <c r="AY21" s="32"/>
      <c r="AZ21" s="112"/>
      <c r="BA21" s="77" t="s">
        <v>31</v>
      </c>
      <c r="BB21" s="77"/>
      <c r="BC21" s="77"/>
      <c r="BD21" s="77" t="s">
        <v>30</v>
      </c>
      <c r="BE21" s="77" t="s">
        <v>31</v>
      </c>
      <c r="BF21" s="77" t="s">
        <v>30</v>
      </c>
      <c r="BG21" s="32" t="s">
        <v>34</v>
      </c>
      <c r="BH21" s="111" t="s">
        <v>31</v>
      </c>
      <c r="BI21" s="77" t="s">
        <v>31</v>
      </c>
      <c r="BJ21" s="77"/>
      <c r="BK21" s="77"/>
      <c r="BL21" s="77" t="s">
        <v>30</v>
      </c>
      <c r="BM21" s="32"/>
      <c r="BN21" s="33">
        <f>(((COUNTIF('5ème6'!AU21:BM21,"A"))*4)+((COUNTIF('5ème6'!AU21:BM21,"B"))*3)+((COUNTIF('5ème6'!AU21:BM21,"C"))*2)+((COUNTIF('5ème6'!AU21:BM21,"D"))*1))/7</f>
        <v>3.4285714285714284</v>
      </c>
      <c r="BO21" s="33" t="str">
        <f t="shared" si="4"/>
        <v>B</v>
      </c>
      <c r="BP21" s="32"/>
      <c r="BQ21" s="32"/>
      <c r="BR21" s="32"/>
      <c r="BS21" s="32"/>
      <c r="BT21" s="32"/>
      <c r="BU21" s="32"/>
      <c r="BV21" s="33"/>
      <c r="BW21" s="33"/>
      <c r="BX21" s="38"/>
    </row>
    <row r="22" spans="1:76" ht="17.100000000000001" customHeight="1" x14ac:dyDescent="0.25">
      <c r="A22" s="109" t="s">
        <v>231</v>
      </c>
      <c r="B22" s="36" t="s">
        <v>30</v>
      </c>
      <c r="C22" s="32" t="s">
        <v>31</v>
      </c>
      <c r="D22" s="32"/>
      <c r="E22" s="33">
        <f>(((COUNTIF('5ème6'!B22:D22,"A"))*4)+((COUNTIF('5ème6'!B22:D22,"B"))*3)+((COUNTIF('5ème6'!B22:D22,"C"))*2)+((COUNTIF('5ème6'!B22:D22,"D"))*1))/1</f>
        <v>7</v>
      </c>
      <c r="F22" s="33" t="str">
        <f t="shared" si="0"/>
        <v>A</v>
      </c>
      <c r="G22" s="75" t="s">
        <v>32</v>
      </c>
      <c r="H22" s="32" t="s">
        <v>32</v>
      </c>
      <c r="I22" s="32"/>
      <c r="J22" s="33">
        <f>(((COUNTIF('5ème6'!G22:I22,"A"))*4)+((COUNTIF('5ème6'!G22:I22,"B"))*3)+((COUNTIF('5ème6'!G22:I22,"C"))*2)+((COUNTIF('5ème6'!G22:I22,"D"))*1))/1</f>
        <v>4</v>
      </c>
      <c r="K22" s="33" t="str">
        <f t="shared" si="1"/>
        <v>A</v>
      </c>
      <c r="L22" s="32"/>
      <c r="M22" s="32"/>
      <c r="N22" s="32"/>
      <c r="O22" s="33"/>
      <c r="P22" s="33"/>
      <c r="Q22" s="32" t="s">
        <v>31</v>
      </c>
      <c r="R22" s="32"/>
      <c r="S22" s="32"/>
      <c r="T22" s="33"/>
      <c r="U22" s="110"/>
      <c r="V22" s="77"/>
      <c r="W22" s="77"/>
      <c r="X22" s="77"/>
      <c r="Y22" s="77"/>
      <c r="Z22" s="77"/>
      <c r="AA22" s="77"/>
      <c r="AB22" s="78" t="s">
        <v>30</v>
      </c>
      <c r="AC22" s="77" t="s">
        <v>31</v>
      </c>
      <c r="AD22" s="41"/>
      <c r="AE22" s="78" t="s">
        <v>31</v>
      </c>
      <c r="AF22" s="32"/>
      <c r="AG22" s="32"/>
      <c r="AH22" s="32"/>
      <c r="AI22" s="32"/>
      <c r="AJ22" s="32"/>
      <c r="AK22" s="33">
        <f>(((COUNTIF('5ème6'!V22:AJ22,"A"))*4)+((COUNTIF('5ème6'!V22:AJ22,"B"))*3)+((COUNTIF('5ème6'!V22:AJ22,"C"))*2)+((COUNTIF('5ème6'!V22:AJ22,"D"))*1))/3</f>
        <v>3.3333333333333335</v>
      </c>
      <c r="AL22" s="33" t="str">
        <f t="shared" si="2"/>
        <v>B</v>
      </c>
      <c r="AM22" s="42" t="s">
        <v>30</v>
      </c>
      <c r="AN22" s="77" t="s">
        <v>31</v>
      </c>
      <c r="AO22" s="41" t="s">
        <v>30</v>
      </c>
      <c r="AP22" s="32"/>
      <c r="AQ22" s="32"/>
      <c r="AR22" s="32"/>
      <c r="AS22" s="33">
        <f>(((COUNTIF('5ème6'!AM22:AR22,"A"))*4)+((COUNTIF('5ème6'!AM22:AR22,"B"))*3)+((COUNTIF('5ème6'!AM22:AR22,"C"))*2)+((COUNTIF('5ème6'!AM22:AR22,"D"))*1))/3</f>
        <v>3.6666666666666665</v>
      </c>
      <c r="AT22" s="33" t="str">
        <f t="shared" si="3"/>
        <v>B</v>
      </c>
      <c r="AU22" s="32"/>
      <c r="AV22" s="32"/>
      <c r="AW22" s="32"/>
      <c r="AX22" s="32"/>
      <c r="AY22" s="32"/>
      <c r="AZ22" s="112"/>
      <c r="BA22" s="77" t="s">
        <v>32</v>
      </c>
      <c r="BB22" s="77"/>
      <c r="BC22" s="77"/>
      <c r="BD22" s="77" t="s">
        <v>32</v>
      </c>
      <c r="BE22" s="77" t="s">
        <v>32</v>
      </c>
      <c r="BF22" s="77" t="s">
        <v>30</v>
      </c>
      <c r="BG22" s="32" t="s">
        <v>32</v>
      </c>
      <c r="BH22" s="111" t="s">
        <v>31</v>
      </c>
      <c r="BI22" s="77" t="s">
        <v>31</v>
      </c>
      <c r="BJ22" s="77"/>
      <c r="BK22" s="77"/>
      <c r="BL22" s="77" t="s">
        <v>30</v>
      </c>
      <c r="BM22" s="32"/>
      <c r="BN22" s="33">
        <f>(((COUNTIF('5ème6'!AU22:BM22,"A"))*4)+((COUNTIF('5ème6'!AU22:BM22,"B"))*3)+((COUNTIF('5ème6'!AU22:BM22,"C"))*2)+((COUNTIF('5ème6'!AU22:BM22,"D"))*1))/7</f>
        <v>3.1428571428571428</v>
      </c>
      <c r="BO22" s="33" t="str">
        <f t="shared" si="4"/>
        <v>B</v>
      </c>
      <c r="BP22" s="32"/>
      <c r="BQ22" s="32"/>
      <c r="BR22" s="32"/>
      <c r="BS22" s="32"/>
      <c r="BT22" s="32"/>
      <c r="BU22" s="32"/>
      <c r="BV22" s="33"/>
      <c r="BW22" s="33"/>
      <c r="BX22" s="38"/>
    </row>
    <row r="23" spans="1:76" ht="17.100000000000001" customHeight="1" x14ac:dyDescent="0.25">
      <c r="A23" s="109" t="s">
        <v>232</v>
      </c>
      <c r="B23" s="36" t="s">
        <v>30</v>
      </c>
      <c r="C23" s="32" t="s">
        <v>32</v>
      </c>
      <c r="D23" s="32"/>
      <c r="E23" s="33">
        <f>(((COUNTIF('5ème6'!B23:D23,"A"))*4)+((COUNTIF('5ème6'!B23:D23,"B"))*3)+((COUNTIF('5ème6'!B23:D23,"C"))*2)+((COUNTIF('5ème6'!B23:D23,"D"))*1))/1</f>
        <v>6</v>
      </c>
      <c r="F23" s="33" t="str">
        <f t="shared" si="0"/>
        <v>A</v>
      </c>
      <c r="G23" s="75" t="s">
        <v>31</v>
      </c>
      <c r="H23" s="32" t="s">
        <v>30</v>
      </c>
      <c r="I23" s="32"/>
      <c r="J23" s="33">
        <f>(((COUNTIF('5ème6'!G23:I23,"A"))*4)+((COUNTIF('5ème6'!G23:I23,"B"))*3)+((COUNTIF('5ème6'!G23:I23,"C"))*2)+((COUNTIF('5ème6'!G23:I23,"D"))*1))/1</f>
        <v>7</v>
      </c>
      <c r="K23" s="33" t="str">
        <f t="shared" si="1"/>
        <v>A</v>
      </c>
      <c r="L23" s="32"/>
      <c r="M23" s="32"/>
      <c r="N23" s="32"/>
      <c r="O23" s="33"/>
      <c r="P23" s="33"/>
      <c r="Q23" s="32" t="s">
        <v>30</v>
      </c>
      <c r="R23" s="32"/>
      <c r="S23" s="32"/>
      <c r="T23" s="33"/>
      <c r="U23" s="110"/>
      <c r="V23" s="77"/>
      <c r="W23" s="77"/>
      <c r="X23" s="77"/>
      <c r="Y23" s="77"/>
      <c r="Z23" s="77"/>
      <c r="AA23" s="77"/>
      <c r="AB23" s="78" t="s">
        <v>31</v>
      </c>
      <c r="AC23" s="77" t="s">
        <v>32</v>
      </c>
      <c r="AD23" s="41"/>
      <c r="AE23" s="78" t="s">
        <v>30</v>
      </c>
      <c r="AF23" s="32"/>
      <c r="AG23" s="32"/>
      <c r="AH23" s="32"/>
      <c r="AI23" s="32"/>
      <c r="AJ23" s="32"/>
      <c r="AK23" s="33">
        <f>(((COUNTIF('5ème6'!V23:AJ23,"A"))*4)+((COUNTIF('5ème6'!V23:AJ23,"B"))*3)+((COUNTIF('5ème6'!V23:AJ23,"C"))*2)+((COUNTIF('5ème6'!V23:AJ23,"D"))*1))/3</f>
        <v>3</v>
      </c>
      <c r="AL23" s="33" t="str">
        <f t="shared" si="2"/>
        <v>B</v>
      </c>
      <c r="AM23" s="42" t="s">
        <v>30</v>
      </c>
      <c r="AN23" s="77" t="s">
        <v>30</v>
      </c>
      <c r="AO23" s="41" t="s">
        <v>30</v>
      </c>
      <c r="AP23" s="32"/>
      <c r="AQ23" s="32"/>
      <c r="AR23" s="32"/>
      <c r="AS23" s="33">
        <f>(((COUNTIF('5ème6'!AM23:AR23,"A"))*4)+((COUNTIF('5ème6'!AM23:AR23,"B"))*3)+((COUNTIF('5ème6'!AM23:AR23,"C"))*2)+((COUNTIF('5ème6'!AM23:AR23,"D"))*1))/3</f>
        <v>4</v>
      </c>
      <c r="AT23" s="33" t="str">
        <f t="shared" si="3"/>
        <v>A</v>
      </c>
      <c r="AU23" s="32"/>
      <c r="AV23" s="32"/>
      <c r="AW23" s="32"/>
      <c r="AX23" s="32"/>
      <c r="AY23" s="32"/>
      <c r="AZ23" s="112"/>
      <c r="BA23" s="77" t="s">
        <v>32</v>
      </c>
      <c r="BB23" s="77"/>
      <c r="BC23" s="77"/>
      <c r="BD23" s="77" t="s">
        <v>32</v>
      </c>
      <c r="BE23" s="77" t="s">
        <v>32</v>
      </c>
      <c r="BF23" s="77" t="s">
        <v>31</v>
      </c>
      <c r="BG23" s="32" t="s">
        <v>31</v>
      </c>
      <c r="BH23" s="111" t="s">
        <v>31</v>
      </c>
      <c r="BI23" s="77" t="s">
        <v>30</v>
      </c>
      <c r="BJ23" s="77"/>
      <c r="BK23" s="77"/>
      <c r="BL23" s="77" t="s">
        <v>30</v>
      </c>
      <c r="BM23" s="32"/>
      <c r="BN23" s="33">
        <f>(((COUNTIF('5ème6'!AU23:BM23,"A"))*4)+((COUNTIF('5ème6'!AU23:BM23,"B"))*3)+((COUNTIF('5ème6'!AU23:BM23,"C"))*2)+((COUNTIF('5ème6'!AU23:BM23,"D"))*1))/7</f>
        <v>3.2857142857142856</v>
      </c>
      <c r="BO23" s="33" t="str">
        <f t="shared" si="4"/>
        <v>B</v>
      </c>
      <c r="BP23" s="32"/>
      <c r="BQ23" s="32"/>
      <c r="BR23" s="32"/>
      <c r="BS23" s="32"/>
      <c r="BT23" s="32"/>
      <c r="BU23" s="32"/>
      <c r="BV23" s="33"/>
      <c r="BW23" s="33"/>
      <c r="BX23" s="38"/>
    </row>
    <row r="24" spans="1:76" ht="17.100000000000001" customHeight="1" x14ac:dyDescent="0.25">
      <c r="A24" s="109" t="s">
        <v>233</v>
      </c>
      <c r="B24" s="36" t="s">
        <v>30</v>
      </c>
      <c r="C24" s="32" t="s">
        <v>32</v>
      </c>
      <c r="D24" s="32"/>
      <c r="E24" s="33">
        <f>(((COUNTIF('5ème6'!B24:D24,"A"))*4)+((COUNTIF('5ème6'!B24:D24,"B"))*3)+((COUNTIF('5ème6'!B24:D24,"C"))*2)+((COUNTIF('5ème6'!B24:D24,"D"))*1))/1</f>
        <v>6</v>
      </c>
      <c r="F24" s="33" t="str">
        <f t="shared" si="0"/>
        <v>A</v>
      </c>
      <c r="G24" s="75" t="s">
        <v>31</v>
      </c>
      <c r="H24" s="32" t="s">
        <v>32</v>
      </c>
      <c r="I24" s="32"/>
      <c r="J24" s="33">
        <f>(((COUNTIF('5ème6'!G24:I24,"A"))*4)+((COUNTIF('5ème6'!G24:I24,"B"))*3)+((COUNTIF('5ème6'!G24:I24,"C"))*2)+((COUNTIF('5ème6'!G24:I24,"D"))*1))/1</f>
        <v>5</v>
      </c>
      <c r="K24" s="33" t="str">
        <f t="shared" si="1"/>
        <v>A</v>
      </c>
      <c r="L24" s="32"/>
      <c r="M24" s="32"/>
      <c r="N24" s="32"/>
      <c r="O24" s="33"/>
      <c r="P24" s="33"/>
      <c r="Q24" s="32" t="s">
        <v>30</v>
      </c>
      <c r="R24" s="32"/>
      <c r="S24" s="32"/>
      <c r="T24" s="33"/>
      <c r="U24" s="110"/>
      <c r="V24" s="77"/>
      <c r="W24" s="77"/>
      <c r="X24" s="77"/>
      <c r="Y24" s="77"/>
      <c r="Z24" s="77"/>
      <c r="AA24" s="77"/>
      <c r="AB24" s="78" t="s">
        <v>31</v>
      </c>
      <c r="AC24" s="77" t="s">
        <v>32</v>
      </c>
      <c r="AD24" s="41"/>
      <c r="AE24" s="78" t="s">
        <v>30</v>
      </c>
      <c r="AF24" s="32"/>
      <c r="AG24" s="32"/>
      <c r="AH24" s="32"/>
      <c r="AI24" s="32"/>
      <c r="AJ24" s="32"/>
      <c r="AK24" s="33">
        <f>(((COUNTIF('5ème6'!V24:AJ24,"A"))*4)+((COUNTIF('5ème6'!V24:AJ24,"B"))*3)+((COUNTIF('5ème6'!V24:AJ24,"C"))*2)+((COUNTIF('5ème6'!V24:AJ24,"D"))*1))/3</f>
        <v>3</v>
      </c>
      <c r="AL24" s="33" t="str">
        <f t="shared" si="2"/>
        <v>B</v>
      </c>
      <c r="AM24" s="42" t="s">
        <v>30</v>
      </c>
      <c r="AN24" s="77" t="s">
        <v>31</v>
      </c>
      <c r="AO24" s="41" t="s">
        <v>30</v>
      </c>
      <c r="AP24" s="32"/>
      <c r="AQ24" s="32"/>
      <c r="AR24" s="32"/>
      <c r="AS24" s="33">
        <f>(((COUNTIF('5ème6'!AM24:AR24,"A"))*4)+((COUNTIF('5ème6'!AM24:AR24,"B"))*3)+((COUNTIF('5ème6'!AM24:AR24,"C"))*2)+((COUNTIF('5ème6'!AM24:AR24,"D"))*1))/3</f>
        <v>3.6666666666666665</v>
      </c>
      <c r="AT24" s="33" t="str">
        <f t="shared" si="3"/>
        <v>B</v>
      </c>
      <c r="AU24" s="32"/>
      <c r="AV24" s="32"/>
      <c r="AW24" s="32"/>
      <c r="AX24" s="32"/>
      <c r="AY24" s="32"/>
      <c r="AZ24" s="112"/>
      <c r="BA24" s="77" t="s">
        <v>31</v>
      </c>
      <c r="BB24" s="77"/>
      <c r="BC24" s="77"/>
      <c r="BD24" s="77" t="s">
        <v>32</v>
      </c>
      <c r="BE24" s="77" t="s">
        <v>32</v>
      </c>
      <c r="BF24" s="77" t="s">
        <v>30</v>
      </c>
      <c r="BG24" s="32" t="s">
        <v>33</v>
      </c>
      <c r="BH24" s="111" t="s">
        <v>30</v>
      </c>
      <c r="BI24" s="77" t="s">
        <v>30</v>
      </c>
      <c r="BJ24" s="77"/>
      <c r="BK24" s="77"/>
      <c r="BL24" s="77" t="s">
        <v>30</v>
      </c>
      <c r="BM24" s="32"/>
      <c r="BN24" s="33">
        <f>(((COUNTIF('5ème6'!AU24:BM24,"A"))*4)+((COUNTIF('5ème6'!AU24:BM24,"B"))*3)+((COUNTIF('5ème6'!AU24:BM24,"C"))*2)+((COUNTIF('5ème6'!AU24:BM24,"D"))*1))/7</f>
        <v>3.4285714285714284</v>
      </c>
      <c r="BO24" s="33" t="str">
        <f t="shared" si="4"/>
        <v>B</v>
      </c>
      <c r="BP24" s="32"/>
      <c r="BQ24" s="32"/>
      <c r="BR24" s="32"/>
      <c r="BS24" s="32"/>
      <c r="BT24" s="32"/>
      <c r="BU24" s="32"/>
      <c r="BV24" s="33"/>
      <c r="BW24" s="33"/>
      <c r="BX24" s="38"/>
    </row>
    <row r="25" spans="1:76" ht="17.100000000000001" customHeight="1" x14ac:dyDescent="0.25">
      <c r="A25" s="109" t="s">
        <v>234</v>
      </c>
      <c r="B25" s="36" t="s">
        <v>30</v>
      </c>
      <c r="C25" s="32" t="s">
        <v>31</v>
      </c>
      <c r="D25" s="32"/>
      <c r="E25" s="33">
        <f>(((COUNTIF('5ème6'!B25:D25,"A"))*4)+((COUNTIF('5ème6'!B25:D25,"B"))*3)+((COUNTIF('5ème6'!B25:D25,"C"))*2)+((COUNTIF('5ème6'!B25:D25,"D"))*1))/1</f>
        <v>7</v>
      </c>
      <c r="F25" s="33" t="str">
        <f t="shared" si="0"/>
        <v>A</v>
      </c>
      <c r="G25" s="75" t="s">
        <v>31</v>
      </c>
      <c r="H25" s="32" t="s">
        <v>30</v>
      </c>
      <c r="I25" s="32"/>
      <c r="J25" s="33">
        <f>(((COUNTIF('5ème6'!G25:I25,"A"))*4)+((COUNTIF('5ème6'!G25:I25,"B"))*3)+((COUNTIF('5ème6'!G25:I25,"C"))*2)+((COUNTIF('5ème6'!G25:I25,"D"))*1))/1</f>
        <v>7</v>
      </c>
      <c r="K25" s="33" t="str">
        <f t="shared" si="1"/>
        <v>A</v>
      </c>
      <c r="L25" s="32"/>
      <c r="M25" s="32"/>
      <c r="N25" s="32"/>
      <c r="O25" s="33"/>
      <c r="P25" s="33"/>
      <c r="Q25" s="32" t="s">
        <v>30</v>
      </c>
      <c r="R25" s="32"/>
      <c r="S25" s="32"/>
      <c r="T25" s="33"/>
      <c r="U25" s="110"/>
      <c r="V25" s="77"/>
      <c r="W25" s="77"/>
      <c r="X25" s="77"/>
      <c r="Y25" s="77"/>
      <c r="Z25" s="77"/>
      <c r="AA25" s="77"/>
      <c r="AB25" s="78" t="s">
        <v>30</v>
      </c>
      <c r="AC25" s="77" t="s">
        <v>31</v>
      </c>
      <c r="AD25" s="41"/>
      <c r="AE25" s="78" t="s">
        <v>31</v>
      </c>
      <c r="AF25" s="32"/>
      <c r="AG25" s="32"/>
      <c r="AH25" s="32"/>
      <c r="AI25" s="32"/>
      <c r="AJ25" s="32"/>
      <c r="AK25" s="33">
        <f>(((COUNTIF('5ème6'!V25:AJ25,"A"))*4)+((COUNTIF('5ème6'!V25:AJ25,"B"))*3)+((COUNTIF('5ème6'!V25:AJ25,"C"))*2)+((COUNTIF('5ème6'!V25:AJ25,"D"))*1))/3</f>
        <v>3.3333333333333335</v>
      </c>
      <c r="AL25" s="33" t="str">
        <f t="shared" si="2"/>
        <v>B</v>
      </c>
      <c r="AM25" s="42" t="s">
        <v>31</v>
      </c>
      <c r="AN25" s="77" t="s">
        <v>32</v>
      </c>
      <c r="AO25" s="41" t="s">
        <v>30</v>
      </c>
      <c r="AP25" s="32"/>
      <c r="AQ25" s="32"/>
      <c r="AR25" s="32"/>
      <c r="AS25" s="33">
        <f>(((COUNTIF('5ème6'!AM25:AR25,"A"))*4)+((COUNTIF('5ème6'!AM25:AR25,"B"))*3)+((COUNTIF('5ème6'!AM25:AR25,"C"))*2)+((COUNTIF('5ème6'!AM25:AR25,"D"))*1))/3</f>
        <v>3</v>
      </c>
      <c r="AT25" s="33" t="str">
        <f t="shared" si="3"/>
        <v>B</v>
      </c>
      <c r="AU25" s="32"/>
      <c r="AV25" s="32"/>
      <c r="AW25" s="32"/>
      <c r="AX25" s="32"/>
      <c r="AY25" s="32"/>
      <c r="AZ25" s="112"/>
      <c r="BA25" s="77" t="s">
        <v>30</v>
      </c>
      <c r="BB25" s="77"/>
      <c r="BC25" s="77"/>
      <c r="BD25" s="77" t="s">
        <v>30</v>
      </c>
      <c r="BE25" s="77" t="s">
        <v>31</v>
      </c>
      <c r="BF25" s="77" t="s">
        <v>30</v>
      </c>
      <c r="BG25" s="32" t="s">
        <v>31</v>
      </c>
      <c r="BH25" s="111" t="s">
        <v>31</v>
      </c>
      <c r="BI25" s="77" t="s">
        <v>30</v>
      </c>
      <c r="BJ25" s="77"/>
      <c r="BK25" s="77"/>
      <c r="BL25" s="77" t="s">
        <v>30</v>
      </c>
      <c r="BM25" s="32"/>
      <c r="BN25" s="33">
        <f>(((COUNTIF('5ème6'!AU25:BM25,"A"))*4)+((COUNTIF('5ème6'!AU25:BM25,"B"))*3)+((COUNTIF('5ème6'!AU25:BM25,"C"))*2)+((COUNTIF('5ème6'!AU25:BM25,"D"))*1))/7</f>
        <v>4.1428571428571432</v>
      </c>
      <c r="BO25" s="33" t="str">
        <f t="shared" si="4"/>
        <v>A</v>
      </c>
      <c r="BP25" s="32"/>
      <c r="BQ25" s="32"/>
      <c r="BR25" s="32"/>
      <c r="BS25" s="32"/>
      <c r="BT25" s="32"/>
      <c r="BU25" s="32"/>
      <c r="BV25" s="33"/>
      <c r="BW25" s="33"/>
      <c r="BX25" s="38"/>
    </row>
    <row r="26" spans="1:76" ht="17.100000000000001" customHeight="1" x14ac:dyDescent="0.25">
      <c r="A26" s="109" t="s">
        <v>235</v>
      </c>
      <c r="B26" s="36" t="s">
        <v>31</v>
      </c>
      <c r="C26" s="32" t="s">
        <v>32</v>
      </c>
      <c r="D26" s="32"/>
      <c r="E26" s="33">
        <f>(((COUNTIF('5ème6'!B26:D26,"A"))*4)+((COUNTIF('5ème6'!B26:D26,"B"))*3)+((COUNTIF('5ème6'!B26:D26,"C"))*2)+((COUNTIF('5ème6'!B26:D26,"D"))*1))/1</f>
        <v>5</v>
      </c>
      <c r="F26" s="33" t="str">
        <f t="shared" si="0"/>
        <v>A</v>
      </c>
      <c r="G26" s="75" t="s">
        <v>32</v>
      </c>
      <c r="H26" s="32" t="s">
        <v>30</v>
      </c>
      <c r="I26" s="32"/>
      <c r="J26" s="33">
        <f>(((COUNTIF('5ème6'!G26:I26,"A"))*4)+((COUNTIF('5ème6'!G26:I26,"B"))*3)+((COUNTIF('5ème6'!G26:I26,"C"))*2)+((COUNTIF('5ème6'!G26:I26,"D"))*1))/1</f>
        <v>6</v>
      </c>
      <c r="K26" s="33" t="str">
        <f t="shared" si="1"/>
        <v>A</v>
      </c>
      <c r="L26" s="32"/>
      <c r="M26" s="32"/>
      <c r="N26" s="32"/>
      <c r="O26" s="33"/>
      <c r="P26" s="33"/>
      <c r="Q26" s="32" t="s">
        <v>32</v>
      </c>
      <c r="R26" s="32"/>
      <c r="S26" s="32"/>
      <c r="T26" s="33"/>
      <c r="U26" s="110"/>
      <c r="V26" s="77"/>
      <c r="W26" s="77"/>
      <c r="X26" s="77"/>
      <c r="Y26" s="77"/>
      <c r="Z26" s="77"/>
      <c r="AA26" s="77"/>
      <c r="AB26" s="78" t="s">
        <v>33</v>
      </c>
      <c r="AC26" s="77" t="s">
        <v>31</v>
      </c>
      <c r="AD26" s="41"/>
      <c r="AE26" s="78" t="s">
        <v>31</v>
      </c>
      <c r="AF26" s="32"/>
      <c r="AG26" s="32"/>
      <c r="AH26" s="32"/>
      <c r="AI26" s="32"/>
      <c r="AJ26" s="32"/>
      <c r="AK26" s="33">
        <f>(((COUNTIF('5ème6'!V26:AJ26,"A"))*4)+((COUNTIF('5ème6'!V26:AJ26,"B"))*3)+((COUNTIF('5ème6'!V26:AJ26,"C"))*2)+((COUNTIF('5ème6'!V26:AJ26,"D"))*1))/2</f>
        <v>3.5</v>
      </c>
      <c r="AL26" s="33" t="str">
        <f t="shared" si="2"/>
        <v>B</v>
      </c>
      <c r="AM26" s="42" t="s">
        <v>30</v>
      </c>
      <c r="AN26" s="77" t="s">
        <v>31</v>
      </c>
      <c r="AO26" s="41" t="s">
        <v>30</v>
      </c>
      <c r="AP26" s="32"/>
      <c r="AQ26" s="32"/>
      <c r="AR26" s="32"/>
      <c r="AS26" s="33">
        <f>(((COUNTIF('5ème6'!AM26:AR26,"A"))*4)+((COUNTIF('5ème6'!AM26:AR26,"B"))*3)+((COUNTIF('5ème6'!AM26:AR26,"C"))*2)+((COUNTIF('5ème6'!AM26:AR26,"D"))*1))/3</f>
        <v>3.6666666666666665</v>
      </c>
      <c r="AT26" s="33" t="str">
        <f t="shared" si="3"/>
        <v>B</v>
      </c>
      <c r="AU26" s="32"/>
      <c r="AV26" s="32"/>
      <c r="AW26" s="32"/>
      <c r="AX26" s="32"/>
      <c r="AY26" s="32"/>
      <c r="AZ26" s="112"/>
      <c r="BA26" s="77" t="s">
        <v>32</v>
      </c>
      <c r="BB26" s="77"/>
      <c r="BC26" s="77"/>
      <c r="BD26" s="77" t="s">
        <v>30</v>
      </c>
      <c r="BE26" s="77" t="s">
        <v>30</v>
      </c>
      <c r="BF26" s="77" t="s">
        <v>31</v>
      </c>
      <c r="BG26" s="32" t="s">
        <v>30</v>
      </c>
      <c r="BH26" s="111" t="s">
        <v>32</v>
      </c>
      <c r="BI26" s="77" t="s">
        <v>31</v>
      </c>
      <c r="BJ26" s="77"/>
      <c r="BK26" s="77"/>
      <c r="BL26" s="171"/>
      <c r="BM26" s="32"/>
      <c r="BN26" s="33">
        <f>(((COUNTIF('5ème6'!AU26:BM26,"A"))*4)+((COUNTIF('5ème6'!AU26:BM26,"B"))*3)+((COUNTIF('5ème6'!AU26:BM26,"C"))*2)+((COUNTIF('5ème6'!AU26:BM26,"D"))*1))/7</f>
        <v>3.1428571428571428</v>
      </c>
      <c r="BO26" s="33" t="str">
        <f t="shared" si="4"/>
        <v>B</v>
      </c>
      <c r="BP26" s="32"/>
      <c r="BQ26" s="32"/>
      <c r="BR26" s="32"/>
      <c r="BS26" s="32"/>
      <c r="BT26" s="32"/>
      <c r="BU26" s="32"/>
      <c r="BV26" s="33"/>
      <c r="BW26" s="33"/>
      <c r="BX26" s="38"/>
    </row>
    <row r="27" spans="1:76" ht="17.100000000000001" customHeight="1" x14ac:dyDescent="0.25">
      <c r="A27" s="109" t="s">
        <v>236</v>
      </c>
      <c r="B27" s="36" t="s">
        <v>31</v>
      </c>
      <c r="C27" s="32" t="s">
        <v>31</v>
      </c>
      <c r="D27" s="32"/>
      <c r="E27" s="33">
        <f>(((COUNTIF('5ème6'!B27:D27,"A"))*4)+((COUNTIF('5ème6'!B27:D27,"B"))*3)+((COUNTIF('5ème6'!B27:D27,"C"))*2)+((COUNTIF('5ème6'!B27:D27,"D"))*1))/1</f>
        <v>6</v>
      </c>
      <c r="F27" s="33" t="str">
        <f t="shared" si="0"/>
        <v>A</v>
      </c>
      <c r="G27" s="75" t="s">
        <v>31</v>
      </c>
      <c r="H27" s="32" t="s">
        <v>30</v>
      </c>
      <c r="I27" s="32"/>
      <c r="J27" s="33">
        <f>(((COUNTIF('5ème6'!G27:I27,"A"))*4)+((COUNTIF('5ème6'!G27:I27,"B"))*3)+((COUNTIF('5ème6'!G27:I27,"C"))*2)+((COUNTIF('5ème6'!G27:I27,"D"))*1))/1</f>
        <v>7</v>
      </c>
      <c r="K27" s="33" t="str">
        <f t="shared" si="1"/>
        <v>A</v>
      </c>
      <c r="L27" s="32"/>
      <c r="M27" s="32"/>
      <c r="N27" s="32"/>
      <c r="O27" s="33"/>
      <c r="P27" s="33"/>
      <c r="Q27" s="32" t="s">
        <v>30</v>
      </c>
      <c r="R27" s="32"/>
      <c r="S27" s="32"/>
      <c r="T27" s="33"/>
      <c r="U27" s="110"/>
      <c r="V27" s="77"/>
      <c r="W27" s="77"/>
      <c r="X27" s="77"/>
      <c r="Y27" s="77"/>
      <c r="Z27" s="77"/>
      <c r="AA27" s="77"/>
      <c r="AB27" s="78" t="s">
        <v>31</v>
      </c>
      <c r="AC27" s="77" t="s">
        <v>32</v>
      </c>
      <c r="AD27" s="41"/>
      <c r="AE27" s="78" t="s">
        <v>30</v>
      </c>
      <c r="AF27" s="32"/>
      <c r="AG27" s="32"/>
      <c r="AH27" s="32"/>
      <c r="AI27" s="32"/>
      <c r="AJ27" s="32"/>
      <c r="AK27" s="33">
        <f>(((COUNTIF('5ème6'!V27:AJ27,"A"))*4)+((COUNTIF('5ème6'!V27:AJ27,"B"))*3)+((COUNTIF('5ème6'!V27:AJ27,"C"))*2)+((COUNTIF('5ème6'!V27:AJ27,"D"))*1))/3</f>
        <v>3</v>
      </c>
      <c r="AL27" s="33" t="str">
        <f t="shared" si="2"/>
        <v>B</v>
      </c>
      <c r="AM27" s="42" t="s">
        <v>30</v>
      </c>
      <c r="AN27" s="77" t="s">
        <v>31</v>
      </c>
      <c r="AO27" s="41" t="s">
        <v>30</v>
      </c>
      <c r="AP27" s="32"/>
      <c r="AQ27" s="32"/>
      <c r="AR27" s="32"/>
      <c r="AS27" s="33">
        <f>(((COUNTIF('5ème6'!AM27:AR27,"A"))*4)+((COUNTIF('5ème6'!AM27:AR27,"B"))*3)+((COUNTIF('5ème6'!AM27:AR27,"C"))*2)+((COUNTIF('5ème6'!AM27:AR27,"D"))*1))/3</f>
        <v>3.6666666666666665</v>
      </c>
      <c r="AT27" s="33" t="str">
        <f t="shared" si="3"/>
        <v>B</v>
      </c>
      <c r="AU27" s="32"/>
      <c r="AV27" s="32"/>
      <c r="AW27" s="32"/>
      <c r="AX27" s="32"/>
      <c r="AY27" s="32"/>
      <c r="AZ27" s="112"/>
      <c r="BA27" s="77" t="s">
        <v>30</v>
      </c>
      <c r="BB27" s="77"/>
      <c r="BC27" s="77"/>
      <c r="BD27" s="77" t="s">
        <v>30</v>
      </c>
      <c r="BE27" s="77" t="s">
        <v>30</v>
      </c>
      <c r="BF27" s="77" t="s">
        <v>30</v>
      </c>
      <c r="BG27" s="32" t="s">
        <v>31</v>
      </c>
      <c r="BH27" s="111" t="s">
        <v>30</v>
      </c>
      <c r="BI27" s="77" t="s">
        <v>30</v>
      </c>
      <c r="BJ27" s="77"/>
      <c r="BK27" s="77"/>
      <c r="BL27" s="77" t="s">
        <v>30</v>
      </c>
      <c r="BM27" s="32"/>
      <c r="BN27" s="33">
        <f>(((COUNTIF('5ème6'!AU27:BM27,"A"))*4)+((COUNTIF('5ème6'!AU27:BM27,"B"))*3)+((COUNTIF('5ème6'!AU27:BM27,"C"))*2)+((COUNTIF('5ème6'!AU27:BM27,"D"))*1))/7</f>
        <v>4.4285714285714288</v>
      </c>
      <c r="BO27" s="33" t="str">
        <f t="shared" si="4"/>
        <v>A</v>
      </c>
      <c r="BP27" s="32"/>
      <c r="BQ27" s="32"/>
      <c r="BR27" s="32"/>
      <c r="BS27" s="32"/>
      <c r="BT27" s="32"/>
      <c r="BU27" s="32"/>
      <c r="BV27" s="33"/>
      <c r="BW27" s="33"/>
      <c r="BX27" s="38"/>
    </row>
    <row r="28" spans="1:76" ht="17.100000000000001" customHeight="1" x14ac:dyDescent="0.25">
      <c r="A28" s="109" t="s">
        <v>237</v>
      </c>
      <c r="B28" s="36" t="s">
        <v>30</v>
      </c>
      <c r="C28" s="32" t="s">
        <v>31</v>
      </c>
      <c r="D28" s="32"/>
      <c r="E28" s="33">
        <f>(((COUNTIF('5ème6'!B28:D28,"A"))*4)+((COUNTIF('5ème6'!B28:D28,"B"))*3)+((COUNTIF('5ème6'!B28:D28,"C"))*2)+((COUNTIF('5ème6'!B28:D28,"D"))*1))/1</f>
        <v>7</v>
      </c>
      <c r="F28" s="33" t="str">
        <f t="shared" si="0"/>
        <v>A</v>
      </c>
      <c r="G28" s="75" t="s">
        <v>31</v>
      </c>
      <c r="H28" s="32" t="s">
        <v>30</v>
      </c>
      <c r="I28" s="32"/>
      <c r="J28" s="33">
        <f>(((COUNTIF('5ème6'!G28:I28,"A"))*4)+((COUNTIF('5ème6'!G28:I28,"B"))*3)+((COUNTIF('5ème6'!G28:I28,"C"))*2)+((COUNTIF('5ème6'!G28:I28,"D"))*1))/1</f>
        <v>7</v>
      </c>
      <c r="K28" s="33" t="str">
        <f t="shared" si="1"/>
        <v>A</v>
      </c>
      <c r="L28" s="32"/>
      <c r="M28" s="32"/>
      <c r="N28" s="32"/>
      <c r="O28" s="33"/>
      <c r="P28" s="33"/>
      <c r="Q28" s="32" t="s">
        <v>30</v>
      </c>
      <c r="R28" s="32"/>
      <c r="S28" s="32"/>
      <c r="T28" s="33"/>
      <c r="U28" s="110"/>
      <c r="V28" s="77"/>
      <c r="W28" s="77"/>
      <c r="X28" s="77"/>
      <c r="Y28" s="77"/>
      <c r="Z28" s="77"/>
      <c r="AA28" s="77"/>
      <c r="AB28" s="78" t="s">
        <v>30</v>
      </c>
      <c r="AC28" s="77" t="s">
        <v>31</v>
      </c>
      <c r="AD28" s="41"/>
      <c r="AE28" s="78" t="s">
        <v>30</v>
      </c>
      <c r="AF28" s="32"/>
      <c r="AG28" s="32"/>
      <c r="AH28" s="32"/>
      <c r="AI28" s="32"/>
      <c r="AJ28" s="32"/>
      <c r="AK28" s="33">
        <f>(((COUNTIF('5ème6'!V28:AJ28,"A"))*4)+((COUNTIF('5ème6'!V28:AJ28,"B"))*3)+((COUNTIF('5ème6'!V28:AJ28,"C"))*2)+((COUNTIF('5ème6'!V28:AJ28,"D"))*1))/3</f>
        <v>3.6666666666666665</v>
      </c>
      <c r="AL28" s="33" t="str">
        <f t="shared" si="2"/>
        <v>B</v>
      </c>
      <c r="AM28" s="42" t="s">
        <v>31</v>
      </c>
      <c r="AN28" s="77" t="s">
        <v>31</v>
      </c>
      <c r="AO28" s="41" t="s">
        <v>30</v>
      </c>
      <c r="AP28" s="32"/>
      <c r="AQ28" s="32"/>
      <c r="AR28" s="32"/>
      <c r="AS28" s="33">
        <f>(((COUNTIF('5ème6'!AM28:AR28,"A"))*4)+((COUNTIF('5ème6'!AM28:AR28,"B"))*3)+((COUNTIF('5ème6'!AM28:AR28,"C"))*2)+((COUNTIF('5ème6'!AM28:AR28,"D"))*1))/3</f>
        <v>3.3333333333333335</v>
      </c>
      <c r="AT28" s="33" t="str">
        <f t="shared" si="3"/>
        <v>B</v>
      </c>
      <c r="AU28" s="32"/>
      <c r="AV28" s="32"/>
      <c r="AW28" s="32"/>
      <c r="AX28" s="32"/>
      <c r="AY28" s="32"/>
      <c r="AZ28" s="112"/>
      <c r="BA28" s="77" t="s">
        <v>33</v>
      </c>
      <c r="BB28" s="77"/>
      <c r="BC28" s="77"/>
      <c r="BD28" s="77" t="s">
        <v>30</v>
      </c>
      <c r="BE28" s="77" t="s">
        <v>32</v>
      </c>
      <c r="BF28" s="77" t="s">
        <v>30</v>
      </c>
      <c r="BG28" s="32" t="s">
        <v>30</v>
      </c>
      <c r="BH28" s="111" t="s">
        <v>30</v>
      </c>
      <c r="BI28" s="77" t="s">
        <v>32</v>
      </c>
      <c r="BJ28" s="77"/>
      <c r="BK28" s="77"/>
      <c r="BL28" s="77" t="s">
        <v>30</v>
      </c>
      <c r="BM28" s="32"/>
      <c r="BN28" s="33">
        <f>(((COUNTIF('5ème6'!AU28:BM28,"A"))*4)+((COUNTIF('5ème6'!AU28:BM28,"B"))*3)+((COUNTIF('5ème6'!AU28:BM28,"C"))*2)+((COUNTIF('5ème6'!AU28:BM28,"D"))*1))/7</f>
        <v>3.5714285714285716</v>
      </c>
      <c r="BO28" s="33" t="str">
        <f t="shared" si="4"/>
        <v>B</v>
      </c>
      <c r="BP28" s="32"/>
      <c r="BQ28" s="32"/>
      <c r="BR28" s="32"/>
      <c r="BS28" s="32"/>
      <c r="BT28" s="32"/>
      <c r="BU28" s="32"/>
      <c r="BV28" s="33"/>
      <c r="BW28" s="33"/>
      <c r="BX28" s="38"/>
    </row>
    <row r="29" spans="1:76" ht="17.100000000000001" customHeight="1" x14ac:dyDescent="0.25">
      <c r="A29" s="113" t="s">
        <v>238</v>
      </c>
      <c r="B29" s="36" t="s">
        <v>30</v>
      </c>
      <c r="C29" s="32" t="s">
        <v>31</v>
      </c>
      <c r="D29" s="32"/>
      <c r="E29" s="33">
        <f>(((COUNTIF('5ème6'!B29:D29,"A"))*4)+((COUNTIF('5ème6'!B29:D29,"B"))*3)+((COUNTIF('5ème6'!B29:D29,"C"))*2)+((COUNTIF('5ème6'!B29:D29,"D"))*1))/1</f>
        <v>7</v>
      </c>
      <c r="F29" s="33" t="str">
        <f t="shared" si="0"/>
        <v>A</v>
      </c>
      <c r="G29" s="93" t="s">
        <v>31</v>
      </c>
      <c r="H29" s="32" t="s">
        <v>30</v>
      </c>
      <c r="I29" s="32"/>
      <c r="J29" s="33">
        <f>(((COUNTIF('5ème6'!G29:I29,"A"))*4)+((COUNTIF('5ème6'!G29:I29,"B"))*3)+((COUNTIF('5ème6'!G29:I29,"C"))*2)+((COUNTIF('5ème6'!G29:I29,"D"))*1))/1</f>
        <v>7</v>
      </c>
      <c r="K29" s="33" t="str">
        <f t="shared" si="1"/>
        <v>A</v>
      </c>
      <c r="L29" s="32"/>
      <c r="M29" s="32"/>
      <c r="N29" s="32"/>
      <c r="O29" s="33"/>
      <c r="P29" s="33"/>
      <c r="Q29" s="32" t="s">
        <v>30</v>
      </c>
      <c r="R29" s="32"/>
      <c r="S29" s="32"/>
      <c r="T29" s="33"/>
      <c r="U29" s="110"/>
      <c r="V29" s="77"/>
      <c r="W29" s="77"/>
      <c r="X29" s="77"/>
      <c r="Y29" s="77"/>
      <c r="Z29" s="77"/>
      <c r="AA29" s="77"/>
      <c r="AB29" s="81" t="s">
        <v>31</v>
      </c>
      <c r="AC29" s="71" t="s">
        <v>31</v>
      </c>
      <c r="AD29" s="44"/>
      <c r="AE29" s="98" t="s">
        <v>30</v>
      </c>
      <c r="AF29" s="32"/>
      <c r="AG29" s="32"/>
      <c r="AH29" s="32"/>
      <c r="AI29" s="32"/>
      <c r="AJ29" s="32"/>
      <c r="AK29" s="33">
        <f>(((COUNTIF('5ème6'!V29:AJ29,"A"))*4)+((COUNTIF('5ème6'!V29:AJ29,"B"))*3)+((COUNTIF('5ème6'!V29:AJ29,"C"))*2)+((COUNTIF('5ème6'!V29:AJ29,"D"))*1))/3</f>
        <v>3.3333333333333335</v>
      </c>
      <c r="AL29" s="33" t="str">
        <f t="shared" si="2"/>
        <v>B</v>
      </c>
      <c r="AM29" s="43" t="s">
        <v>30</v>
      </c>
      <c r="AN29" s="71" t="s">
        <v>31</v>
      </c>
      <c r="AO29" s="44" t="s">
        <v>30</v>
      </c>
      <c r="AP29" s="32"/>
      <c r="AQ29" s="32"/>
      <c r="AR29" s="32"/>
      <c r="AS29" s="33">
        <f>(((COUNTIF('5ème6'!AM29:AR29,"A"))*4)+((COUNTIF('5ème6'!AM29:AR29,"B"))*3)+((COUNTIF('5ème6'!AM29:AR29,"C"))*2)+((COUNTIF('5ème6'!AM29:AR29,"D"))*1))/3</f>
        <v>3.6666666666666665</v>
      </c>
      <c r="AT29" s="33" t="str">
        <f t="shared" si="3"/>
        <v>B</v>
      </c>
      <c r="AU29" s="32"/>
      <c r="AV29" s="32"/>
      <c r="AW29" s="32"/>
      <c r="AX29" s="32"/>
      <c r="AY29" s="32"/>
      <c r="AZ29" s="112"/>
      <c r="BA29" s="77" t="s">
        <v>30</v>
      </c>
      <c r="BB29" s="77"/>
      <c r="BC29" s="77"/>
      <c r="BD29" s="77" t="s">
        <v>32</v>
      </c>
      <c r="BE29" s="77" t="s">
        <v>31</v>
      </c>
      <c r="BF29" s="77" t="s">
        <v>30</v>
      </c>
      <c r="BG29" s="32" t="s">
        <v>31</v>
      </c>
      <c r="BH29" s="111" t="s">
        <v>30</v>
      </c>
      <c r="BI29" s="77" t="s">
        <v>30</v>
      </c>
      <c r="BJ29" s="77"/>
      <c r="BK29" s="77"/>
      <c r="BL29" s="77" t="s">
        <v>30</v>
      </c>
      <c r="BM29" s="32"/>
      <c r="BN29" s="33">
        <f>(((COUNTIF('5ème6'!AU29:BM29,"A"))*4)+((COUNTIF('5ème6'!AU29:BM29,"B"))*3)+((COUNTIF('5ème6'!AU29:BM29,"C"))*2)+((COUNTIF('5ème6'!AU29:BM29,"D"))*1))/7</f>
        <v>4</v>
      </c>
      <c r="BO29" s="33" t="str">
        <f t="shared" si="4"/>
        <v>A</v>
      </c>
      <c r="BP29" s="32"/>
      <c r="BQ29" s="32"/>
      <c r="BR29" s="32"/>
      <c r="BS29" s="32"/>
      <c r="BT29" s="32"/>
      <c r="BU29" s="32"/>
      <c r="BV29" s="33"/>
      <c r="BW29" s="33"/>
      <c r="BX29" s="38"/>
    </row>
    <row r="30" spans="1:76" ht="17.100000000000001" customHeight="1" x14ac:dyDescent="0.25">
      <c r="A30" s="113" t="s">
        <v>239</v>
      </c>
      <c r="B30" s="36" t="s">
        <v>31</v>
      </c>
      <c r="C30" s="32" t="s">
        <v>32</v>
      </c>
      <c r="D30" s="32"/>
      <c r="E30" s="33">
        <f>(((COUNTIF('5ème6'!B30:D30,"A"))*4)+((COUNTIF('5ème6'!B30:D30,"B"))*3)+((COUNTIF('5ème6'!B30:D30,"C"))*2)+((COUNTIF('5ème6'!B30:D30,"D"))*1))/1</f>
        <v>5</v>
      </c>
      <c r="F30" s="33" t="str">
        <f t="shared" si="0"/>
        <v>A</v>
      </c>
      <c r="G30" s="114" t="s">
        <v>31</v>
      </c>
      <c r="H30" s="32" t="s">
        <v>33</v>
      </c>
      <c r="I30" s="32"/>
      <c r="J30" s="33">
        <f>(((COUNTIF('5ème6'!G30:I30,"A"))*4)+((COUNTIF('5ème6'!G30:I30,"B"))*3)+((COUNTIF('5ème6'!G30:I30,"C"))*2)+((COUNTIF('5ème6'!G30:I30,"D"))*1))/1</f>
        <v>4</v>
      </c>
      <c r="K30" s="33" t="str">
        <f t="shared" si="1"/>
        <v>A</v>
      </c>
      <c r="L30" s="32"/>
      <c r="M30" s="32"/>
      <c r="N30" s="32"/>
      <c r="O30" s="33"/>
      <c r="P30" s="33"/>
      <c r="Q30" s="32" t="s">
        <v>30</v>
      </c>
      <c r="R30" s="32"/>
      <c r="S30" s="32"/>
      <c r="T30" s="33"/>
      <c r="U30" s="110"/>
      <c r="V30" s="36"/>
      <c r="W30" s="36"/>
      <c r="X30" s="36"/>
      <c r="Y30" s="36"/>
      <c r="Z30" s="36"/>
      <c r="AA30" s="36"/>
      <c r="AB30" s="78" t="s">
        <v>30</v>
      </c>
      <c r="AC30" s="77" t="s">
        <v>31</v>
      </c>
      <c r="AD30" s="48"/>
      <c r="AE30" s="78" t="s">
        <v>30</v>
      </c>
      <c r="AF30" s="32"/>
      <c r="AG30" s="32"/>
      <c r="AH30" s="32"/>
      <c r="AI30" s="32"/>
      <c r="AJ30" s="32"/>
      <c r="AK30" s="33">
        <f>(((COUNTIF('5ème6'!V30:AJ30,"A"))*4)+((COUNTIF('5ème6'!V30:AJ30,"B"))*3)+((COUNTIF('5ème6'!V30:AJ30,"C"))*2)+((COUNTIF('5ème6'!V30:AJ30,"D"))*1))/3</f>
        <v>3.6666666666666665</v>
      </c>
      <c r="AL30" s="33" t="str">
        <f t="shared" si="2"/>
        <v>B</v>
      </c>
      <c r="AM30" s="77" t="s">
        <v>30</v>
      </c>
      <c r="AN30" s="77" t="s">
        <v>31</v>
      </c>
      <c r="AO30" s="48" t="s">
        <v>30</v>
      </c>
      <c r="AP30" s="32"/>
      <c r="AQ30" s="32"/>
      <c r="AR30" s="32"/>
      <c r="AS30" s="33">
        <f>(((COUNTIF('5ème6'!AM30:AR30,"A"))*4)+((COUNTIF('5ème6'!AM30:AR30,"B"))*3)+((COUNTIF('5ème6'!AM30:AR30,"C"))*2)+((COUNTIF('5ème6'!AM30:AR30,"D"))*1))/3</f>
        <v>3.6666666666666665</v>
      </c>
      <c r="AT30" s="33" t="str">
        <f t="shared" si="3"/>
        <v>B</v>
      </c>
      <c r="AU30" s="32"/>
      <c r="AV30" s="32"/>
      <c r="AW30" s="32"/>
      <c r="AX30" s="32"/>
      <c r="AY30" s="32"/>
      <c r="AZ30" s="112"/>
      <c r="BA30" s="36" t="s">
        <v>32</v>
      </c>
      <c r="BB30" s="36"/>
      <c r="BC30" s="36"/>
      <c r="BD30" s="36" t="s">
        <v>32</v>
      </c>
      <c r="BE30" s="36" t="s">
        <v>31</v>
      </c>
      <c r="BF30" s="36" t="s">
        <v>30</v>
      </c>
      <c r="BG30" s="32" t="s">
        <v>33</v>
      </c>
      <c r="BH30" s="36" t="s">
        <v>32</v>
      </c>
      <c r="BI30" s="36" t="s">
        <v>32</v>
      </c>
      <c r="BJ30" s="36"/>
      <c r="BK30" s="36"/>
      <c r="BL30" s="36" t="s">
        <v>30</v>
      </c>
      <c r="BM30" s="32"/>
      <c r="BN30" s="33">
        <f>(((COUNTIF('5ème6'!AU30:BM30,"A"))*4)+((COUNTIF('5ème6'!AU30:BM30,"B"))*3)+((COUNTIF('5ème6'!AU30:BM30,"C"))*2)+((COUNTIF('5ème6'!AU30:BM30,"D"))*1))/7</f>
        <v>2.8571428571428572</v>
      </c>
      <c r="BO30" s="33" t="str">
        <f t="shared" si="4"/>
        <v>B</v>
      </c>
      <c r="BP30" s="32"/>
      <c r="BQ30" s="32"/>
      <c r="BR30" s="32"/>
      <c r="BS30" s="32"/>
      <c r="BT30" s="32"/>
      <c r="BU30" s="32"/>
      <c r="BV30" s="33"/>
      <c r="BW30" s="33"/>
      <c r="BX30" s="38"/>
    </row>
    <row r="31" spans="1:76" ht="17.100000000000001" customHeight="1" x14ac:dyDescent="0.25">
      <c r="A31" s="113" t="s">
        <v>240</v>
      </c>
      <c r="B31" s="36" t="s">
        <v>30</v>
      </c>
      <c r="C31" s="32" t="s">
        <v>31</v>
      </c>
      <c r="D31" s="32"/>
      <c r="E31" s="33">
        <f>(((COUNTIF('5ème6'!B31:D31,"A"))*4)+((COUNTIF('5ème6'!B31:D31,"B"))*3)+((COUNTIF('5ème6'!B31:D31,"C"))*2)+((COUNTIF('5ème6'!B31:D31,"D"))*1))/1</f>
        <v>7</v>
      </c>
      <c r="F31" s="33" t="str">
        <f t="shared" si="0"/>
        <v>A</v>
      </c>
      <c r="G31" s="114" t="s">
        <v>30</v>
      </c>
      <c r="H31" s="32" t="s">
        <v>30</v>
      </c>
      <c r="I31" s="32"/>
      <c r="J31" s="33">
        <f>(((COUNTIF('5ème6'!G31:I31,"A"))*4)+((COUNTIF('5ème6'!G31:I31,"B"))*3)+((COUNTIF('5ème6'!G31:I31,"C"))*2)+((COUNTIF('5ème6'!G31:I31,"D"))*1))/1</f>
        <v>8</v>
      </c>
      <c r="K31" s="33" t="str">
        <f t="shared" si="1"/>
        <v>A</v>
      </c>
      <c r="L31" s="32"/>
      <c r="M31" s="32"/>
      <c r="N31" s="32"/>
      <c r="O31" s="33"/>
      <c r="P31" s="33"/>
      <c r="Q31" s="32" t="s">
        <v>30</v>
      </c>
      <c r="R31" s="32"/>
      <c r="S31" s="32"/>
      <c r="T31" s="33"/>
      <c r="U31" s="110"/>
      <c r="V31" s="77"/>
      <c r="W31" s="77"/>
      <c r="X31" s="77"/>
      <c r="Y31" s="77"/>
      <c r="Z31" s="77"/>
      <c r="AA31" s="77"/>
      <c r="AB31" s="114" t="s">
        <v>33</v>
      </c>
      <c r="AC31" s="171"/>
      <c r="AD31" s="48"/>
      <c r="AE31" s="78" t="s">
        <v>30</v>
      </c>
      <c r="AF31" s="32"/>
      <c r="AG31" s="32"/>
      <c r="AH31" s="32"/>
      <c r="AI31" s="32"/>
      <c r="AJ31" s="32"/>
      <c r="AK31" s="33">
        <f>(((COUNTIF('5ème6'!V31:AJ31,"A"))*4)+((COUNTIF('5ème6'!V31:AJ31,"B"))*3)+((COUNTIF('5ème6'!V31:AJ31,"C"))*2)+((COUNTIF('5ème6'!V31:AJ31,"D"))*1))/2</f>
        <v>2.5</v>
      </c>
      <c r="AL31" s="33" t="str">
        <f t="shared" si="2"/>
        <v>C</v>
      </c>
      <c r="AM31" s="77" t="s">
        <v>31</v>
      </c>
      <c r="AN31" s="77" t="s">
        <v>31</v>
      </c>
      <c r="AO31" s="197"/>
      <c r="AP31" s="32"/>
      <c r="AQ31" s="32"/>
      <c r="AR31" s="32"/>
      <c r="AS31" s="33">
        <f>(((COUNTIF('5ème6'!AM31:AR31,"A"))*4)+((COUNTIF('5ème6'!AM31:AR31,"B"))*3)+((COUNTIF('5ème6'!AM31:AR31,"C"))*2)+((COUNTIF('5ème6'!AM31:AR31,"D"))*1))/3</f>
        <v>2</v>
      </c>
      <c r="AT31" s="33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 t="s">
        <v>31</v>
      </c>
      <c r="BH31" s="32"/>
      <c r="BI31" s="32"/>
      <c r="BJ31" s="32"/>
      <c r="BK31" s="32"/>
      <c r="BL31" s="32"/>
      <c r="BM31" s="32"/>
      <c r="BN31" s="33"/>
      <c r="BO31" s="33"/>
      <c r="BP31" s="32"/>
      <c r="BQ31" s="32"/>
      <c r="BR31" s="32"/>
      <c r="BS31" s="32"/>
      <c r="BT31" s="32"/>
      <c r="BU31" s="32"/>
      <c r="BV31" s="33"/>
      <c r="BW31" s="33"/>
      <c r="BX31" s="38"/>
    </row>
    <row r="32" spans="1:76" ht="17.100000000000001" customHeight="1" x14ac:dyDescent="0.25">
      <c r="A32" s="113" t="s">
        <v>241</v>
      </c>
      <c r="B32" s="36" t="s">
        <v>30</v>
      </c>
      <c r="C32" s="32" t="s">
        <v>32</v>
      </c>
      <c r="D32" s="32"/>
      <c r="E32" s="33">
        <f>(((COUNTIF('5ème6'!B32:D32,"A"))*4)+((COUNTIF('5ème6'!B32:D32,"B"))*3)+((COUNTIF('5ème6'!B32:D32,"C"))*2)+((COUNTIF('5ème6'!B32:D32,"D"))*1))/1</f>
        <v>6</v>
      </c>
      <c r="F32" s="33" t="str">
        <f t="shared" si="0"/>
        <v>A</v>
      </c>
      <c r="G32" s="114" t="s">
        <v>30</v>
      </c>
      <c r="H32" s="32" t="s">
        <v>32</v>
      </c>
      <c r="I32" s="32"/>
      <c r="J32" s="33">
        <f>(((COUNTIF('5ème6'!G32:I32,"A"))*4)+((COUNTIF('5ème6'!G32:I32,"B"))*3)+((COUNTIF('5ème6'!G32:I32,"C"))*2)+((COUNTIF('5ème6'!G32:I32,"D"))*1))/1</f>
        <v>6</v>
      </c>
      <c r="K32" s="33" t="str">
        <f t="shared" si="1"/>
        <v>A</v>
      </c>
      <c r="L32" s="32"/>
      <c r="M32" s="32"/>
      <c r="N32" s="32"/>
      <c r="O32" s="33"/>
      <c r="P32" s="33"/>
      <c r="Q32" s="32" t="s">
        <v>31</v>
      </c>
      <c r="R32" s="32"/>
      <c r="S32" s="32"/>
      <c r="T32" s="33"/>
      <c r="U32" s="33"/>
      <c r="V32" s="32"/>
      <c r="W32" s="32"/>
      <c r="X32" s="32"/>
      <c r="Y32" s="32"/>
      <c r="Z32" s="32"/>
      <c r="AA32" s="32"/>
      <c r="AB32" s="114" t="s">
        <v>31</v>
      </c>
      <c r="AC32" s="77" t="s">
        <v>31</v>
      </c>
      <c r="AD32" s="48"/>
      <c r="AE32" s="78" t="s">
        <v>31</v>
      </c>
      <c r="AF32" s="32"/>
      <c r="AG32" s="32"/>
      <c r="AH32" s="32"/>
      <c r="AI32" s="32"/>
      <c r="AJ32" s="32"/>
      <c r="AK32" s="33">
        <f>(((COUNTIF('5ème6'!V32:AJ32,"A"))*4)+((COUNTIF('5ème6'!V32:AJ32,"B"))*3)+((COUNTIF('5ème6'!V32:AJ32,"C"))*2)+((COUNTIF('5ème6'!V32:AJ32,"D"))*1))/3</f>
        <v>3</v>
      </c>
      <c r="AL32" s="33" t="str">
        <f t="shared" si="2"/>
        <v>B</v>
      </c>
      <c r="AM32" s="77" t="s">
        <v>30</v>
      </c>
      <c r="AN32" s="77" t="s">
        <v>30</v>
      </c>
      <c r="AO32" s="48" t="s">
        <v>30</v>
      </c>
      <c r="AP32" s="32"/>
      <c r="AQ32" s="32"/>
      <c r="AR32" s="32"/>
      <c r="AS32" s="33">
        <f>(((COUNTIF('5ème6'!AM32:AR32,"A"))*4)+((COUNTIF('5ème6'!AM32:AR32,"B"))*3)+((COUNTIF('5ème6'!AM32:AR32,"C"))*2)+((COUNTIF('5ème6'!AM32:AR32,"D"))*1))/3</f>
        <v>4</v>
      </c>
      <c r="AT32" s="33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 t="s">
        <v>32</v>
      </c>
      <c r="BH32" s="32"/>
      <c r="BI32" s="32"/>
      <c r="BJ32" s="32"/>
      <c r="BK32" s="32"/>
      <c r="BL32" s="32"/>
      <c r="BM32" s="32"/>
      <c r="BN32" s="33"/>
      <c r="BO32" s="33"/>
      <c r="BP32" s="32"/>
      <c r="BQ32" s="32"/>
      <c r="BR32" s="32"/>
      <c r="BS32" s="32"/>
      <c r="BT32" s="32"/>
      <c r="BU32" s="32"/>
      <c r="BV32" s="33"/>
      <c r="BW32" s="33"/>
    </row>
    <row r="33" spans="1:75" x14ac:dyDescent="0.25">
      <c r="A33" s="31"/>
      <c r="B33" s="32"/>
      <c r="C33" s="32"/>
      <c r="D33" s="32"/>
      <c r="E33" s="33"/>
      <c r="F33" s="33"/>
      <c r="G33" s="32"/>
      <c r="H33" s="32"/>
      <c r="I33" s="32"/>
      <c r="J33" s="33"/>
      <c r="K33" s="33"/>
      <c r="L33" s="32"/>
      <c r="M33" s="32"/>
      <c r="N33" s="32"/>
      <c r="O33" s="33"/>
      <c r="P33" s="33"/>
      <c r="Q33" s="32"/>
      <c r="R33" s="32"/>
      <c r="S33" s="32"/>
      <c r="T33" s="33"/>
      <c r="U33" s="33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3"/>
      <c r="AL33" s="33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3"/>
      <c r="BO33" s="33"/>
      <c r="BP33" s="32"/>
      <c r="BQ33" s="32"/>
      <c r="BR33" s="32"/>
      <c r="BS33" s="32"/>
      <c r="BT33" s="32"/>
      <c r="BU33" s="32"/>
      <c r="BV33" s="33"/>
      <c r="BW33" s="33"/>
    </row>
    <row r="34" spans="1:75" x14ac:dyDescent="0.25">
      <c r="A34" s="45"/>
    </row>
    <row r="35" spans="1:75" x14ac:dyDescent="0.25">
      <c r="A35" s="45"/>
    </row>
    <row r="36" spans="1:75" x14ac:dyDescent="0.25">
      <c r="A36" s="45"/>
    </row>
    <row r="37" spans="1:75" x14ac:dyDescent="0.25">
      <c r="A37" s="45"/>
    </row>
  </sheetData>
  <autoFilter ref="A1:BW4"/>
  <mergeCells count="16">
    <mergeCell ref="AH2:AJ2"/>
    <mergeCell ref="A1:A2"/>
    <mergeCell ref="V2:X2"/>
    <mergeCell ref="Y2:AA2"/>
    <mergeCell ref="AB2:AD2"/>
    <mergeCell ref="AE2:AG2"/>
    <mergeCell ref="BH2:BJ2"/>
    <mergeCell ref="BK2:BM2"/>
    <mergeCell ref="BP2:BR2"/>
    <mergeCell ref="BS2:BU2"/>
    <mergeCell ref="AM2:AO2"/>
    <mergeCell ref="AP2:AR2"/>
    <mergeCell ref="AU2:AW2"/>
    <mergeCell ref="AX2:AZ2"/>
    <mergeCell ref="BA2:BC2"/>
    <mergeCell ref="BD2:BG2"/>
  </mergeCells>
  <dataValidations count="1">
    <dataValidation type="list" allowBlank="1" showInputMessage="1" showErrorMessage="1" sqref="BI4:BL30 V4:AA30 BA4:BF30">
      <formula1>$A$31:$A$34</formula1>
    </dataValidation>
  </dataValidation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'référence '!$A$1:$A$6</xm:f>
          </x14:formula1>
          <xm:sqref>BP4:BU33 AM33:AO33 L4:N33 Q4:S33 B33 G33 C4:D33 H4:I33 AF4:AJ33 AB33:AE33 AU4:AZ33 BM4:BM33 V32:AA33 AP4:AR33 BA31:BF33 BH31:BL33 BG4:BG33</xm:sqref>
        </x14:dataValidation>
        <x14:dataValidation type="list" allowBlank="1" showInputMessage="1" showErrorMessage="1">
          <x14:formula1>
            <xm:f>'C:\Users\c79ch\Dropbox\perso\[tableau récapitulatif socle 6°à3° (1).xlsx]ref'!#REF!</xm:f>
          </x14:formula1>
          <xm:sqref>B4:B32 G4:G32 AB4:AE32 AM4:AO32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37"/>
  <sheetViews>
    <sheetView zoomScale="58" zoomScaleNormal="60" workbookViewId="0">
      <pane xSplit="1" topLeftCell="B1" activePane="topRight" state="frozen"/>
      <selection pane="topRight" activeCell="D1" sqref="D1:D1048576"/>
    </sheetView>
  </sheetViews>
  <sheetFormatPr baseColWidth="10" defaultColWidth="11.42578125" defaultRowHeight="15" x14ac:dyDescent="0.25"/>
  <cols>
    <col min="1" max="1" width="24.7109375" customWidth="1"/>
    <col min="2" max="4" width="4.5703125" style="147" customWidth="1"/>
    <col min="5" max="6" width="5.5703125" style="147" customWidth="1"/>
    <col min="7" max="74" width="5.5703125" customWidth="1"/>
    <col min="75" max="75" width="24.7109375" customWidth="1"/>
    <col min="76" max="90" width="5.7109375" customWidth="1"/>
  </cols>
  <sheetData>
    <row r="1" spans="1:75" ht="16.5" customHeight="1" thickBot="1" x14ac:dyDescent="0.3">
      <c r="A1" s="187" t="s">
        <v>0</v>
      </c>
      <c r="B1" s="1"/>
      <c r="C1" s="2"/>
      <c r="D1" s="2"/>
      <c r="E1" s="2"/>
      <c r="F1" s="2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5"/>
      <c r="AN1" s="6"/>
      <c r="AO1" s="6"/>
      <c r="AP1" s="6"/>
      <c r="AQ1" s="6"/>
      <c r="AR1" s="6"/>
      <c r="AS1" s="6"/>
      <c r="AT1" s="6"/>
      <c r="AU1" s="5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5"/>
      <c r="BP1" s="6"/>
      <c r="BQ1" s="6"/>
      <c r="BR1" s="6"/>
      <c r="BS1" s="6"/>
      <c r="BT1" s="6"/>
      <c r="BU1" s="6"/>
      <c r="BV1" s="7"/>
      <c r="BW1" s="6"/>
    </row>
    <row r="2" spans="1:75" s="21" customFormat="1" ht="21" customHeight="1" x14ac:dyDescent="0.25">
      <c r="A2" s="187"/>
      <c r="B2" s="141" t="s">
        <v>1</v>
      </c>
      <c r="C2" s="142"/>
      <c r="D2" s="142"/>
      <c r="E2" s="142"/>
      <c r="F2" s="148" t="s">
        <v>96</v>
      </c>
      <c r="G2" s="10" t="s">
        <v>2</v>
      </c>
      <c r="H2" s="11"/>
      <c r="I2" s="11"/>
      <c r="J2" s="11"/>
      <c r="K2" s="90" t="s">
        <v>100</v>
      </c>
      <c r="L2" s="10" t="s">
        <v>4</v>
      </c>
      <c r="M2" s="11"/>
      <c r="N2" s="11"/>
      <c r="O2" s="18"/>
      <c r="P2" s="90" t="s">
        <v>101</v>
      </c>
      <c r="Q2" s="10" t="s">
        <v>5</v>
      </c>
      <c r="R2" s="11"/>
      <c r="S2" s="11"/>
      <c r="T2" s="11"/>
      <c r="U2" s="90" t="s">
        <v>102</v>
      </c>
      <c r="V2" s="179" t="s">
        <v>6</v>
      </c>
      <c r="W2" s="179"/>
      <c r="X2" s="180"/>
      <c r="Y2" s="178" t="s">
        <v>7</v>
      </c>
      <c r="Z2" s="179"/>
      <c r="AA2" s="180"/>
      <c r="AB2" s="178" t="s">
        <v>8</v>
      </c>
      <c r="AC2" s="179"/>
      <c r="AD2" s="180"/>
      <c r="AE2" s="178" t="s">
        <v>9</v>
      </c>
      <c r="AF2" s="179"/>
      <c r="AG2" s="180"/>
      <c r="AH2" s="178" t="s">
        <v>10</v>
      </c>
      <c r="AI2" s="179"/>
      <c r="AJ2" s="180"/>
      <c r="AK2" s="16"/>
      <c r="AL2" s="90" t="s">
        <v>65</v>
      </c>
      <c r="AM2" s="185" t="s">
        <v>14</v>
      </c>
      <c r="AN2" s="179"/>
      <c r="AO2" s="180"/>
      <c r="AP2" s="178" t="s">
        <v>15</v>
      </c>
      <c r="AQ2" s="179"/>
      <c r="AR2" s="186"/>
      <c r="AS2" s="16"/>
      <c r="AT2" s="90" t="s">
        <v>99</v>
      </c>
      <c r="AU2" s="185" t="s">
        <v>16</v>
      </c>
      <c r="AV2" s="179"/>
      <c r="AW2" s="180"/>
      <c r="AX2" s="178" t="s">
        <v>17</v>
      </c>
      <c r="AY2" s="179"/>
      <c r="AZ2" s="180"/>
      <c r="BA2" s="178" t="s">
        <v>18</v>
      </c>
      <c r="BB2" s="179"/>
      <c r="BC2" s="180"/>
      <c r="BD2" s="178" t="s">
        <v>19</v>
      </c>
      <c r="BE2" s="179"/>
      <c r="BF2" s="180"/>
      <c r="BG2" s="178" t="s">
        <v>20</v>
      </c>
      <c r="BH2" s="179"/>
      <c r="BI2" s="180"/>
      <c r="BJ2" s="178" t="s">
        <v>21</v>
      </c>
      <c r="BK2" s="179"/>
      <c r="BL2" s="180"/>
      <c r="BM2" s="16"/>
      <c r="BN2" s="90" t="s">
        <v>98</v>
      </c>
      <c r="BO2" s="181" t="s">
        <v>26</v>
      </c>
      <c r="BP2" s="182"/>
      <c r="BQ2" s="183"/>
      <c r="BR2" s="184" t="s">
        <v>27</v>
      </c>
      <c r="BS2" s="182"/>
      <c r="BT2" s="182"/>
      <c r="BU2" s="18"/>
      <c r="BV2" s="90" t="s">
        <v>97</v>
      </c>
      <c r="BW2" s="20"/>
    </row>
    <row r="3" spans="1:75" s="21" customFormat="1" ht="36.75" customHeight="1" thickBot="1" x14ac:dyDescent="0.3">
      <c r="A3" s="22" t="s">
        <v>28</v>
      </c>
      <c r="B3" s="143"/>
      <c r="C3" s="144"/>
      <c r="D3" s="144"/>
      <c r="E3" s="145" t="s">
        <v>29</v>
      </c>
      <c r="F3" s="145" t="s">
        <v>29</v>
      </c>
      <c r="G3" s="26"/>
      <c r="H3" s="27"/>
      <c r="I3" s="27"/>
      <c r="J3" s="25" t="s">
        <v>29</v>
      </c>
      <c r="K3" s="28" t="s">
        <v>29</v>
      </c>
      <c r="L3" s="29"/>
      <c r="M3" s="20"/>
      <c r="N3" s="20"/>
      <c r="O3" s="25" t="s">
        <v>29</v>
      </c>
      <c r="P3" s="28" t="s">
        <v>29</v>
      </c>
      <c r="Q3" s="29"/>
      <c r="R3" s="20"/>
      <c r="S3" s="20"/>
      <c r="T3" s="25" t="s">
        <v>29</v>
      </c>
      <c r="U3" s="28" t="s">
        <v>29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5" t="s">
        <v>29</v>
      </c>
      <c r="AL3" s="28" t="s">
        <v>29</v>
      </c>
      <c r="AM3" s="29"/>
      <c r="AN3" s="20"/>
      <c r="AO3" s="30"/>
      <c r="AP3" s="20"/>
      <c r="AQ3" s="20"/>
      <c r="AR3" s="20"/>
      <c r="AS3" s="25" t="s">
        <v>29</v>
      </c>
      <c r="AT3" s="28" t="s">
        <v>29</v>
      </c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5" t="s">
        <v>29</v>
      </c>
      <c r="BN3" s="28" t="s">
        <v>29</v>
      </c>
      <c r="BO3" s="29"/>
      <c r="BP3" s="20"/>
      <c r="BQ3" s="20"/>
      <c r="BR3" s="20"/>
      <c r="BS3" s="20"/>
      <c r="BT3" s="20"/>
      <c r="BU3" s="25" t="s">
        <v>29</v>
      </c>
      <c r="BV3" s="28" t="s">
        <v>29</v>
      </c>
      <c r="BW3" s="20"/>
    </row>
    <row r="4" spans="1:75" ht="17.100000000000001" customHeight="1" thickTop="1" x14ac:dyDescent="0.25">
      <c r="A4" s="109" t="s">
        <v>242</v>
      </c>
      <c r="B4" s="133" t="s">
        <v>31</v>
      </c>
      <c r="C4" s="146" t="s">
        <v>30</v>
      </c>
      <c r="D4" s="135" t="s">
        <v>30</v>
      </c>
      <c r="E4" s="136">
        <f>(((COUNTIF('4ème1'!B4:D4,"A"))*4)+((COUNTIF('4ème1'!B4:D4,"B"))*3)+((COUNTIF('4ème1'!B4:D4,"C"))*2)+((COUNTIF('4ème1'!B4:D4,"D"))*1))/3</f>
        <v>3.6666666666666665</v>
      </c>
      <c r="F4" s="136" t="str">
        <f>IF(E4&gt;3.7,"A",IF(E4&gt;2.8,"B",IF(E4&gt;1.5,"C",IF(E4&gt;=0,"D"))))</f>
        <v>B</v>
      </c>
      <c r="G4" s="96" t="s">
        <v>31</v>
      </c>
      <c r="H4" s="32"/>
      <c r="I4" s="32"/>
      <c r="J4" s="33">
        <f>(((COUNTIF('4ème1'!G4:I4,"A"))*4)+((COUNTIF('4ème1'!G4:I4,"B"))*3)+((COUNTIF('4ème1'!G4:I4,"C"))*2)+((COUNTIF('4ème1'!G4:I4,"D"))*1))/1</f>
        <v>3</v>
      </c>
      <c r="K4" s="33" t="str">
        <f>IF(J4&gt;3.7,"A",IF(J4&gt;2.8,"B",IF(J4&gt;1.5,"C",IF(J4&gt;=0,"D"))))</f>
        <v>B</v>
      </c>
      <c r="L4" s="73" t="s">
        <v>32</v>
      </c>
      <c r="M4" s="32"/>
      <c r="N4" s="32"/>
      <c r="O4" s="33">
        <f>(((COUNTIF('4ème1'!L4:N4,"A"))*4)+((COUNTIF('4ème1'!L4:N4,"B"))*3)+((COUNTIF('4ème1'!L4:N4,"C"))*2)+((COUNTIF('4ème1'!L4:N4,"D"))*1))/1</f>
        <v>2</v>
      </c>
      <c r="P4" s="33" t="str">
        <f>IF(O4&gt;3.7,"A",IF(O4&gt;2.8,"B",IF(O4&gt;1.5,"C",IF(O4&gt;=0,"D"))))</f>
        <v>C</v>
      </c>
      <c r="Q4" s="118" t="s">
        <v>32</v>
      </c>
      <c r="R4" s="32" t="s">
        <v>31</v>
      </c>
      <c r="S4" s="32"/>
      <c r="T4" s="33">
        <f>(((COUNTIF('4ème1'!Q4:S4,"A"))*4)+((COUNTIF('4ème1'!Q4:S4,"B"))*3)+((COUNTIF('4ème1'!Q4:S4,"C"))*2)+((COUNTIF('4ème1'!Q4:S4,"D"))*1))/2</f>
        <v>2.5</v>
      </c>
      <c r="U4" s="110" t="str">
        <f>IF(T4&gt;3.7,"A",IF(T4&gt;2.8,"B",IF(T4&gt;1.5,"C",IF(T4&gt;=0,"D"))))</f>
        <v>C</v>
      </c>
      <c r="V4" s="32"/>
      <c r="W4" s="32"/>
      <c r="X4" s="32"/>
      <c r="Y4" s="96" t="s">
        <v>31</v>
      </c>
      <c r="Z4" s="32"/>
      <c r="AA4" s="32"/>
      <c r="AB4" s="96" t="s">
        <v>31</v>
      </c>
      <c r="AC4" s="32" t="s">
        <v>32</v>
      </c>
      <c r="AD4" s="32"/>
      <c r="AE4" s="32"/>
      <c r="AF4" s="32"/>
      <c r="AG4" s="32"/>
      <c r="AH4" s="32"/>
      <c r="AI4" s="32"/>
      <c r="AJ4" s="32"/>
      <c r="AK4" s="33">
        <f>(((COUNTIF('4ème1'!V4:AJ4,"A"))*4)+((COUNTIF('4ème1'!V4:AJ4,"B"))*3)+((COUNTIF('4ème1'!V4:AJ4,"C"))*2)+((COUNTIF('4ème1'!V4:AJ4,"D"))*1))/3</f>
        <v>2.6666666666666665</v>
      </c>
      <c r="AL4" s="33" t="str">
        <f>IF(AK4&gt;3.7,"A",IF(AK4&gt;2.8,"B",IF(AK4&gt;1.5,"C",IF(AK4&gt;=0,"D"))))</f>
        <v>C</v>
      </c>
      <c r="AM4" s="35"/>
      <c r="AN4" s="32"/>
      <c r="AO4" s="32"/>
      <c r="AP4" s="32"/>
      <c r="AQ4" s="32"/>
      <c r="AR4" s="32"/>
      <c r="AS4" s="33"/>
      <c r="AT4" s="33"/>
      <c r="AU4" s="32"/>
      <c r="AV4" s="32"/>
      <c r="AW4" s="32"/>
      <c r="AX4" s="32" t="s">
        <v>31</v>
      </c>
      <c r="AY4" s="32"/>
      <c r="AZ4" s="112"/>
      <c r="BA4" s="115" t="s">
        <v>32</v>
      </c>
      <c r="BB4" s="36" t="s">
        <v>32</v>
      </c>
      <c r="BC4" s="70"/>
      <c r="BD4" s="96" t="s">
        <v>32</v>
      </c>
      <c r="BE4" s="32" t="s">
        <v>31</v>
      </c>
      <c r="BF4" s="32"/>
      <c r="BG4" s="32"/>
      <c r="BH4" s="32"/>
      <c r="BI4" s="32"/>
      <c r="BJ4" s="32"/>
      <c r="BK4" s="32"/>
      <c r="BL4" s="32"/>
      <c r="BM4" s="33">
        <f>(((COUNTIF('4ème1'!AU4:BL4,"A"))*4)+((COUNTIF('4ème1'!AU4:BL4,"B"))*3)+((COUNTIF('4ème1'!AU4:BL4,"C"))*2)+((COUNTIF('4ème1'!AU4:BL4,"D"))*1))/5</f>
        <v>2.4</v>
      </c>
      <c r="BN4" s="33" t="str">
        <f>IF(BM4&gt;3.7,"A",IF(BM4&gt;2.8,"B",IF(BM4&gt;1.5,"C",IF(BM4&gt;=0,"D"))))</f>
        <v>C</v>
      </c>
      <c r="BO4" s="32"/>
      <c r="BP4" s="32"/>
      <c r="BQ4" s="32"/>
      <c r="BR4" s="32"/>
      <c r="BS4" s="32"/>
      <c r="BT4" s="32"/>
      <c r="BU4" s="33">
        <f>(((COUNTIF('4ème1'!BO4:BT4,"A"))*4)+((COUNTIF('4ème1'!BO4:BT4,"B"))*3)+((COUNTIF('4ème1'!BO4:BT4,"C"))*2)+((COUNTIF('4ème1'!BO4:BT4,"D"))*1))/6</f>
        <v>0</v>
      </c>
      <c r="BV4" s="33" t="str">
        <f>IF(BU4&gt;3.7,"A",IF(BU4&gt;2.8,"B",IF(BU4&gt;1.5,"C",IF(BU4&gt;=0,"D"))))</f>
        <v>D</v>
      </c>
      <c r="BW4" s="38"/>
    </row>
    <row r="5" spans="1:75" ht="17.100000000000001" customHeight="1" x14ac:dyDescent="0.25">
      <c r="A5" s="109" t="s">
        <v>243</v>
      </c>
      <c r="B5" s="137" t="s">
        <v>30</v>
      </c>
      <c r="C5" s="134" t="s">
        <v>30</v>
      </c>
      <c r="D5" s="135" t="s">
        <v>30</v>
      </c>
      <c r="E5" s="136">
        <f>(((COUNTIF('4ème1'!B5:D5,"A"))*4)+((COUNTIF('4ème1'!B5:D5,"B"))*3)+((COUNTIF('4ème1'!B5:D5,"C"))*2)+((COUNTIF('4ème1'!B5:D5,"D"))*1))/3</f>
        <v>4</v>
      </c>
      <c r="F5" s="136" t="str">
        <f t="shared" ref="F5:F30" si="0">IF(E5&gt;3.7,"A",IF(E5&gt;2.8,"B",IF(E5&gt;1.5,"C",IF(E5&gt;=0,"D"))))</f>
        <v>A</v>
      </c>
      <c r="G5" s="75" t="s">
        <v>30</v>
      </c>
      <c r="H5" s="32"/>
      <c r="I5" s="32"/>
      <c r="J5" s="33"/>
      <c r="K5" s="33" t="str">
        <f t="shared" ref="K5:K30" si="1">IF(J5&gt;3.7,"A",IF(J5&gt;2.8,"B",IF(J5&gt;1.5,"C",IF(J5&gt;=0,"D"))))</f>
        <v>D</v>
      </c>
      <c r="L5" s="94" t="s">
        <v>30</v>
      </c>
      <c r="M5" s="32"/>
      <c r="N5" s="32"/>
      <c r="O5" s="33">
        <f>(((COUNTIF('4ème1'!L5:N5,"A"))*4)+((COUNTIF('4ème1'!L5:N5,"B"))*3)+((COUNTIF('4ème1'!L5:N5,"C"))*2)+((COUNTIF('4ème1'!L5:N5,"D"))*1))/1</f>
        <v>4</v>
      </c>
      <c r="P5" s="33" t="str">
        <f t="shared" ref="P5:P30" si="2">IF(O5&gt;3.7,"A",IF(O5&gt;2.8,"B",IF(O5&gt;1.5,"C",IF(O5&gt;=0,"D"))))</f>
        <v>A</v>
      </c>
      <c r="Q5" s="119" t="s">
        <v>30</v>
      </c>
      <c r="R5" s="32" t="s">
        <v>31</v>
      </c>
      <c r="S5" s="32"/>
      <c r="T5" s="33">
        <f>(((COUNTIF('4ème1'!Q5:S5,"A"))*4)+((COUNTIF('4ème1'!Q5:S5,"B"))*3)+((COUNTIF('4ème1'!Q5:S5,"C"))*2)+((COUNTIF('4ème1'!Q5:S5,"D"))*1))/2</f>
        <v>3.5</v>
      </c>
      <c r="U5" s="110" t="str">
        <f t="shared" ref="U5:U30" si="3">IF(T5&gt;3.7,"A",IF(T5&gt;2.8,"B",IF(T5&gt;1.5,"C",IF(T5&gt;=0,"D"))))</f>
        <v>B</v>
      </c>
      <c r="V5" s="32"/>
      <c r="W5" s="32"/>
      <c r="X5" s="32"/>
      <c r="Y5" s="75" t="s">
        <v>31</v>
      </c>
      <c r="Z5" s="32"/>
      <c r="AA5" s="32"/>
      <c r="AB5" s="75" t="s">
        <v>31</v>
      </c>
      <c r="AC5" s="32" t="s">
        <v>30</v>
      </c>
      <c r="AD5" s="32"/>
      <c r="AE5" s="32"/>
      <c r="AF5" s="32"/>
      <c r="AG5" s="32"/>
      <c r="AH5" s="32"/>
      <c r="AI5" s="32"/>
      <c r="AJ5" s="32"/>
      <c r="AK5" s="33">
        <f>(((COUNTIF('4ème1'!V5:AJ5,"A"))*4)+((COUNTIF('4ème1'!V5:AJ5,"B"))*3)+((COUNTIF('4ème1'!V5:AJ5,"C"))*2)+((COUNTIF('4ème1'!V5:AJ5,"D"))*1))/3</f>
        <v>3.3333333333333335</v>
      </c>
      <c r="AL5" s="33" t="str">
        <f t="shared" ref="AL5:AL30" si="4">IF(AK5&gt;3.7,"A",IF(AK5&gt;2.8,"B",IF(AK5&gt;1.5,"C",IF(AK5&gt;=0,"D"))))</f>
        <v>B</v>
      </c>
      <c r="AM5" s="40"/>
      <c r="AN5" s="32"/>
      <c r="AO5" s="32"/>
      <c r="AP5" s="32"/>
      <c r="AQ5" s="32"/>
      <c r="AR5" s="32"/>
      <c r="AS5" s="33"/>
      <c r="AT5" s="33"/>
      <c r="AU5" s="32"/>
      <c r="AV5" s="32"/>
      <c r="AW5" s="32"/>
      <c r="AX5" s="32" t="s">
        <v>31</v>
      </c>
      <c r="AY5" s="32"/>
      <c r="AZ5" s="112"/>
      <c r="BA5" s="116" t="s">
        <v>30</v>
      </c>
      <c r="BB5" s="74" t="s">
        <v>30</v>
      </c>
      <c r="BC5" s="39"/>
      <c r="BD5" s="75" t="s">
        <v>31</v>
      </c>
      <c r="BE5" s="32" t="s">
        <v>30</v>
      </c>
      <c r="BF5" s="32"/>
      <c r="BG5" s="32"/>
      <c r="BH5" s="32"/>
      <c r="BI5" s="32"/>
      <c r="BJ5" s="32"/>
      <c r="BK5" s="32"/>
      <c r="BL5" s="32"/>
      <c r="BM5" s="33">
        <f>(((COUNTIF('4ème1'!AU5:BL5,"A"))*4)+((COUNTIF('4ème1'!AU5:BL5,"B"))*3)+((COUNTIF('4ème1'!AU5:BL5,"C"))*2)+((COUNTIF('4ème1'!AU5:BL5,"D"))*1))/5</f>
        <v>3.6</v>
      </c>
      <c r="BN5" s="33" t="str">
        <f t="shared" ref="BN5:BN30" si="5">IF(BM5&gt;3.7,"A",IF(BM5&gt;2.8,"B",IF(BM5&gt;1.5,"C",IF(BM5&gt;=0,"D"))))</f>
        <v>B</v>
      </c>
      <c r="BO5" s="32"/>
      <c r="BP5" s="32"/>
      <c r="BQ5" s="32"/>
      <c r="BR5" s="32"/>
      <c r="BS5" s="32"/>
      <c r="BT5" s="32"/>
      <c r="BU5" s="33"/>
      <c r="BV5" s="33"/>
      <c r="BW5" s="38"/>
    </row>
    <row r="6" spans="1:75" ht="17.100000000000001" customHeight="1" x14ac:dyDescent="0.25">
      <c r="A6" s="109" t="s">
        <v>244</v>
      </c>
      <c r="B6" s="137" t="s">
        <v>31</v>
      </c>
      <c r="C6" s="134" t="s">
        <v>31</v>
      </c>
      <c r="D6" s="135" t="s">
        <v>30</v>
      </c>
      <c r="E6" s="136">
        <f>(((COUNTIF('4ème1'!B6:D6,"A"))*4)+((COUNTIF('4ème1'!B6:D6,"B"))*3)+((COUNTIF('4ème1'!B6:D6,"C"))*2)+((COUNTIF('4ème1'!B6:D6,"D"))*1))/3</f>
        <v>3.3333333333333335</v>
      </c>
      <c r="F6" s="136" t="str">
        <f t="shared" si="0"/>
        <v>B</v>
      </c>
      <c r="G6" s="75" t="s">
        <v>30</v>
      </c>
      <c r="H6" s="32"/>
      <c r="I6" s="32"/>
      <c r="J6" s="33">
        <f>(((COUNTIF('4ème1'!G6:I6,"A"))*4)+((COUNTIF('4ème1'!G6:I6,"B"))*3)+((COUNTIF('4ème1'!G6:I6,"C"))*2)+((COUNTIF('4ème1'!G6:I6,"D"))*1))/1</f>
        <v>4</v>
      </c>
      <c r="K6" s="33" t="str">
        <f t="shared" si="1"/>
        <v>A</v>
      </c>
      <c r="L6" s="94" t="s">
        <v>30</v>
      </c>
      <c r="M6" s="32"/>
      <c r="N6" s="32"/>
      <c r="O6" s="33">
        <f>(((COUNTIF('4ème1'!L6:N6,"A"))*4)+((COUNTIF('4ème1'!L6:N6,"B"))*3)+((COUNTIF('4ème1'!L6:N6,"C"))*2)+((COUNTIF('4ème1'!L6:N6,"D"))*1))/1</f>
        <v>4</v>
      </c>
      <c r="P6" s="33" t="str">
        <f t="shared" si="2"/>
        <v>A</v>
      </c>
      <c r="Q6" s="119" t="s">
        <v>32</v>
      </c>
      <c r="R6" s="32" t="s">
        <v>31</v>
      </c>
      <c r="S6" s="32"/>
      <c r="T6" s="33">
        <f>(((COUNTIF('4ème1'!Q6:S6,"A"))*4)+((COUNTIF('4ème1'!Q6:S6,"B"))*3)+((COUNTIF('4ème1'!Q6:S6,"C"))*2)+((COUNTIF('4ème1'!Q6:S6,"D"))*1))/2</f>
        <v>2.5</v>
      </c>
      <c r="U6" s="110" t="str">
        <f t="shared" si="3"/>
        <v>C</v>
      </c>
      <c r="V6" s="32"/>
      <c r="W6" s="32"/>
      <c r="X6" s="32"/>
      <c r="Y6" s="75" t="s">
        <v>30</v>
      </c>
      <c r="Z6" s="32"/>
      <c r="AA6" s="32"/>
      <c r="AB6" s="75" t="s">
        <v>32</v>
      </c>
      <c r="AC6" s="32" t="s">
        <v>33</v>
      </c>
      <c r="AD6" s="32"/>
      <c r="AE6" s="32"/>
      <c r="AF6" s="32"/>
      <c r="AG6" s="32"/>
      <c r="AH6" s="32"/>
      <c r="AI6" s="32"/>
      <c r="AJ6" s="32"/>
      <c r="AK6" s="33">
        <f>(((COUNTIF('4ème1'!V6:AJ6,"A"))*4)+((COUNTIF('4ème1'!V6:AJ6,"B"))*3)+((COUNTIF('4ème1'!V6:AJ6,"C"))*2)+((COUNTIF('4ème1'!V6:AJ6,"D"))*1))/3</f>
        <v>2.3333333333333335</v>
      </c>
      <c r="AL6" s="33" t="str">
        <f t="shared" si="4"/>
        <v>C</v>
      </c>
      <c r="AM6" s="40" t="s">
        <v>31</v>
      </c>
      <c r="AN6" s="32"/>
      <c r="AO6" s="32"/>
      <c r="AP6" s="32"/>
      <c r="AQ6" s="32"/>
      <c r="AR6" s="32"/>
      <c r="AS6" s="33">
        <f>(((COUNTIF('4ème1'!AM6:AR6,"A"))*4)+((COUNTIF('4ème1'!AM6:AR6,"B"))*3)+((COUNTIF('4ème1'!AM6:AR6,"C"))*2)+((COUNTIF('4ème1'!AM6:AR6,"D"))*1))/1</f>
        <v>3</v>
      </c>
      <c r="AT6" s="33" t="str">
        <f t="shared" ref="AT6:AT30" si="6">IF(AS6&gt;3.7,"A",IF(AS6&gt;2.8,"B",IF(AS6&gt;1.5,"C",IF(AS6&gt;=0,"D"))))</f>
        <v>B</v>
      </c>
      <c r="AU6" s="32"/>
      <c r="AV6" s="32"/>
      <c r="AW6" s="32"/>
      <c r="AX6" s="32" t="s">
        <v>30</v>
      </c>
      <c r="AY6" s="32"/>
      <c r="AZ6" s="112"/>
      <c r="BA6" s="116" t="s">
        <v>31</v>
      </c>
      <c r="BB6" s="74" t="s">
        <v>32</v>
      </c>
      <c r="BC6" s="39"/>
      <c r="BD6" s="75" t="s">
        <v>32</v>
      </c>
      <c r="BE6" s="32" t="s">
        <v>32</v>
      </c>
      <c r="BF6" s="32"/>
      <c r="BG6" s="32"/>
      <c r="BH6" s="32"/>
      <c r="BI6" s="32"/>
      <c r="BJ6" s="32"/>
      <c r="BK6" s="32"/>
      <c r="BL6" s="32"/>
      <c r="BM6" s="33">
        <f>(((COUNTIF('4ème1'!AU6:BL6,"A"))*4)+((COUNTIF('4ème1'!AU6:BL6,"B"))*3)+((COUNTIF('4ème1'!AU6:BL6,"C"))*2)+((COUNTIF('4ème1'!AU6:BL6,"D"))*1))/5</f>
        <v>2.6</v>
      </c>
      <c r="BN6" s="33" t="str">
        <f t="shared" si="5"/>
        <v>C</v>
      </c>
      <c r="BO6" s="32"/>
      <c r="BP6" s="32"/>
      <c r="BQ6" s="32"/>
      <c r="BR6" s="32"/>
      <c r="BS6" s="32"/>
      <c r="BT6" s="32"/>
      <c r="BU6" s="33"/>
      <c r="BV6" s="33"/>
      <c r="BW6" s="38"/>
    </row>
    <row r="7" spans="1:75" ht="17.100000000000001" customHeight="1" x14ac:dyDescent="0.25">
      <c r="A7" s="109" t="s">
        <v>245</v>
      </c>
      <c r="B7" s="137" t="s">
        <v>33</v>
      </c>
      <c r="C7" s="134" t="s">
        <v>31</v>
      </c>
      <c r="D7" s="135" t="s">
        <v>32</v>
      </c>
      <c r="E7" s="136">
        <f>(((COUNTIF('4ème1'!B7:D7,"A"))*4)+((COUNTIF('4ème1'!B7:D7,"B"))*3)+((COUNTIF('4ème1'!B7:D7,"C"))*2)+((COUNTIF('4ème1'!B7:D7,"D"))*1))/3</f>
        <v>2</v>
      </c>
      <c r="F7" s="136" t="str">
        <f t="shared" si="0"/>
        <v>C</v>
      </c>
      <c r="G7" s="75" t="s">
        <v>32</v>
      </c>
      <c r="H7" s="32"/>
      <c r="I7" s="32"/>
      <c r="J7" s="33">
        <f>(((COUNTIF('4ème1'!G7:I7,"A"))*4)+((COUNTIF('4ème1'!G7:I7,"B"))*3)+((COUNTIF('4ème1'!G7:I7,"C"))*2)+((COUNTIF('4ème1'!G7:I7,"D"))*1))/1</f>
        <v>2</v>
      </c>
      <c r="K7" s="33" t="str">
        <f t="shared" si="1"/>
        <v>C</v>
      </c>
      <c r="L7" s="94" t="s">
        <v>32</v>
      </c>
      <c r="M7" s="32"/>
      <c r="N7" s="32"/>
      <c r="O7" s="33">
        <f>(((COUNTIF('4ème1'!L7:N7,"A"))*4)+((COUNTIF('4ème1'!L7:N7,"B"))*3)+((COUNTIF('4ème1'!L7:N7,"C"))*2)+((COUNTIF('4ème1'!L7:N7,"D"))*1))/1</f>
        <v>2</v>
      </c>
      <c r="P7" s="33" t="str">
        <f t="shared" si="2"/>
        <v>C</v>
      </c>
      <c r="Q7" s="119" t="s">
        <v>32</v>
      </c>
      <c r="R7" s="32" t="s">
        <v>31</v>
      </c>
      <c r="S7" s="32"/>
      <c r="T7" s="33">
        <f>(((COUNTIF('4ème1'!Q7:S7,"A"))*4)+((COUNTIF('4ème1'!Q7:S7,"B"))*3)+((COUNTIF('4ème1'!Q7:S7,"C"))*2)+((COUNTIF('4ème1'!Q7:S7,"D"))*1))/2</f>
        <v>2.5</v>
      </c>
      <c r="U7" s="110" t="str">
        <f t="shared" si="3"/>
        <v>C</v>
      </c>
      <c r="V7" s="32"/>
      <c r="W7" s="32"/>
      <c r="X7" s="32"/>
      <c r="Y7" s="75" t="s">
        <v>30</v>
      </c>
      <c r="Z7" s="32"/>
      <c r="AA7" s="32"/>
      <c r="AB7" s="75"/>
      <c r="AC7" s="32" t="s">
        <v>34</v>
      </c>
      <c r="AD7" s="32"/>
      <c r="AE7" s="32"/>
      <c r="AF7" s="32"/>
      <c r="AG7" s="32"/>
      <c r="AH7" s="32"/>
      <c r="AI7" s="32"/>
      <c r="AJ7" s="32"/>
      <c r="AK7" s="33">
        <f>(((COUNTIF('4ème1'!V7:AJ7,"A"))*4)+((COUNTIF('4ème1'!V7:AJ7,"B"))*3)+((COUNTIF('4ème1'!V7:AJ7,"C"))*2)+((COUNTIF('4ème1'!V7:AJ7,"D"))*1))/3</f>
        <v>1.3333333333333333</v>
      </c>
      <c r="AL7" s="33" t="str">
        <f t="shared" si="4"/>
        <v>D</v>
      </c>
      <c r="AM7" s="40"/>
      <c r="AN7" s="32"/>
      <c r="AO7" s="32"/>
      <c r="AP7" s="32"/>
      <c r="AQ7" s="32"/>
      <c r="AR7" s="32"/>
      <c r="AS7" s="33"/>
      <c r="AT7" s="33"/>
      <c r="AU7" s="32"/>
      <c r="AV7" s="32"/>
      <c r="AW7" s="32"/>
      <c r="AX7" s="32" t="s">
        <v>33</v>
      </c>
      <c r="AY7" s="32"/>
      <c r="AZ7" s="112"/>
      <c r="BA7" s="116" t="s">
        <v>31</v>
      </c>
      <c r="BB7" s="74"/>
      <c r="BC7" s="39"/>
      <c r="BD7" s="75"/>
      <c r="BE7" s="32" t="s">
        <v>32</v>
      </c>
      <c r="BF7" s="32"/>
      <c r="BG7" s="32"/>
      <c r="BH7" s="32"/>
      <c r="BI7" s="32"/>
      <c r="BJ7" s="32"/>
      <c r="BK7" s="32"/>
      <c r="BL7" s="32"/>
      <c r="BM7" s="33">
        <f>(((COUNTIF('4ème1'!AU7:BL7,"A"))*4)+((COUNTIF('4ème1'!AU7:BL7,"B"))*3)+((COUNTIF('4ème1'!AU7:BL7,"C"))*2)+((COUNTIF('4ème1'!AU7:BL7,"D"))*1))/5</f>
        <v>1.2</v>
      </c>
      <c r="BN7" s="33" t="str">
        <f t="shared" si="5"/>
        <v>D</v>
      </c>
      <c r="BO7" s="32"/>
      <c r="BP7" s="32"/>
      <c r="BQ7" s="32"/>
      <c r="BR7" s="32"/>
      <c r="BS7" s="32"/>
      <c r="BT7" s="32"/>
      <c r="BU7" s="33"/>
      <c r="BV7" s="33"/>
      <c r="BW7" s="38"/>
    </row>
    <row r="8" spans="1:75" ht="17.100000000000001" customHeight="1" x14ac:dyDescent="0.25">
      <c r="A8" s="109" t="s">
        <v>246</v>
      </c>
      <c r="B8" s="137"/>
      <c r="C8" s="134" t="s">
        <v>31</v>
      </c>
      <c r="D8" s="135" t="s">
        <v>30</v>
      </c>
      <c r="E8" s="136">
        <f>(((COUNTIF('4ème1'!B8:D8,"A"))*4)+((COUNTIF('4ème1'!B8:D8,"B"))*3)+((COUNTIF('4ème1'!B8:D8,"C"))*2)+((COUNTIF('4ème1'!B8:D8,"D"))*1))/3</f>
        <v>2.3333333333333335</v>
      </c>
      <c r="F8" s="136" t="str">
        <f t="shared" si="0"/>
        <v>C</v>
      </c>
      <c r="G8" s="75"/>
      <c r="H8" s="32"/>
      <c r="I8" s="32"/>
      <c r="J8" s="33"/>
      <c r="K8" s="33"/>
      <c r="L8" s="94"/>
      <c r="M8" s="32"/>
      <c r="N8" s="32"/>
      <c r="O8" s="33"/>
      <c r="P8" s="33"/>
      <c r="Q8" s="119" t="s">
        <v>32</v>
      </c>
      <c r="R8" s="32" t="s">
        <v>31</v>
      </c>
      <c r="S8" s="32"/>
      <c r="T8" s="33">
        <f>(((COUNTIF('4ème1'!Q8:S8,"A"))*4)+((COUNTIF('4ème1'!Q8:S8,"B"))*3)+((COUNTIF('4ème1'!Q8:S8,"C"))*2)+((COUNTIF('4ème1'!Q8:S8,"D"))*1))/2</f>
        <v>2.5</v>
      </c>
      <c r="U8" s="110" t="str">
        <f t="shared" si="3"/>
        <v>C</v>
      </c>
      <c r="V8" s="32"/>
      <c r="W8" s="32"/>
      <c r="X8" s="32"/>
      <c r="Y8" s="75" t="s">
        <v>31</v>
      </c>
      <c r="Z8" s="32"/>
      <c r="AA8" s="32"/>
      <c r="AB8" s="75" t="s">
        <v>31</v>
      </c>
      <c r="AC8" s="32" t="s">
        <v>33</v>
      </c>
      <c r="AD8" s="32"/>
      <c r="AE8" s="32"/>
      <c r="AF8" s="32"/>
      <c r="AG8" s="32"/>
      <c r="AH8" s="32"/>
      <c r="AI8" s="32"/>
      <c r="AJ8" s="32"/>
      <c r="AK8" s="33">
        <f>(((COUNTIF('4ème1'!V8:AJ8,"A"))*4)+((COUNTIF('4ème1'!V8:AJ8,"B"))*3)+((COUNTIF('4ème1'!V8:AJ8,"C"))*2)+((COUNTIF('4ème1'!V8:AJ8,"D"))*1))/3</f>
        <v>2.3333333333333335</v>
      </c>
      <c r="AL8" s="33" t="str">
        <f t="shared" si="4"/>
        <v>C</v>
      </c>
      <c r="AM8" s="40" t="s">
        <v>31</v>
      </c>
      <c r="AN8" s="32"/>
      <c r="AO8" s="32"/>
      <c r="AP8" s="32"/>
      <c r="AQ8" s="32"/>
      <c r="AR8" s="32"/>
      <c r="AS8" s="33">
        <f>(((COUNTIF('4ème1'!AM8:AR8,"A"))*4)+((COUNTIF('4ème1'!AM8:AR8,"B"))*3)+((COUNTIF('4ème1'!AM8:AR8,"C"))*2)+((COUNTIF('4ème1'!AM8:AR8,"D"))*1))/1</f>
        <v>3</v>
      </c>
      <c r="AT8" s="33" t="str">
        <f t="shared" si="6"/>
        <v>B</v>
      </c>
      <c r="AU8" s="32"/>
      <c r="AV8" s="32"/>
      <c r="AW8" s="32"/>
      <c r="AX8" s="32" t="s">
        <v>31</v>
      </c>
      <c r="AY8" s="32"/>
      <c r="AZ8" s="112"/>
      <c r="BA8" s="116" t="s">
        <v>30</v>
      </c>
      <c r="BB8" s="74" t="s">
        <v>32</v>
      </c>
      <c r="BC8" s="39"/>
      <c r="BD8" s="75" t="s">
        <v>31</v>
      </c>
      <c r="BE8" s="32" t="s">
        <v>32</v>
      </c>
      <c r="BF8" s="32"/>
      <c r="BG8" s="32"/>
      <c r="BH8" s="32"/>
      <c r="BI8" s="32"/>
      <c r="BJ8" s="32"/>
      <c r="BK8" s="32"/>
      <c r="BL8" s="32"/>
      <c r="BM8" s="33">
        <f>(((COUNTIF('4ème1'!AU8:BL8,"A"))*4)+((COUNTIF('4ème1'!AU8:BL8,"B"))*3)+((COUNTIF('4ème1'!AU8:BL8,"C"))*2)+((COUNTIF('4ème1'!AU8:BL8,"D"))*1))/5</f>
        <v>2.8</v>
      </c>
      <c r="BN8" s="33" t="str">
        <f t="shared" si="5"/>
        <v>C</v>
      </c>
      <c r="BO8" s="32"/>
      <c r="BP8" s="32"/>
      <c r="BQ8" s="32"/>
      <c r="BR8" s="32"/>
      <c r="BS8" s="32"/>
      <c r="BT8" s="32"/>
      <c r="BU8" s="33"/>
      <c r="BV8" s="33"/>
      <c r="BW8" s="38"/>
    </row>
    <row r="9" spans="1:75" ht="17.100000000000001" customHeight="1" x14ac:dyDescent="0.25">
      <c r="A9" s="109" t="s">
        <v>247</v>
      </c>
      <c r="B9" s="137" t="s">
        <v>31</v>
      </c>
      <c r="C9" s="134" t="s">
        <v>30</v>
      </c>
      <c r="D9" s="135" t="s">
        <v>30</v>
      </c>
      <c r="E9" s="136">
        <f>(((COUNTIF('4ème1'!B9:D9,"A"))*4)+((COUNTIF('4ème1'!B9:D9,"B"))*3)+((COUNTIF('4ème1'!B9:D9,"C"))*2)+((COUNTIF('4ème1'!B9:D9,"D"))*1))/3</f>
        <v>3.6666666666666665</v>
      </c>
      <c r="F9" s="136" t="str">
        <f t="shared" si="0"/>
        <v>B</v>
      </c>
      <c r="G9" s="75" t="s">
        <v>31</v>
      </c>
      <c r="H9" s="32"/>
      <c r="I9" s="32"/>
      <c r="J9" s="33">
        <f>(((COUNTIF('4ème1'!G9:I9,"A"))*4)+((COUNTIF('4ème1'!G9:I9,"B"))*3)+((COUNTIF('4ème1'!G9:I9,"C"))*2)+((COUNTIF('4ème1'!G9:I9,"D"))*1))/1</f>
        <v>3</v>
      </c>
      <c r="K9" s="33" t="str">
        <f t="shared" si="1"/>
        <v>B</v>
      </c>
      <c r="L9" s="94" t="s">
        <v>31</v>
      </c>
      <c r="M9" s="32"/>
      <c r="N9" s="32"/>
      <c r="O9" s="33">
        <f>(((COUNTIF('4ème1'!L9:N9,"A"))*4)+((COUNTIF('4ème1'!L9:N9,"B"))*3)+((COUNTIF('4ème1'!L9:N9,"C"))*2)+((COUNTIF('4ème1'!L9:N9,"D"))*1))/1</f>
        <v>3</v>
      </c>
      <c r="P9" s="33" t="str">
        <f t="shared" si="2"/>
        <v>B</v>
      </c>
      <c r="Q9" s="119" t="s">
        <v>33</v>
      </c>
      <c r="R9" s="32" t="s">
        <v>31</v>
      </c>
      <c r="S9" s="32"/>
      <c r="T9" s="33">
        <f>(((COUNTIF('4ème1'!Q9:S9,"A"))*4)+((COUNTIF('4ème1'!Q9:S9,"B"))*3)+((COUNTIF('4ème1'!Q9:S9,"C"))*2)+((COUNTIF('4ème1'!Q9:S9,"D"))*1))/2</f>
        <v>2</v>
      </c>
      <c r="U9" s="110" t="str">
        <f t="shared" si="3"/>
        <v>C</v>
      </c>
      <c r="V9" s="32"/>
      <c r="W9" s="32"/>
      <c r="X9" s="32"/>
      <c r="Y9" s="78" t="s">
        <v>30</v>
      </c>
      <c r="Z9" s="32"/>
      <c r="AA9" s="32"/>
      <c r="AB9" s="78" t="s">
        <v>32</v>
      </c>
      <c r="AC9" s="32" t="s">
        <v>33</v>
      </c>
      <c r="AD9" s="32"/>
      <c r="AE9" s="32"/>
      <c r="AF9" s="32"/>
      <c r="AG9" s="32"/>
      <c r="AH9" s="32"/>
      <c r="AI9" s="32"/>
      <c r="AJ9" s="32"/>
      <c r="AK9" s="33">
        <f>(((COUNTIF('4ème1'!V9:AJ9,"A"))*4)+((COUNTIF('4ème1'!V9:AJ9,"B"))*3)+((COUNTIF('4ème1'!V9:AJ9,"C"))*2)+((COUNTIF('4ème1'!V9:AJ9,"D"))*1))/3</f>
        <v>2.3333333333333335</v>
      </c>
      <c r="AL9" s="33" t="str">
        <f t="shared" si="4"/>
        <v>C</v>
      </c>
      <c r="AM9" s="42" t="s">
        <v>32</v>
      </c>
      <c r="AN9" s="32"/>
      <c r="AO9" s="32"/>
      <c r="AP9" s="32"/>
      <c r="AQ9" s="32"/>
      <c r="AR9" s="32"/>
      <c r="AS9" s="33">
        <f>(((COUNTIF('4ème1'!AM9:AR9,"A"))*4)+((COUNTIF('4ème1'!AM9:AR9,"B"))*3)+((COUNTIF('4ème1'!AM9:AR9,"C"))*2)+((COUNTIF('4ème1'!AM9:AR9,"D"))*1))/1</f>
        <v>2</v>
      </c>
      <c r="AT9" s="33" t="str">
        <f t="shared" si="6"/>
        <v>C</v>
      </c>
      <c r="AU9" s="32"/>
      <c r="AV9" s="32"/>
      <c r="AW9" s="32"/>
      <c r="AX9" s="32" t="s">
        <v>33</v>
      </c>
      <c r="AY9" s="32"/>
      <c r="AZ9" s="112"/>
      <c r="BA9" s="116" t="s">
        <v>31</v>
      </c>
      <c r="BB9" s="77" t="s">
        <v>32</v>
      </c>
      <c r="BC9" s="41"/>
      <c r="BD9" s="78" t="s">
        <v>32</v>
      </c>
      <c r="BE9" s="32" t="s">
        <v>32</v>
      </c>
      <c r="BF9" s="32"/>
      <c r="BG9" s="32"/>
      <c r="BH9" s="32"/>
      <c r="BI9" s="32"/>
      <c r="BJ9" s="32"/>
      <c r="BK9" s="32"/>
      <c r="BL9" s="32"/>
      <c r="BM9" s="33">
        <f>(((COUNTIF('4ème1'!AU9:BL9,"A"))*4)+((COUNTIF('4ème1'!AU9:BL9,"B"))*3)+((COUNTIF('4ème1'!AU9:BL9,"C"))*2)+((COUNTIF('4ème1'!AU9:BL9,"D"))*1))/5</f>
        <v>2</v>
      </c>
      <c r="BN9" s="33" t="str">
        <f t="shared" si="5"/>
        <v>C</v>
      </c>
      <c r="BO9" s="32"/>
      <c r="BP9" s="32"/>
      <c r="BQ9" s="32"/>
      <c r="BR9" s="32"/>
      <c r="BS9" s="32"/>
      <c r="BT9" s="32"/>
      <c r="BU9" s="33"/>
      <c r="BV9" s="33"/>
      <c r="BW9" s="38"/>
    </row>
    <row r="10" spans="1:75" ht="17.100000000000001" customHeight="1" x14ac:dyDescent="0.25">
      <c r="A10" s="109" t="s">
        <v>248</v>
      </c>
      <c r="B10" s="137"/>
      <c r="C10" s="134" t="s">
        <v>31</v>
      </c>
      <c r="D10" s="135" t="s">
        <v>34</v>
      </c>
      <c r="E10" s="136">
        <f>(((COUNTIF('4ème1'!B10:D10,"A"))*4)+((COUNTIF('4ème1'!B10:D10,"B"))*3)+((COUNTIF('4ème1'!B10:D10,"C"))*2)+((COUNTIF('4ème1'!B10:D10,"D"))*1))/3</f>
        <v>1</v>
      </c>
      <c r="F10" s="136" t="str">
        <f t="shared" si="0"/>
        <v>D</v>
      </c>
      <c r="G10" s="75"/>
      <c r="H10" s="32"/>
      <c r="I10" s="32"/>
      <c r="J10" s="33"/>
      <c r="K10" s="33"/>
      <c r="L10" s="94"/>
      <c r="M10" s="32"/>
      <c r="N10" s="32"/>
      <c r="O10" s="33"/>
      <c r="P10" s="33"/>
      <c r="Q10" s="119" t="s">
        <v>32</v>
      </c>
      <c r="R10" s="32" t="s">
        <v>32</v>
      </c>
      <c r="S10" s="32"/>
      <c r="T10" s="33">
        <f>(((COUNTIF('4ème1'!Q10:S10,"A"))*4)+((COUNTIF('4ème1'!Q10:S10,"B"))*3)+((COUNTIF('4ème1'!Q10:S10,"C"))*2)+((COUNTIF('4ème1'!Q10:S10,"D"))*1))/2</f>
        <v>2</v>
      </c>
      <c r="U10" s="110" t="str">
        <f t="shared" si="3"/>
        <v>C</v>
      </c>
      <c r="V10" s="32"/>
      <c r="W10" s="32"/>
      <c r="X10" s="32"/>
      <c r="Y10" s="78" t="s">
        <v>31</v>
      </c>
      <c r="Z10" s="32"/>
      <c r="AA10" s="32"/>
      <c r="AB10" s="78" t="s">
        <v>31</v>
      </c>
      <c r="AC10" s="32" t="s">
        <v>34</v>
      </c>
      <c r="AD10" s="32"/>
      <c r="AE10" s="32"/>
      <c r="AF10" s="32"/>
      <c r="AG10" s="32"/>
      <c r="AH10" s="32"/>
      <c r="AI10" s="32"/>
      <c r="AJ10" s="32"/>
      <c r="AK10" s="33">
        <f>(((COUNTIF('4ème1'!V10:AJ10,"A"))*4)+((COUNTIF('4ème1'!V10:AJ10,"B"))*3)+((COUNTIF('4ème1'!V10:AJ10,"C"))*2)+((COUNTIF('4ème1'!V10:AJ10,"D"))*1))/3</f>
        <v>2</v>
      </c>
      <c r="AL10" s="33" t="str">
        <f t="shared" si="4"/>
        <v>C</v>
      </c>
      <c r="AM10" s="4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 t="s">
        <v>30</v>
      </c>
      <c r="AY10" s="32"/>
      <c r="AZ10" s="112"/>
      <c r="BA10" s="121" t="s">
        <v>31</v>
      </c>
      <c r="BB10" s="77"/>
      <c r="BC10" s="41"/>
      <c r="BD10" s="78"/>
      <c r="BE10" s="32" t="s">
        <v>32</v>
      </c>
      <c r="BF10" s="32"/>
      <c r="BG10" s="32"/>
      <c r="BH10" s="32"/>
      <c r="BI10" s="32"/>
      <c r="BJ10" s="32"/>
      <c r="BK10" s="32"/>
      <c r="BL10" s="32"/>
      <c r="BM10" s="33">
        <f>(((COUNTIF('4ème1'!AU10:BL10,"A"))*4)+((COUNTIF('4ème1'!AU10:BL10,"B"))*3)+((COUNTIF('4ème1'!AU10:BL10,"C"))*2)+((COUNTIF('4ème1'!AU10:BL10,"D"))*1))/5</f>
        <v>1.8</v>
      </c>
      <c r="BN10" s="33" t="str">
        <f t="shared" si="5"/>
        <v>C</v>
      </c>
      <c r="BO10" s="32"/>
      <c r="BP10" s="32"/>
      <c r="BQ10" s="32"/>
      <c r="BR10" s="32"/>
      <c r="BS10" s="32"/>
      <c r="BT10" s="32"/>
      <c r="BU10" s="33"/>
      <c r="BV10" s="33"/>
      <c r="BW10" s="38"/>
    </row>
    <row r="11" spans="1:75" ht="17.100000000000001" customHeight="1" x14ac:dyDescent="0.25">
      <c r="A11" s="109" t="s">
        <v>249</v>
      </c>
      <c r="B11" s="137" t="s">
        <v>33</v>
      </c>
      <c r="C11" s="134" t="s">
        <v>31</v>
      </c>
      <c r="D11" s="135" t="s">
        <v>32</v>
      </c>
      <c r="E11" s="136">
        <f>(((COUNTIF('4ème1'!B11:D11,"A"))*4)+((COUNTIF('4ème1'!B11:D11,"B"))*3)+((COUNTIF('4ème1'!B11:D11,"C"))*2)+((COUNTIF('4ème1'!B11:D11,"D"))*1))/3</f>
        <v>2</v>
      </c>
      <c r="F11" s="136" t="str">
        <f t="shared" si="0"/>
        <v>C</v>
      </c>
      <c r="G11" s="75" t="s">
        <v>32</v>
      </c>
      <c r="H11" s="32"/>
      <c r="I11" s="32"/>
      <c r="J11" s="33">
        <f>(((COUNTIF('4ème1'!G11:I11,"A"))*4)+((COUNTIF('4ème1'!G11:I11,"B"))*3)+((COUNTIF('4ème1'!G11:I11,"C"))*2)+((COUNTIF('4ème1'!G11:I11,"D"))*1))/1</f>
        <v>2</v>
      </c>
      <c r="K11" s="33" t="str">
        <f t="shared" si="1"/>
        <v>C</v>
      </c>
      <c r="L11" s="94" t="s">
        <v>32</v>
      </c>
      <c r="M11" s="32"/>
      <c r="N11" s="32"/>
      <c r="O11" s="33">
        <f>(((COUNTIF('4ème1'!L11:N11,"A"))*4)+((COUNTIF('4ème1'!L11:N11,"B"))*3)+((COUNTIF('4ème1'!L11:N11,"C"))*2)+((COUNTIF('4ème1'!L11:N11,"D"))*1))/1</f>
        <v>2</v>
      </c>
      <c r="P11" s="33" t="str">
        <f t="shared" si="2"/>
        <v>C</v>
      </c>
      <c r="Q11" s="119" t="s">
        <v>33</v>
      </c>
      <c r="R11" s="32" t="s">
        <v>32</v>
      </c>
      <c r="S11" s="32"/>
      <c r="T11" s="33">
        <f>(((COUNTIF('4ème1'!Q11:S11,"A"))*4)+((COUNTIF('4ème1'!Q11:S11,"B"))*3)+((COUNTIF('4ème1'!Q11:S11,"C"))*2)+((COUNTIF('4ème1'!Q11:S11,"D"))*1))/2</f>
        <v>1.5</v>
      </c>
      <c r="U11" s="110" t="str">
        <f t="shared" si="3"/>
        <v>D</v>
      </c>
      <c r="V11" s="32"/>
      <c r="W11" s="32"/>
      <c r="X11" s="32"/>
      <c r="Y11" s="78" t="s">
        <v>31</v>
      </c>
      <c r="Z11" s="32"/>
      <c r="AA11" s="32"/>
      <c r="AB11" s="78"/>
      <c r="AC11" s="32" t="s">
        <v>33</v>
      </c>
      <c r="AD11" s="32"/>
      <c r="AE11" s="32"/>
      <c r="AF11" s="32"/>
      <c r="AG11" s="32"/>
      <c r="AH11" s="32"/>
      <c r="AI11" s="32"/>
      <c r="AJ11" s="32"/>
      <c r="AK11" s="33">
        <f>(((COUNTIF('4ème1'!V11:AJ11,"A"))*4)+((COUNTIF('4ème1'!V11:AJ11,"B"))*3)+((COUNTIF('4ème1'!V11:AJ11,"C"))*2)+((COUNTIF('4ème1'!V11:AJ11,"D"))*1))/3</f>
        <v>1.3333333333333333</v>
      </c>
      <c r="AL11" s="33" t="str">
        <f t="shared" si="4"/>
        <v>D</v>
      </c>
      <c r="AM11" s="4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 t="s">
        <v>32</v>
      </c>
      <c r="AY11" s="32"/>
      <c r="AZ11" s="112"/>
      <c r="BA11" s="116" t="s">
        <v>31</v>
      </c>
      <c r="BB11" s="77" t="s">
        <v>32</v>
      </c>
      <c r="BC11" s="41"/>
      <c r="BD11" s="78" t="s">
        <v>32</v>
      </c>
      <c r="BE11" s="32" t="s">
        <v>33</v>
      </c>
      <c r="BF11" s="32"/>
      <c r="BG11" s="32"/>
      <c r="BH11" s="32"/>
      <c r="BI11" s="32"/>
      <c r="BJ11" s="32"/>
      <c r="BK11" s="32"/>
      <c r="BL11" s="32"/>
      <c r="BM11" s="33">
        <f>(((COUNTIF('4ème1'!AU11:BL11,"A"))*4)+((COUNTIF('4ème1'!AU11:BL11,"B"))*3)+((COUNTIF('4ème1'!AU11:BL11,"C"))*2)+((COUNTIF('4ème1'!AU11:BL11,"D"))*1))/5</f>
        <v>2</v>
      </c>
      <c r="BN11" s="33" t="str">
        <f t="shared" si="5"/>
        <v>C</v>
      </c>
      <c r="BO11" s="32"/>
      <c r="BP11" s="32"/>
      <c r="BQ11" s="32"/>
      <c r="BR11" s="32"/>
      <c r="BS11" s="32"/>
      <c r="BT11" s="32"/>
      <c r="BU11" s="33"/>
      <c r="BV11" s="33"/>
      <c r="BW11" s="38"/>
    </row>
    <row r="12" spans="1:75" ht="17.100000000000001" customHeight="1" x14ac:dyDescent="0.25">
      <c r="A12" s="109" t="s">
        <v>250</v>
      </c>
      <c r="B12" s="137" t="s">
        <v>31</v>
      </c>
      <c r="C12" s="134" t="s">
        <v>30</v>
      </c>
      <c r="D12" s="135" t="s">
        <v>30</v>
      </c>
      <c r="E12" s="136">
        <f>(((COUNTIF('4ème1'!B12:D12,"A"))*4)+((COUNTIF('4ème1'!B12:D12,"B"))*3)+((COUNTIF('4ème1'!B12:D12,"C"))*2)+((COUNTIF('4ème1'!B12:D12,"D"))*1))/3</f>
        <v>3.6666666666666665</v>
      </c>
      <c r="F12" s="136" t="str">
        <f t="shared" si="0"/>
        <v>B</v>
      </c>
      <c r="G12" s="75" t="s">
        <v>30</v>
      </c>
      <c r="H12" s="32"/>
      <c r="I12" s="32"/>
      <c r="J12" s="33">
        <f>(((COUNTIF('4ème1'!G12:I12,"A"))*4)+((COUNTIF('4ème1'!G12:I12,"B"))*3)+((COUNTIF('4ème1'!G12:I12,"C"))*2)+((COUNTIF('4ème1'!G12:I12,"D"))*1))/1</f>
        <v>4</v>
      </c>
      <c r="K12" s="33" t="str">
        <f t="shared" si="1"/>
        <v>A</v>
      </c>
      <c r="L12" s="94" t="s">
        <v>30</v>
      </c>
      <c r="M12" s="32"/>
      <c r="N12" s="32"/>
      <c r="O12" s="33">
        <f>(((COUNTIF('4ème1'!L12:N12,"A"))*4)+((COUNTIF('4ème1'!L12:N12,"B"))*3)+((COUNTIF('4ème1'!L12:N12,"C"))*2)+((COUNTIF('4ème1'!L12:N12,"D"))*1))/1</f>
        <v>4</v>
      </c>
      <c r="P12" s="33" t="str">
        <f t="shared" si="2"/>
        <v>A</v>
      </c>
      <c r="Q12" s="119" t="s">
        <v>30</v>
      </c>
      <c r="R12" s="32" t="s">
        <v>31</v>
      </c>
      <c r="S12" s="32"/>
      <c r="T12" s="33">
        <f>(((COUNTIF('4ème1'!Q12:S12,"A"))*4)+((COUNTIF('4ème1'!Q12:S12,"B"))*3)+((COUNTIF('4ème1'!Q12:S12,"C"))*2)+((COUNTIF('4ème1'!Q12:S12,"D"))*1))/2</f>
        <v>3.5</v>
      </c>
      <c r="U12" s="110" t="str">
        <f t="shared" si="3"/>
        <v>B</v>
      </c>
      <c r="V12" s="32"/>
      <c r="W12" s="32"/>
      <c r="X12" s="32"/>
      <c r="Y12" s="78" t="s">
        <v>30</v>
      </c>
      <c r="Z12" s="32"/>
      <c r="AA12" s="32"/>
      <c r="AB12" s="78" t="s">
        <v>31</v>
      </c>
      <c r="AC12" s="32" t="s">
        <v>32</v>
      </c>
      <c r="AD12" s="32"/>
      <c r="AE12" s="32"/>
      <c r="AF12" s="32"/>
      <c r="AG12" s="32"/>
      <c r="AH12" s="32"/>
      <c r="AI12" s="32"/>
      <c r="AJ12" s="32"/>
      <c r="AK12" s="33">
        <f>(((COUNTIF('4ème1'!V12:AJ12,"A"))*4)+((COUNTIF('4ème1'!V12:AJ12,"B"))*3)+((COUNTIF('4ème1'!V12:AJ12,"C"))*2)+((COUNTIF('4ème1'!V12:AJ12,"D"))*1))/3</f>
        <v>3</v>
      </c>
      <c r="AL12" s="33" t="str">
        <f t="shared" si="4"/>
        <v>B</v>
      </c>
      <c r="AM12" s="42" t="s">
        <v>31</v>
      </c>
      <c r="AN12" s="32"/>
      <c r="AO12" s="32"/>
      <c r="AP12" s="32"/>
      <c r="AQ12" s="32"/>
      <c r="AR12" s="32"/>
      <c r="AS12" s="33">
        <f>(((COUNTIF('4ème1'!AM12:AR12,"A"))*4)+((COUNTIF('4ème1'!AM12:AR12,"B"))*3)+((COUNTIF('4ème1'!AM12:AR12,"C"))*2)+((COUNTIF('4ème1'!AM12:AR12,"D"))*1))/1</f>
        <v>3</v>
      </c>
      <c r="AT12" s="33" t="str">
        <f t="shared" si="6"/>
        <v>B</v>
      </c>
      <c r="AU12" s="32"/>
      <c r="AV12" s="32"/>
      <c r="AW12" s="32"/>
      <c r="AX12" s="32" t="s">
        <v>30</v>
      </c>
      <c r="AY12" s="32"/>
      <c r="AZ12" s="112"/>
      <c r="BA12" s="116" t="s">
        <v>30</v>
      </c>
      <c r="BB12" s="77" t="s">
        <v>32</v>
      </c>
      <c r="BC12" s="41"/>
      <c r="BD12" s="78" t="s">
        <v>32</v>
      </c>
      <c r="BE12" s="32" t="s">
        <v>30</v>
      </c>
      <c r="BF12" s="32"/>
      <c r="BG12" s="32"/>
      <c r="BH12" s="32"/>
      <c r="BI12" s="32"/>
      <c r="BJ12" s="32"/>
      <c r="BK12" s="32"/>
      <c r="BL12" s="32"/>
      <c r="BM12" s="33">
        <f>(((COUNTIF('4ème1'!AU12:BL12,"A"))*4)+((COUNTIF('4ème1'!AU12:BL12,"B"))*3)+((COUNTIF('4ème1'!AU12:BL12,"C"))*2)+((COUNTIF('4ème1'!AU12:BL12,"D"))*1))/5</f>
        <v>3.2</v>
      </c>
      <c r="BN12" s="33" t="str">
        <f t="shared" si="5"/>
        <v>B</v>
      </c>
      <c r="BO12" s="32"/>
      <c r="BP12" s="32"/>
      <c r="BQ12" s="32"/>
      <c r="BR12" s="32"/>
      <c r="BS12" s="32"/>
      <c r="BT12" s="32"/>
      <c r="BU12" s="33"/>
      <c r="BV12" s="33"/>
      <c r="BW12" s="38"/>
    </row>
    <row r="13" spans="1:75" ht="17.100000000000001" customHeight="1" x14ac:dyDescent="0.25">
      <c r="A13" s="109" t="s">
        <v>251</v>
      </c>
      <c r="B13" s="137" t="s">
        <v>32</v>
      </c>
      <c r="C13" s="134" t="s">
        <v>30</v>
      </c>
      <c r="D13" s="135" t="s">
        <v>30</v>
      </c>
      <c r="E13" s="136">
        <f>(((COUNTIF('4ème1'!B13:D13,"A"))*4)+((COUNTIF('4ème1'!B13:D13,"B"))*3)+((COUNTIF('4ème1'!B13:D13,"C"))*2)+((COUNTIF('4ème1'!B13:D13,"D"))*1))/3</f>
        <v>3.3333333333333335</v>
      </c>
      <c r="F13" s="136" t="str">
        <f t="shared" si="0"/>
        <v>B</v>
      </c>
      <c r="G13" s="75" t="s">
        <v>30</v>
      </c>
      <c r="H13" s="32"/>
      <c r="I13" s="32"/>
      <c r="J13" s="33">
        <f>(((COUNTIF('4ème1'!G13:I13,"A"))*4)+((COUNTIF('4ème1'!G13:I13,"B"))*3)+((COUNTIF('4ème1'!G13:I13,"C"))*2)+((COUNTIF('4ème1'!G13:I13,"D"))*1))/1</f>
        <v>4</v>
      </c>
      <c r="K13" s="33" t="str">
        <f t="shared" si="1"/>
        <v>A</v>
      </c>
      <c r="L13" s="94" t="s">
        <v>30</v>
      </c>
      <c r="M13" s="32"/>
      <c r="N13" s="32"/>
      <c r="O13" s="33">
        <f>(((COUNTIF('4ème1'!L13:N13,"A"))*4)+((COUNTIF('4ème1'!L13:N13,"B"))*3)+((COUNTIF('4ème1'!L13:N13,"C"))*2)+((COUNTIF('4ème1'!L13:N13,"D"))*1))/1</f>
        <v>4</v>
      </c>
      <c r="P13" s="33" t="str">
        <f t="shared" si="2"/>
        <v>A</v>
      </c>
      <c r="Q13" s="119" t="s">
        <v>33</v>
      </c>
      <c r="R13" s="32" t="s">
        <v>30</v>
      </c>
      <c r="S13" s="32"/>
      <c r="T13" s="33">
        <f>(((COUNTIF('4ème1'!Q13:S13,"A"))*4)+((COUNTIF('4ème1'!Q13:S13,"B"))*3)+((COUNTIF('4ème1'!Q13:S13,"C"))*2)+((COUNTIF('4ème1'!Q13:S13,"D"))*1))/2</f>
        <v>2.5</v>
      </c>
      <c r="U13" s="110" t="str">
        <f t="shared" si="3"/>
        <v>C</v>
      </c>
      <c r="V13" s="32"/>
      <c r="W13" s="32"/>
      <c r="X13" s="32"/>
      <c r="Y13" s="78" t="s">
        <v>31</v>
      </c>
      <c r="Z13" s="32"/>
      <c r="AA13" s="32"/>
      <c r="AB13" s="78" t="s">
        <v>32</v>
      </c>
      <c r="AC13" s="32" t="s">
        <v>30</v>
      </c>
      <c r="AD13" s="32"/>
      <c r="AE13" s="32"/>
      <c r="AF13" s="32"/>
      <c r="AG13" s="32"/>
      <c r="AH13" s="32"/>
      <c r="AI13" s="32"/>
      <c r="AJ13" s="32"/>
      <c r="AK13" s="33">
        <f>(((COUNTIF('4ème1'!V13:AJ13,"A"))*4)+((COUNTIF('4ème1'!V13:AJ13,"B"))*3)+((COUNTIF('4ème1'!V13:AJ13,"C"))*2)+((COUNTIF('4ème1'!V13:AJ13,"D"))*1))/3</f>
        <v>3</v>
      </c>
      <c r="AL13" s="33" t="str">
        <f t="shared" si="4"/>
        <v>B</v>
      </c>
      <c r="AM13" s="4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 t="s">
        <v>30</v>
      </c>
      <c r="AY13" s="32"/>
      <c r="AZ13" s="112"/>
      <c r="BA13" s="116" t="s">
        <v>31</v>
      </c>
      <c r="BB13" s="77" t="s">
        <v>32</v>
      </c>
      <c r="BC13" s="41"/>
      <c r="BD13" s="78" t="s">
        <v>32</v>
      </c>
      <c r="BE13" s="32" t="s">
        <v>30</v>
      </c>
      <c r="BF13" s="32"/>
      <c r="BG13" s="32"/>
      <c r="BH13" s="32"/>
      <c r="BI13" s="32"/>
      <c r="BJ13" s="32"/>
      <c r="BK13" s="32"/>
      <c r="BL13" s="32"/>
      <c r="BM13" s="33">
        <f>(((COUNTIF('4ème1'!AU13:BL13,"A"))*4)+((COUNTIF('4ème1'!AU13:BL13,"B"))*3)+((COUNTIF('4ème1'!AU13:BL13,"C"))*2)+((COUNTIF('4ème1'!AU13:BL13,"D"))*1))/5</f>
        <v>3</v>
      </c>
      <c r="BN13" s="33" t="str">
        <f t="shared" si="5"/>
        <v>B</v>
      </c>
      <c r="BO13" s="32"/>
      <c r="BP13" s="32"/>
      <c r="BQ13" s="32"/>
      <c r="BR13" s="32"/>
      <c r="BS13" s="32"/>
      <c r="BT13" s="32"/>
      <c r="BU13" s="33"/>
      <c r="BV13" s="33"/>
      <c r="BW13" s="38"/>
    </row>
    <row r="14" spans="1:75" ht="17.100000000000001" customHeight="1" x14ac:dyDescent="0.25">
      <c r="A14" s="109" t="s">
        <v>252</v>
      </c>
      <c r="B14" s="137" t="s">
        <v>31</v>
      </c>
      <c r="C14" s="134" t="s">
        <v>31</v>
      </c>
      <c r="D14" s="135" t="s">
        <v>30</v>
      </c>
      <c r="E14" s="136">
        <f>(((COUNTIF('4ème1'!B14:D14,"A"))*4)+((COUNTIF('4ème1'!B14:D14,"B"))*3)+((COUNTIF('4ème1'!B14:D14,"C"))*2)+((COUNTIF('4ème1'!B14:D14,"D"))*1))/3</f>
        <v>3.3333333333333335</v>
      </c>
      <c r="F14" s="136" t="str">
        <f t="shared" si="0"/>
        <v>B</v>
      </c>
      <c r="G14" s="75" t="s">
        <v>31</v>
      </c>
      <c r="H14" s="32"/>
      <c r="I14" s="32"/>
      <c r="J14" s="33">
        <f>(((COUNTIF('4ème1'!G14:I14,"A"))*4)+((COUNTIF('4ème1'!G14:I14,"B"))*3)+((COUNTIF('4ème1'!G14:I14,"C"))*2)+((COUNTIF('4ème1'!G14:I14,"D"))*1))/1</f>
        <v>3</v>
      </c>
      <c r="K14" s="33" t="str">
        <f t="shared" si="1"/>
        <v>B</v>
      </c>
      <c r="L14" s="94" t="s">
        <v>31</v>
      </c>
      <c r="M14" s="32"/>
      <c r="N14" s="32"/>
      <c r="O14" s="33">
        <f>(((COUNTIF('4ème1'!L14:N14,"A"))*4)+((COUNTIF('4ème1'!L14:N14,"B"))*3)+((COUNTIF('4ème1'!L14:N14,"C"))*2)+((COUNTIF('4ème1'!L14:N14,"D"))*1))/1</f>
        <v>3</v>
      </c>
      <c r="P14" s="33" t="str">
        <f t="shared" si="2"/>
        <v>B</v>
      </c>
      <c r="Q14" s="119" t="s">
        <v>33</v>
      </c>
      <c r="R14" s="32" t="s">
        <v>32</v>
      </c>
      <c r="S14" s="32"/>
      <c r="T14" s="33">
        <f>(((COUNTIF('4ème1'!Q14:S14,"A"))*4)+((COUNTIF('4ème1'!Q14:S14,"B"))*3)+((COUNTIF('4ème1'!Q14:S14,"C"))*2)+((COUNTIF('4ème1'!Q14:S14,"D"))*1))/2</f>
        <v>1.5</v>
      </c>
      <c r="U14" s="110" t="str">
        <f t="shared" si="3"/>
        <v>D</v>
      </c>
      <c r="V14" s="32"/>
      <c r="W14" s="32"/>
      <c r="X14" s="32"/>
      <c r="Y14" s="78" t="s">
        <v>31</v>
      </c>
      <c r="Z14" s="32"/>
      <c r="AA14" s="32"/>
      <c r="AB14" s="78" t="s">
        <v>30</v>
      </c>
      <c r="AC14" s="32" t="s">
        <v>33</v>
      </c>
      <c r="AD14" s="32"/>
      <c r="AE14" s="32"/>
      <c r="AF14" s="32"/>
      <c r="AG14" s="32"/>
      <c r="AH14" s="32"/>
      <c r="AI14" s="32"/>
      <c r="AJ14" s="32"/>
      <c r="AK14" s="33">
        <f>(((COUNTIF('4ème1'!V14:AJ14,"A"))*4)+((COUNTIF('4ème1'!V14:AJ14,"B"))*3)+((COUNTIF('4ème1'!V14:AJ14,"C"))*2)+((COUNTIF('4ème1'!V14:AJ14,"D"))*1))/3</f>
        <v>2.6666666666666665</v>
      </c>
      <c r="AL14" s="33" t="str">
        <f t="shared" si="4"/>
        <v>C</v>
      </c>
      <c r="AM14" s="42" t="s">
        <v>30</v>
      </c>
      <c r="AN14" s="32"/>
      <c r="AO14" s="32"/>
      <c r="AP14" s="32"/>
      <c r="AQ14" s="32"/>
      <c r="AR14" s="32"/>
      <c r="AS14" s="33">
        <f>(((COUNTIF('4ème1'!AM14:AR14,"A"))*4)+((COUNTIF('4ème1'!AM14:AR14,"B"))*3)+((COUNTIF('4ème1'!AM14:AR14,"C"))*2)+((COUNTIF('4ème1'!AM14:AR14,"D"))*1))/1</f>
        <v>4</v>
      </c>
      <c r="AT14" s="33" t="str">
        <f t="shared" si="6"/>
        <v>A</v>
      </c>
      <c r="AU14" s="32"/>
      <c r="AV14" s="32"/>
      <c r="AW14" s="32"/>
      <c r="AX14" s="32" t="s">
        <v>32</v>
      </c>
      <c r="AY14" s="32"/>
      <c r="AZ14" s="112"/>
      <c r="BA14" s="116" t="s">
        <v>31</v>
      </c>
      <c r="BB14" s="77" t="s">
        <v>32</v>
      </c>
      <c r="BC14" s="41"/>
      <c r="BD14" s="78" t="s">
        <v>31</v>
      </c>
      <c r="BE14" s="32" t="s">
        <v>33</v>
      </c>
      <c r="BF14" s="32"/>
      <c r="BG14" s="32"/>
      <c r="BH14" s="32"/>
      <c r="BI14" s="32"/>
      <c r="BJ14" s="32"/>
      <c r="BK14" s="32"/>
      <c r="BL14" s="32"/>
      <c r="BM14" s="33">
        <f>(((COUNTIF('4ème1'!AU14:BL14,"A"))*4)+((COUNTIF('4ème1'!AU14:BL14,"B"))*3)+((COUNTIF('4ème1'!AU14:BL14,"C"))*2)+((COUNTIF('4ème1'!AU14:BL14,"D"))*1))/5</f>
        <v>2.2000000000000002</v>
      </c>
      <c r="BN14" s="33" t="str">
        <f t="shared" si="5"/>
        <v>C</v>
      </c>
      <c r="BO14" s="32"/>
      <c r="BP14" s="32"/>
      <c r="BQ14" s="32"/>
      <c r="BR14" s="32"/>
      <c r="BS14" s="32"/>
      <c r="BT14" s="32"/>
      <c r="BU14" s="33"/>
      <c r="BV14" s="33"/>
      <c r="BW14" s="38"/>
    </row>
    <row r="15" spans="1:75" ht="17.100000000000001" customHeight="1" x14ac:dyDescent="0.25">
      <c r="A15" s="109" t="s">
        <v>253</v>
      </c>
      <c r="B15" s="137" t="s">
        <v>31</v>
      </c>
      <c r="C15" s="134" t="s">
        <v>30</v>
      </c>
      <c r="D15" s="135" t="s">
        <v>30</v>
      </c>
      <c r="E15" s="136">
        <f>(((COUNTIF('4ème1'!B15:D15,"A"))*4)+((COUNTIF('4ème1'!B15:D15,"B"))*3)+((COUNTIF('4ème1'!B15:D15,"C"))*2)+((COUNTIF('4ème1'!B15:D15,"D"))*1))/3</f>
        <v>3.6666666666666665</v>
      </c>
      <c r="F15" s="136" t="str">
        <f t="shared" si="0"/>
        <v>B</v>
      </c>
      <c r="G15" s="75" t="s">
        <v>30</v>
      </c>
      <c r="H15" s="32"/>
      <c r="I15" s="32"/>
      <c r="J15" s="33">
        <f>(((COUNTIF('4ème1'!G15:I15,"A"))*4)+((COUNTIF('4ème1'!G15:I15,"B"))*3)+((COUNTIF('4ème1'!G15:I15,"C"))*2)+((COUNTIF('4ème1'!G15:I15,"D"))*1))/1</f>
        <v>4</v>
      </c>
      <c r="K15" s="33" t="str">
        <f t="shared" si="1"/>
        <v>A</v>
      </c>
      <c r="L15" s="94" t="s">
        <v>30</v>
      </c>
      <c r="M15" s="32"/>
      <c r="N15" s="32"/>
      <c r="O15" s="33">
        <f>(((COUNTIF('4ème1'!L15:N15,"A"))*4)+((COUNTIF('4ème1'!L15:N15,"B"))*3)+((COUNTIF('4ème1'!L15:N15,"C"))*2)+((COUNTIF('4ème1'!L15:N15,"D"))*1))/1</f>
        <v>4</v>
      </c>
      <c r="P15" s="33" t="str">
        <f t="shared" si="2"/>
        <v>A</v>
      </c>
      <c r="Q15" s="119" t="s">
        <v>32</v>
      </c>
      <c r="R15" s="32" t="s">
        <v>30</v>
      </c>
      <c r="S15" s="32"/>
      <c r="T15" s="33">
        <f>(((COUNTIF('4ème1'!Q15:S15,"A"))*4)+((COUNTIF('4ème1'!Q15:S15,"B"))*3)+((COUNTIF('4ème1'!Q15:S15,"C"))*2)+((COUNTIF('4ème1'!Q15:S15,"D"))*1))/2</f>
        <v>3</v>
      </c>
      <c r="U15" s="110" t="str">
        <f t="shared" si="3"/>
        <v>B</v>
      </c>
      <c r="V15" s="32"/>
      <c r="W15" s="32"/>
      <c r="X15" s="32"/>
      <c r="Y15" s="78" t="s">
        <v>31</v>
      </c>
      <c r="Z15" s="32"/>
      <c r="AA15" s="32"/>
      <c r="AB15" s="78" t="s">
        <v>31</v>
      </c>
      <c r="AC15" s="32" t="s">
        <v>32</v>
      </c>
      <c r="AD15" s="32"/>
      <c r="AE15" s="32"/>
      <c r="AF15" s="32"/>
      <c r="AG15" s="32"/>
      <c r="AH15" s="32"/>
      <c r="AI15" s="32"/>
      <c r="AJ15" s="32"/>
      <c r="AK15" s="33">
        <f>(((COUNTIF('4ème1'!V15:AJ15,"A"))*4)+((COUNTIF('4ème1'!V15:AJ15,"B"))*3)+((COUNTIF('4ème1'!V15:AJ15,"C"))*2)+((COUNTIF('4ème1'!V15:AJ15,"D"))*1))/3</f>
        <v>2.6666666666666665</v>
      </c>
      <c r="AL15" s="33" t="str">
        <f t="shared" si="4"/>
        <v>C</v>
      </c>
      <c r="AM15" s="4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 t="s">
        <v>30</v>
      </c>
      <c r="AY15" s="32"/>
      <c r="AZ15" s="112"/>
      <c r="BA15" s="116" t="s">
        <v>31</v>
      </c>
      <c r="BB15" s="77" t="s">
        <v>32</v>
      </c>
      <c r="BC15" s="41"/>
      <c r="BD15" s="78" t="s">
        <v>32</v>
      </c>
      <c r="BE15" s="32" t="s">
        <v>32</v>
      </c>
      <c r="BF15" s="32"/>
      <c r="BG15" s="32"/>
      <c r="BH15" s="32"/>
      <c r="BI15" s="32"/>
      <c r="BJ15" s="32"/>
      <c r="BK15" s="32"/>
      <c r="BL15" s="32"/>
      <c r="BM15" s="33">
        <f>(((COUNTIF('4ème1'!AU15:BL15,"A"))*4)+((COUNTIF('4ème1'!AU15:BL15,"B"))*3)+((COUNTIF('4ème1'!AU15:BL15,"C"))*2)+((COUNTIF('4ème1'!AU15:BL15,"D"))*1))/5</f>
        <v>2.6</v>
      </c>
      <c r="BN15" s="33" t="str">
        <f t="shared" si="5"/>
        <v>C</v>
      </c>
      <c r="BO15" s="32"/>
      <c r="BP15" s="32"/>
      <c r="BQ15" s="32"/>
      <c r="BR15" s="32"/>
      <c r="BS15" s="32"/>
      <c r="BT15" s="32"/>
      <c r="BU15" s="33"/>
      <c r="BV15" s="33"/>
      <c r="BW15" s="38"/>
    </row>
    <row r="16" spans="1:75" ht="17.100000000000001" customHeight="1" x14ac:dyDescent="0.25">
      <c r="A16" s="109" t="s">
        <v>254</v>
      </c>
      <c r="B16" s="137" t="s">
        <v>31</v>
      </c>
      <c r="C16" s="134" t="s">
        <v>31</v>
      </c>
      <c r="D16" s="135" t="s">
        <v>32</v>
      </c>
      <c r="E16" s="136">
        <f>(((COUNTIF('4ème1'!B16:D16,"A"))*4)+((COUNTIF('4ème1'!B16:D16,"B"))*3)+((COUNTIF('4ème1'!B16:D16,"C"))*2)+((COUNTIF('4ème1'!B16:D16,"D"))*1))/3</f>
        <v>2.6666666666666665</v>
      </c>
      <c r="F16" s="136" t="str">
        <f t="shared" si="0"/>
        <v>C</v>
      </c>
      <c r="G16" s="75" t="s">
        <v>30</v>
      </c>
      <c r="H16" s="32"/>
      <c r="I16" s="32"/>
      <c r="J16" s="33">
        <f>(((COUNTIF('4ème1'!G16:I16,"A"))*4)+((COUNTIF('4ème1'!G16:I16,"B"))*3)+((COUNTIF('4ème1'!G16:I16,"C"))*2)+((COUNTIF('4ème1'!G16:I16,"D"))*1))/1</f>
        <v>4</v>
      </c>
      <c r="K16" s="33" t="str">
        <f t="shared" si="1"/>
        <v>A</v>
      </c>
      <c r="L16" s="94" t="s">
        <v>31</v>
      </c>
      <c r="M16" s="32"/>
      <c r="N16" s="32"/>
      <c r="O16" s="33">
        <f>(((COUNTIF('4ème1'!L16:N16,"A"))*4)+((COUNTIF('4ème1'!L16:N16,"B"))*3)+((COUNTIF('4ème1'!L16:N16,"C"))*2)+((COUNTIF('4ème1'!L16:N16,"D"))*1))/1</f>
        <v>3</v>
      </c>
      <c r="P16" s="33" t="str">
        <f t="shared" si="2"/>
        <v>B</v>
      </c>
      <c r="Q16" s="119" t="s">
        <v>32</v>
      </c>
      <c r="R16" s="32" t="s">
        <v>30</v>
      </c>
      <c r="S16" s="32"/>
      <c r="T16" s="33">
        <f>(((COUNTIF('4ème1'!Q16:S16,"A"))*4)+((COUNTIF('4ème1'!Q16:S16,"B"))*3)+((COUNTIF('4ème1'!Q16:S16,"C"))*2)+((COUNTIF('4ème1'!Q16:S16,"D"))*1))/2</f>
        <v>3</v>
      </c>
      <c r="U16" s="110" t="str">
        <f t="shared" si="3"/>
        <v>B</v>
      </c>
      <c r="V16" s="32"/>
      <c r="W16" s="32"/>
      <c r="X16" s="32"/>
      <c r="Y16" s="78" t="s">
        <v>31</v>
      </c>
      <c r="Z16" s="32"/>
      <c r="AA16" s="32"/>
      <c r="AB16" s="78" t="s">
        <v>31</v>
      </c>
      <c r="AC16" s="32" t="s">
        <v>32</v>
      </c>
      <c r="AD16" s="32"/>
      <c r="AE16" s="32"/>
      <c r="AF16" s="32"/>
      <c r="AG16" s="32"/>
      <c r="AH16" s="32"/>
      <c r="AI16" s="32"/>
      <c r="AJ16" s="32"/>
      <c r="AK16" s="33">
        <f>(((COUNTIF('4ème1'!V16:AJ16,"A"))*4)+((COUNTIF('4ème1'!V16:AJ16,"B"))*3)+((COUNTIF('4ème1'!V16:AJ16,"C"))*2)+((COUNTIF('4ème1'!V16:AJ16,"D"))*1))/3</f>
        <v>2.6666666666666665</v>
      </c>
      <c r="AL16" s="33" t="str">
        <f t="shared" si="4"/>
        <v>C</v>
      </c>
      <c r="AM16" s="4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 t="s">
        <v>31</v>
      </c>
      <c r="AY16" s="32"/>
      <c r="AZ16" s="112"/>
      <c r="BA16" s="116" t="s">
        <v>31</v>
      </c>
      <c r="BB16" s="77" t="s">
        <v>32</v>
      </c>
      <c r="BC16" s="41"/>
      <c r="BD16" s="78" t="s">
        <v>31</v>
      </c>
      <c r="BE16" s="32" t="s">
        <v>31</v>
      </c>
      <c r="BF16" s="32"/>
      <c r="BG16" s="32"/>
      <c r="BH16" s="32"/>
      <c r="BI16" s="32"/>
      <c r="BJ16" s="32"/>
      <c r="BK16" s="32"/>
      <c r="BL16" s="32"/>
      <c r="BM16" s="33">
        <f>(((COUNTIF('4ème1'!AU16:BL16,"A"))*4)+((COUNTIF('4ème1'!AU16:BL16,"B"))*3)+((COUNTIF('4ème1'!AU16:BL16,"C"))*2)+((COUNTIF('4ème1'!AU16:BL16,"D"))*1))/5</f>
        <v>2.8</v>
      </c>
      <c r="BN16" s="33" t="str">
        <f t="shared" si="5"/>
        <v>C</v>
      </c>
      <c r="BO16" s="32"/>
      <c r="BP16" s="32"/>
      <c r="BQ16" s="32"/>
      <c r="BR16" s="32"/>
      <c r="BS16" s="32"/>
      <c r="BT16" s="32"/>
      <c r="BU16" s="33"/>
      <c r="BV16" s="33"/>
      <c r="BW16" s="38"/>
    </row>
    <row r="17" spans="1:75" ht="17.100000000000001" customHeight="1" x14ac:dyDescent="0.25">
      <c r="A17" s="109" t="s">
        <v>255</v>
      </c>
      <c r="B17" s="137" t="s">
        <v>31</v>
      </c>
      <c r="C17" s="134" t="s">
        <v>31</v>
      </c>
      <c r="D17" s="135" t="s">
        <v>30</v>
      </c>
      <c r="E17" s="136">
        <f>(((COUNTIF('4ème1'!B17:D17,"A"))*4)+((COUNTIF('4ème1'!B17:D17,"B"))*3)+((COUNTIF('4ème1'!B17:D17,"C"))*2)+((COUNTIF('4ème1'!B17:D17,"D"))*1))/3</f>
        <v>3.3333333333333335</v>
      </c>
      <c r="F17" s="136" t="str">
        <f t="shared" si="0"/>
        <v>B</v>
      </c>
      <c r="G17" s="75" t="s">
        <v>30</v>
      </c>
      <c r="H17" s="32"/>
      <c r="I17" s="32"/>
      <c r="J17" s="33">
        <f>(((COUNTIF('4ème1'!G17:I17,"A"))*4)+((COUNTIF('4ème1'!G17:I17,"B"))*3)+((COUNTIF('4ème1'!G17:I17,"C"))*2)+((COUNTIF('4ème1'!G17:I17,"D"))*1))/1</f>
        <v>4</v>
      </c>
      <c r="K17" s="33" t="str">
        <f t="shared" si="1"/>
        <v>A</v>
      </c>
      <c r="L17" s="94" t="s">
        <v>30</v>
      </c>
      <c r="M17" s="32"/>
      <c r="N17" s="32"/>
      <c r="O17" s="33">
        <f>(((COUNTIF('4ème1'!L17:N17,"A"))*4)+((COUNTIF('4ème1'!L17:N17,"B"))*3)+((COUNTIF('4ème1'!L17:N17,"C"))*2)+((COUNTIF('4ème1'!L17:N17,"D"))*1))/1</f>
        <v>4</v>
      </c>
      <c r="P17" s="33" t="str">
        <f t="shared" si="2"/>
        <v>A</v>
      </c>
      <c r="Q17" s="119" t="s">
        <v>31</v>
      </c>
      <c r="R17" s="32" t="s">
        <v>31</v>
      </c>
      <c r="S17" s="32"/>
      <c r="T17" s="33">
        <f>(((COUNTIF('4ème1'!Q17:S17,"A"))*4)+((COUNTIF('4ème1'!Q17:S17,"B"))*3)+((COUNTIF('4ème1'!Q17:S17,"C"))*2)+((COUNTIF('4ème1'!Q17:S17,"D"))*1))/2</f>
        <v>3</v>
      </c>
      <c r="U17" s="110" t="str">
        <f t="shared" si="3"/>
        <v>B</v>
      </c>
      <c r="V17" s="32"/>
      <c r="W17" s="32"/>
      <c r="X17" s="32"/>
      <c r="Y17" s="78" t="s">
        <v>31</v>
      </c>
      <c r="Z17" s="32"/>
      <c r="AA17" s="32"/>
      <c r="AB17" s="78" t="s">
        <v>31</v>
      </c>
      <c r="AC17" s="32" t="s">
        <v>31</v>
      </c>
      <c r="AD17" s="32"/>
      <c r="AE17" s="32"/>
      <c r="AF17" s="32"/>
      <c r="AG17" s="32"/>
      <c r="AH17" s="32"/>
      <c r="AI17" s="32"/>
      <c r="AJ17" s="32"/>
      <c r="AK17" s="33">
        <f>(((COUNTIF('4ème1'!V17:AJ17,"A"))*4)+((COUNTIF('4ème1'!V17:AJ17,"B"))*3)+((COUNTIF('4ème1'!V17:AJ17,"C"))*2)+((COUNTIF('4ème1'!V17:AJ17,"D"))*1))/3</f>
        <v>3</v>
      </c>
      <c r="AL17" s="33" t="str">
        <f t="shared" si="4"/>
        <v>B</v>
      </c>
      <c r="AM17" s="4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 t="s">
        <v>33</v>
      </c>
      <c r="AY17" s="32"/>
      <c r="AZ17" s="112"/>
      <c r="BA17" s="116" t="s">
        <v>31</v>
      </c>
      <c r="BB17" s="77" t="s">
        <v>32</v>
      </c>
      <c r="BC17" s="41"/>
      <c r="BD17" s="78" t="s">
        <v>32</v>
      </c>
      <c r="BE17" s="32" t="s">
        <v>32</v>
      </c>
      <c r="BF17" s="32"/>
      <c r="BG17" s="32"/>
      <c r="BH17" s="32"/>
      <c r="BI17" s="32"/>
      <c r="BJ17" s="32"/>
      <c r="BK17" s="32"/>
      <c r="BL17" s="32"/>
      <c r="BM17" s="33">
        <f>(((COUNTIF('4ème1'!AU17:BL17,"A"))*4)+((COUNTIF('4ème1'!AU17:BL17,"B"))*3)+((COUNTIF('4ème1'!AU17:BL17,"C"))*2)+((COUNTIF('4ème1'!AU17:BL17,"D"))*1))/5</f>
        <v>2</v>
      </c>
      <c r="BN17" s="33" t="str">
        <f t="shared" si="5"/>
        <v>C</v>
      </c>
      <c r="BO17" s="32"/>
      <c r="BP17" s="32"/>
      <c r="BQ17" s="32"/>
      <c r="BR17" s="32"/>
      <c r="BS17" s="32"/>
      <c r="BT17" s="32"/>
      <c r="BU17" s="33"/>
      <c r="BV17" s="33"/>
      <c r="BW17" s="38"/>
    </row>
    <row r="18" spans="1:75" ht="17.100000000000001" customHeight="1" x14ac:dyDescent="0.25">
      <c r="A18" s="109" t="s">
        <v>256</v>
      </c>
      <c r="B18" s="137" t="s">
        <v>31</v>
      </c>
      <c r="C18" s="134" t="s">
        <v>30</v>
      </c>
      <c r="D18" s="135" t="s">
        <v>30</v>
      </c>
      <c r="E18" s="136">
        <f>(((COUNTIF('4ème1'!B18:D18,"A"))*4)+((COUNTIF('4ème1'!B18:D18,"B"))*3)+((COUNTIF('4ème1'!B18:D18,"C"))*2)+((COUNTIF('4ème1'!B18:D18,"D"))*1))/3</f>
        <v>3.6666666666666665</v>
      </c>
      <c r="F18" s="136" t="str">
        <f t="shared" si="0"/>
        <v>B</v>
      </c>
      <c r="G18" s="75" t="s">
        <v>30</v>
      </c>
      <c r="H18" s="32"/>
      <c r="I18" s="32"/>
      <c r="J18" s="33">
        <f>(((COUNTIF('4ème1'!G18:I18,"A"))*4)+((COUNTIF('4ème1'!G18:I18,"B"))*3)+((COUNTIF('4ème1'!G18:I18,"C"))*2)+((COUNTIF('4ème1'!G18:I18,"D"))*1))/1</f>
        <v>4</v>
      </c>
      <c r="K18" s="33" t="str">
        <f t="shared" si="1"/>
        <v>A</v>
      </c>
      <c r="L18" s="94" t="s">
        <v>30</v>
      </c>
      <c r="M18" s="32"/>
      <c r="N18" s="32"/>
      <c r="O18" s="33">
        <f>(((COUNTIF('4ème1'!L18:N18,"A"))*4)+((COUNTIF('4ème1'!L18:N18,"B"))*3)+((COUNTIF('4ème1'!L18:N18,"C"))*2)+((COUNTIF('4ème1'!L18:N18,"D"))*1))/1</f>
        <v>4</v>
      </c>
      <c r="P18" s="33" t="str">
        <f t="shared" si="2"/>
        <v>A</v>
      </c>
      <c r="Q18" s="119" t="s">
        <v>32</v>
      </c>
      <c r="R18" s="32" t="s">
        <v>31</v>
      </c>
      <c r="S18" s="32"/>
      <c r="T18" s="33">
        <f>(((COUNTIF('4ème1'!Q18:S18,"A"))*4)+((COUNTIF('4ème1'!Q18:S18,"B"))*3)+((COUNTIF('4ème1'!Q18:S18,"C"))*2)+((COUNTIF('4ème1'!Q18:S18,"D"))*1))/2</f>
        <v>2.5</v>
      </c>
      <c r="U18" s="110" t="str">
        <f t="shared" si="3"/>
        <v>C</v>
      </c>
      <c r="V18" s="32"/>
      <c r="W18" s="32"/>
      <c r="X18" s="32"/>
      <c r="Y18" s="78" t="s">
        <v>30</v>
      </c>
      <c r="Z18" s="32"/>
      <c r="AA18" s="32"/>
      <c r="AB18" s="78" t="s">
        <v>30</v>
      </c>
      <c r="AC18" s="32" t="s">
        <v>31</v>
      </c>
      <c r="AD18" s="32"/>
      <c r="AE18" s="32"/>
      <c r="AF18" s="32"/>
      <c r="AG18" s="32"/>
      <c r="AH18" s="32"/>
      <c r="AI18" s="32"/>
      <c r="AJ18" s="32"/>
      <c r="AK18" s="33">
        <f>(((COUNTIF('4ème1'!V18:AJ18,"A"))*4)+((COUNTIF('4ème1'!V18:AJ18,"B"))*3)+((COUNTIF('4ème1'!V18:AJ18,"C"))*2)+((COUNTIF('4ème1'!V18:AJ18,"D"))*1))/3</f>
        <v>3.6666666666666665</v>
      </c>
      <c r="AL18" s="33" t="str">
        <f t="shared" si="4"/>
        <v>B</v>
      </c>
      <c r="AM18" s="42" t="s">
        <v>31</v>
      </c>
      <c r="AN18" s="32"/>
      <c r="AO18" s="32"/>
      <c r="AP18" s="32"/>
      <c r="AQ18" s="32"/>
      <c r="AR18" s="32"/>
      <c r="AS18" s="33">
        <f>(((COUNTIF('4ème1'!AM18:AR18,"A"))*4)+((COUNTIF('4ème1'!AM18:AR18,"B"))*3)+((COUNTIF('4ème1'!AM18:AR18,"C"))*2)+((COUNTIF('4ème1'!AM18:AR18,"D"))*1))/1</f>
        <v>3</v>
      </c>
      <c r="AT18" s="33" t="str">
        <f t="shared" si="6"/>
        <v>B</v>
      </c>
      <c r="AU18" s="32"/>
      <c r="AV18" s="32"/>
      <c r="AW18" s="32"/>
      <c r="AX18" s="32" t="s">
        <v>30</v>
      </c>
      <c r="AY18" s="32"/>
      <c r="AZ18" s="112"/>
      <c r="BA18" s="116" t="s">
        <v>31</v>
      </c>
      <c r="BB18" s="77" t="s">
        <v>31</v>
      </c>
      <c r="BC18" s="41"/>
      <c r="BD18" s="78" t="s">
        <v>31</v>
      </c>
      <c r="BE18" s="32" t="s">
        <v>31</v>
      </c>
      <c r="BF18" s="32"/>
      <c r="BG18" s="32"/>
      <c r="BH18" s="32"/>
      <c r="BI18" s="32"/>
      <c r="BJ18" s="32"/>
      <c r="BK18" s="32"/>
      <c r="BL18" s="32"/>
      <c r="BM18" s="33">
        <f>(((COUNTIF('4ème1'!AU18:BL18,"A"))*4)+((COUNTIF('4ème1'!AU18:BL18,"B"))*3)+((COUNTIF('4ème1'!AU18:BL18,"C"))*2)+((COUNTIF('4ème1'!AU18:BL18,"D"))*1))/5</f>
        <v>3.2</v>
      </c>
      <c r="BN18" s="33" t="str">
        <f t="shared" si="5"/>
        <v>B</v>
      </c>
      <c r="BO18" s="32"/>
      <c r="BP18" s="32"/>
      <c r="BQ18" s="32"/>
      <c r="BR18" s="32"/>
      <c r="BS18" s="32"/>
      <c r="BT18" s="32"/>
      <c r="BU18" s="33"/>
      <c r="BV18" s="33"/>
      <c r="BW18" s="38"/>
    </row>
    <row r="19" spans="1:75" ht="17.100000000000001" customHeight="1" x14ac:dyDescent="0.25">
      <c r="A19" s="109" t="s">
        <v>257</v>
      </c>
      <c r="B19" s="137" t="s">
        <v>31</v>
      </c>
      <c r="C19" s="134" t="s">
        <v>30</v>
      </c>
      <c r="D19" s="135" t="s">
        <v>30</v>
      </c>
      <c r="E19" s="136">
        <f>(((COUNTIF('4ème1'!B19:D19,"A"))*4)+((COUNTIF('4ème1'!B19:D19,"B"))*3)+((COUNTIF('4ème1'!B19:D19,"C"))*2)+((COUNTIF('4ème1'!B19:D19,"D"))*1))/3</f>
        <v>3.6666666666666665</v>
      </c>
      <c r="F19" s="136" t="str">
        <f t="shared" si="0"/>
        <v>B</v>
      </c>
      <c r="G19" s="75" t="s">
        <v>30</v>
      </c>
      <c r="H19" s="32"/>
      <c r="I19" s="32"/>
      <c r="J19" s="33">
        <f>(((COUNTIF('4ème1'!G19:I19,"A"))*4)+((COUNTIF('4ème1'!G19:I19,"B"))*3)+((COUNTIF('4ème1'!G19:I19,"C"))*2)+((COUNTIF('4ème1'!G19:I19,"D"))*1))/1</f>
        <v>4</v>
      </c>
      <c r="K19" s="33" t="str">
        <f t="shared" si="1"/>
        <v>A</v>
      </c>
      <c r="L19" s="94" t="s">
        <v>30</v>
      </c>
      <c r="M19" s="32"/>
      <c r="N19" s="32"/>
      <c r="O19" s="33">
        <f>(((COUNTIF('4ème1'!L19:N19,"A"))*4)+((COUNTIF('4ème1'!L19:N19,"B"))*3)+((COUNTIF('4ème1'!L19:N19,"C"))*2)+((COUNTIF('4ème1'!L19:N19,"D"))*1))/1</f>
        <v>4</v>
      </c>
      <c r="P19" s="33" t="str">
        <f t="shared" si="2"/>
        <v>A</v>
      </c>
      <c r="Q19" s="119" t="s">
        <v>31</v>
      </c>
      <c r="R19" s="32" t="s">
        <v>31</v>
      </c>
      <c r="S19" s="32"/>
      <c r="T19" s="33">
        <f>(((COUNTIF('4ème1'!Q19:S19,"A"))*4)+((COUNTIF('4ème1'!Q19:S19,"B"))*3)+((COUNTIF('4ème1'!Q19:S19,"C"))*2)+((COUNTIF('4ème1'!Q19:S19,"D"))*1))/2</f>
        <v>3</v>
      </c>
      <c r="U19" s="110" t="str">
        <f t="shared" si="3"/>
        <v>B</v>
      </c>
      <c r="V19" s="32"/>
      <c r="W19" s="32"/>
      <c r="X19" s="32"/>
      <c r="Y19" s="78" t="s">
        <v>30</v>
      </c>
      <c r="Z19" s="32"/>
      <c r="AA19" s="32"/>
      <c r="AB19" s="78" t="s">
        <v>30</v>
      </c>
      <c r="AC19" s="32" t="s">
        <v>30</v>
      </c>
      <c r="AD19" s="32"/>
      <c r="AE19" s="32"/>
      <c r="AF19" s="32"/>
      <c r="AG19" s="32"/>
      <c r="AH19" s="32"/>
      <c r="AI19" s="32"/>
      <c r="AJ19" s="32"/>
      <c r="AK19" s="33">
        <f>(((COUNTIF('4ème1'!V19:AJ19,"A"))*4)+((COUNTIF('4ème1'!V19:AJ19,"B"))*3)+((COUNTIF('4ème1'!V19:AJ19,"C"))*2)+((COUNTIF('4ème1'!V19:AJ19,"D"))*1))/3</f>
        <v>4</v>
      </c>
      <c r="AL19" s="33" t="str">
        <f t="shared" si="4"/>
        <v>A</v>
      </c>
      <c r="AM19" s="42" t="s">
        <v>30</v>
      </c>
      <c r="AN19" s="32"/>
      <c r="AO19" s="32"/>
      <c r="AP19" s="32"/>
      <c r="AQ19" s="32"/>
      <c r="AR19" s="32"/>
      <c r="AS19" s="33">
        <f>(((COUNTIF('4ème1'!AM19:AR19,"A"))*4)+((COUNTIF('4ème1'!AM19:AR19,"B"))*3)+((COUNTIF('4ème1'!AM19:AR19,"C"))*2)+((COUNTIF('4ème1'!AM19:AR19,"D"))*1))/1</f>
        <v>4</v>
      </c>
      <c r="AT19" s="33" t="str">
        <f t="shared" si="6"/>
        <v>A</v>
      </c>
      <c r="AU19" s="32"/>
      <c r="AV19" s="32"/>
      <c r="AW19" s="32"/>
      <c r="AX19" s="32" t="s">
        <v>33</v>
      </c>
      <c r="AY19" s="32"/>
      <c r="AZ19" s="112"/>
      <c r="BA19" s="116" t="s">
        <v>30</v>
      </c>
      <c r="BB19" s="77" t="s">
        <v>30</v>
      </c>
      <c r="BC19" s="41"/>
      <c r="BD19" s="78" t="s">
        <v>30</v>
      </c>
      <c r="BE19" s="32" t="s">
        <v>31</v>
      </c>
      <c r="BF19" s="32"/>
      <c r="BG19" s="32"/>
      <c r="BH19" s="32"/>
      <c r="BI19" s="32"/>
      <c r="BJ19" s="32"/>
      <c r="BK19" s="32"/>
      <c r="BL19" s="32"/>
      <c r="BM19" s="33">
        <f>(((COUNTIF('4ème1'!AU19:BL19,"A"))*4)+((COUNTIF('4ème1'!AU19:BL19,"B"))*3)+((COUNTIF('4ème1'!AU19:BL19,"C"))*2)+((COUNTIF('4ème1'!AU19:BL19,"D"))*1))/5</f>
        <v>3.2</v>
      </c>
      <c r="BN19" s="33" t="str">
        <f t="shared" si="5"/>
        <v>B</v>
      </c>
      <c r="BO19" s="32"/>
      <c r="BP19" s="32"/>
      <c r="BQ19" s="32"/>
      <c r="BR19" s="32"/>
      <c r="BS19" s="32"/>
      <c r="BT19" s="32"/>
      <c r="BU19" s="33"/>
      <c r="BV19" s="33"/>
      <c r="BW19" s="38"/>
    </row>
    <row r="20" spans="1:75" ht="17.100000000000001" customHeight="1" x14ac:dyDescent="0.25">
      <c r="A20" s="109" t="s">
        <v>258</v>
      </c>
      <c r="B20" s="137" t="s">
        <v>31</v>
      </c>
      <c r="C20" s="134" t="s">
        <v>30</v>
      </c>
      <c r="D20" s="135" t="s">
        <v>30</v>
      </c>
      <c r="E20" s="136">
        <f>(((COUNTIF('4ème1'!B20:D20,"A"))*4)+((COUNTIF('4ème1'!B20:D20,"B"))*3)+((COUNTIF('4ème1'!B20:D20,"C"))*2)+((COUNTIF('4ème1'!B20:D20,"D"))*1))/3</f>
        <v>3.6666666666666665</v>
      </c>
      <c r="F20" s="136" t="str">
        <f t="shared" si="0"/>
        <v>B</v>
      </c>
      <c r="G20" s="75" t="s">
        <v>30</v>
      </c>
      <c r="H20" s="32"/>
      <c r="I20" s="32"/>
      <c r="J20" s="33">
        <f>(((COUNTIF('4ème1'!G20:I20,"A"))*4)+((COUNTIF('4ème1'!G20:I20,"B"))*3)+((COUNTIF('4ème1'!G20:I20,"C"))*2)+((COUNTIF('4ème1'!G20:I20,"D"))*1))/1</f>
        <v>4</v>
      </c>
      <c r="K20" s="33" t="str">
        <f t="shared" si="1"/>
        <v>A</v>
      </c>
      <c r="L20" s="94" t="s">
        <v>30</v>
      </c>
      <c r="M20" s="32"/>
      <c r="N20" s="32"/>
      <c r="O20" s="33">
        <f>(((COUNTIF('4ème1'!L20:N20,"A"))*4)+((COUNTIF('4ème1'!L20:N20,"B"))*3)+((COUNTIF('4ème1'!L20:N20,"C"))*2)+((COUNTIF('4ème1'!L20:N20,"D"))*1))/1</f>
        <v>4</v>
      </c>
      <c r="P20" s="33" t="str">
        <f t="shared" si="2"/>
        <v>A</v>
      </c>
      <c r="Q20" s="119" t="s">
        <v>31</v>
      </c>
      <c r="R20" s="32" t="s">
        <v>31</v>
      </c>
      <c r="S20" s="32"/>
      <c r="T20" s="33">
        <f>(((COUNTIF('4ème1'!Q20:S20,"A"))*4)+((COUNTIF('4ème1'!Q20:S20,"B"))*3)+((COUNTIF('4ème1'!Q20:S20,"C"))*2)+((COUNTIF('4ème1'!Q20:S20,"D"))*1))/2</f>
        <v>3</v>
      </c>
      <c r="U20" s="110" t="str">
        <f t="shared" si="3"/>
        <v>B</v>
      </c>
      <c r="V20" s="32"/>
      <c r="W20" s="32"/>
      <c r="X20" s="32"/>
      <c r="Y20" s="78" t="s">
        <v>31</v>
      </c>
      <c r="Z20" s="32"/>
      <c r="AA20" s="32"/>
      <c r="AB20" s="78" t="s">
        <v>31</v>
      </c>
      <c r="AC20" s="32" t="s">
        <v>31</v>
      </c>
      <c r="AD20" s="32"/>
      <c r="AE20" s="32"/>
      <c r="AF20" s="32"/>
      <c r="AG20" s="32"/>
      <c r="AH20" s="32"/>
      <c r="AI20" s="32"/>
      <c r="AJ20" s="32"/>
      <c r="AK20" s="33">
        <f>(((COUNTIF('4ème1'!V20:AJ20,"A"))*4)+((COUNTIF('4ème1'!V20:AJ20,"B"))*3)+((COUNTIF('4ème1'!V20:AJ20,"C"))*2)+((COUNTIF('4ème1'!V20:AJ20,"D"))*1))/3</f>
        <v>3</v>
      </c>
      <c r="AL20" s="33" t="str">
        <f t="shared" si="4"/>
        <v>B</v>
      </c>
      <c r="AM20" s="42" t="s">
        <v>31</v>
      </c>
      <c r="AN20" s="32"/>
      <c r="AO20" s="32"/>
      <c r="AP20" s="32"/>
      <c r="AQ20" s="32"/>
      <c r="AR20" s="32"/>
      <c r="AS20" s="33">
        <f>(((COUNTIF('4ème1'!AM20:AR20,"A"))*4)+((COUNTIF('4ème1'!AM20:AR20,"B"))*3)+((COUNTIF('4ème1'!AM20:AR20,"C"))*2)+((COUNTIF('4ème1'!AM20:AR20,"D"))*1))/1</f>
        <v>3</v>
      </c>
      <c r="AT20" s="33" t="str">
        <f t="shared" si="6"/>
        <v>B</v>
      </c>
      <c r="AU20" s="32"/>
      <c r="AV20" s="32"/>
      <c r="AW20" s="32"/>
      <c r="AX20" s="32" t="s">
        <v>30</v>
      </c>
      <c r="AY20" s="32"/>
      <c r="AZ20" s="112"/>
      <c r="BA20" s="116" t="s">
        <v>30</v>
      </c>
      <c r="BB20" s="77" t="s">
        <v>32</v>
      </c>
      <c r="BC20" s="41"/>
      <c r="BD20" s="78" t="s">
        <v>32</v>
      </c>
      <c r="BE20" s="32" t="s">
        <v>30</v>
      </c>
      <c r="BF20" s="32"/>
      <c r="BG20" s="32"/>
      <c r="BH20" s="32"/>
      <c r="BI20" s="32"/>
      <c r="BJ20" s="32"/>
      <c r="BK20" s="32"/>
      <c r="BL20" s="32"/>
      <c r="BM20" s="33">
        <f>(((COUNTIF('4ème1'!AU20:BL20,"A"))*4)+((COUNTIF('4ème1'!AU20:BL20,"B"))*3)+((COUNTIF('4ème1'!AU20:BL20,"C"))*2)+((COUNTIF('4ème1'!AU20:BL20,"D"))*1))/5</f>
        <v>3.2</v>
      </c>
      <c r="BN20" s="33" t="str">
        <f t="shared" si="5"/>
        <v>B</v>
      </c>
      <c r="BO20" s="32"/>
      <c r="BP20" s="32"/>
      <c r="BQ20" s="32"/>
      <c r="BR20" s="32"/>
      <c r="BS20" s="32"/>
      <c r="BT20" s="32"/>
      <c r="BU20" s="33"/>
      <c r="BV20" s="33"/>
      <c r="BW20" s="38"/>
    </row>
    <row r="21" spans="1:75" ht="17.100000000000001" customHeight="1" x14ac:dyDescent="0.25">
      <c r="A21" s="109" t="s">
        <v>259</v>
      </c>
      <c r="B21" s="137" t="s">
        <v>31</v>
      </c>
      <c r="C21" s="134" t="s">
        <v>32</v>
      </c>
      <c r="D21" s="135" t="s">
        <v>30</v>
      </c>
      <c r="E21" s="136">
        <f>(((COUNTIF('4ème1'!B21:D21,"A"))*4)+((COUNTIF('4ème1'!B21:D21,"B"))*3)+((COUNTIF('4ème1'!B21:D21,"C"))*2)+((COUNTIF('4ème1'!B21:D21,"D"))*1))/3</f>
        <v>3</v>
      </c>
      <c r="F21" s="136" t="str">
        <f t="shared" si="0"/>
        <v>B</v>
      </c>
      <c r="G21" s="75" t="s">
        <v>30</v>
      </c>
      <c r="H21" s="32"/>
      <c r="I21" s="32"/>
      <c r="J21" s="33">
        <f>(((COUNTIF('4ème1'!G21:I21,"A"))*4)+((COUNTIF('4ème1'!G21:I21,"B"))*3)+((COUNTIF('4ème1'!G21:I21,"C"))*2)+((COUNTIF('4ème1'!G21:I21,"D"))*1))/1</f>
        <v>4</v>
      </c>
      <c r="K21" s="33" t="str">
        <f t="shared" si="1"/>
        <v>A</v>
      </c>
      <c r="L21" s="94" t="s">
        <v>30</v>
      </c>
      <c r="M21" s="32"/>
      <c r="N21" s="32"/>
      <c r="O21" s="33">
        <f>(((COUNTIF('4ème1'!L21:N21,"A"))*4)+((COUNTIF('4ème1'!L21:N21,"B"))*3)+((COUNTIF('4ème1'!L21:N21,"C"))*2)+((COUNTIF('4ème1'!L21:N21,"D"))*1))/1</f>
        <v>4</v>
      </c>
      <c r="P21" s="33" t="str">
        <f t="shared" si="2"/>
        <v>A</v>
      </c>
      <c r="Q21" s="119" t="s">
        <v>32</v>
      </c>
      <c r="R21" s="32" t="s">
        <v>32</v>
      </c>
      <c r="S21" s="32"/>
      <c r="T21" s="33">
        <f>(((COUNTIF('4ème1'!Q21:S21,"A"))*4)+((COUNTIF('4ème1'!Q21:S21,"B"))*3)+((COUNTIF('4ème1'!Q21:S21,"C"))*2)+((COUNTIF('4ème1'!Q21:S21,"D"))*1))/2</f>
        <v>2</v>
      </c>
      <c r="U21" s="110" t="str">
        <f t="shared" si="3"/>
        <v>C</v>
      </c>
      <c r="V21" s="32"/>
      <c r="W21" s="32"/>
      <c r="X21" s="32"/>
      <c r="Y21" s="78" t="s">
        <v>31</v>
      </c>
      <c r="Z21" s="32"/>
      <c r="AA21" s="32"/>
      <c r="AB21" s="78" t="s">
        <v>30</v>
      </c>
      <c r="AC21" s="32" t="s">
        <v>32</v>
      </c>
      <c r="AD21" s="32"/>
      <c r="AE21" s="32"/>
      <c r="AF21" s="32"/>
      <c r="AG21" s="32"/>
      <c r="AH21" s="32"/>
      <c r="AI21" s="32"/>
      <c r="AJ21" s="32"/>
      <c r="AK21" s="33">
        <f>(((COUNTIF('4ème1'!V21:AJ21,"A"))*4)+((COUNTIF('4ème1'!V21:AJ21,"B"))*3)+((COUNTIF('4ème1'!V21:AJ21,"C"))*2)+((COUNTIF('4ème1'!V21:AJ21,"D"))*1))/3</f>
        <v>3</v>
      </c>
      <c r="AL21" s="33" t="str">
        <f t="shared" si="4"/>
        <v>B</v>
      </c>
      <c r="AM21" s="42" t="s">
        <v>32</v>
      </c>
      <c r="AN21" s="32"/>
      <c r="AO21" s="32"/>
      <c r="AP21" s="32"/>
      <c r="AQ21" s="32"/>
      <c r="AR21" s="32"/>
      <c r="AS21" s="33">
        <f>(((COUNTIF('4ème1'!AM21:AR21,"A"))*4)+((COUNTIF('4ème1'!AM21:AR21,"B"))*3)+((COUNTIF('4ème1'!AM21:AR21,"C"))*2)+((COUNTIF('4ème1'!AM21:AR21,"D"))*1))/1</f>
        <v>2</v>
      </c>
      <c r="AT21" s="33" t="str">
        <f t="shared" si="6"/>
        <v>C</v>
      </c>
      <c r="AU21" s="32"/>
      <c r="AV21" s="32"/>
      <c r="AW21" s="32"/>
      <c r="AX21" s="32" t="s">
        <v>34</v>
      </c>
      <c r="AY21" s="32"/>
      <c r="AZ21" s="112"/>
      <c r="BA21" s="116" t="s">
        <v>32</v>
      </c>
      <c r="BB21" s="77" t="s">
        <v>32</v>
      </c>
      <c r="BC21" s="41"/>
      <c r="BD21" s="78" t="s">
        <v>32</v>
      </c>
      <c r="BE21" s="32" t="s">
        <v>32</v>
      </c>
      <c r="BF21" s="32"/>
      <c r="BG21" s="32"/>
      <c r="BH21" s="32"/>
      <c r="BI21" s="32"/>
      <c r="BJ21" s="32"/>
      <c r="BK21" s="32"/>
      <c r="BL21" s="32"/>
      <c r="BM21" s="33">
        <f>(((COUNTIF('4ème1'!AU21:BL21,"A"))*4)+((COUNTIF('4ème1'!AU21:BL21,"B"))*3)+((COUNTIF('4ème1'!AU21:BL21,"C"))*2)+((COUNTIF('4ème1'!AU21:BL21,"D"))*1))/5</f>
        <v>1.6</v>
      </c>
      <c r="BN21" s="33" t="str">
        <f t="shared" si="5"/>
        <v>C</v>
      </c>
      <c r="BO21" s="32"/>
      <c r="BP21" s="32"/>
      <c r="BQ21" s="32"/>
      <c r="BR21" s="32"/>
      <c r="BS21" s="32"/>
      <c r="BT21" s="32"/>
      <c r="BU21" s="33"/>
      <c r="BV21" s="33"/>
      <c r="BW21" s="38"/>
    </row>
    <row r="22" spans="1:75" ht="17.100000000000001" customHeight="1" x14ac:dyDescent="0.25">
      <c r="A22" s="109" t="s">
        <v>260</v>
      </c>
      <c r="B22" s="137" t="s">
        <v>33</v>
      </c>
      <c r="C22" s="134" t="s">
        <v>31</v>
      </c>
      <c r="D22" s="135" t="s">
        <v>32</v>
      </c>
      <c r="E22" s="136">
        <f>(((COUNTIF('4ème1'!B22:D22,"A"))*4)+((COUNTIF('4ème1'!B22:D22,"B"))*3)+((COUNTIF('4ème1'!B22:D22,"C"))*2)+((COUNTIF('4ème1'!B22:D22,"D"))*1))/3</f>
        <v>2</v>
      </c>
      <c r="F22" s="136" t="str">
        <f t="shared" si="0"/>
        <v>C</v>
      </c>
      <c r="G22" s="75" t="s">
        <v>32</v>
      </c>
      <c r="H22" s="32"/>
      <c r="I22" s="32"/>
      <c r="J22" s="33">
        <f>(((COUNTIF('4ème1'!G22:I22,"A"))*4)+((COUNTIF('4ème1'!G22:I22,"B"))*3)+((COUNTIF('4ème1'!G22:I22,"C"))*2)+((COUNTIF('4ème1'!G22:I22,"D"))*1))/1</f>
        <v>2</v>
      </c>
      <c r="K22" s="33" t="str">
        <f t="shared" si="1"/>
        <v>C</v>
      </c>
      <c r="L22" s="94" t="s">
        <v>32</v>
      </c>
      <c r="M22" s="32"/>
      <c r="N22" s="32"/>
      <c r="O22" s="33">
        <f>(((COUNTIF('4ème1'!L22:N22,"A"))*4)+((COUNTIF('4ème1'!L22:N22,"B"))*3)+((COUNTIF('4ème1'!L22:N22,"C"))*2)+((COUNTIF('4ème1'!L22:N22,"D"))*1))/1</f>
        <v>2</v>
      </c>
      <c r="P22" s="33" t="str">
        <f t="shared" si="2"/>
        <v>C</v>
      </c>
      <c r="Q22" s="119" t="s">
        <v>32</v>
      </c>
      <c r="R22" s="32" t="s">
        <v>31</v>
      </c>
      <c r="S22" s="32"/>
      <c r="T22" s="33">
        <f>(((COUNTIF('4ème1'!Q22:S22,"A"))*4)+((COUNTIF('4ème1'!Q22:S22,"B"))*3)+((COUNTIF('4ème1'!Q22:S22,"C"))*2)+((COUNTIF('4ème1'!Q22:S22,"D"))*1))/2</f>
        <v>2.5</v>
      </c>
      <c r="U22" s="110" t="str">
        <f t="shared" si="3"/>
        <v>C</v>
      </c>
      <c r="V22" s="32"/>
      <c r="W22" s="32"/>
      <c r="X22" s="32"/>
      <c r="Y22" s="78" t="s">
        <v>31</v>
      </c>
      <c r="Z22" s="32"/>
      <c r="AA22" s="32"/>
      <c r="AB22" s="78" t="s">
        <v>32</v>
      </c>
      <c r="AC22" s="32" t="s">
        <v>33</v>
      </c>
      <c r="AD22" s="32"/>
      <c r="AE22" s="32"/>
      <c r="AF22" s="32"/>
      <c r="AG22" s="32"/>
      <c r="AH22" s="32"/>
      <c r="AI22" s="32"/>
      <c r="AJ22" s="32"/>
      <c r="AK22" s="33">
        <f>(((COUNTIF('4ème1'!V22:AJ22,"A"))*4)+((COUNTIF('4ème1'!V22:AJ22,"B"))*3)+((COUNTIF('4ème1'!V22:AJ22,"C"))*2)+((COUNTIF('4ème1'!V22:AJ22,"D"))*1))/3</f>
        <v>2</v>
      </c>
      <c r="AL22" s="33" t="str">
        <f t="shared" si="4"/>
        <v>C</v>
      </c>
      <c r="AM22" s="4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 t="s">
        <v>31</v>
      </c>
      <c r="AY22" s="32"/>
      <c r="AZ22" s="112"/>
      <c r="BA22" s="116" t="s">
        <v>31</v>
      </c>
      <c r="BB22" s="77" t="s">
        <v>32</v>
      </c>
      <c r="BC22" s="41"/>
      <c r="BD22" s="78" t="s">
        <v>32</v>
      </c>
      <c r="BE22" s="32" t="s">
        <v>33</v>
      </c>
      <c r="BF22" s="32"/>
      <c r="BG22" s="32"/>
      <c r="BH22" s="32"/>
      <c r="BI22" s="32"/>
      <c r="BJ22" s="32"/>
      <c r="BK22" s="32"/>
      <c r="BL22" s="32"/>
      <c r="BM22" s="33">
        <f>(((COUNTIF('4ème1'!AU22:BL22,"A"))*4)+((COUNTIF('4ème1'!AU22:BL22,"B"))*3)+((COUNTIF('4ème1'!AU22:BL22,"C"))*2)+((COUNTIF('4ème1'!AU22:BL22,"D"))*1))/5</f>
        <v>2.2000000000000002</v>
      </c>
      <c r="BN22" s="33" t="str">
        <f t="shared" si="5"/>
        <v>C</v>
      </c>
      <c r="BO22" s="32"/>
      <c r="BP22" s="32"/>
      <c r="BQ22" s="32"/>
      <c r="BR22" s="32"/>
      <c r="BS22" s="32"/>
      <c r="BT22" s="32"/>
      <c r="BU22" s="33"/>
      <c r="BV22" s="33"/>
      <c r="BW22" s="38"/>
    </row>
    <row r="23" spans="1:75" ht="17.100000000000001" customHeight="1" x14ac:dyDescent="0.25">
      <c r="A23" s="109" t="s">
        <v>261</v>
      </c>
      <c r="B23" s="137" t="s">
        <v>31</v>
      </c>
      <c r="C23" s="134" t="s">
        <v>31</v>
      </c>
      <c r="D23" s="135" t="s">
        <v>30</v>
      </c>
      <c r="E23" s="136">
        <f>(((COUNTIF('4ème1'!B23:D23,"A"))*4)+((COUNTIF('4ème1'!B23:D23,"B"))*3)+((COUNTIF('4ème1'!B23:D23,"C"))*2)+((COUNTIF('4ème1'!B23:D23,"D"))*1))/3</f>
        <v>3.3333333333333335</v>
      </c>
      <c r="F23" s="136" t="str">
        <f t="shared" si="0"/>
        <v>B</v>
      </c>
      <c r="G23" s="75" t="s">
        <v>30</v>
      </c>
      <c r="H23" s="32"/>
      <c r="I23" s="32"/>
      <c r="J23" s="33">
        <f>(((COUNTIF('4ème1'!G23:I23,"A"))*4)+((COUNTIF('4ème1'!G23:I23,"B"))*3)+((COUNTIF('4ème1'!G23:I23,"C"))*2)+((COUNTIF('4ème1'!G23:I23,"D"))*1))/1</f>
        <v>4</v>
      </c>
      <c r="K23" s="33" t="str">
        <f t="shared" si="1"/>
        <v>A</v>
      </c>
      <c r="L23" s="94" t="s">
        <v>30</v>
      </c>
      <c r="M23" s="32"/>
      <c r="N23" s="32"/>
      <c r="O23" s="33">
        <f>(((COUNTIF('4ème1'!L23:N23,"A"))*4)+((COUNTIF('4ème1'!L23:N23,"B"))*3)+((COUNTIF('4ème1'!L23:N23,"C"))*2)+((COUNTIF('4ème1'!L23:N23,"D"))*1))/1</f>
        <v>4</v>
      </c>
      <c r="P23" s="33" t="str">
        <f t="shared" si="2"/>
        <v>A</v>
      </c>
      <c r="Q23" s="119" t="s">
        <v>32</v>
      </c>
      <c r="R23" s="32" t="s">
        <v>31</v>
      </c>
      <c r="S23" s="32"/>
      <c r="T23" s="33">
        <f>(((COUNTIF('4ème1'!Q23:S23,"A"))*4)+((COUNTIF('4ème1'!Q23:S23,"B"))*3)+((COUNTIF('4ème1'!Q23:S23,"C"))*2)+((COUNTIF('4ème1'!Q23:S23,"D"))*1))/2</f>
        <v>2.5</v>
      </c>
      <c r="U23" s="110" t="str">
        <f t="shared" si="3"/>
        <v>C</v>
      </c>
      <c r="V23" s="32"/>
      <c r="W23" s="32"/>
      <c r="X23" s="32"/>
      <c r="Y23" s="78" t="s">
        <v>31</v>
      </c>
      <c r="Z23" s="32"/>
      <c r="AA23" s="32"/>
      <c r="AB23" s="78" t="s">
        <v>31</v>
      </c>
      <c r="AC23" s="32" t="s">
        <v>32</v>
      </c>
      <c r="AD23" s="32"/>
      <c r="AE23" s="32"/>
      <c r="AF23" s="32"/>
      <c r="AG23" s="32"/>
      <c r="AH23" s="32"/>
      <c r="AI23" s="32"/>
      <c r="AJ23" s="32"/>
      <c r="AK23" s="33">
        <f>(((COUNTIF('4ème1'!V23:AJ23,"A"))*4)+((COUNTIF('4ème1'!V23:AJ23,"B"))*3)+((COUNTIF('4ème1'!V23:AJ23,"C"))*2)+((COUNTIF('4ème1'!V23:AJ23,"D"))*1))/3</f>
        <v>2.6666666666666665</v>
      </c>
      <c r="AL23" s="33" t="str">
        <f t="shared" si="4"/>
        <v>C</v>
      </c>
      <c r="AM23" s="42" t="s">
        <v>32</v>
      </c>
      <c r="AN23" s="32"/>
      <c r="AO23" s="32"/>
      <c r="AP23" s="32"/>
      <c r="AQ23" s="32"/>
      <c r="AR23" s="32"/>
      <c r="AS23" s="33">
        <f>(((COUNTIF('4ème1'!AM23:AR23,"A"))*4)+((COUNTIF('4ème1'!AM23:AR23,"B"))*3)+((COUNTIF('4ème1'!AM23:AR23,"C"))*2)+((COUNTIF('4ème1'!AM23:AR23,"D"))*1))/1</f>
        <v>2</v>
      </c>
      <c r="AT23" s="33" t="str">
        <f t="shared" si="6"/>
        <v>C</v>
      </c>
      <c r="AU23" s="32"/>
      <c r="AV23" s="32"/>
      <c r="AW23" s="32"/>
      <c r="AX23" s="32" t="s">
        <v>33</v>
      </c>
      <c r="AY23" s="32"/>
      <c r="AZ23" s="112"/>
      <c r="BA23" s="116" t="s">
        <v>31</v>
      </c>
      <c r="BB23" s="77" t="s">
        <v>33</v>
      </c>
      <c r="BC23" s="41"/>
      <c r="BD23" s="78" t="s">
        <v>31</v>
      </c>
      <c r="BE23" s="32" t="s">
        <v>31</v>
      </c>
      <c r="BF23" s="32"/>
      <c r="BG23" s="32"/>
      <c r="BH23" s="32"/>
      <c r="BI23" s="32"/>
      <c r="BJ23" s="32"/>
      <c r="BK23" s="32"/>
      <c r="BL23" s="32"/>
      <c r="BM23" s="33">
        <f>(((COUNTIF('4ème1'!AU23:BL23,"A"))*4)+((COUNTIF('4ème1'!AU23:BL23,"B"))*3)+((COUNTIF('4ème1'!AU23:BL23,"C"))*2)+((COUNTIF('4ème1'!AU23:BL23,"D"))*1))/5</f>
        <v>2.2000000000000002</v>
      </c>
      <c r="BN23" s="33" t="str">
        <f t="shared" si="5"/>
        <v>C</v>
      </c>
      <c r="BO23" s="32"/>
      <c r="BP23" s="32"/>
      <c r="BQ23" s="32"/>
      <c r="BR23" s="32"/>
      <c r="BS23" s="32"/>
      <c r="BT23" s="32"/>
      <c r="BU23" s="33"/>
      <c r="BV23" s="33"/>
      <c r="BW23" s="38"/>
    </row>
    <row r="24" spans="1:75" ht="17.100000000000001" customHeight="1" x14ac:dyDescent="0.25">
      <c r="A24" s="109" t="s">
        <v>262</v>
      </c>
      <c r="B24" s="137" t="s">
        <v>31</v>
      </c>
      <c r="C24" s="134" t="s">
        <v>31</v>
      </c>
      <c r="D24" s="135" t="s">
        <v>32</v>
      </c>
      <c r="E24" s="136">
        <f>(((COUNTIF('4ème1'!B24:D24,"A"))*4)+((COUNTIF('4ème1'!B24:D24,"B"))*3)+((COUNTIF('4ème1'!B24:D24,"C"))*2)+((COUNTIF('4ème1'!B24:D24,"D"))*1))/3</f>
        <v>2.6666666666666665</v>
      </c>
      <c r="F24" s="136" t="str">
        <f t="shared" si="0"/>
        <v>C</v>
      </c>
      <c r="G24" s="75" t="s">
        <v>31</v>
      </c>
      <c r="H24" s="32"/>
      <c r="I24" s="32"/>
      <c r="J24" s="33">
        <f>(((COUNTIF('4ème1'!G24:I24,"A"))*4)+((COUNTIF('4ème1'!G24:I24,"B"))*3)+((COUNTIF('4ème1'!G24:I24,"C"))*2)+((COUNTIF('4ème1'!G24:I24,"D"))*1))/1</f>
        <v>3</v>
      </c>
      <c r="K24" s="33" t="str">
        <f t="shared" si="1"/>
        <v>B</v>
      </c>
      <c r="L24" s="94" t="s">
        <v>30</v>
      </c>
      <c r="M24" s="32"/>
      <c r="N24" s="32"/>
      <c r="O24" s="33">
        <f>(((COUNTIF('4ème1'!L24:N24,"A"))*4)+((COUNTIF('4ème1'!L24:N24,"B"))*3)+((COUNTIF('4ème1'!L24:N24,"C"))*2)+((COUNTIF('4ème1'!L24:N24,"D"))*1))/1</f>
        <v>4</v>
      </c>
      <c r="P24" s="33" t="str">
        <f t="shared" si="2"/>
        <v>A</v>
      </c>
      <c r="Q24" s="119" t="s">
        <v>31</v>
      </c>
      <c r="R24" s="32" t="s">
        <v>31</v>
      </c>
      <c r="S24" s="32"/>
      <c r="T24" s="33">
        <f>(((COUNTIF('4ème1'!Q24:S24,"A"))*4)+((COUNTIF('4ème1'!Q24:S24,"B"))*3)+((COUNTIF('4ème1'!Q24:S24,"C"))*2)+((COUNTIF('4ème1'!Q24:S24,"D"))*1))/2</f>
        <v>3</v>
      </c>
      <c r="U24" s="110" t="str">
        <f t="shared" si="3"/>
        <v>B</v>
      </c>
      <c r="V24" s="32"/>
      <c r="W24" s="32"/>
      <c r="X24" s="32"/>
      <c r="Y24" s="78" t="s">
        <v>32</v>
      </c>
      <c r="Z24" s="32"/>
      <c r="AA24" s="32"/>
      <c r="AB24" s="78"/>
      <c r="AC24" s="32" t="s">
        <v>33</v>
      </c>
      <c r="AD24" s="32"/>
      <c r="AE24" s="32"/>
      <c r="AF24" s="32"/>
      <c r="AG24" s="32"/>
      <c r="AH24" s="32"/>
      <c r="AI24" s="32"/>
      <c r="AJ24" s="32"/>
      <c r="AK24" s="33">
        <f>(((COUNTIF('4ème1'!V24:AJ24,"A"))*4)+((COUNTIF('4ème1'!V24:AJ24,"B"))*3)+((COUNTIF('4ème1'!V24:AJ24,"C"))*2)+((COUNTIF('4ème1'!V24:AJ24,"D"))*1))/3</f>
        <v>1</v>
      </c>
      <c r="AL24" s="33" t="str">
        <f t="shared" si="4"/>
        <v>D</v>
      </c>
      <c r="AM24" s="4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 t="s">
        <v>32</v>
      </c>
      <c r="AY24" s="32"/>
      <c r="AZ24" s="112"/>
      <c r="BA24" s="116" t="s">
        <v>30</v>
      </c>
      <c r="BB24" s="77"/>
      <c r="BC24" s="41"/>
      <c r="BD24" s="78"/>
      <c r="BE24" s="32" t="s">
        <v>32</v>
      </c>
      <c r="BF24" s="32"/>
      <c r="BG24" s="32"/>
      <c r="BH24" s="32"/>
      <c r="BI24" s="32"/>
      <c r="BJ24" s="32"/>
      <c r="BK24" s="32"/>
      <c r="BL24" s="32"/>
      <c r="BM24" s="33">
        <f>(((COUNTIF('4ème1'!AU24:BL24,"A"))*4)+((COUNTIF('4ème1'!AU24:BL24,"B"))*3)+((COUNTIF('4ème1'!AU24:BL24,"C"))*2)+((COUNTIF('4ème1'!AU24:BL24,"D"))*1))/5</f>
        <v>1.6</v>
      </c>
      <c r="BN24" s="33" t="str">
        <f t="shared" si="5"/>
        <v>C</v>
      </c>
      <c r="BO24" s="32"/>
      <c r="BP24" s="32"/>
      <c r="BQ24" s="32"/>
      <c r="BR24" s="32"/>
      <c r="BS24" s="32"/>
      <c r="BT24" s="32"/>
      <c r="BU24" s="33"/>
      <c r="BV24" s="33"/>
      <c r="BW24" s="38"/>
    </row>
    <row r="25" spans="1:75" ht="17.100000000000001" customHeight="1" x14ac:dyDescent="0.25">
      <c r="A25" s="109" t="s">
        <v>263</v>
      </c>
      <c r="B25" s="137" t="s">
        <v>31</v>
      </c>
      <c r="C25" s="134" t="s">
        <v>31</v>
      </c>
      <c r="D25" s="135" t="s">
        <v>30</v>
      </c>
      <c r="E25" s="136">
        <f>(((COUNTIF('4ème1'!B25:D25,"A"))*4)+((COUNTIF('4ème1'!B25:D25,"B"))*3)+((COUNTIF('4ème1'!B25:D25,"C"))*2)+((COUNTIF('4ème1'!B25:D25,"D"))*1))/3</f>
        <v>3.3333333333333335</v>
      </c>
      <c r="F25" s="136" t="str">
        <f t="shared" si="0"/>
        <v>B</v>
      </c>
      <c r="G25" s="75" t="s">
        <v>30</v>
      </c>
      <c r="H25" s="32"/>
      <c r="I25" s="32"/>
      <c r="J25" s="33">
        <f>(((COUNTIF('4ème1'!G25:I25,"A"))*4)+((COUNTIF('4ème1'!G25:I25,"B"))*3)+((COUNTIF('4ème1'!G25:I25,"C"))*2)+((COUNTIF('4ème1'!G25:I25,"D"))*1))/1</f>
        <v>4</v>
      </c>
      <c r="K25" s="33" t="str">
        <f t="shared" si="1"/>
        <v>A</v>
      </c>
      <c r="L25" s="94" t="s">
        <v>30</v>
      </c>
      <c r="M25" s="32"/>
      <c r="N25" s="32"/>
      <c r="O25" s="33">
        <f>(((COUNTIF('4ème1'!L25:N25,"A"))*4)+((COUNTIF('4ème1'!L25:N25,"B"))*3)+((COUNTIF('4ème1'!L25:N25,"C"))*2)+((COUNTIF('4ème1'!L25:N25,"D"))*1))/1</f>
        <v>4</v>
      </c>
      <c r="P25" s="33" t="str">
        <f t="shared" si="2"/>
        <v>A</v>
      </c>
      <c r="Q25" s="119" t="s">
        <v>31</v>
      </c>
      <c r="R25" s="32" t="s">
        <v>30</v>
      </c>
      <c r="S25" s="32"/>
      <c r="T25" s="33">
        <f>(((COUNTIF('4ème1'!Q25:S25,"A"))*4)+((COUNTIF('4ème1'!Q25:S25,"B"))*3)+((COUNTIF('4ème1'!Q25:S25,"C"))*2)+((COUNTIF('4ème1'!Q25:S25,"D"))*1))/2</f>
        <v>3.5</v>
      </c>
      <c r="U25" s="110" t="str">
        <f t="shared" si="3"/>
        <v>B</v>
      </c>
      <c r="V25" s="32"/>
      <c r="W25" s="32"/>
      <c r="X25" s="32"/>
      <c r="Y25" s="78" t="s">
        <v>30</v>
      </c>
      <c r="Z25" s="32"/>
      <c r="AA25" s="32"/>
      <c r="AB25" s="78" t="s">
        <v>31</v>
      </c>
      <c r="AC25" s="32" t="s">
        <v>30</v>
      </c>
      <c r="AD25" s="32"/>
      <c r="AE25" s="32"/>
      <c r="AF25" s="32"/>
      <c r="AG25" s="32"/>
      <c r="AH25" s="32"/>
      <c r="AI25" s="32"/>
      <c r="AJ25" s="32"/>
      <c r="AK25" s="33">
        <f>(((COUNTIF('4ème1'!V25:AJ25,"A"))*4)+((COUNTIF('4ème1'!V25:AJ25,"B"))*3)+((COUNTIF('4ème1'!V25:AJ25,"C"))*2)+((COUNTIF('4ème1'!V25:AJ25,"D"))*1))/3</f>
        <v>3.6666666666666665</v>
      </c>
      <c r="AL25" s="33" t="str">
        <f t="shared" si="4"/>
        <v>B</v>
      </c>
      <c r="AM25" s="42" t="s">
        <v>30</v>
      </c>
      <c r="AN25" s="32"/>
      <c r="AO25" s="32"/>
      <c r="AP25" s="32"/>
      <c r="AQ25" s="32"/>
      <c r="AR25" s="32"/>
      <c r="AS25" s="33">
        <f>(((COUNTIF('4ème1'!AM25:AR25,"A"))*4)+((COUNTIF('4ème1'!AM25:AR25,"B"))*3)+((COUNTIF('4ème1'!AM25:AR25,"C"))*2)+((COUNTIF('4ème1'!AM25:AR25,"D"))*1))/1</f>
        <v>4</v>
      </c>
      <c r="AT25" s="33" t="str">
        <f t="shared" si="6"/>
        <v>A</v>
      </c>
      <c r="AU25" s="32"/>
      <c r="AV25" s="32"/>
      <c r="AW25" s="32"/>
      <c r="AX25" s="32" t="s">
        <v>30</v>
      </c>
      <c r="AY25" s="32"/>
      <c r="AZ25" s="112"/>
      <c r="BA25" s="116" t="s">
        <v>30</v>
      </c>
      <c r="BB25" s="77" t="s">
        <v>31</v>
      </c>
      <c r="BC25" s="41"/>
      <c r="BD25" s="78" t="s">
        <v>31</v>
      </c>
      <c r="BE25" s="32" t="s">
        <v>30</v>
      </c>
      <c r="BF25" s="32"/>
      <c r="BG25" s="32"/>
      <c r="BH25" s="32"/>
      <c r="BI25" s="32"/>
      <c r="BJ25" s="32"/>
      <c r="BK25" s="32"/>
      <c r="BL25" s="32"/>
      <c r="BM25" s="33">
        <f>(((COUNTIF('4ème1'!AU25:BL25,"A"))*4)+((COUNTIF('4ème1'!AU25:BL25,"B"))*3)+((COUNTIF('4ème1'!AU25:BL25,"C"))*2)+((COUNTIF('4ème1'!AU25:BL25,"D"))*1))/5</f>
        <v>3.6</v>
      </c>
      <c r="BN25" s="33" t="str">
        <f t="shared" si="5"/>
        <v>B</v>
      </c>
      <c r="BO25" s="32"/>
      <c r="BP25" s="32"/>
      <c r="BQ25" s="32"/>
      <c r="BR25" s="32"/>
      <c r="BS25" s="32"/>
      <c r="BT25" s="32"/>
      <c r="BU25" s="33"/>
      <c r="BV25" s="33"/>
      <c r="BW25" s="38"/>
    </row>
    <row r="26" spans="1:75" ht="17.100000000000001" customHeight="1" x14ac:dyDescent="0.25">
      <c r="A26" s="109" t="s">
        <v>264</v>
      </c>
      <c r="B26" s="137" t="s">
        <v>31</v>
      </c>
      <c r="C26" s="134" t="s">
        <v>31</v>
      </c>
      <c r="D26" s="135" t="s">
        <v>30</v>
      </c>
      <c r="E26" s="136">
        <f>(((COUNTIF('4ème1'!B26:D26,"A"))*4)+((COUNTIF('4ème1'!B26:D26,"B"))*3)+((COUNTIF('4ème1'!B26:D26,"C"))*2)+((COUNTIF('4ème1'!B26:D26,"D"))*1))/3</f>
        <v>3.3333333333333335</v>
      </c>
      <c r="F26" s="136" t="str">
        <f t="shared" si="0"/>
        <v>B</v>
      </c>
      <c r="G26" s="75" t="s">
        <v>30</v>
      </c>
      <c r="H26" s="32"/>
      <c r="I26" s="32"/>
      <c r="J26" s="33">
        <f>(((COUNTIF('4ème1'!G26:I26,"A"))*4)+((COUNTIF('4ème1'!G26:I26,"B"))*3)+((COUNTIF('4ème1'!G26:I26,"C"))*2)+((COUNTIF('4ème1'!G26:I26,"D"))*1))/1</f>
        <v>4</v>
      </c>
      <c r="K26" s="33" t="str">
        <f t="shared" si="1"/>
        <v>A</v>
      </c>
      <c r="L26" s="94" t="s">
        <v>30</v>
      </c>
      <c r="M26" s="32"/>
      <c r="N26" s="32"/>
      <c r="O26" s="33">
        <f>(((COUNTIF('4ème1'!L26:N26,"A"))*4)+((COUNTIF('4ème1'!L26:N26,"B"))*3)+((COUNTIF('4ème1'!L26:N26,"C"))*2)+((COUNTIF('4ème1'!L26:N26,"D"))*1))/1</f>
        <v>4</v>
      </c>
      <c r="P26" s="33" t="str">
        <f t="shared" si="2"/>
        <v>A</v>
      </c>
      <c r="Q26" s="119" t="s">
        <v>31</v>
      </c>
      <c r="R26" s="32" t="s">
        <v>31</v>
      </c>
      <c r="S26" s="32"/>
      <c r="T26" s="33">
        <f>(((COUNTIF('4ème1'!Q26:S26,"A"))*4)+((COUNTIF('4ème1'!Q26:S26,"B"))*3)+((COUNTIF('4ème1'!Q26:S26,"C"))*2)+((COUNTIF('4ème1'!Q26:S26,"D"))*1))/2</f>
        <v>3</v>
      </c>
      <c r="U26" s="110" t="str">
        <f t="shared" si="3"/>
        <v>B</v>
      </c>
      <c r="V26" s="32"/>
      <c r="W26" s="32"/>
      <c r="X26" s="32"/>
      <c r="Y26" s="78" t="s">
        <v>31</v>
      </c>
      <c r="Z26" s="32"/>
      <c r="AA26" s="32"/>
      <c r="AB26" s="78"/>
      <c r="AC26" s="32" t="s">
        <v>33</v>
      </c>
      <c r="AD26" s="32"/>
      <c r="AE26" s="32"/>
      <c r="AF26" s="32"/>
      <c r="AG26" s="32"/>
      <c r="AH26" s="32"/>
      <c r="AI26" s="32"/>
      <c r="AJ26" s="32"/>
      <c r="AK26" s="33">
        <f>(((COUNTIF('4ème1'!V26:AJ26,"A"))*4)+((COUNTIF('4ème1'!V26:AJ26,"B"))*3)+((COUNTIF('4ème1'!V26:AJ26,"C"))*2)+((COUNTIF('4ème1'!V26:AJ26,"D"))*1))/3</f>
        <v>1.3333333333333333</v>
      </c>
      <c r="AL26" s="33" t="str">
        <f t="shared" si="4"/>
        <v>D</v>
      </c>
      <c r="AM26" s="4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 t="s">
        <v>33</v>
      </c>
      <c r="AY26" s="32"/>
      <c r="AZ26" s="112"/>
      <c r="BA26" s="116" t="s">
        <v>31</v>
      </c>
      <c r="BB26" s="77"/>
      <c r="BC26" s="41"/>
      <c r="BD26" s="78"/>
      <c r="BE26" s="32" t="s">
        <v>33</v>
      </c>
      <c r="BF26" s="32"/>
      <c r="BG26" s="32"/>
      <c r="BH26" s="32"/>
      <c r="BI26" s="32"/>
      <c r="BJ26" s="32"/>
      <c r="BK26" s="32"/>
      <c r="BL26" s="32"/>
      <c r="BM26" s="33">
        <f>(((COUNTIF('4ème1'!AU26:BL26,"A"))*4)+((COUNTIF('4ème1'!AU26:BL26,"B"))*3)+((COUNTIF('4ème1'!AU26:BL26,"C"))*2)+((COUNTIF('4ème1'!AU26:BL26,"D"))*1))/5</f>
        <v>1</v>
      </c>
      <c r="BN26" s="33" t="str">
        <f t="shared" si="5"/>
        <v>D</v>
      </c>
      <c r="BO26" s="32"/>
      <c r="BP26" s="32"/>
      <c r="BQ26" s="32"/>
      <c r="BR26" s="32"/>
      <c r="BS26" s="32"/>
      <c r="BT26" s="32"/>
      <c r="BU26" s="33"/>
      <c r="BV26" s="33"/>
      <c r="BW26" s="38"/>
    </row>
    <row r="27" spans="1:75" ht="17.100000000000001" customHeight="1" x14ac:dyDescent="0.25">
      <c r="A27" s="109" t="s">
        <v>265</v>
      </c>
      <c r="B27" s="137" t="s">
        <v>31</v>
      </c>
      <c r="C27" s="134" t="s">
        <v>30</v>
      </c>
      <c r="D27" s="135" t="s">
        <v>32</v>
      </c>
      <c r="E27" s="136">
        <f>(((COUNTIF('4ème1'!B27:D27,"A"))*4)+((COUNTIF('4ème1'!B27:D27,"B"))*3)+((COUNTIF('4ème1'!B27:D27,"C"))*2)+((COUNTIF('4ème1'!B27:D27,"D"))*1))/3</f>
        <v>3</v>
      </c>
      <c r="F27" s="136" t="str">
        <f t="shared" si="0"/>
        <v>B</v>
      </c>
      <c r="G27" s="75" t="s">
        <v>30</v>
      </c>
      <c r="H27" s="32"/>
      <c r="I27" s="32"/>
      <c r="J27" s="33">
        <f>(((COUNTIF('4ème1'!G27:I27,"A"))*4)+((COUNTIF('4ème1'!G27:I27,"B"))*3)+((COUNTIF('4ème1'!G27:I27,"C"))*2)+((COUNTIF('4ème1'!G27:I27,"D"))*1))/1</f>
        <v>4</v>
      </c>
      <c r="K27" s="33" t="str">
        <f t="shared" si="1"/>
        <v>A</v>
      </c>
      <c r="L27" s="94" t="s">
        <v>30</v>
      </c>
      <c r="M27" s="32"/>
      <c r="N27" s="32"/>
      <c r="O27" s="33">
        <f>(((COUNTIF('4ème1'!L27:N27,"A"))*4)+((COUNTIF('4ème1'!L27:N27,"B"))*3)+((COUNTIF('4ème1'!L27:N27,"C"))*2)+((COUNTIF('4ème1'!L27:N27,"D"))*1))/1</f>
        <v>4</v>
      </c>
      <c r="P27" s="33" t="str">
        <f t="shared" si="2"/>
        <v>A</v>
      </c>
      <c r="Q27" s="119" t="s">
        <v>32</v>
      </c>
      <c r="R27" s="32" t="s">
        <v>31</v>
      </c>
      <c r="S27" s="32"/>
      <c r="T27" s="33">
        <f>(((COUNTIF('4ème1'!Q27:S27,"A"))*4)+((COUNTIF('4ème1'!Q27:S27,"B"))*3)+((COUNTIF('4ème1'!Q27:S27,"C"))*2)+((COUNTIF('4ème1'!Q27:S27,"D"))*1))/2</f>
        <v>2.5</v>
      </c>
      <c r="U27" s="110" t="str">
        <f t="shared" si="3"/>
        <v>C</v>
      </c>
      <c r="V27" s="32"/>
      <c r="W27" s="32"/>
      <c r="X27" s="32"/>
      <c r="Y27" s="78" t="s">
        <v>31</v>
      </c>
      <c r="Z27" s="32"/>
      <c r="AA27" s="32"/>
      <c r="AB27" s="78"/>
      <c r="AC27" s="32" t="s">
        <v>33</v>
      </c>
      <c r="AD27" s="32"/>
      <c r="AE27" s="32"/>
      <c r="AF27" s="32"/>
      <c r="AG27" s="32"/>
      <c r="AH27" s="32"/>
      <c r="AI27" s="32"/>
      <c r="AJ27" s="32"/>
      <c r="AK27" s="33">
        <f>(((COUNTIF('4ème1'!V27:AJ27,"A"))*4)+((COUNTIF('4ème1'!V27:AJ27,"B"))*3)+((COUNTIF('4ème1'!V27:AJ27,"C"))*2)+((COUNTIF('4ème1'!V27:AJ27,"D"))*1))/3</f>
        <v>1.3333333333333333</v>
      </c>
      <c r="AL27" s="33" t="str">
        <f t="shared" si="4"/>
        <v>D</v>
      </c>
      <c r="AM27" s="4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 t="s">
        <v>34</v>
      </c>
      <c r="AY27" s="32"/>
      <c r="AZ27" s="112"/>
      <c r="BA27" s="116" t="s">
        <v>31</v>
      </c>
      <c r="BB27" s="77"/>
      <c r="BC27" s="41"/>
      <c r="BD27" s="78"/>
      <c r="BE27" s="32" t="s">
        <v>33</v>
      </c>
      <c r="BF27" s="32"/>
      <c r="BG27" s="32"/>
      <c r="BH27" s="32"/>
      <c r="BI27" s="32"/>
      <c r="BJ27" s="32"/>
      <c r="BK27" s="32"/>
      <c r="BL27" s="32"/>
      <c r="BM27" s="33">
        <f>(((COUNTIF('4ème1'!AU27:BL27,"A"))*4)+((COUNTIF('4ème1'!AU27:BL27,"B"))*3)+((COUNTIF('4ème1'!AU27:BL27,"C"))*2)+((COUNTIF('4ème1'!AU27:BL27,"D"))*1))/5</f>
        <v>0.8</v>
      </c>
      <c r="BN27" s="33" t="str">
        <f t="shared" si="5"/>
        <v>D</v>
      </c>
      <c r="BO27" s="32"/>
      <c r="BP27" s="32"/>
      <c r="BQ27" s="32"/>
      <c r="BR27" s="32"/>
      <c r="BS27" s="32"/>
      <c r="BT27" s="32"/>
      <c r="BU27" s="33"/>
      <c r="BV27" s="33"/>
      <c r="BW27" s="38"/>
    </row>
    <row r="28" spans="1:75" ht="17.100000000000001" customHeight="1" x14ac:dyDescent="0.25">
      <c r="A28" s="109" t="s">
        <v>266</v>
      </c>
      <c r="B28" s="137" t="s">
        <v>31</v>
      </c>
      <c r="C28" s="134" t="s">
        <v>30</v>
      </c>
      <c r="D28" s="135" t="s">
        <v>30</v>
      </c>
      <c r="E28" s="136">
        <f>(((COUNTIF('4ème1'!B28:D28,"A"))*4)+((COUNTIF('4ème1'!B28:D28,"B"))*3)+((COUNTIF('4ème1'!B28:D28,"C"))*2)+((COUNTIF('4ème1'!B28:D28,"D"))*1))/3</f>
        <v>3.6666666666666665</v>
      </c>
      <c r="F28" s="136" t="str">
        <f t="shared" si="0"/>
        <v>B</v>
      </c>
      <c r="G28" s="75" t="s">
        <v>30</v>
      </c>
      <c r="H28" s="32"/>
      <c r="I28" s="32"/>
      <c r="J28" s="33">
        <f>(((COUNTIF('4ème1'!G28:I28,"A"))*4)+((COUNTIF('4ème1'!G28:I28,"B"))*3)+((COUNTIF('4ème1'!G28:I28,"C"))*2)+((COUNTIF('4ème1'!G28:I28,"D"))*1))/1</f>
        <v>4</v>
      </c>
      <c r="K28" s="33" t="str">
        <f t="shared" si="1"/>
        <v>A</v>
      </c>
      <c r="L28" s="94" t="s">
        <v>30</v>
      </c>
      <c r="M28" s="32"/>
      <c r="N28" s="32"/>
      <c r="O28" s="33">
        <f>(((COUNTIF('4ème1'!L28:N28,"A"))*4)+((COUNTIF('4ème1'!L28:N28,"B"))*3)+((COUNTIF('4ème1'!L28:N28,"C"))*2)+((COUNTIF('4ème1'!L28:N28,"D"))*1))/1</f>
        <v>4</v>
      </c>
      <c r="P28" s="33" t="str">
        <f t="shared" si="2"/>
        <v>A</v>
      </c>
      <c r="Q28" s="119" t="s">
        <v>32</v>
      </c>
      <c r="R28" s="32" t="s">
        <v>32</v>
      </c>
      <c r="S28" s="32"/>
      <c r="T28" s="33">
        <f>(((COUNTIF('4ème1'!Q28:S28,"A"))*4)+((COUNTIF('4ème1'!Q28:S28,"B"))*3)+((COUNTIF('4ème1'!Q28:S28,"C"))*2)+((COUNTIF('4ème1'!Q28:S28,"D"))*1))/2</f>
        <v>2</v>
      </c>
      <c r="U28" s="110" t="str">
        <f t="shared" si="3"/>
        <v>C</v>
      </c>
      <c r="V28" s="32"/>
      <c r="W28" s="32"/>
      <c r="X28" s="32"/>
      <c r="Y28" s="78" t="s">
        <v>30</v>
      </c>
      <c r="Z28" s="32"/>
      <c r="AA28" s="32"/>
      <c r="AB28" s="78" t="s">
        <v>31</v>
      </c>
      <c r="AC28" s="32" t="s">
        <v>32</v>
      </c>
      <c r="AD28" s="32"/>
      <c r="AE28" s="32"/>
      <c r="AF28" s="32"/>
      <c r="AG28" s="32"/>
      <c r="AH28" s="32"/>
      <c r="AI28" s="32"/>
      <c r="AJ28" s="32"/>
      <c r="AK28" s="33">
        <f>(((COUNTIF('4ème1'!V28:AJ28,"A"))*4)+((COUNTIF('4ème1'!V28:AJ28,"B"))*3)+((COUNTIF('4ème1'!V28:AJ28,"C"))*2)+((COUNTIF('4ème1'!V28:AJ28,"D"))*1))/3</f>
        <v>3</v>
      </c>
      <c r="AL28" s="33" t="str">
        <f t="shared" si="4"/>
        <v>B</v>
      </c>
      <c r="AM28" s="42" t="s">
        <v>32</v>
      </c>
      <c r="AN28" s="32"/>
      <c r="AO28" s="32"/>
      <c r="AP28" s="32"/>
      <c r="AQ28" s="32"/>
      <c r="AR28" s="32"/>
      <c r="AS28" s="33">
        <f>(((COUNTIF('4ème1'!AM28:AR28,"A"))*4)+((COUNTIF('4ème1'!AM28:AR28,"B"))*3)+((COUNTIF('4ème1'!AM28:AR28,"C"))*2)+((COUNTIF('4ème1'!AM28:AR28,"D"))*1))/1</f>
        <v>2</v>
      </c>
      <c r="AT28" s="33" t="str">
        <f t="shared" si="6"/>
        <v>C</v>
      </c>
      <c r="AU28" s="32"/>
      <c r="AV28" s="32"/>
      <c r="AW28" s="32"/>
      <c r="AX28" s="32" t="s">
        <v>32</v>
      </c>
      <c r="AY28" s="32"/>
      <c r="AZ28" s="112"/>
      <c r="BA28" s="116" t="s">
        <v>31</v>
      </c>
      <c r="BB28" s="77" t="s">
        <v>32</v>
      </c>
      <c r="BC28" s="41"/>
      <c r="BD28" s="78" t="s">
        <v>32</v>
      </c>
      <c r="BE28" s="32" t="s">
        <v>34</v>
      </c>
      <c r="BF28" s="32"/>
      <c r="BG28" s="32"/>
      <c r="BH28" s="32"/>
      <c r="BI28" s="32"/>
      <c r="BJ28" s="32"/>
      <c r="BK28" s="32"/>
      <c r="BL28" s="32"/>
      <c r="BM28" s="33">
        <f>(((COUNTIF('4ème1'!AU28:BL28,"A"))*4)+((COUNTIF('4ème1'!AU28:BL28,"B"))*3)+((COUNTIF('4ème1'!AU28:BL28,"C"))*2)+((COUNTIF('4ème1'!AU28:BL28,"D"))*1))/5</f>
        <v>1.8</v>
      </c>
      <c r="BN28" s="33" t="str">
        <f t="shared" si="5"/>
        <v>C</v>
      </c>
      <c r="BO28" s="32"/>
      <c r="BP28" s="32"/>
      <c r="BQ28" s="32"/>
      <c r="BR28" s="32"/>
      <c r="BS28" s="32"/>
      <c r="BT28" s="32"/>
      <c r="BU28" s="33"/>
      <c r="BV28" s="33"/>
      <c r="BW28" s="38"/>
    </row>
    <row r="29" spans="1:75" ht="17.100000000000001" customHeight="1" x14ac:dyDescent="0.25">
      <c r="A29" s="109" t="s">
        <v>267</v>
      </c>
      <c r="B29" s="138" t="s">
        <v>31</v>
      </c>
      <c r="C29" s="134" t="s">
        <v>31</v>
      </c>
      <c r="D29" s="135" t="s">
        <v>30</v>
      </c>
      <c r="E29" s="136">
        <f>(((COUNTIF('4ème1'!B29:D29,"A"))*4)+((COUNTIF('4ème1'!B29:D29,"B"))*3)+((COUNTIF('4ème1'!B29:D29,"C"))*2)+((COUNTIF('4ème1'!B29:D29,"D"))*1))/3</f>
        <v>3.3333333333333335</v>
      </c>
      <c r="F29" s="136" t="str">
        <f t="shared" si="0"/>
        <v>B</v>
      </c>
      <c r="G29" s="93" t="s">
        <v>30</v>
      </c>
      <c r="H29" s="32"/>
      <c r="I29" s="32"/>
      <c r="J29" s="33">
        <f>(((COUNTIF('4ème1'!G29:I29,"A"))*4)+((COUNTIF('4ème1'!G29:I29,"B"))*3)+((COUNTIF('4ème1'!G29:I29,"C"))*2)+((COUNTIF('4ème1'!G29:I29,"D"))*1))/1</f>
        <v>4</v>
      </c>
      <c r="K29" s="33" t="str">
        <f t="shared" si="1"/>
        <v>A</v>
      </c>
      <c r="L29" s="95" t="s">
        <v>30</v>
      </c>
      <c r="M29" s="32"/>
      <c r="N29" s="32"/>
      <c r="O29" s="33">
        <f>(((COUNTIF('4ème1'!L29:N29,"A"))*4)+((COUNTIF('4ème1'!L29:N29,"B"))*3)+((COUNTIF('4ème1'!L29:N29,"C"))*2)+((COUNTIF('4ème1'!L29:N29,"D"))*1))/1</f>
        <v>4</v>
      </c>
      <c r="P29" s="33" t="str">
        <f t="shared" si="2"/>
        <v>A</v>
      </c>
      <c r="Q29" s="119" t="s">
        <v>32</v>
      </c>
      <c r="R29" s="32" t="s">
        <v>32</v>
      </c>
      <c r="S29" s="32"/>
      <c r="T29" s="33">
        <f>(((COUNTIF('4ème1'!Q29:S29,"A"))*4)+((COUNTIF('4ème1'!Q29:S29,"B"))*3)+((COUNTIF('4ème1'!Q29:S29,"C"))*2)+((COUNTIF('4ème1'!Q29:S29,"D"))*1))/2</f>
        <v>2</v>
      </c>
      <c r="U29" s="110" t="str">
        <f t="shared" si="3"/>
        <v>C</v>
      </c>
      <c r="V29" s="32"/>
      <c r="W29" s="32"/>
      <c r="X29" s="32"/>
      <c r="Y29" s="98" t="s">
        <v>31</v>
      </c>
      <c r="Z29" s="32"/>
      <c r="AA29" s="32"/>
      <c r="AB29" s="81" t="s">
        <v>31</v>
      </c>
      <c r="AC29" s="32" t="s">
        <v>32</v>
      </c>
      <c r="AD29" s="32"/>
      <c r="AE29" s="32"/>
      <c r="AF29" s="32"/>
      <c r="AG29" s="32"/>
      <c r="AH29" s="32"/>
      <c r="AI29" s="32"/>
      <c r="AJ29" s="32"/>
      <c r="AK29" s="33">
        <f>(((COUNTIF('4ème1'!V29:AJ29,"A"))*4)+((COUNTIF('4ème1'!V29:AJ29,"B"))*3)+((COUNTIF('4ème1'!V29:AJ29,"C"))*2)+((COUNTIF('4ème1'!V29:AJ29,"D"))*1))/3</f>
        <v>2.6666666666666665</v>
      </c>
      <c r="AL29" s="33" t="str">
        <f t="shared" si="4"/>
        <v>C</v>
      </c>
      <c r="AM29" s="43" t="s">
        <v>30</v>
      </c>
      <c r="AN29" s="32"/>
      <c r="AO29" s="32"/>
      <c r="AP29" s="32"/>
      <c r="AQ29" s="32"/>
      <c r="AR29" s="32"/>
      <c r="AS29" s="33">
        <f>(((COUNTIF('4ème1'!AM29:AR29,"A"))*4)+((COUNTIF('4ème1'!AM29:AR29,"B"))*3)+((COUNTIF('4ème1'!AM29:AR29,"C"))*2)+((COUNTIF('4ème1'!AM29:AR29,"D"))*1))/1</f>
        <v>4</v>
      </c>
      <c r="AT29" s="33" t="str">
        <f t="shared" si="6"/>
        <v>A</v>
      </c>
      <c r="AU29" s="32"/>
      <c r="AV29" s="32"/>
      <c r="AW29" s="32"/>
      <c r="AX29" s="32" t="s">
        <v>30</v>
      </c>
      <c r="AY29" s="32"/>
      <c r="AZ29" s="112"/>
      <c r="BA29" s="116" t="s">
        <v>30</v>
      </c>
      <c r="BB29" s="71" t="s">
        <v>31</v>
      </c>
      <c r="BC29" s="71"/>
      <c r="BD29" s="81" t="s">
        <v>30</v>
      </c>
      <c r="BE29" s="32" t="s">
        <v>32</v>
      </c>
      <c r="BF29" s="32"/>
      <c r="BG29" s="32"/>
      <c r="BH29" s="32"/>
      <c r="BI29" s="32"/>
      <c r="BJ29" s="32"/>
      <c r="BK29" s="32"/>
      <c r="BL29" s="32"/>
      <c r="BM29" s="33">
        <f>(((COUNTIF('4ème1'!AU29:BL29,"A"))*4)+((COUNTIF('4ème1'!AU29:BL29,"B"))*3)+((COUNTIF('4ème1'!AU29:BL29,"C"))*2)+((COUNTIF('4ème1'!AU29:BL29,"D"))*1))/5</f>
        <v>3.4</v>
      </c>
      <c r="BN29" s="33" t="str">
        <f t="shared" si="5"/>
        <v>B</v>
      </c>
      <c r="BO29" s="32"/>
      <c r="BP29" s="32"/>
      <c r="BQ29" s="32"/>
      <c r="BR29" s="32"/>
      <c r="BS29" s="32"/>
      <c r="BT29" s="32"/>
      <c r="BU29" s="33"/>
      <c r="BV29" s="33"/>
      <c r="BW29" s="38"/>
    </row>
    <row r="30" spans="1:75" ht="17.100000000000001" customHeight="1" thickBot="1" x14ac:dyDescent="0.3">
      <c r="A30" s="109" t="s">
        <v>268</v>
      </c>
      <c r="B30" s="140" t="s">
        <v>31</v>
      </c>
      <c r="C30" s="139" t="s">
        <v>32</v>
      </c>
      <c r="D30" s="135" t="s">
        <v>34</v>
      </c>
      <c r="E30" s="136">
        <f>(((COUNTIF('4ème1'!B30:D30,"A"))*4)+((COUNTIF('4ème1'!B30:D30,"B"))*3)+((COUNTIF('4ème1'!B30:D30,"C"))*2)+((COUNTIF('4ème1'!B30:D30,"D"))*1))/3</f>
        <v>1.6666666666666667</v>
      </c>
      <c r="F30" s="136" t="str">
        <f t="shared" si="0"/>
        <v>C</v>
      </c>
      <c r="G30" s="84" t="s">
        <v>30</v>
      </c>
      <c r="H30" s="32"/>
      <c r="I30" s="32"/>
      <c r="J30" s="33">
        <f>(((COUNTIF('4ème1'!G30:I30,"A"))*4)+((COUNTIF('4ème1'!G30:I30,"B"))*3)+((COUNTIF('4ème1'!G30:I30,"C"))*2)+((COUNTIF('4ème1'!G30:I30,"D"))*1))/1</f>
        <v>4</v>
      </c>
      <c r="K30" s="33" t="str">
        <f t="shared" si="1"/>
        <v>A</v>
      </c>
      <c r="L30" s="83" t="s">
        <v>30</v>
      </c>
      <c r="M30" s="32"/>
      <c r="N30" s="32"/>
      <c r="O30" s="33">
        <f>(((COUNTIF('4ème1'!L30:N30,"A"))*4)+((COUNTIF('4ème1'!L30:N30,"B"))*3)+((COUNTIF('4ème1'!L30:N30,"C"))*2)+((COUNTIF('4ème1'!L30:N30,"D"))*1))/1</f>
        <v>4</v>
      </c>
      <c r="P30" s="33" t="str">
        <f t="shared" si="2"/>
        <v>A</v>
      </c>
      <c r="Q30" s="120" t="s">
        <v>31</v>
      </c>
      <c r="R30" s="32" t="s">
        <v>30</v>
      </c>
      <c r="S30" s="32"/>
      <c r="T30" s="33">
        <f>(((COUNTIF('4ème1'!Q30:S30,"A"))*4)+((COUNTIF('4ème1'!Q30:S30,"B"))*3)+((COUNTIF('4ème1'!Q30:S30,"C"))*2)+((COUNTIF('4ème1'!Q30:S30,"D"))*1))/2</f>
        <v>3.5</v>
      </c>
      <c r="U30" s="110" t="str">
        <f t="shared" si="3"/>
        <v>B</v>
      </c>
      <c r="V30" s="32"/>
      <c r="W30" s="32"/>
      <c r="X30" s="32"/>
      <c r="Y30" s="98" t="s">
        <v>32</v>
      </c>
      <c r="Z30" s="32"/>
      <c r="AA30" s="32"/>
      <c r="AB30" s="84" t="s">
        <v>31</v>
      </c>
      <c r="AC30" s="32" t="s">
        <v>33</v>
      </c>
      <c r="AD30" s="32"/>
      <c r="AE30" s="32"/>
      <c r="AF30" s="32"/>
      <c r="AG30" s="32"/>
      <c r="AH30" s="32"/>
      <c r="AI30" s="32"/>
      <c r="AJ30" s="32"/>
      <c r="AK30" s="33">
        <f>(((COUNTIF('4ème1'!V30:AJ30,"A"))*4)+((COUNTIF('4ème1'!V30:AJ30,"B"))*3)+((COUNTIF('4ème1'!V30:AJ30,"C"))*2)+((COUNTIF('4ème1'!V30:AJ30,"D"))*1))/3</f>
        <v>2</v>
      </c>
      <c r="AL30" s="33" t="str">
        <f t="shared" si="4"/>
        <v>C</v>
      </c>
      <c r="AM30" s="83" t="s">
        <v>31</v>
      </c>
      <c r="AN30" s="32"/>
      <c r="AO30" s="32"/>
      <c r="AP30" s="32"/>
      <c r="AQ30" s="32"/>
      <c r="AR30" s="32"/>
      <c r="AS30" s="33">
        <f>(((COUNTIF('4ème1'!AM30:AR30,"A"))*4)+((COUNTIF('4ème1'!AM30:AR30,"B"))*3)+((COUNTIF('4ème1'!AM30:AR30,"C"))*2)+((COUNTIF('4ème1'!AM30:AR30,"D"))*1))/1</f>
        <v>3</v>
      </c>
      <c r="AT30" s="33" t="str">
        <f t="shared" si="6"/>
        <v>B</v>
      </c>
      <c r="AU30" s="32"/>
      <c r="AV30" s="32"/>
      <c r="AW30" s="32"/>
      <c r="AX30" s="32" t="s">
        <v>33</v>
      </c>
      <c r="AY30" s="32"/>
      <c r="AZ30" s="112"/>
      <c r="BA30" s="117" t="s">
        <v>31</v>
      </c>
      <c r="BB30" s="83" t="s">
        <v>31</v>
      </c>
      <c r="BC30" s="72"/>
      <c r="BD30" s="84" t="s">
        <v>31</v>
      </c>
      <c r="BE30" s="32" t="s">
        <v>33</v>
      </c>
      <c r="BF30" s="32"/>
      <c r="BG30" s="32"/>
      <c r="BH30" s="32"/>
      <c r="BI30" s="32"/>
      <c r="BJ30" s="32"/>
      <c r="BK30" s="32"/>
      <c r="BL30" s="32"/>
      <c r="BM30" s="33">
        <f>(((COUNTIF('4ème1'!AU30:BL30,"A"))*4)+((COUNTIF('4ème1'!AU30:BL30,"B"))*3)+((COUNTIF('4ème1'!AU30:BL30,"C"))*2)+((COUNTIF('4ème1'!AU30:BL30,"D"))*1))/5</f>
        <v>2.2000000000000002</v>
      </c>
      <c r="BN30" s="33" t="str">
        <f t="shared" si="5"/>
        <v>C</v>
      </c>
      <c r="BO30" s="32"/>
      <c r="BP30" s="32"/>
      <c r="BQ30" s="32"/>
      <c r="BR30" s="32"/>
      <c r="BS30" s="32"/>
      <c r="BT30" s="32"/>
      <c r="BU30" s="33"/>
      <c r="BV30" s="33"/>
      <c r="BW30" s="38"/>
    </row>
    <row r="31" spans="1:75" ht="17.100000000000001" customHeight="1" x14ac:dyDescent="0.25">
      <c r="A31" s="113"/>
      <c r="B31" s="133"/>
      <c r="C31" s="135"/>
      <c r="D31" s="135"/>
      <c r="E31" s="136"/>
      <c r="F31" s="136"/>
      <c r="G31" s="114"/>
      <c r="H31" s="32"/>
      <c r="I31" s="32"/>
      <c r="J31" s="33"/>
      <c r="K31" s="33"/>
      <c r="L31" s="32"/>
      <c r="M31" s="32"/>
      <c r="N31" s="32"/>
      <c r="O31" s="33"/>
      <c r="P31" s="33"/>
      <c r="Q31" s="32"/>
      <c r="R31" s="32"/>
      <c r="S31" s="32"/>
      <c r="T31" s="33"/>
      <c r="U31" s="110"/>
      <c r="V31" s="77"/>
      <c r="W31" s="77"/>
      <c r="X31" s="77"/>
      <c r="Y31" s="77"/>
      <c r="Z31" s="77"/>
      <c r="AA31" s="77"/>
      <c r="AB31" s="114"/>
      <c r="AC31" s="77"/>
      <c r="AD31" s="48"/>
      <c r="AE31" s="78"/>
      <c r="AF31" s="32"/>
      <c r="AG31" s="32"/>
      <c r="AH31" s="32"/>
      <c r="AI31" s="32"/>
      <c r="AJ31" s="32"/>
      <c r="AK31" s="33"/>
      <c r="AL31" s="33"/>
      <c r="AM31" s="77"/>
      <c r="AN31" s="77"/>
      <c r="AO31" s="48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3"/>
      <c r="BN31" s="33"/>
      <c r="BO31" s="32"/>
      <c r="BP31" s="32"/>
      <c r="BQ31" s="32"/>
      <c r="BR31" s="32"/>
      <c r="BS31" s="32"/>
      <c r="BT31" s="32"/>
      <c r="BU31" s="33"/>
      <c r="BV31" s="33"/>
      <c r="BW31" s="38"/>
    </row>
    <row r="32" spans="1:75" ht="17.100000000000001" customHeight="1" x14ac:dyDescent="0.25">
      <c r="A32" s="113"/>
      <c r="B32" s="133"/>
      <c r="C32" s="135"/>
      <c r="D32" s="135"/>
      <c r="E32" s="136"/>
      <c r="F32" s="136"/>
      <c r="G32" s="114"/>
      <c r="H32" s="32"/>
      <c r="I32" s="32"/>
      <c r="J32" s="33"/>
      <c r="K32" s="33"/>
      <c r="L32" s="32"/>
      <c r="M32" s="32"/>
      <c r="N32" s="32"/>
      <c r="O32" s="33"/>
      <c r="P32" s="33"/>
      <c r="Q32" s="32"/>
      <c r="R32" s="32"/>
      <c r="S32" s="32"/>
      <c r="T32" s="33"/>
      <c r="U32" s="33"/>
      <c r="V32" s="32"/>
      <c r="W32" s="32"/>
      <c r="X32" s="32"/>
      <c r="Y32" s="32"/>
      <c r="Z32" s="32"/>
      <c r="AA32" s="32"/>
      <c r="AB32" s="114"/>
      <c r="AC32" s="77"/>
      <c r="AD32" s="48"/>
      <c r="AE32" s="78"/>
      <c r="AF32" s="32"/>
      <c r="AG32" s="32"/>
      <c r="AH32" s="32"/>
      <c r="AI32" s="32"/>
      <c r="AJ32" s="32"/>
      <c r="AK32" s="33"/>
      <c r="AL32" s="33"/>
      <c r="AM32" s="77"/>
      <c r="AN32" s="77"/>
      <c r="AO32" s="48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3"/>
      <c r="BN32" s="33"/>
      <c r="BO32" s="32"/>
      <c r="BP32" s="32"/>
      <c r="BQ32" s="32"/>
      <c r="BR32" s="32"/>
      <c r="BS32" s="32"/>
      <c r="BT32" s="32"/>
      <c r="BU32" s="33"/>
      <c r="BV32" s="33"/>
    </row>
    <row r="33" spans="1:74" x14ac:dyDescent="0.25">
      <c r="A33" s="31"/>
      <c r="B33" s="135"/>
      <c r="C33" s="135"/>
      <c r="D33" s="135"/>
      <c r="E33" s="136"/>
      <c r="F33" s="136"/>
      <c r="G33" s="32"/>
      <c r="H33" s="32"/>
      <c r="I33" s="32"/>
      <c r="J33" s="33"/>
      <c r="K33" s="33"/>
      <c r="L33" s="32"/>
      <c r="M33" s="32"/>
      <c r="N33" s="32"/>
      <c r="O33" s="33"/>
      <c r="P33" s="33"/>
      <c r="Q33" s="32"/>
      <c r="R33" s="32"/>
      <c r="S33" s="32"/>
      <c r="T33" s="33"/>
      <c r="U33" s="33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3"/>
      <c r="AL33" s="33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3"/>
      <c r="BN33" s="33"/>
      <c r="BO33" s="32"/>
      <c r="BP33" s="32"/>
      <c r="BQ33" s="32"/>
      <c r="BR33" s="32"/>
      <c r="BS33" s="32"/>
      <c r="BT33" s="32"/>
      <c r="BU33" s="33"/>
      <c r="BV33" s="33"/>
    </row>
    <row r="34" spans="1:74" x14ac:dyDescent="0.25">
      <c r="A34" s="45"/>
    </row>
    <row r="35" spans="1:74" x14ac:dyDescent="0.25">
      <c r="A35" s="45"/>
    </row>
    <row r="36" spans="1:74" x14ac:dyDescent="0.25">
      <c r="A36" s="45"/>
    </row>
    <row r="37" spans="1:74" x14ac:dyDescent="0.25">
      <c r="A37" s="45"/>
    </row>
  </sheetData>
  <autoFilter ref="A1:BV4"/>
  <mergeCells count="16">
    <mergeCell ref="AH2:AJ2"/>
    <mergeCell ref="A1:A2"/>
    <mergeCell ref="V2:X2"/>
    <mergeCell ref="Y2:AA2"/>
    <mergeCell ref="AB2:AD2"/>
    <mergeCell ref="AE2:AG2"/>
    <mergeCell ref="BG2:BI2"/>
    <mergeCell ref="BJ2:BL2"/>
    <mergeCell ref="BO2:BQ2"/>
    <mergeCell ref="BR2:BT2"/>
    <mergeCell ref="AM2:AO2"/>
    <mergeCell ref="AP2:AR2"/>
    <mergeCell ref="AU2:AW2"/>
    <mergeCell ref="AX2:AZ2"/>
    <mergeCell ref="BA2:BC2"/>
    <mergeCell ref="BD2:BF2"/>
  </mergeCells>
  <dataValidations count="2">
    <dataValidation type="list" allowBlank="1" showInputMessage="1" showErrorMessage="1" sqref="C4:C29 Q4:Q29 BA4:BA29">
      <formula1>$A$28:$A$32</formula1>
    </dataValidation>
    <dataValidation type="list" allowBlank="1" showInputMessage="1" showErrorMessage="1" sqref="B4:B29 G4:G29 L4:L29 BB4:BD29 AM4:AM29 Y4:Y30 AB4:AB29">
      <formula1>$A$30:$A$34</formula1>
    </dataValidation>
  </dataValidation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'C:\Users\c79ch\Dropbox\perso\[tableau récapitulatif socle 6°à3° (1).xlsx]ref'!#REF!</xm:f>
          </x14:formula1>
          <xm:sqref>B31:B32 G31:G32 AB31:AE32 AM31:AO32</xm:sqref>
        </x14:dataValidation>
        <x14:dataValidation type="list" allowBlank="1" showInputMessage="1" showErrorMessage="1">
          <x14:formula1>
            <xm:f>'référence '!$A$1:$A$6</xm:f>
          </x14:formula1>
          <xm:sqref>BO4:BT33 C31:C33 L31:L33 B33 G33 AM33:AO33 H4:I33 AC4:AJ30 AB33:AE33 AU4:AZ33 BE4:BL30 V32:AA33 AN4:AR30 D4:D33 M4:N33 R4:S33 Q31:Q33 V4:X30 Z4:AA30 AF31:AJ33 AP31:AR33 BA31:BL33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37"/>
  <sheetViews>
    <sheetView topLeftCell="A2" zoomScale="69" zoomScaleNormal="60" workbookViewId="0">
      <pane xSplit="1" topLeftCell="O1" activePane="topRight" state="frozen"/>
      <selection pane="topRight" activeCell="BE12" sqref="BE12"/>
    </sheetView>
  </sheetViews>
  <sheetFormatPr baseColWidth="10" defaultColWidth="11.42578125" defaultRowHeight="15" x14ac:dyDescent="0.25"/>
  <cols>
    <col min="1" max="1" width="24.7109375" customWidth="1"/>
    <col min="2" max="4" width="4.5703125" style="46" customWidth="1"/>
    <col min="5" max="5" width="5.85546875" style="46" customWidth="1"/>
    <col min="6" max="6" width="5.5703125" style="46" customWidth="1"/>
    <col min="7" max="21" width="5.5703125" customWidth="1"/>
    <col min="22" max="38" width="5.5703125" hidden="1" customWidth="1"/>
    <col min="39" max="74" width="5.5703125" customWidth="1"/>
    <col min="75" max="75" width="24.7109375" customWidth="1"/>
    <col min="76" max="90" width="5.7109375" customWidth="1"/>
  </cols>
  <sheetData>
    <row r="1" spans="1:75" ht="16.5" customHeight="1" thickBot="1" x14ac:dyDescent="0.3">
      <c r="A1" s="187" t="s">
        <v>0</v>
      </c>
      <c r="B1" s="1"/>
      <c r="C1" s="2"/>
      <c r="D1" s="2"/>
      <c r="E1" s="2"/>
      <c r="F1" s="2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5"/>
      <c r="AN1" s="6"/>
      <c r="AO1" s="6"/>
      <c r="AP1" s="6"/>
      <c r="AQ1" s="6"/>
      <c r="AR1" s="6"/>
      <c r="AS1" s="6"/>
      <c r="AT1" s="6"/>
      <c r="AU1" s="5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5"/>
      <c r="BP1" s="6"/>
      <c r="BQ1" s="6"/>
      <c r="BR1" s="6"/>
      <c r="BS1" s="6"/>
      <c r="BT1" s="6"/>
      <c r="BU1" s="6"/>
      <c r="BV1" s="7"/>
      <c r="BW1" s="6"/>
    </row>
    <row r="2" spans="1:75" s="21" customFormat="1" ht="21" customHeight="1" x14ac:dyDescent="0.25">
      <c r="A2" s="187"/>
      <c r="B2" s="8" t="s">
        <v>1</v>
      </c>
      <c r="C2" s="9"/>
      <c r="D2" s="9"/>
      <c r="E2" s="9"/>
      <c r="F2" s="90" t="s">
        <v>96</v>
      </c>
      <c r="G2" s="10" t="s">
        <v>2</v>
      </c>
      <c r="H2" s="11"/>
      <c r="I2" s="11"/>
      <c r="J2" s="11"/>
      <c r="K2" s="90" t="s">
        <v>100</v>
      </c>
      <c r="L2" s="10" t="s">
        <v>4</v>
      </c>
      <c r="M2" s="11"/>
      <c r="N2" s="11"/>
      <c r="O2" s="18"/>
      <c r="P2" s="90" t="s">
        <v>101</v>
      </c>
      <c r="Q2" s="10" t="s">
        <v>5</v>
      </c>
      <c r="R2" s="11"/>
      <c r="S2" s="11"/>
      <c r="T2" s="11"/>
      <c r="U2" s="90" t="s">
        <v>102</v>
      </c>
      <c r="V2" s="179" t="s">
        <v>6</v>
      </c>
      <c r="W2" s="179"/>
      <c r="X2" s="180"/>
      <c r="Y2" s="178" t="s">
        <v>7</v>
      </c>
      <c r="Z2" s="179"/>
      <c r="AA2" s="180"/>
      <c r="AB2" s="178" t="s">
        <v>8</v>
      </c>
      <c r="AC2" s="179"/>
      <c r="AD2" s="180"/>
      <c r="AE2" s="178" t="s">
        <v>9</v>
      </c>
      <c r="AF2" s="179"/>
      <c r="AG2" s="180"/>
      <c r="AH2" s="178" t="s">
        <v>10</v>
      </c>
      <c r="AI2" s="179"/>
      <c r="AJ2" s="180"/>
      <c r="AK2" s="16"/>
      <c r="AL2" s="90" t="s">
        <v>65</v>
      </c>
      <c r="AM2" s="185" t="s">
        <v>14</v>
      </c>
      <c r="AN2" s="179"/>
      <c r="AO2" s="180"/>
      <c r="AP2" s="178" t="s">
        <v>15</v>
      </c>
      <c r="AQ2" s="179"/>
      <c r="AR2" s="186"/>
      <c r="AS2" s="16"/>
      <c r="AT2" s="90" t="s">
        <v>99</v>
      </c>
      <c r="AU2" s="185" t="s">
        <v>16</v>
      </c>
      <c r="AV2" s="179"/>
      <c r="AW2" s="180"/>
      <c r="AX2" s="178" t="s">
        <v>17</v>
      </c>
      <c r="AY2" s="179"/>
      <c r="AZ2" s="180"/>
      <c r="BA2" s="178" t="s">
        <v>18</v>
      </c>
      <c r="BB2" s="179"/>
      <c r="BC2" s="180"/>
      <c r="BD2" s="178" t="s">
        <v>19</v>
      </c>
      <c r="BE2" s="179"/>
      <c r="BF2" s="180"/>
      <c r="BG2" s="178" t="s">
        <v>20</v>
      </c>
      <c r="BH2" s="179"/>
      <c r="BI2" s="180"/>
      <c r="BJ2" s="178" t="s">
        <v>21</v>
      </c>
      <c r="BK2" s="179"/>
      <c r="BL2" s="180"/>
      <c r="BM2" s="16"/>
      <c r="BN2" s="90" t="s">
        <v>98</v>
      </c>
      <c r="BO2" s="181" t="s">
        <v>26</v>
      </c>
      <c r="BP2" s="182"/>
      <c r="BQ2" s="183"/>
      <c r="BR2" s="184" t="s">
        <v>27</v>
      </c>
      <c r="BS2" s="182"/>
      <c r="BT2" s="182"/>
      <c r="BU2" s="18"/>
      <c r="BV2" s="90" t="s">
        <v>97</v>
      </c>
      <c r="BW2" s="20"/>
    </row>
    <row r="3" spans="1:75" s="21" customFormat="1" ht="36.75" customHeight="1" x14ac:dyDescent="0.25">
      <c r="A3" s="22" t="s">
        <v>28</v>
      </c>
      <c r="B3" s="23"/>
      <c r="C3" s="24"/>
      <c r="D3" s="24"/>
      <c r="E3" s="25" t="s">
        <v>29</v>
      </c>
      <c r="F3" s="25" t="s">
        <v>29</v>
      </c>
      <c r="G3" s="26"/>
      <c r="H3" s="27"/>
      <c r="I3" s="27"/>
      <c r="J3" s="25" t="s">
        <v>29</v>
      </c>
      <c r="K3" s="28" t="s">
        <v>29</v>
      </c>
      <c r="L3" s="29"/>
      <c r="M3" s="20"/>
      <c r="N3" s="20"/>
      <c r="O3" s="25" t="s">
        <v>29</v>
      </c>
      <c r="P3" s="28" t="s">
        <v>29</v>
      </c>
      <c r="Q3" s="29"/>
      <c r="R3" s="20"/>
      <c r="S3" s="20"/>
      <c r="T3" s="25" t="s">
        <v>29</v>
      </c>
      <c r="U3" s="28" t="s">
        <v>29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5" t="s">
        <v>29</v>
      </c>
      <c r="AL3" s="28" t="s">
        <v>29</v>
      </c>
      <c r="AM3" s="29"/>
      <c r="AN3" s="20"/>
      <c r="AO3" s="30"/>
      <c r="AP3" s="20"/>
      <c r="AQ3" s="20"/>
      <c r="AR3" s="20"/>
      <c r="AS3" s="25" t="s">
        <v>29</v>
      </c>
      <c r="AT3" s="28" t="s">
        <v>29</v>
      </c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5" t="s">
        <v>29</v>
      </c>
      <c r="BN3" s="28" t="s">
        <v>29</v>
      </c>
      <c r="BO3" s="29"/>
      <c r="BP3" s="20"/>
      <c r="BQ3" s="20"/>
      <c r="BR3" s="20"/>
      <c r="BS3" s="20"/>
      <c r="BT3" s="20"/>
      <c r="BU3" s="25" t="s">
        <v>29</v>
      </c>
      <c r="BV3" s="28" t="s">
        <v>29</v>
      </c>
      <c r="BW3" s="20"/>
    </row>
    <row r="4" spans="1:75" ht="17.100000000000001" customHeight="1" x14ac:dyDescent="0.25">
      <c r="A4" s="109" t="s">
        <v>269</v>
      </c>
      <c r="B4" s="133" t="s">
        <v>31</v>
      </c>
      <c r="C4" s="134" t="s">
        <v>30</v>
      </c>
      <c r="D4" s="135"/>
      <c r="E4" s="136">
        <f>(((COUNTIF('4ème3'!B4:D4,"A"))*4)+((COUNTIF('4ème3'!B4:D4,"B"))*3)+((COUNTIF('4ème3'!B4:D4,"C"))*2)+((COUNTIF('4ème3'!B4:D4,"D"))*1))/2</f>
        <v>3.5</v>
      </c>
      <c r="F4" s="136" t="str">
        <f>IF(E4&gt;3.7,"A",IF(E4&gt;2.8,"B",IF(E4&gt;1.5,"C",IF(E4&gt;=0,"D"))))</f>
        <v>B</v>
      </c>
      <c r="G4" s="96" t="s">
        <v>30</v>
      </c>
      <c r="H4" s="32"/>
      <c r="I4" s="32"/>
      <c r="J4" s="33">
        <f>(((COUNTIF('4ème3'!G4:I4,"A"))*4)+((COUNTIF('4ème3'!G4:I4,"B"))*3)+((COUNTIF('4ème3'!G4:I4,"C"))*2)+((COUNTIF('4ème3'!G4:I4,"D"))*1))/1</f>
        <v>4</v>
      </c>
      <c r="K4" s="33" t="str">
        <f>IF(J4&gt;3.7,"A",IF(J4&gt;2.8,"B",IF(J4&gt;1.5,"C",IF(J4&gt;=0,"D"))))</f>
        <v>A</v>
      </c>
      <c r="L4" s="73" t="s">
        <v>30</v>
      </c>
      <c r="M4" s="123"/>
      <c r="N4" s="32"/>
      <c r="O4" s="33">
        <f>(((COUNTIF('4ème3'!L4:N4,"A"))*4)+((COUNTIF('4ème3'!L4:N4,"B"))*3)+((COUNTIF('4ème3'!L4:N4,"C"))*2)+((COUNTIF('4ème3'!L4:N4,"D"))*1))/1</f>
        <v>4</v>
      </c>
      <c r="P4" s="110" t="str">
        <f>IF(O4&gt;3.7,"A",IF(O4&gt;2.8,"B",IF(O4&gt;1.5,"C",IF(O4&gt;=0,"D"))))</f>
        <v>A</v>
      </c>
      <c r="Q4" s="123" t="s">
        <v>31</v>
      </c>
      <c r="R4" s="32" t="s">
        <v>30</v>
      </c>
      <c r="S4" s="32"/>
      <c r="T4" s="33">
        <f>(((COUNTIF('4ème3'!Q4:S4,"A"))*4)+((COUNTIF('4ème3'!Q4:S4,"B"))*3)+((COUNTIF('4ème3'!Q4:S4,"C"))*2)+((COUNTIF('4ème3'!Q4:S4,"D"))*1))/1</f>
        <v>7</v>
      </c>
      <c r="U4" s="110" t="str">
        <f>IF(T4&gt;3.7,"A",IF(T4&gt;2.8,"B",IF(T4&gt;1.5,"C",IF(T4&gt;=0,"D"))))</f>
        <v>A</v>
      </c>
      <c r="V4" s="32"/>
      <c r="W4" s="32"/>
      <c r="X4" s="32"/>
      <c r="Y4" s="96" t="s">
        <v>30</v>
      </c>
      <c r="Z4" s="32"/>
      <c r="AA4" s="32"/>
      <c r="AB4" s="96" t="s">
        <v>30</v>
      </c>
      <c r="AC4" s="32"/>
      <c r="AD4" s="32"/>
      <c r="AE4" s="32"/>
      <c r="AF4" s="32"/>
      <c r="AG4" s="32"/>
      <c r="AH4" s="32"/>
      <c r="AI4" s="32"/>
      <c r="AJ4" s="32"/>
      <c r="AK4" s="33">
        <f>(((COUNTIF('4ème3'!V4:AJ4,"A"))*4)+((COUNTIF('4ème3'!V4:AJ4,"B"))*3)+((COUNTIF('4ème3'!V4:AJ4,"C"))*2)+((COUNTIF('4ème3'!V4:AJ4,"D"))*1))/2</f>
        <v>4</v>
      </c>
      <c r="AL4" s="33" t="str">
        <f>IF(AK4&gt;3.7,"A",IF(AK4&gt;2.8,"B",IF(AK4&gt;1.5,"C",IF(AK4&gt;=0,"D"))))</f>
        <v>A</v>
      </c>
      <c r="AM4" s="35" t="s">
        <v>30</v>
      </c>
      <c r="AN4" s="32" t="s">
        <v>30</v>
      </c>
      <c r="AO4" s="32"/>
      <c r="AP4" s="32"/>
      <c r="AQ4" s="32"/>
      <c r="AR4" s="32"/>
      <c r="AS4" s="33">
        <f>(((COUNTIF('4ème3'!AM4:AR4,"A"))*4)+((COUNTIF('4ème3'!AM4:AR4,"B"))*3)+((COUNTIF('4ème3'!AM4:AR4,"C"))*2)+((COUNTIF('4ème3'!AM4:AR4,"D"))*1))/1</f>
        <v>8</v>
      </c>
      <c r="AT4" s="33" t="str">
        <f t="shared" ref="AT4:AT29" si="0">IF(AS4&gt;3.7,"A",IF(AS4&gt;2.8,"B",IF(AS4&gt;1.5,"C",IF(AS4&gt;=0,"D"))))</f>
        <v>A</v>
      </c>
      <c r="AU4" s="32"/>
      <c r="AV4" s="32"/>
      <c r="AW4" s="32"/>
      <c r="AX4" s="32"/>
      <c r="AY4" s="32"/>
      <c r="AZ4" s="32"/>
      <c r="BA4" s="116" t="s">
        <v>31</v>
      </c>
      <c r="BB4" s="36" t="s">
        <v>31</v>
      </c>
      <c r="BC4" s="32" t="s">
        <v>30</v>
      </c>
      <c r="BD4" s="96" t="s">
        <v>31</v>
      </c>
      <c r="BE4" s="32" t="s">
        <v>31</v>
      </c>
      <c r="BF4" s="32"/>
      <c r="BG4" s="32"/>
      <c r="BH4" s="32"/>
      <c r="BI4" s="32"/>
      <c r="BJ4" s="32"/>
      <c r="BK4" s="32"/>
      <c r="BL4" s="32"/>
      <c r="BM4" s="33">
        <f>(((COUNTIF('4ème3'!AU4:BL4,"A"))*4)+((COUNTIF('4ème3'!AU4:BL4,"B"))*3)+((COUNTIF('4ème3'!AU4:BL4,"C"))*2)+((COUNTIF('4ème3'!AU4:BL4,"D"))*1))/3</f>
        <v>5.333333333333333</v>
      </c>
      <c r="BN4" s="33" t="str">
        <f>IF(BM4&gt;3.7,"A",IF(BM4&gt;2.8,"B",IF(BM4&gt;1.5,"C",IF(BM4&gt;=0,"D"))))</f>
        <v>A</v>
      </c>
      <c r="BO4" s="32"/>
      <c r="BP4" s="32"/>
      <c r="BQ4" s="32"/>
      <c r="BR4" s="32"/>
      <c r="BS4" s="32"/>
      <c r="BT4" s="32"/>
      <c r="BU4" s="33">
        <f>(((COUNTIF('4ème3'!BO4:BT4,"A"))*4)+((COUNTIF('4ème3'!BO4:BT4,"B"))*3)+((COUNTIF('4ème3'!BO4:BT4,"C"))*2)+((COUNTIF('4ème3'!BO4:BT4,"D"))*1))/6</f>
        <v>0</v>
      </c>
      <c r="BV4" s="33" t="str">
        <f>IF(BU4&gt;3.7,"A",IF(BU4&gt;2.8,"B",IF(BU4&gt;1.5,"C",IF(BU4&gt;=0,"D"))))</f>
        <v>D</v>
      </c>
      <c r="BW4" s="38"/>
    </row>
    <row r="5" spans="1:75" ht="17.100000000000001" customHeight="1" x14ac:dyDescent="0.25">
      <c r="A5" s="109" t="s">
        <v>270</v>
      </c>
      <c r="B5" s="137" t="s">
        <v>31</v>
      </c>
      <c r="C5" s="134" t="s">
        <v>32</v>
      </c>
      <c r="D5" s="135"/>
      <c r="E5" s="136">
        <f>(((COUNTIF('4ème3'!B5:D5,"A"))*4)+((COUNTIF('4ème3'!B5:D5,"B"))*3)+((COUNTIF('4ème3'!B5:D5,"C"))*2)+((COUNTIF('4ème3'!B5:D5,"D"))*1))/2</f>
        <v>2.5</v>
      </c>
      <c r="F5" s="136" t="str">
        <f t="shared" ref="F5:F29" si="1">IF(E5&gt;3.7,"A",IF(E5&gt;2.8,"B",IF(E5&gt;1.5,"C",IF(E5&gt;=0,"D"))))</f>
        <v>C</v>
      </c>
      <c r="G5" s="75" t="s">
        <v>30</v>
      </c>
      <c r="H5" s="32"/>
      <c r="I5" s="32"/>
      <c r="J5" s="33">
        <f>(((COUNTIF('4ème3'!G5:I5,"A"))*4)+((COUNTIF('4ème3'!G5:I5,"B"))*3)+((COUNTIF('4ème3'!G5:I5,"C"))*2)+((COUNTIF('4ème3'!G5:I5,"D"))*1))/1</f>
        <v>4</v>
      </c>
      <c r="K5" s="33" t="str">
        <f t="shared" ref="K5:K29" si="2">IF(J5&gt;3.7,"A",IF(J5&gt;2.8,"B",IF(J5&gt;1.5,"C",IF(J5&gt;=0,"D"))))</f>
        <v>A</v>
      </c>
      <c r="L5" s="94" t="s">
        <v>30</v>
      </c>
      <c r="M5" s="123"/>
      <c r="N5" s="32"/>
      <c r="O5" s="33">
        <f>(((COUNTIF('4ème3'!L5:N5,"A"))*4)+((COUNTIF('4ème3'!L5:N5,"B"))*3)+((COUNTIF('4ème3'!L5:N5,"C"))*2)+((COUNTIF('4ème3'!L5:N5,"D"))*1))/1</f>
        <v>4</v>
      </c>
      <c r="P5" s="110" t="str">
        <f t="shared" ref="P5:P29" si="3">IF(O5&gt;3.7,"A",IF(O5&gt;2.8,"B",IF(O5&gt;1.5,"C",IF(O5&gt;=0,"D"))))</f>
        <v>A</v>
      </c>
      <c r="Q5" s="123" t="s">
        <v>33</v>
      </c>
      <c r="R5" s="32" t="s">
        <v>31</v>
      </c>
      <c r="S5" s="32"/>
      <c r="T5" s="33">
        <f>(((COUNTIF('4ème3'!Q5:S5,"A"))*4)+((COUNTIF('4ème3'!Q5:S5,"B"))*3)+((COUNTIF('4ème3'!Q5:S5,"C"))*2)+((COUNTIF('4ème3'!Q5:S5,"D"))*1))/1</f>
        <v>4</v>
      </c>
      <c r="U5" s="110" t="str">
        <f t="shared" ref="U5:U30" si="4">IF(T5&gt;3.7,"A",IF(T5&gt;2.8,"B",IF(T5&gt;1.5,"C",IF(T5&gt;=0,"D"))))</f>
        <v>A</v>
      </c>
      <c r="V5" s="32"/>
      <c r="W5" s="32"/>
      <c r="X5" s="32"/>
      <c r="Y5" s="75" t="s">
        <v>32</v>
      </c>
      <c r="Z5" s="32"/>
      <c r="AA5" s="32"/>
      <c r="AB5" s="75" t="s">
        <v>31</v>
      </c>
      <c r="AD5" s="32"/>
      <c r="AE5" s="32"/>
      <c r="AF5" s="32"/>
      <c r="AG5" s="32"/>
      <c r="AH5" s="32"/>
      <c r="AI5" s="32"/>
      <c r="AJ5" s="32"/>
      <c r="AK5" s="33">
        <f>(((COUNTIF('4ème3'!V5:AJ5,"A"))*4)+((COUNTIF('4ème3'!V5:AJ5,"B"))*3)+((COUNTIF('4ème3'!V5:AJ5,"C"))*2)+((COUNTIF('4ème3'!V5:AJ5,"D"))*1))/2</f>
        <v>2.5</v>
      </c>
      <c r="AL5" s="33" t="str">
        <f t="shared" ref="AL5:AL29" si="5">IF(AK5&gt;3.7,"A",IF(AK5&gt;2.8,"B",IF(AK5&gt;1.5,"C",IF(AK5&gt;=0,"D"))))</f>
        <v>C</v>
      </c>
      <c r="AM5" s="40" t="s">
        <v>30</v>
      </c>
      <c r="AN5" s="32" t="s">
        <v>30</v>
      </c>
      <c r="AO5" s="32"/>
      <c r="AP5" s="32"/>
      <c r="AQ5" s="32"/>
      <c r="AR5" s="32"/>
      <c r="AS5" s="33">
        <f>(((COUNTIF('4ème3'!AM5:AR5,"A"))*4)+((COUNTIF('4ème3'!AM5:AR5,"B"))*3)+((COUNTIF('4ème3'!AM5:AR5,"C"))*2)+((COUNTIF('4ème3'!AM5:AR5,"D"))*1))/1</f>
        <v>8</v>
      </c>
      <c r="AT5" s="33" t="str">
        <f t="shared" si="0"/>
        <v>A</v>
      </c>
      <c r="AU5" s="32"/>
      <c r="AV5" s="32"/>
      <c r="AW5" s="32"/>
      <c r="AX5" s="32"/>
      <c r="AY5" s="32"/>
      <c r="AZ5" s="32"/>
      <c r="BA5" s="116" t="s">
        <v>31</v>
      </c>
      <c r="BB5" s="74" t="s">
        <v>32</v>
      </c>
      <c r="BC5" s="32" t="s">
        <v>30</v>
      </c>
      <c r="BD5" s="75" t="s">
        <v>33</v>
      </c>
      <c r="BE5" s="32" t="s">
        <v>32</v>
      </c>
      <c r="BF5" s="32"/>
      <c r="BG5" s="32"/>
      <c r="BH5" s="32"/>
      <c r="BI5" s="32"/>
      <c r="BJ5" s="32"/>
      <c r="BK5" s="32"/>
      <c r="BL5" s="32"/>
      <c r="BM5" s="33">
        <f>(((COUNTIF('4ème3'!AU5:BL5,"A"))*4)+((COUNTIF('4ème3'!AU5:BL5,"B"))*3)+((COUNTIF('4ème3'!AU5:BL5,"C"))*2)+((COUNTIF('4ème3'!AU5:BL5,"D"))*1))/3</f>
        <v>4</v>
      </c>
      <c r="BN5" s="33" t="str">
        <f t="shared" ref="BN5:BN29" si="6">IF(BM5&gt;3.7,"A",IF(BM5&gt;2.8,"B",IF(BM5&gt;1.5,"C",IF(BM5&gt;=0,"D"))))</f>
        <v>A</v>
      </c>
      <c r="BO5" s="32"/>
      <c r="BP5" s="32"/>
      <c r="BQ5" s="32"/>
      <c r="BR5" s="32"/>
      <c r="BS5" s="32"/>
      <c r="BT5" s="32"/>
      <c r="BU5" s="33"/>
      <c r="BV5" s="33"/>
      <c r="BW5" s="38"/>
    </row>
    <row r="6" spans="1:75" ht="17.100000000000001" customHeight="1" x14ac:dyDescent="0.25">
      <c r="A6" s="109" t="s">
        <v>271</v>
      </c>
      <c r="B6" s="137" t="s">
        <v>31</v>
      </c>
      <c r="C6" s="134" t="s">
        <v>30</v>
      </c>
      <c r="D6" s="135"/>
      <c r="E6" s="136">
        <f>(((COUNTIF('4ème3'!B6:D6,"A"))*4)+((COUNTIF('4ème3'!B6:D6,"B"))*3)+((COUNTIF('4ème3'!B6:D6,"C"))*2)+((COUNTIF('4ème3'!B6:D6,"D"))*1))/2</f>
        <v>3.5</v>
      </c>
      <c r="F6" s="136" t="str">
        <f t="shared" si="1"/>
        <v>B</v>
      </c>
      <c r="G6" s="75" t="s">
        <v>30</v>
      </c>
      <c r="H6" s="32"/>
      <c r="I6" s="32"/>
      <c r="J6" s="33">
        <f>(((COUNTIF('4ème3'!G6:I6,"A"))*4)+((COUNTIF('4ème3'!G6:I6,"B"))*3)+((COUNTIF('4ème3'!G6:I6,"C"))*2)+((COUNTIF('4ème3'!G6:I6,"D"))*1))/1</f>
        <v>4</v>
      </c>
      <c r="K6" s="33" t="str">
        <f t="shared" si="2"/>
        <v>A</v>
      </c>
      <c r="L6" s="94" t="s">
        <v>30</v>
      </c>
      <c r="M6" s="123"/>
      <c r="N6" s="32"/>
      <c r="O6" s="33">
        <f>(((COUNTIF('4ème3'!L6:N6,"A"))*4)+((COUNTIF('4ème3'!L6:N6,"B"))*3)+((COUNTIF('4ème3'!L6:N6,"C"))*2)+((COUNTIF('4ème3'!L6:N6,"D"))*1))/1</f>
        <v>4</v>
      </c>
      <c r="P6" s="110" t="str">
        <f t="shared" si="3"/>
        <v>A</v>
      </c>
      <c r="Q6" s="123" t="s">
        <v>33</v>
      </c>
      <c r="R6" s="32" t="s">
        <v>31</v>
      </c>
      <c r="S6" s="32"/>
      <c r="T6" s="33">
        <f>(((COUNTIF('4ème3'!Q6:S6,"A"))*4)+((COUNTIF('4ème3'!Q6:S6,"B"))*3)+((COUNTIF('4ème3'!Q6:S6,"C"))*2)+((COUNTIF('4ème3'!Q6:S6,"D"))*1))/1</f>
        <v>4</v>
      </c>
      <c r="U6" s="110" t="str">
        <f t="shared" si="4"/>
        <v>A</v>
      </c>
      <c r="V6" s="32"/>
      <c r="W6" s="32"/>
      <c r="X6" s="32"/>
      <c r="Y6" s="75" t="s">
        <v>30</v>
      </c>
      <c r="Z6" s="32"/>
      <c r="AA6" s="32"/>
      <c r="AB6" s="75" t="s">
        <v>32</v>
      </c>
      <c r="AC6" s="32"/>
      <c r="AD6" s="32"/>
      <c r="AE6" s="32"/>
      <c r="AF6" s="32"/>
      <c r="AG6" s="32"/>
      <c r="AH6" s="32"/>
      <c r="AI6" s="32"/>
      <c r="AJ6" s="32"/>
      <c r="AK6" s="33">
        <f>(((COUNTIF('4ème3'!V6:AJ6,"A"))*4)+((COUNTIF('4ème3'!V6:AJ6,"B"))*3)+((COUNTIF('4ème3'!V6:AJ6,"C"))*2)+((COUNTIF('4ème3'!V6:AJ6,"D"))*1))/2</f>
        <v>3</v>
      </c>
      <c r="AL6" s="33" t="str">
        <f t="shared" si="5"/>
        <v>B</v>
      </c>
      <c r="AM6" s="40" t="s">
        <v>30</v>
      </c>
      <c r="AN6" s="32" t="s">
        <v>30</v>
      </c>
      <c r="AO6" s="32"/>
      <c r="AP6" s="32"/>
      <c r="AQ6" s="32"/>
      <c r="AR6" s="32"/>
      <c r="AS6" s="33">
        <f>(((COUNTIF('4ème3'!AM6:AR6,"A"))*4)+((COUNTIF('4ème3'!AM6:AR6,"B"))*3)+((COUNTIF('4ème3'!AM6:AR6,"C"))*2)+((COUNTIF('4ème3'!AM6:AR6,"D"))*1))/1</f>
        <v>8</v>
      </c>
      <c r="AT6" s="33" t="str">
        <f t="shared" si="0"/>
        <v>A</v>
      </c>
      <c r="AU6" s="32"/>
      <c r="AV6" s="32"/>
      <c r="AW6" s="32"/>
      <c r="AX6" s="32"/>
      <c r="AY6" s="32"/>
      <c r="AZ6" s="32"/>
      <c r="BA6" s="116" t="s">
        <v>31</v>
      </c>
      <c r="BB6" s="74" t="s">
        <v>32</v>
      </c>
      <c r="BC6" s="32" t="s">
        <v>30</v>
      </c>
      <c r="BD6" s="75" t="s">
        <v>31</v>
      </c>
      <c r="BE6" s="32" t="s">
        <v>32</v>
      </c>
      <c r="BF6" s="32"/>
      <c r="BG6" s="32"/>
      <c r="BH6" s="32"/>
      <c r="BI6" s="32"/>
      <c r="BJ6" s="32"/>
      <c r="BK6" s="32"/>
      <c r="BL6" s="32"/>
      <c r="BM6" s="33">
        <f>(((COUNTIF('4ème3'!AU6:BL6,"A"))*4)+((COUNTIF('4ème3'!AU6:BL6,"B"))*3)+((COUNTIF('4ème3'!AU6:BL6,"C"))*2)+((COUNTIF('4ème3'!AU6:BL6,"D"))*1))/3</f>
        <v>4.666666666666667</v>
      </c>
      <c r="BN6" s="33" t="str">
        <f t="shared" si="6"/>
        <v>A</v>
      </c>
      <c r="BO6" s="32"/>
      <c r="BP6" s="32"/>
      <c r="BQ6" s="32"/>
      <c r="BR6" s="32"/>
      <c r="BS6" s="32"/>
      <c r="BT6" s="32"/>
      <c r="BU6" s="33"/>
      <c r="BV6" s="33"/>
      <c r="BW6" s="38"/>
    </row>
    <row r="7" spans="1:75" ht="17.100000000000001" customHeight="1" x14ac:dyDescent="0.25">
      <c r="A7" s="109" t="s">
        <v>272</v>
      </c>
      <c r="B7" s="137" t="s">
        <v>31</v>
      </c>
      <c r="C7" s="134" t="s">
        <v>30</v>
      </c>
      <c r="D7" s="135"/>
      <c r="E7" s="136">
        <f>(((COUNTIF('4ème3'!B7:D7,"A"))*4)+((COUNTIF('4ème3'!B7:D7,"B"))*3)+((COUNTIF('4ème3'!B7:D7,"C"))*2)+((COUNTIF('4ème3'!B7:D7,"D"))*1))/2</f>
        <v>3.5</v>
      </c>
      <c r="F7" s="136" t="str">
        <f t="shared" si="1"/>
        <v>B</v>
      </c>
      <c r="G7" s="75" t="s">
        <v>30</v>
      </c>
      <c r="H7" s="32"/>
      <c r="I7" s="32"/>
      <c r="J7" s="33">
        <f>(((COUNTIF('4ème3'!G7:I7,"A"))*4)+((COUNTIF('4ème3'!G7:I7,"B"))*3)+((COUNTIF('4ème3'!G7:I7,"C"))*2)+((COUNTIF('4ème3'!G7:I7,"D"))*1))/1</f>
        <v>4</v>
      </c>
      <c r="K7" s="33" t="str">
        <f t="shared" si="2"/>
        <v>A</v>
      </c>
      <c r="L7" s="94" t="s">
        <v>30</v>
      </c>
      <c r="M7" s="123"/>
      <c r="N7" s="32"/>
      <c r="O7" s="33">
        <f>(((COUNTIF('4ème3'!L7:N7,"A"))*4)+((COUNTIF('4ème3'!L7:N7,"B"))*3)+((COUNTIF('4ème3'!L7:N7,"C"))*2)+((COUNTIF('4ème3'!L7:N7,"D"))*1))/1</f>
        <v>4</v>
      </c>
      <c r="P7" s="110" t="str">
        <f t="shared" si="3"/>
        <v>A</v>
      </c>
      <c r="Q7" s="123" t="s">
        <v>33</v>
      </c>
      <c r="R7" s="32" t="s">
        <v>32</v>
      </c>
      <c r="S7" s="32"/>
      <c r="T7" s="33">
        <f>(((COUNTIF('4ème3'!Q7:S7,"A"))*4)+((COUNTIF('4ème3'!Q7:S7,"B"))*3)+((COUNTIF('4ème3'!Q7:S7,"C"))*2)+((COUNTIF('4ème3'!Q7:S7,"D"))*1))/1</f>
        <v>3</v>
      </c>
      <c r="U7" s="110" t="str">
        <f t="shared" si="4"/>
        <v>B</v>
      </c>
      <c r="V7" s="32"/>
      <c r="W7" s="32"/>
      <c r="X7" s="32"/>
      <c r="Y7" s="75" t="s">
        <v>32</v>
      </c>
      <c r="Z7" s="32"/>
      <c r="AA7" s="32"/>
      <c r="AB7" s="75" t="s">
        <v>31</v>
      </c>
      <c r="AC7" s="32"/>
      <c r="AD7" s="32"/>
      <c r="AE7" s="32"/>
      <c r="AF7" s="32"/>
      <c r="AG7" s="32"/>
      <c r="AH7" s="32"/>
      <c r="AI7" s="32"/>
      <c r="AJ7" s="32"/>
      <c r="AK7" s="33">
        <f>(((COUNTIF('4ème3'!V7:AJ7,"A"))*4)+((COUNTIF('4ème3'!V7:AJ7,"B"))*3)+((COUNTIF('4ème3'!V7:AJ7,"C"))*2)+((COUNTIF('4ème3'!V7:AJ7,"D"))*1))/2</f>
        <v>2.5</v>
      </c>
      <c r="AL7" s="33" t="str">
        <f t="shared" si="5"/>
        <v>C</v>
      </c>
      <c r="AM7" s="40" t="s">
        <v>30</v>
      </c>
      <c r="AN7" s="32" t="s">
        <v>30</v>
      </c>
      <c r="AO7" s="32"/>
      <c r="AP7" s="32"/>
      <c r="AQ7" s="32"/>
      <c r="AR7" s="32"/>
      <c r="AS7" s="33">
        <f>(((COUNTIF('4ème3'!AM7:AR7,"A"))*4)+((COUNTIF('4ème3'!AM7:AR7,"B"))*3)+((COUNTIF('4ème3'!AM7:AR7,"C"))*2)+((COUNTIF('4ème3'!AM7:AR7,"D"))*1))/1</f>
        <v>8</v>
      </c>
      <c r="AT7" s="33" t="str">
        <f t="shared" si="0"/>
        <v>A</v>
      </c>
      <c r="AU7" s="32"/>
      <c r="AV7" s="32"/>
      <c r="AW7" s="32"/>
      <c r="AX7" s="32"/>
      <c r="AY7" s="32"/>
      <c r="AZ7" s="32"/>
      <c r="BA7" s="116" t="s">
        <v>31</v>
      </c>
      <c r="BB7" s="74" t="s">
        <v>31</v>
      </c>
      <c r="BC7" s="32" t="s">
        <v>30</v>
      </c>
      <c r="BD7" s="75" t="s">
        <v>31</v>
      </c>
      <c r="BE7" s="32" t="s">
        <v>32</v>
      </c>
      <c r="BF7" s="32"/>
      <c r="BG7" s="32"/>
      <c r="BH7" s="32"/>
      <c r="BI7" s="32"/>
      <c r="BJ7" s="32"/>
      <c r="BK7" s="32"/>
      <c r="BL7" s="32"/>
      <c r="BM7" s="33">
        <f>(((COUNTIF('4ème3'!AU7:BL7,"A"))*4)+((COUNTIF('4ème3'!AU7:BL7,"B"))*3)+((COUNTIF('4ème3'!AU7:BL7,"C"))*2)+((COUNTIF('4ème3'!AU7:BL7,"D"))*1))/3</f>
        <v>5</v>
      </c>
      <c r="BN7" s="33" t="str">
        <f t="shared" si="6"/>
        <v>A</v>
      </c>
      <c r="BO7" s="32"/>
      <c r="BP7" s="32"/>
      <c r="BQ7" s="32"/>
      <c r="BR7" s="32"/>
      <c r="BS7" s="32"/>
      <c r="BT7" s="32"/>
      <c r="BU7" s="33"/>
      <c r="BV7" s="33"/>
      <c r="BW7" s="38"/>
    </row>
    <row r="8" spans="1:75" ht="17.100000000000001" customHeight="1" x14ac:dyDescent="0.25">
      <c r="A8" s="109" t="s">
        <v>273</v>
      </c>
      <c r="B8" s="137" t="s">
        <v>31</v>
      </c>
      <c r="C8" s="134" t="s">
        <v>30</v>
      </c>
      <c r="D8" s="135"/>
      <c r="E8" s="136">
        <f>(((COUNTIF('4ème3'!B8:D8,"A"))*4)+((COUNTIF('4ème3'!B8:D8,"B"))*3)+((COUNTIF('4ème3'!B8:D8,"C"))*2)+((COUNTIF('4ème3'!B8:D8,"D"))*1))/2</f>
        <v>3.5</v>
      </c>
      <c r="F8" s="136" t="str">
        <f t="shared" si="1"/>
        <v>B</v>
      </c>
      <c r="G8" s="75" t="s">
        <v>30</v>
      </c>
      <c r="H8" s="32"/>
      <c r="I8" s="32"/>
      <c r="J8" s="33">
        <f>(((COUNTIF('4ème3'!G8:I8,"A"))*4)+((COUNTIF('4ème3'!G8:I8,"B"))*3)+((COUNTIF('4ème3'!G8:I8,"C"))*2)+((COUNTIF('4ème3'!G8:I8,"D"))*1))/1</f>
        <v>4</v>
      </c>
      <c r="K8" s="33" t="str">
        <f t="shared" si="2"/>
        <v>A</v>
      </c>
      <c r="L8" s="94" t="s">
        <v>30</v>
      </c>
      <c r="M8" s="123"/>
      <c r="N8" s="32"/>
      <c r="O8" s="33">
        <f>(((COUNTIF('4ème3'!L8:N8,"A"))*4)+((COUNTIF('4ème3'!L8:N8,"B"))*3)+((COUNTIF('4ème3'!L8:N8,"C"))*2)+((COUNTIF('4ème3'!L8:N8,"D"))*1))/1</f>
        <v>4</v>
      </c>
      <c r="P8" s="110" t="str">
        <f t="shared" si="3"/>
        <v>A</v>
      </c>
      <c r="Q8" s="123" t="s">
        <v>32</v>
      </c>
      <c r="R8" s="32" t="s">
        <v>32</v>
      </c>
      <c r="S8" s="32"/>
      <c r="T8" s="33">
        <f>(((COUNTIF('4ème3'!Q8:S8,"A"))*4)+((COUNTIF('4ème3'!Q8:S8,"B"))*3)+((COUNTIF('4ème3'!Q8:S8,"C"))*2)+((COUNTIF('4ème3'!Q8:S8,"D"))*1))/1</f>
        <v>4</v>
      </c>
      <c r="U8" s="110" t="str">
        <f t="shared" si="4"/>
        <v>A</v>
      </c>
      <c r="V8" s="32"/>
      <c r="W8" s="32"/>
      <c r="X8" s="32"/>
      <c r="Y8" s="75" t="s">
        <v>31</v>
      </c>
      <c r="Z8" s="32"/>
      <c r="AA8" s="32"/>
      <c r="AB8" s="75" t="s">
        <v>30</v>
      </c>
      <c r="AC8" s="32"/>
      <c r="AD8" s="32"/>
      <c r="AE8" s="32"/>
      <c r="AF8" s="32"/>
      <c r="AG8" s="32"/>
      <c r="AH8" s="32"/>
      <c r="AI8" s="32"/>
      <c r="AJ8" s="32"/>
      <c r="AK8" s="33">
        <f>(((COUNTIF('4ème3'!V8:AJ8,"A"))*4)+((COUNTIF('4ème3'!V8:AJ8,"B"))*3)+((COUNTIF('4ème3'!V8:AJ8,"C"))*2)+((COUNTIF('4ème3'!V8:AJ8,"D"))*1))/2</f>
        <v>3.5</v>
      </c>
      <c r="AL8" s="33" t="str">
        <f t="shared" si="5"/>
        <v>B</v>
      </c>
      <c r="AM8" s="40" t="s">
        <v>30</v>
      </c>
      <c r="AN8" s="32" t="s">
        <v>30</v>
      </c>
      <c r="AO8" s="32"/>
      <c r="AP8" s="32"/>
      <c r="AQ8" s="32"/>
      <c r="AR8" s="32"/>
      <c r="AS8" s="33">
        <f>(((COUNTIF('4ème3'!AM8:AR8,"A"))*4)+((COUNTIF('4ème3'!AM8:AR8,"B"))*3)+((COUNTIF('4ème3'!AM8:AR8,"C"))*2)+((COUNTIF('4ème3'!AM8:AR8,"D"))*1))/1</f>
        <v>8</v>
      </c>
      <c r="AT8" s="33" t="str">
        <f t="shared" si="0"/>
        <v>A</v>
      </c>
      <c r="AU8" s="32"/>
      <c r="AV8" s="32"/>
      <c r="AW8" s="32"/>
      <c r="AX8" s="32"/>
      <c r="AY8" s="32"/>
      <c r="AZ8" s="32"/>
      <c r="BA8" s="116" t="s">
        <v>31</v>
      </c>
      <c r="BB8" s="74" t="s">
        <v>30</v>
      </c>
      <c r="BC8" s="32" t="s">
        <v>30</v>
      </c>
      <c r="BD8" s="75" t="s">
        <v>31</v>
      </c>
      <c r="BE8" s="32" t="s">
        <v>32</v>
      </c>
      <c r="BF8" s="32"/>
      <c r="BG8" s="32"/>
      <c r="BH8" s="32"/>
      <c r="BI8" s="32"/>
      <c r="BJ8" s="32"/>
      <c r="BK8" s="32"/>
      <c r="BL8" s="32"/>
      <c r="BM8" s="33">
        <f>(((COUNTIF('4ème3'!AU8:BL8,"A"))*4)+((COUNTIF('4ème3'!AU8:BL8,"B"))*3)+((COUNTIF('4ème3'!AU8:BL8,"C"))*2)+((COUNTIF('4ème3'!AU8:BL8,"D"))*1))/3</f>
        <v>5.333333333333333</v>
      </c>
      <c r="BN8" s="33" t="str">
        <f t="shared" si="6"/>
        <v>A</v>
      </c>
      <c r="BO8" s="32"/>
      <c r="BP8" s="32"/>
      <c r="BQ8" s="32"/>
      <c r="BR8" s="32"/>
      <c r="BS8" s="32"/>
      <c r="BT8" s="32"/>
      <c r="BU8" s="33"/>
      <c r="BV8" s="33"/>
      <c r="BW8" s="38"/>
    </row>
    <row r="9" spans="1:75" ht="17.100000000000001" customHeight="1" x14ac:dyDescent="0.25">
      <c r="A9" s="109" t="s">
        <v>274</v>
      </c>
      <c r="B9" s="137" t="s">
        <v>31</v>
      </c>
      <c r="C9" s="134" t="s">
        <v>30</v>
      </c>
      <c r="D9" s="135"/>
      <c r="E9" s="136">
        <f>(((COUNTIF('4ème3'!B9:D9,"A"))*4)+((COUNTIF('4ème3'!B9:D9,"B"))*3)+((COUNTIF('4ème3'!B9:D9,"C"))*2)+((COUNTIF('4ème3'!B9:D9,"D"))*1))/2</f>
        <v>3.5</v>
      </c>
      <c r="F9" s="136" t="str">
        <f t="shared" si="1"/>
        <v>B</v>
      </c>
      <c r="G9" s="75" t="s">
        <v>30</v>
      </c>
      <c r="H9" s="32"/>
      <c r="I9" s="32"/>
      <c r="J9" s="33">
        <f>(((COUNTIF('4ème3'!G9:I9,"A"))*4)+((COUNTIF('4ème3'!G9:I9,"B"))*3)+((COUNTIF('4ème3'!G9:I9,"C"))*2)+((COUNTIF('4ème3'!G9:I9,"D"))*1))/1</f>
        <v>4</v>
      </c>
      <c r="K9" s="33" t="str">
        <f t="shared" si="2"/>
        <v>A</v>
      </c>
      <c r="L9" s="94" t="s">
        <v>30</v>
      </c>
      <c r="M9" s="123"/>
      <c r="N9" s="32"/>
      <c r="O9" s="33">
        <f>(((COUNTIF('4ème3'!L9:N9,"A"))*4)+((COUNTIF('4ème3'!L9:N9,"B"))*3)+((COUNTIF('4ème3'!L9:N9,"C"))*2)+((COUNTIF('4ème3'!L9:N9,"D"))*1))/1</f>
        <v>4</v>
      </c>
      <c r="P9" s="110" t="str">
        <f t="shared" si="3"/>
        <v>A</v>
      </c>
      <c r="Q9" s="123" t="s">
        <v>33</v>
      </c>
      <c r="R9" s="32" t="s">
        <v>31</v>
      </c>
      <c r="S9" s="32"/>
      <c r="T9" s="33">
        <f>(((COUNTIF('4ème3'!Q9:S9,"A"))*4)+((COUNTIF('4ème3'!Q9:S9,"B"))*3)+((COUNTIF('4ème3'!Q9:S9,"C"))*2)+((COUNTIF('4ème3'!Q9:S9,"D"))*1))/1</f>
        <v>4</v>
      </c>
      <c r="U9" s="110" t="str">
        <f t="shared" si="4"/>
        <v>A</v>
      </c>
      <c r="V9" s="32"/>
      <c r="W9" s="32"/>
      <c r="X9" s="32"/>
      <c r="Y9" s="78" t="s">
        <v>30</v>
      </c>
      <c r="Z9" s="32"/>
      <c r="AA9" s="32"/>
      <c r="AB9" s="78" t="s">
        <v>31</v>
      </c>
      <c r="AC9" s="32"/>
      <c r="AD9" s="32"/>
      <c r="AE9" s="32"/>
      <c r="AF9" s="32"/>
      <c r="AG9" s="32"/>
      <c r="AH9" s="32"/>
      <c r="AI9" s="32"/>
      <c r="AJ9" s="32"/>
      <c r="AK9" s="33">
        <f>(((COUNTIF('4ème3'!V9:AJ9,"A"))*4)+((COUNTIF('4ème3'!V9:AJ9,"B"))*3)+((COUNTIF('4ème3'!V9:AJ9,"C"))*2)+((COUNTIF('4ème3'!V9:AJ9,"D"))*1))/2</f>
        <v>3.5</v>
      </c>
      <c r="AL9" s="33" t="str">
        <f t="shared" si="5"/>
        <v>B</v>
      </c>
      <c r="AM9" s="42" t="s">
        <v>30</v>
      </c>
      <c r="AN9" s="32" t="s">
        <v>30</v>
      </c>
      <c r="AO9" s="32"/>
      <c r="AP9" s="32"/>
      <c r="AQ9" s="32"/>
      <c r="AR9" s="32"/>
      <c r="AS9" s="33">
        <f>(((COUNTIF('4ème3'!AM9:AR9,"A"))*4)+((COUNTIF('4ème3'!AM9:AR9,"B"))*3)+((COUNTIF('4ème3'!AM9:AR9,"C"))*2)+((COUNTIF('4ème3'!AM9:AR9,"D"))*1))/1</f>
        <v>8</v>
      </c>
      <c r="AT9" s="33" t="str">
        <f t="shared" si="0"/>
        <v>A</v>
      </c>
      <c r="AU9" s="32"/>
      <c r="AV9" s="32"/>
      <c r="AW9" s="32"/>
      <c r="AX9" s="32"/>
      <c r="AY9" s="32"/>
      <c r="AZ9" s="32"/>
      <c r="BA9" s="121" t="s">
        <v>31</v>
      </c>
      <c r="BB9" s="77" t="s">
        <v>32</v>
      </c>
      <c r="BC9" s="32" t="s">
        <v>30</v>
      </c>
      <c r="BD9" s="78" t="s">
        <v>32</v>
      </c>
      <c r="BE9" s="32" t="s">
        <v>32</v>
      </c>
      <c r="BF9" s="32"/>
      <c r="BG9" s="32"/>
      <c r="BH9" s="32"/>
      <c r="BI9" s="32"/>
      <c r="BJ9" s="32"/>
      <c r="BK9" s="32"/>
      <c r="BL9" s="32"/>
      <c r="BM9" s="33">
        <f>(((COUNTIF('4ème3'!AU9:BL9,"A"))*4)+((COUNTIF('4ème3'!AU9:BL9,"B"))*3)+((COUNTIF('4ème3'!AU9:BL9,"C"))*2)+((COUNTIF('4ème3'!AU9:BL9,"D"))*1))/3</f>
        <v>4.333333333333333</v>
      </c>
      <c r="BN9" s="33" t="str">
        <f t="shared" si="6"/>
        <v>A</v>
      </c>
      <c r="BO9" s="32"/>
      <c r="BP9" s="32"/>
      <c r="BQ9" s="32"/>
      <c r="BR9" s="32"/>
      <c r="BS9" s="32"/>
      <c r="BT9" s="32"/>
      <c r="BU9" s="33"/>
      <c r="BV9" s="33"/>
      <c r="BW9" s="38"/>
    </row>
    <row r="10" spans="1:75" ht="17.100000000000001" customHeight="1" x14ac:dyDescent="0.25">
      <c r="A10" s="109" t="s">
        <v>275</v>
      </c>
      <c r="B10" s="137" t="s">
        <v>31</v>
      </c>
      <c r="C10" s="134" t="s">
        <v>31</v>
      </c>
      <c r="D10" s="135"/>
      <c r="E10" s="136">
        <f>(((COUNTIF('4ème3'!B10:D10,"A"))*4)+((COUNTIF('4ème3'!B10:D10,"B"))*3)+((COUNTIF('4ème3'!B10:D10,"C"))*2)+((COUNTIF('4ème3'!B10:D10,"D"))*1))/2</f>
        <v>3</v>
      </c>
      <c r="F10" s="136" t="str">
        <f t="shared" si="1"/>
        <v>B</v>
      </c>
      <c r="G10" s="75" t="s">
        <v>30</v>
      </c>
      <c r="H10" s="32"/>
      <c r="I10" s="32"/>
      <c r="J10" s="33">
        <f>(((COUNTIF('4ème3'!G10:I10,"A"))*4)+((COUNTIF('4ème3'!G10:I10,"B"))*3)+((COUNTIF('4ème3'!G10:I10,"C"))*2)+((COUNTIF('4ème3'!G10:I10,"D"))*1))/1</f>
        <v>4</v>
      </c>
      <c r="K10" s="33" t="str">
        <f t="shared" si="2"/>
        <v>A</v>
      </c>
      <c r="L10" s="94" t="s">
        <v>30</v>
      </c>
      <c r="M10" s="123"/>
      <c r="N10" s="32"/>
      <c r="O10" s="33">
        <f>(((COUNTIF('4ème3'!L10:N10,"A"))*4)+((COUNTIF('4ème3'!L10:N10,"B"))*3)+((COUNTIF('4ème3'!L10:N10,"C"))*2)+((COUNTIF('4ème3'!L10:N10,"D"))*1))/1</f>
        <v>4</v>
      </c>
      <c r="P10" s="110" t="str">
        <f t="shared" si="3"/>
        <v>A</v>
      </c>
      <c r="Q10" s="123" t="s">
        <v>33</v>
      </c>
      <c r="R10" s="32" t="s">
        <v>32</v>
      </c>
      <c r="S10" s="32"/>
      <c r="T10" s="33">
        <f>(((COUNTIF('4ème3'!Q10:S10,"A"))*4)+((COUNTIF('4ème3'!Q10:S10,"B"))*3)+((COUNTIF('4ème3'!Q10:S10,"C"))*2)+((COUNTIF('4ème3'!Q10:S10,"D"))*1))/1</f>
        <v>3</v>
      </c>
      <c r="U10" s="110" t="str">
        <f t="shared" si="4"/>
        <v>B</v>
      </c>
      <c r="V10" s="32"/>
      <c r="W10" s="32"/>
      <c r="X10" s="32"/>
      <c r="Y10" s="93" t="s">
        <v>32</v>
      </c>
      <c r="Z10" s="32"/>
      <c r="AA10" s="32"/>
      <c r="AB10" s="78" t="s">
        <v>32</v>
      </c>
      <c r="AC10" s="32"/>
      <c r="AD10" s="32"/>
      <c r="AE10" s="32"/>
      <c r="AF10" s="32"/>
      <c r="AG10" s="32"/>
      <c r="AH10" s="32"/>
      <c r="AI10" s="32"/>
      <c r="AJ10" s="32"/>
      <c r="AK10" s="33">
        <f>(((COUNTIF('4ème3'!V10:AJ10,"A"))*4)+((COUNTIF('4ème3'!V10:AJ10,"B"))*3)+((COUNTIF('4ème3'!V10:AJ10,"C"))*2)+((COUNTIF('4ème3'!V10:AJ10,"D"))*1))/2</f>
        <v>2</v>
      </c>
      <c r="AL10" s="33" t="str">
        <f t="shared" si="5"/>
        <v>C</v>
      </c>
      <c r="AM10" s="42" t="s">
        <v>30</v>
      </c>
      <c r="AN10" s="32" t="s">
        <v>30</v>
      </c>
      <c r="AO10" s="32"/>
      <c r="AP10" s="32"/>
      <c r="AQ10" s="32"/>
      <c r="AR10" s="32"/>
      <c r="AS10" s="33">
        <f>(((COUNTIF('4ème3'!AM10:AR10,"A"))*4)+((COUNTIF('4ème3'!AM10:AR10,"B"))*3)+((COUNTIF('4ème3'!AM10:AR10,"C"))*2)+((COUNTIF('4ème3'!AM10:AR10,"D"))*1))/1</f>
        <v>8</v>
      </c>
      <c r="AT10" s="33" t="str">
        <f t="shared" si="0"/>
        <v>A</v>
      </c>
      <c r="AU10" s="32"/>
      <c r="AV10" s="32"/>
      <c r="AW10" s="32"/>
      <c r="AX10" s="32"/>
      <c r="AY10" s="32"/>
      <c r="AZ10" s="32"/>
      <c r="BA10" s="116" t="s">
        <v>31</v>
      </c>
      <c r="BB10" s="77" t="s">
        <v>32</v>
      </c>
      <c r="BC10" s="32" t="s">
        <v>30</v>
      </c>
      <c r="BD10" s="78" t="s">
        <v>31</v>
      </c>
      <c r="BE10" s="32" t="s">
        <v>32</v>
      </c>
      <c r="BF10" s="32"/>
      <c r="BG10" s="32"/>
      <c r="BH10" s="32"/>
      <c r="BI10" s="32"/>
      <c r="BJ10" s="32"/>
      <c r="BK10" s="32"/>
      <c r="BL10" s="32"/>
      <c r="BM10" s="33">
        <f>(((COUNTIF('4ème3'!AU10:BL10,"A"))*4)+((COUNTIF('4ème3'!AU10:BL10,"B"))*3)+((COUNTIF('4ème3'!AU10:BL10,"C"))*2)+((COUNTIF('4ème3'!AU10:BL10,"D"))*1))/3</f>
        <v>4.666666666666667</v>
      </c>
      <c r="BN10" s="33" t="str">
        <f t="shared" si="6"/>
        <v>A</v>
      </c>
      <c r="BO10" s="32"/>
      <c r="BP10" s="32"/>
      <c r="BQ10" s="32"/>
      <c r="BR10" s="32"/>
      <c r="BS10" s="32"/>
      <c r="BT10" s="32"/>
      <c r="BU10" s="33"/>
      <c r="BV10" s="33"/>
      <c r="BW10" s="38"/>
    </row>
    <row r="11" spans="1:75" ht="17.100000000000001" customHeight="1" x14ac:dyDescent="0.25">
      <c r="A11" s="109" t="s">
        <v>276</v>
      </c>
      <c r="B11" s="137" t="s">
        <v>31</v>
      </c>
      <c r="C11" s="134" t="s">
        <v>30</v>
      </c>
      <c r="D11" s="135"/>
      <c r="E11" s="136">
        <f>(((COUNTIF('4ème3'!B11:D11,"A"))*4)+((COUNTIF('4ème3'!B11:D11,"B"))*3)+((COUNTIF('4ème3'!B11:D11,"C"))*2)+((COUNTIF('4ème3'!B11:D11,"D"))*1))/2</f>
        <v>3.5</v>
      </c>
      <c r="F11" s="136" t="str">
        <f t="shared" si="1"/>
        <v>B</v>
      </c>
      <c r="G11" s="75" t="s">
        <v>30</v>
      </c>
      <c r="H11" s="32"/>
      <c r="I11" s="32"/>
      <c r="J11" s="33">
        <f>(((COUNTIF('4ème3'!G11:I11,"A"))*4)+((COUNTIF('4ème3'!G11:I11,"B"))*3)+((COUNTIF('4ème3'!G11:I11,"C"))*2)+((COUNTIF('4ème3'!G11:I11,"D"))*1))/1</f>
        <v>4</v>
      </c>
      <c r="K11" s="33" t="str">
        <f t="shared" si="2"/>
        <v>A</v>
      </c>
      <c r="L11" s="94" t="s">
        <v>30</v>
      </c>
      <c r="M11" s="123"/>
      <c r="N11" s="32"/>
      <c r="O11" s="33">
        <f>(((COUNTIF('4ème3'!L11:N11,"A"))*4)+((COUNTIF('4ème3'!L11:N11,"B"))*3)+((COUNTIF('4ème3'!L11:N11,"C"))*2)+((COUNTIF('4ème3'!L11:N11,"D"))*1))/1</f>
        <v>4</v>
      </c>
      <c r="P11" s="110" t="str">
        <f t="shared" si="3"/>
        <v>A</v>
      </c>
      <c r="Q11" s="123" t="s">
        <v>32</v>
      </c>
      <c r="R11" s="32" t="s">
        <v>31</v>
      </c>
      <c r="S11" s="32"/>
      <c r="T11" s="33">
        <f>(((COUNTIF('4ème3'!Q11:S11,"A"))*4)+((COUNTIF('4ème3'!Q11:S11,"B"))*3)+((COUNTIF('4ème3'!Q11:S11,"C"))*2)+((COUNTIF('4ème3'!Q11:S11,"D"))*1))/1</f>
        <v>5</v>
      </c>
      <c r="U11" s="110" t="str">
        <f t="shared" si="4"/>
        <v>A</v>
      </c>
      <c r="V11" s="32"/>
      <c r="W11" s="32"/>
      <c r="X11" s="32"/>
      <c r="Y11" s="78" t="s">
        <v>31</v>
      </c>
      <c r="Z11" s="32"/>
      <c r="AA11" s="32"/>
      <c r="AB11" s="78" t="s">
        <v>30</v>
      </c>
      <c r="AC11" s="32"/>
      <c r="AD11" s="32"/>
      <c r="AE11" s="32"/>
      <c r="AF11" s="32"/>
      <c r="AG11" s="32"/>
      <c r="AH11" s="32"/>
      <c r="AI11" s="32"/>
      <c r="AJ11" s="32"/>
      <c r="AK11" s="33">
        <f>(((COUNTIF('4ème3'!V11:AJ11,"A"))*4)+((COUNTIF('4ème3'!V11:AJ11,"B"))*3)+((COUNTIF('4ème3'!V11:AJ11,"C"))*2)+((COUNTIF('4ème3'!V11:AJ11,"D"))*1))/2</f>
        <v>3.5</v>
      </c>
      <c r="AL11" s="33" t="str">
        <f t="shared" si="5"/>
        <v>B</v>
      </c>
      <c r="AM11" s="42" t="s">
        <v>30</v>
      </c>
      <c r="AN11" s="32" t="s">
        <v>30</v>
      </c>
      <c r="AO11" s="32"/>
      <c r="AP11" s="32"/>
      <c r="AQ11" s="32"/>
      <c r="AR11" s="32"/>
      <c r="AS11" s="33">
        <f>(((COUNTIF('4ème3'!AM11:AR11,"A"))*4)+((COUNTIF('4ème3'!AM11:AR11,"B"))*3)+((COUNTIF('4ème3'!AM11:AR11,"C"))*2)+((COUNTIF('4ème3'!AM11:AR11,"D"))*1))/1</f>
        <v>8</v>
      </c>
      <c r="AT11" s="33" t="str">
        <f t="shared" si="0"/>
        <v>A</v>
      </c>
      <c r="AU11" s="32"/>
      <c r="AV11" s="32"/>
      <c r="AW11" s="32"/>
      <c r="AX11" s="32"/>
      <c r="AY11" s="32"/>
      <c r="AZ11" s="32"/>
      <c r="BA11" s="116" t="s">
        <v>31</v>
      </c>
      <c r="BB11" s="77" t="s">
        <v>31</v>
      </c>
      <c r="BC11" s="32" t="s">
        <v>30</v>
      </c>
      <c r="BD11" s="78" t="s">
        <v>31</v>
      </c>
      <c r="BE11" s="32" t="s">
        <v>30</v>
      </c>
      <c r="BF11" s="32"/>
      <c r="BG11" s="32"/>
      <c r="BH11" s="32"/>
      <c r="BI11" s="32"/>
      <c r="BJ11" s="32"/>
      <c r="BK11" s="32"/>
      <c r="BL11" s="32"/>
      <c r="BM11" s="33">
        <f>(((COUNTIF('4ème3'!AU11:BL11,"A"))*4)+((COUNTIF('4ème3'!AU11:BL11,"B"))*3)+((COUNTIF('4ème3'!AU11:BL11,"C"))*2)+((COUNTIF('4ème3'!AU11:BL11,"D"))*1))/3</f>
        <v>5.666666666666667</v>
      </c>
      <c r="BN11" s="33" t="str">
        <f t="shared" si="6"/>
        <v>A</v>
      </c>
      <c r="BO11" s="32"/>
      <c r="BP11" s="32"/>
      <c r="BQ11" s="32"/>
      <c r="BR11" s="32"/>
      <c r="BS11" s="32"/>
      <c r="BT11" s="32"/>
      <c r="BU11" s="33"/>
      <c r="BV11" s="33"/>
      <c r="BW11" s="38"/>
    </row>
    <row r="12" spans="1:75" ht="17.100000000000001" customHeight="1" x14ac:dyDescent="0.25">
      <c r="A12" s="109" t="s">
        <v>277</v>
      </c>
      <c r="B12" s="137" t="s">
        <v>31</v>
      </c>
      <c r="C12" s="134" t="s">
        <v>30</v>
      </c>
      <c r="D12" s="135"/>
      <c r="E12" s="136">
        <f>(((COUNTIF('4ème3'!B12:D12,"A"))*4)+((COUNTIF('4ème3'!B12:D12,"B"))*3)+((COUNTIF('4ème3'!B12:D12,"C"))*2)+((COUNTIF('4ème3'!B12:D12,"D"))*1))/2</f>
        <v>3.5</v>
      </c>
      <c r="F12" s="136" t="str">
        <f t="shared" si="1"/>
        <v>B</v>
      </c>
      <c r="G12" s="75" t="s">
        <v>30</v>
      </c>
      <c r="H12" s="32"/>
      <c r="I12" s="32"/>
      <c r="J12" s="33">
        <f>(((COUNTIF('4ème3'!G12:I12,"A"))*4)+((COUNTIF('4ème3'!G12:I12,"B"))*3)+((COUNTIF('4ème3'!G12:I12,"C"))*2)+((COUNTIF('4ème3'!G12:I12,"D"))*1))/1</f>
        <v>4</v>
      </c>
      <c r="K12" s="33" t="str">
        <f t="shared" si="2"/>
        <v>A</v>
      </c>
      <c r="L12" s="94" t="s">
        <v>30</v>
      </c>
      <c r="M12" s="123"/>
      <c r="N12" s="32"/>
      <c r="O12" s="33">
        <f>(((COUNTIF('4ème3'!L12:N12,"A"))*4)+((COUNTIF('4ème3'!L12:N12,"B"))*3)+((COUNTIF('4ème3'!L12:N12,"C"))*2)+((COUNTIF('4ème3'!L12:N12,"D"))*1))/1</f>
        <v>4</v>
      </c>
      <c r="P12" s="110" t="str">
        <f t="shared" si="3"/>
        <v>A</v>
      </c>
      <c r="Q12" s="123" t="s">
        <v>32</v>
      </c>
      <c r="R12" s="32" t="s">
        <v>31</v>
      </c>
      <c r="S12" s="32"/>
      <c r="T12" s="33">
        <f>(((COUNTIF('4ème3'!Q12:S12,"A"))*4)+((COUNTIF('4ème3'!Q12:S12,"B"))*3)+((COUNTIF('4ème3'!Q12:S12,"C"))*2)+((COUNTIF('4ème3'!Q12:S12,"D"))*1))/1</f>
        <v>5</v>
      </c>
      <c r="U12" s="110" t="str">
        <f t="shared" si="4"/>
        <v>A</v>
      </c>
      <c r="V12" s="32"/>
      <c r="W12" s="32"/>
      <c r="X12" s="32"/>
      <c r="Y12" s="78" t="s">
        <v>31</v>
      </c>
      <c r="Z12" s="32"/>
      <c r="AA12" s="32"/>
      <c r="AB12" s="78" t="s">
        <v>30</v>
      </c>
      <c r="AC12" s="32"/>
      <c r="AD12" s="32"/>
      <c r="AE12" s="32"/>
      <c r="AF12" s="32"/>
      <c r="AG12" s="32"/>
      <c r="AH12" s="32"/>
      <c r="AI12" s="32"/>
      <c r="AJ12" s="32"/>
      <c r="AK12" s="33">
        <f>(((COUNTIF('4ème3'!V12:AJ12,"A"))*4)+((COUNTIF('4ème3'!V12:AJ12,"B"))*3)+((COUNTIF('4ème3'!V12:AJ12,"C"))*2)+((COUNTIF('4ème3'!V12:AJ12,"D"))*1))/2</f>
        <v>3.5</v>
      </c>
      <c r="AL12" s="33" t="str">
        <f t="shared" si="5"/>
        <v>B</v>
      </c>
      <c r="AM12" s="42" t="s">
        <v>30</v>
      </c>
      <c r="AN12" s="32" t="s">
        <v>30</v>
      </c>
      <c r="AO12" s="32"/>
      <c r="AP12" s="32"/>
      <c r="AQ12" s="32"/>
      <c r="AR12" s="32"/>
      <c r="AS12" s="33">
        <f>(((COUNTIF('4ème3'!AM12:AR12,"A"))*4)+((COUNTIF('4ème3'!AM12:AR12,"B"))*3)+((COUNTIF('4ème3'!AM12:AR12,"C"))*2)+((COUNTIF('4ème3'!AM12:AR12,"D"))*1))/1</f>
        <v>8</v>
      </c>
      <c r="AT12" s="33" t="str">
        <f t="shared" si="0"/>
        <v>A</v>
      </c>
      <c r="AU12" s="32"/>
      <c r="AV12" s="32"/>
      <c r="AW12" s="32"/>
      <c r="AX12" s="32"/>
      <c r="AY12" s="32"/>
      <c r="AZ12" s="32"/>
      <c r="BA12" s="116" t="s">
        <v>32</v>
      </c>
      <c r="BB12" s="77" t="s">
        <v>32</v>
      </c>
      <c r="BC12" s="32" t="s">
        <v>32</v>
      </c>
      <c r="BD12" s="78" t="s">
        <v>33</v>
      </c>
      <c r="BE12" s="32" t="s">
        <v>32</v>
      </c>
      <c r="BF12" s="32"/>
      <c r="BG12" s="32"/>
      <c r="BH12" s="32"/>
      <c r="BI12" s="32"/>
      <c r="BJ12" s="32"/>
      <c r="BK12" s="32"/>
      <c r="BL12" s="32"/>
      <c r="BM12" s="33">
        <f>(((COUNTIF('4ème3'!AU12:BL12,"A"))*4)+((COUNTIF('4ème3'!AU12:BL12,"B"))*3)+((COUNTIF('4ème3'!AU12:BL12,"C"))*2)+((COUNTIF('4ème3'!AU12:BL12,"D"))*1))/3</f>
        <v>3</v>
      </c>
      <c r="BN12" s="33" t="str">
        <f t="shared" si="6"/>
        <v>B</v>
      </c>
      <c r="BO12" s="32"/>
      <c r="BP12" s="32"/>
      <c r="BQ12" s="32"/>
      <c r="BR12" s="32"/>
      <c r="BS12" s="32"/>
      <c r="BT12" s="32"/>
      <c r="BU12" s="33"/>
      <c r="BV12" s="33"/>
      <c r="BW12" s="38"/>
    </row>
    <row r="13" spans="1:75" ht="17.100000000000001" customHeight="1" x14ac:dyDescent="0.25">
      <c r="A13" s="109" t="s">
        <v>278</v>
      </c>
      <c r="B13" s="137" t="s">
        <v>31</v>
      </c>
      <c r="C13" s="134" t="s">
        <v>30</v>
      </c>
      <c r="D13" s="135"/>
      <c r="E13" s="136">
        <f>(((COUNTIF('4ème3'!B13:D13,"A"))*4)+((COUNTIF('4ème3'!B13:D13,"B"))*3)+((COUNTIF('4ème3'!B13:D13,"C"))*2)+((COUNTIF('4ème3'!B13:D13,"D"))*1))/2</f>
        <v>3.5</v>
      </c>
      <c r="F13" s="136" t="str">
        <f t="shared" si="1"/>
        <v>B</v>
      </c>
      <c r="G13" s="75" t="s">
        <v>30</v>
      </c>
      <c r="H13" s="32"/>
      <c r="I13" s="32"/>
      <c r="J13" s="33">
        <f>(((COUNTIF('4ème3'!G13:I13,"A"))*4)+((COUNTIF('4ème3'!G13:I13,"B"))*3)+((COUNTIF('4ème3'!G13:I13,"C"))*2)+((COUNTIF('4ème3'!G13:I13,"D"))*1))/1</f>
        <v>4</v>
      </c>
      <c r="K13" s="33" t="str">
        <f t="shared" si="2"/>
        <v>A</v>
      </c>
      <c r="L13" s="94" t="s">
        <v>30</v>
      </c>
      <c r="M13" s="123"/>
      <c r="N13" s="32"/>
      <c r="O13" s="33">
        <f>(((COUNTIF('4ème3'!L13:N13,"A"))*4)+((COUNTIF('4ème3'!L13:N13,"B"))*3)+((COUNTIF('4ème3'!L13:N13,"C"))*2)+((COUNTIF('4ème3'!L13:N13,"D"))*1))/1</f>
        <v>4</v>
      </c>
      <c r="P13" s="110" t="str">
        <f t="shared" si="3"/>
        <v>A</v>
      </c>
      <c r="Q13" s="123" t="s">
        <v>32</v>
      </c>
      <c r="R13" s="32" t="s">
        <v>31</v>
      </c>
      <c r="S13" s="32"/>
      <c r="T13" s="33">
        <f>(((COUNTIF('4ème3'!Q13:S13,"A"))*4)+((COUNTIF('4ème3'!Q13:S13,"B"))*3)+((COUNTIF('4ème3'!Q13:S13,"C"))*2)+((COUNTIF('4ème3'!Q13:S13,"D"))*1))/1</f>
        <v>5</v>
      </c>
      <c r="U13" s="110" t="str">
        <f t="shared" si="4"/>
        <v>A</v>
      </c>
      <c r="V13" s="32"/>
      <c r="W13" s="32"/>
      <c r="X13" s="32"/>
      <c r="Y13" s="78" t="s">
        <v>31</v>
      </c>
      <c r="Z13" s="32"/>
      <c r="AA13" s="32"/>
      <c r="AB13" s="78" t="s">
        <v>30</v>
      </c>
      <c r="AC13" s="32"/>
      <c r="AD13" s="32"/>
      <c r="AE13" s="32"/>
      <c r="AF13" s="32"/>
      <c r="AG13" s="32"/>
      <c r="AH13" s="32"/>
      <c r="AI13" s="32"/>
      <c r="AJ13" s="32"/>
      <c r="AK13" s="33">
        <f>(((COUNTIF('4ème3'!V13:AJ13,"A"))*4)+((COUNTIF('4ème3'!V13:AJ13,"B"))*3)+((COUNTIF('4ème3'!V13:AJ13,"C"))*2)+((COUNTIF('4ème3'!V13:AJ13,"D"))*1))/2</f>
        <v>3.5</v>
      </c>
      <c r="AL13" s="33" t="str">
        <f t="shared" si="5"/>
        <v>B</v>
      </c>
      <c r="AM13" s="42" t="s">
        <v>30</v>
      </c>
      <c r="AN13" s="32" t="s">
        <v>30</v>
      </c>
      <c r="AO13" s="32"/>
      <c r="AP13" s="32"/>
      <c r="AQ13" s="32"/>
      <c r="AR13" s="32"/>
      <c r="AS13" s="33">
        <f>(((COUNTIF('4ème3'!AM13:AR13,"A"))*4)+((COUNTIF('4ème3'!AM13:AR13,"B"))*3)+((COUNTIF('4ème3'!AM13:AR13,"C"))*2)+((COUNTIF('4ème3'!AM13:AR13,"D"))*1))/1</f>
        <v>8</v>
      </c>
      <c r="AT13" s="33" t="str">
        <f t="shared" si="0"/>
        <v>A</v>
      </c>
      <c r="AU13" s="32"/>
      <c r="AV13" s="32"/>
      <c r="AW13" s="32"/>
      <c r="AX13" s="32"/>
      <c r="AY13" s="32"/>
      <c r="AZ13" s="32"/>
      <c r="BA13" s="116" t="s">
        <v>31</v>
      </c>
      <c r="BB13" s="77" t="s">
        <v>32</v>
      </c>
      <c r="BC13" s="32" t="s">
        <v>30</v>
      </c>
      <c r="BD13" s="78" t="s">
        <v>31</v>
      </c>
      <c r="BE13" s="32" t="s">
        <v>31</v>
      </c>
      <c r="BF13" s="32"/>
      <c r="BG13" s="32"/>
      <c r="BH13" s="32"/>
      <c r="BI13" s="32"/>
      <c r="BJ13" s="32"/>
      <c r="BK13" s="32"/>
      <c r="BL13" s="32"/>
      <c r="BM13" s="33">
        <f>(((COUNTIF('4ème3'!AU13:BL13,"A"))*4)+((COUNTIF('4ème3'!AU13:BL13,"B"))*3)+((COUNTIF('4ème3'!AU13:BL13,"C"))*2)+((COUNTIF('4ème3'!AU13:BL13,"D"))*1))/3</f>
        <v>5</v>
      </c>
      <c r="BN13" s="33" t="str">
        <f t="shared" si="6"/>
        <v>A</v>
      </c>
      <c r="BO13" s="32"/>
      <c r="BP13" s="32"/>
      <c r="BQ13" s="32"/>
      <c r="BR13" s="32"/>
      <c r="BS13" s="32"/>
      <c r="BT13" s="32"/>
      <c r="BU13" s="33"/>
      <c r="BV13" s="33"/>
      <c r="BW13" s="38"/>
    </row>
    <row r="14" spans="1:75" ht="17.100000000000001" customHeight="1" x14ac:dyDescent="0.25">
      <c r="A14" s="109" t="s">
        <v>279</v>
      </c>
      <c r="B14" s="137" t="s">
        <v>31</v>
      </c>
      <c r="C14" s="134" t="s">
        <v>31</v>
      </c>
      <c r="D14" s="135"/>
      <c r="E14" s="136">
        <f>(((COUNTIF('4ème3'!B14:D14,"A"))*4)+((COUNTIF('4ème3'!B14:D14,"B"))*3)+((COUNTIF('4ème3'!B14:D14,"C"))*2)+((COUNTIF('4ème3'!B14:D14,"D"))*1))/2</f>
        <v>3</v>
      </c>
      <c r="F14" s="136" t="str">
        <f t="shared" si="1"/>
        <v>B</v>
      </c>
      <c r="G14" s="75" t="s">
        <v>30</v>
      </c>
      <c r="H14" s="32"/>
      <c r="I14" s="32"/>
      <c r="J14" s="33">
        <f>(((COUNTIF('4ème3'!G14:I14,"A"))*4)+((COUNTIF('4ème3'!G14:I14,"B"))*3)+((COUNTIF('4ème3'!G14:I14,"C"))*2)+((COUNTIF('4ème3'!G14:I14,"D"))*1))/1</f>
        <v>4</v>
      </c>
      <c r="K14" s="33" t="str">
        <f t="shared" si="2"/>
        <v>A</v>
      </c>
      <c r="L14" s="94" t="s">
        <v>30</v>
      </c>
      <c r="M14" s="123"/>
      <c r="N14" s="32"/>
      <c r="O14" s="33">
        <f>(((COUNTIF('4ème3'!L14:N14,"A"))*4)+((COUNTIF('4ème3'!L14:N14,"B"))*3)+((COUNTIF('4ème3'!L14:N14,"C"))*2)+((COUNTIF('4ème3'!L14:N14,"D"))*1))/1</f>
        <v>4</v>
      </c>
      <c r="P14" s="110" t="str">
        <f t="shared" si="3"/>
        <v>A</v>
      </c>
      <c r="Q14" s="123" t="s">
        <v>33</v>
      </c>
      <c r="R14" s="32" t="s">
        <v>32</v>
      </c>
      <c r="S14" s="32"/>
      <c r="T14" s="33">
        <f>(((COUNTIF('4ème3'!Q14:S14,"A"))*4)+((COUNTIF('4ème3'!Q14:S14,"B"))*3)+((COUNTIF('4ème3'!Q14:S14,"C"))*2)+((COUNTIF('4ème3'!Q14:S14,"D"))*1))/1</f>
        <v>3</v>
      </c>
      <c r="U14" s="110" t="str">
        <f t="shared" si="4"/>
        <v>B</v>
      </c>
      <c r="V14" s="32"/>
      <c r="W14" s="32"/>
      <c r="X14" s="32"/>
      <c r="Y14" s="78" t="s">
        <v>32</v>
      </c>
      <c r="Z14" s="32"/>
      <c r="AA14" s="32"/>
      <c r="AB14" s="78" t="s">
        <v>32</v>
      </c>
      <c r="AC14" s="32"/>
      <c r="AD14" s="32"/>
      <c r="AE14" s="32"/>
      <c r="AF14" s="32"/>
      <c r="AG14" s="32"/>
      <c r="AH14" s="32"/>
      <c r="AI14" s="32"/>
      <c r="AJ14" s="32"/>
      <c r="AK14" s="33">
        <f>(((COUNTIF('4ème3'!V14:AJ14,"A"))*4)+((COUNTIF('4ème3'!V14:AJ14,"B"))*3)+((COUNTIF('4ème3'!V14:AJ14,"C"))*2)+((COUNTIF('4ème3'!V14:AJ14,"D"))*1))/2</f>
        <v>2</v>
      </c>
      <c r="AL14" s="33" t="str">
        <f t="shared" si="5"/>
        <v>C</v>
      </c>
      <c r="AM14" s="42" t="s">
        <v>30</v>
      </c>
      <c r="AN14" s="32" t="s">
        <v>30</v>
      </c>
      <c r="AO14" s="32"/>
      <c r="AP14" s="32"/>
      <c r="AQ14" s="32"/>
      <c r="AR14" s="32"/>
      <c r="AS14" s="33">
        <f>(((COUNTIF('4ème3'!AM14:AR14,"A"))*4)+((COUNTIF('4ème3'!AM14:AR14,"B"))*3)+((COUNTIF('4ème3'!AM14:AR14,"C"))*2)+((COUNTIF('4ème3'!AM14:AR14,"D"))*1))/1</f>
        <v>8</v>
      </c>
      <c r="AT14" s="33" t="str">
        <f t="shared" si="0"/>
        <v>A</v>
      </c>
      <c r="AU14" s="32"/>
      <c r="AV14" s="32"/>
      <c r="AW14" s="32"/>
      <c r="AX14" s="32"/>
      <c r="AY14" s="32"/>
      <c r="AZ14" s="32"/>
      <c r="BA14" s="116" t="s">
        <v>31</v>
      </c>
      <c r="BB14" s="77" t="s">
        <v>32</v>
      </c>
      <c r="BC14" s="32" t="s">
        <v>30</v>
      </c>
      <c r="BD14" s="78" t="s">
        <v>31</v>
      </c>
      <c r="BE14" s="32" t="s">
        <v>32</v>
      </c>
      <c r="BF14" s="32"/>
      <c r="BG14" s="32"/>
      <c r="BH14" s="32"/>
      <c r="BI14" s="32"/>
      <c r="BJ14" s="32"/>
      <c r="BK14" s="32"/>
      <c r="BL14" s="32"/>
      <c r="BM14" s="33">
        <f>(((COUNTIF('4ème3'!AU14:BL14,"A"))*4)+((COUNTIF('4ème3'!AU14:BL14,"B"))*3)+((COUNTIF('4ème3'!AU14:BL14,"C"))*2)+((COUNTIF('4ème3'!AU14:BL14,"D"))*1))/3</f>
        <v>4.666666666666667</v>
      </c>
      <c r="BN14" s="33" t="str">
        <f t="shared" si="6"/>
        <v>A</v>
      </c>
      <c r="BO14" s="32"/>
      <c r="BP14" s="32"/>
      <c r="BQ14" s="32"/>
      <c r="BR14" s="32"/>
      <c r="BS14" s="32"/>
      <c r="BT14" s="32"/>
      <c r="BU14" s="33"/>
      <c r="BV14" s="33"/>
      <c r="BW14" s="38"/>
    </row>
    <row r="15" spans="1:75" ht="17.100000000000001" customHeight="1" x14ac:dyDescent="0.25">
      <c r="A15" s="109" t="s">
        <v>280</v>
      </c>
      <c r="B15" s="137" t="s">
        <v>31</v>
      </c>
      <c r="C15" s="134" t="s">
        <v>31</v>
      </c>
      <c r="D15" s="135"/>
      <c r="E15" s="136">
        <f>(((COUNTIF('4ème3'!B15:D15,"A"))*4)+((COUNTIF('4ème3'!B15:D15,"B"))*3)+((COUNTIF('4ème3'!B15:D15,"C"))*2)+((COUNTIF('4ème3'!B15:D15,"D"))*1))/2</f>
        <v>3</v>
      </c>
      <c r="F15" s="136" t="str">
        <f t="shared" si="1"/>
        <v>B</v>
      </c>
      <c r="G15" s="75" t="s">
        <v>30</v>
      </c>
      <c r="H15" s="32"/>
      <c r="I15" s="32"/>
      <c r="J15" s="33">
        <f>(((COUNTIF('4ème3'!G15:I15,"A"))*4)+((COUNTIF('4ème3'!G15:I15,"B"))*3)+((COUNTIF('4ème3'!G15:I15,"C"))*2)+((COUNTIF('4ème3'!G15:I15,"D"))*1))/1</f>
        <v>4</v>
      </c>
      <c r="K15" s="33" t="str">
        <f t="shared" si="2"/>
        <v>A</v>
      </c>
      <c r="L15" s="94" t="s">
        <v>30</v>
      </c>
      <c r="M15" s="123"/>
      <c r="N15" s="32"/>
      <c r="O15" s="33">
        <f>(((COUNTIF('4ème3'!L15:N15,"A"))*4)+((COUNTIF('4ème3'!L15:N15,"B"))*3)+((COUNTIF('4ème3'!L15:N15,"C"))*2)+((COUNTIF('4ème3'!L15:N15,"D"))*1))/1</f>
        <v>4</v>
      </c>
      <c r="P15" s="110" t="str">
        <f t="shared" si="3"/>
        <v>A</v>
      </c>
      <c r="Q15" s="123" t="s">
        <v>32</v>
      </c>
      <c r="R15" s="32" t="s">
        <v>32</v>
      </c>
      <c r="S15" s="32"/>
      <c r="T15" s="33">
        <f>(((COUNTIF('4ème3'!Q15:S15,"A"))*4)+((COUNTIF('4ème3'!Q15:S15,"B"))*3)+((COUNTIF('4ème3'!Q15:S15,"C"))*2)+((COUNTIF('4ème3'!Q15:S15,"D"))*1))/1</f>
        <v>4</v>
      </c>
      <c r="U15" s="110" t="str">
        <f t="shared" si="4"/>
        <v>A</v>
      </c>
      <c r="V15" s="32"/>
      <c r="W15" s="32"/>
      <c r="X15" s="32"/>
      <c r="Y15" s="78" t="s">
        <v>32</v>
      </c>
      <c r="Z15" s="32"/>
      <c r="AA15" s="32"/>
      <c r="AB15" s="78" t="s">
        <v>31</v>
      </c>
      <c r="AC15" s="32"/>
      <c r="AD15" s="32"/>
      <c r="AE15" s="32"/>
      <c r="AF15" s="32"/>
      <c r="AG15" s="32"/>
      <c r="AH15" s="32"/>
      <c r="AI15" s="32"/>
      <c r="AJ15" s="32"/>
      <c r="AK15" s="33">
        <f>(((COUNTIF('4ème3'!V15:AJ15,"A"))*4)+((COUNTIF('4ème3'!V15:AJ15,"B"))*3)+((COUNTIF('4ème3'!V15:AJ15,"C"))*2)+((COUNTIF('4ème3'!V15:AJ15,"D"))*1))/2</f>
        <v>2.5</v>
      </c>
      <c r="AL15" s="33" t="str">
        <f t="shared" si="5"/>
        <v>C</v>
      </c>
      <c r="AM15" s="42" t="s">
        <v>30</v>
      </c>
      <c r="AN15" s="32" t="s">
        <v>30</v>
      </c>
      <c r="AO15" s="32"/>
      <c r="AP15" s="32"/>
      <c r="AQ15" s="32"/>
      <c r="AR15" s="32"/>
      <c r="AS15" s="33">
        <f>(((COUNTIF('4ème3'!AM15:AR15,"A"))*4)+((COUNTIF('4ème3'!AM15:AR15,"B"))*3)+((COUNTIF('4ème3'!AM15:AR15,"C"))*2)+((COUNTIF('4ème3'!AM15:AR15,"D"))*1))/1</f>
        <v>8</v>
      </c>
      <c r="AT15" s="33" t="str">
        <f t="shared" si="0"/>
        <v>A</v>
      </c>
      <c r="AU15" s="32"/>
      <c r="AV15" s="32"/>
      <c r="AW15" s="32"/>
      <c r="AX15" s="32"/>
      <c r="AY15" s="32"/>
      <c r="AZ15" s="32"/>
      <c r="BA15" s="116" t="s">
        <v>31</v>
      </c>
      <c r="BB15" s="77" t="s">
        <v>33</v>
      </c>
      <c r="BC15" s="32" t="s">
        <v>30</v>
      </c>
      <c r="BD15" s="78" t="s">
        <v>32</v>
      </c>
      <c r="BE15" s="32" t="s">
        <v>32</v>
      </c>
      <c r="BF15" s="32"/>
      <c r="BG15" s="32"/>
      <c r="BH15" s="32"/>
      <c r="BI15" s="32"/>
      <c r="BJ15" s="32"/>
      <c r="BK15" s="32"/>
      <c r="BL15" s="32"/>
      <c r="BM15" s="33">
        <f>(((COUNTIF('4ème3'!AU15:BL15,"A"))*4)+((COUNTIF('4ème3'!AU15:BL15,"B"))*3)+((COUNTIF('4ème3'!AU15:BL15,"C"))*2)+((COUNTIF('4ème3'!AU15:BL15,"D"))*1))/3</f>
        <v>4</v>
      </c>
      <c r="BN15" s="33" t="str">
        <f t="shared" si="6"/>
        <v>A</v>
      </c>
      <c r="BO15" s="32"/>
      <c r="BP15" s="32"/>
      <c r="BQ15" s="32"/>
      <c r="BR15" s="32"/>
      <c r="BS15" s="32"/>
      <c r="BT15" s="32"/>
      <c r="BU15" s="33"/>
      <c r="BV15" s="33"/>
      <c r="BW15" s="38"/>
    </row>
    <row r="16" spans="1:75" ht="17.100000000000001" customHeight="1" x14ac:dyDescent="0.25">
      <c r="A16" s="109" t="s">
        <v>281</v>
      </c>
      <c r="B16" s="137" t="s">
        <v>31</v>
      </c>
      <c r="C16" s="134" t="s">
        <v>31</v>
      </c>
      <c r="D16" s="135"/>
      <c r="E16" s="136">
        <f>(((COUNTIF('4ème3'!B16:D16,"A"))*4)+((COUNTIF('4ème3'!B16:D16,"B"))*3)+((COUNTIF('4ème3'!B16:D16,"C"))*2)+((COUNTIF('4ème3'!B16:D16,"D"))*1))/2</f>
        <v>3</v>
      </c>
      <c r="F16" s="136" t="str">
        <f t="shared" si="1"/>
        <v>B</v>
      </c>
      <c r="G16" s="75" t="s">
        <v>30</v>
      </c>
      <c r="H16" s="32"/>
      <c r="I16" s="32"/>
      <c r="J16" s="33">
        <f>(((COUNTIF('4ème3'!G16:I16,"A"))*4)+((COUNTIF('4ème3'!G16:I16,"B"))*3)+((COUNTIF('4ème3'!G16:I16,"C"))*2)+((COUNTIF('4ème3'!G16:I16,"D"))*1))/1</f>
        <v>4</v>
      </c>
      <c r="K16" s="33" t="str">
        <f t="shared" si="2"/>
        <v>A</v>
      </c>
      <c r="L16" s="94" t="s">
        <v>30</v>
      </c>
      <c r="M16" s="123"/>
      <c r="N16" s="32"/>
      <c r="O16" s="33">
        <f>(((COUNTIF('4ème3'!L16:N16,"A"))*4)+((COUNTIF('4ème3'!L16:N16,"B"))*3)+((COUNTIF('4ème3'!L16:N16,"C"))*2)+((COUNTIF('4ème3'!L16:N16,"D"))*1))/1</f>
        <v>4</v>
      </c>
      <c r="P16" s="110" t="str">
        <f t="shared" si="3"/>
        <v>A</v>
      </c>
      <c r="Q16" s="123" t="s">
        <v>33</v>
      </c>
      <c r="R16" s="32" t="s">
        <v>31</v>
      </c>
      <c r="S16" s="32"/>
      <c r="T16" s="33">
        <f>(((COUNTIF('4ème3'!Q16:S16,"A"))*4)+((COUNTIF('4ème3'!Q16:S16,"B"))*3)+((COUNTIF('4ème3'!Q16:S16,"C"))*2)+((COUNTIF('4ème3'!Q16:S16,"D"))*1))/1</f>
        <v>4</v>
      </c>
      <c r="U16" s="110" t="str">
        <f t="shared" si="4"/>
        <v>A</v>
      </c>
      <c r="V16" s="32"/>
      <c r="W16" s="32"/>
      <c r="X16" s="32"/>
      <c r="Y16" s="78" t="s">
        <v>31</v>
      </c>
      <c r="Z16" s="32"/>
      <c r="AA16" s="32"/>
      <c r="AB16" s="78" t="s">
        <v>31</v>
      </c>
      <c r="AC16" s="32"/>
      <c r="AD16" s="32"/>
      <c r="AE16" s="32"/>
      <c r="AF16" s="32"/>
      <c r="AG16" s="32"/>
      <c r="AH16" s="32"/>
      <c r="AI16" s="32"/>
      <c r="AJ16" s="32"/>
      <c r="AK16" s="33">
        <f>(((COUNTIF('4ème3'!V16:AJ16,"A"))*4)+((COUNTIF('4ème3'!V16:AJ16,"B"))*3)+((COUNTIF('4ème3'!V16:AJ16,"C"))*2)+((COUNTIF('4ème3'!V16:AJ16,"D"))*1))/2</f>
        <v>3</v>
      </c>
      <c r="AL16" s="33" t="str">
        <f t="shared" si="5"/>
        <v>B</v>
      </c>
      <c r="AM16" s="42" t="s">
        <v>30</v>
      </c>
      <c r="AN16" s="32" t="s">
        <v>30</v>
      </c>
      <c r="AO16" s="32"/>
      <c r="AP16" s="32"/>
      <c r="AQ16" s="32"/>
      <c r="AR16" s="32"/>
      <c r="AS16" s="33">
        <f>(((COUNTIF('4ème3'!AM16:AR16,"A"))*4)+((COUNTIF('4ème3'!AM16:AR16,"B"))*3)+((COUNTIF('4ème3'!AM16:AR16,"C"))*2)+((COUNTIF('4ème3'!AM16:AR16,"D"))*1))/1</f>
        <v>8</v>
      </c>
      <c r="AT16" s="33" t="str">
        <f t="shared" si="0"/>
        <v>A</v>
      </c>
      <c r="AU16" s="32"/>
      <c r="AV16" s="32"/>
      <c r="AW16" s="32"/>
      <c r="AX16" s="32"/>
      <c r="AY16" s="32"/>
      <c r="AZ16" s="32"/>
      <c r="BA16" s="116" t="s">
        <v>30</v>
      </c>
      <c r="BB16" s="77" t="s">
        <v>32</v>
      </c>
      <c r="BC16" s="32" t="s">
        <v>30</v>
      </c>
      <c r="BD16" s="78" t="s">
        <v>31</v>
      </c>
      <c r="BE16" s="32" t="s">
        <v>31</v>
      </c>
      <c r="BF16" s="32"/>
      <c r="BG16" s="32"/>
      <c r="BH16" s="32"/>
      <c r="BI16" s="32"/>
      <c r="BJ16" s="32"/>
      <c r="BK16" s="32"/>
      <c r="BL16" s="32"/>
      <c r="BM16" s="33">
        <f>(((COUNTIF('4ème3'!AU16:BL16,"A"))*4)+((COUNTIF('4ème3'!AU16:BL16,"B"))*3)+((COUNTIF('4ème3'!AU16:BL16,"C"))*2)+((COUNTIF('4ème3'!AU16:BL16,"D"))*1))/3</f>
        <v>5.333333333333333</v>
      </c>
      <c r="BN16" s="33" t="str">
        <f t="shared" si="6"/>
        <v>A</v>
      </c>
      <c r="BO16" s="32"/>
      <c r="BP16" s="32"/>
      <c r="BQ16" s="32"/>
      <c r="BR16" s="32"/>
      <c r="BS16" s="32"/>
      <c r="BT16" s="32"/>
      <c r="BU16" s="33"/>
      <c r="BV16" s="33"/>
      <c r="BW16" s="38"/>
    </row>
    <row r="17" spans="1:75" ht="17.100000000000001" customHeight="1" x14ac:dyDescent="0.25">
      <c r="A17" s="109" t="s">
        <v>282</v>
      </c>
      <c r="B17" s="137" t="s">
        <v>31</v>
      </c>
      <c r="C17" s="134" t="s">
        <v>30</v>
      </c>
      <c r="D17" s="135"/>
      <c r="E17" s="136">
        <f>(((COUNTIF('4ème3'!B17:D17,"A"))*4)+((COUNTIF('4ème3'!B17:D17,"B"))*3)+((COUNTIF('4ème3'!B17:D17,"C"))*2)+((COUNTIF('4ème3'!B17:D17,"D"))*1))/2</f>
        <v>3.5</v>
      </c>
      <c r="F17" s="136" t="str">
        <f t="shared" si="1"/>
        <v>B</v>
      </c>
      <c r="G17" s="75" t="s">
        <v>30</v>
      </c>
      <c r="H17" s="32"/>
      <c r="I17" s="32"/>
      <c r="J17" s="33">
        <f>(((COUNTIF('4ème3'!G17:I17,"A"))*4)+((COUNTIF('4ème3'!G17:I17,"B"))*3)+((COUNTIF('4ème3'!G17:I17,"C"))*2)+((COUNTIF('4ème3'!G17:I17,"D"))*1))/1</f>
        <v>4</v>
      </c>
      <c r="K17" s="33" t="str">
        <f t="shared" si="2"/>
        <v>A</v>
      </c>
      <c r="L17" s="94" t="s">
        <v>30</v>
      </c>
      <c r="M17" s="123"/>
      <c r="N17" s="32"/>
      <c r="O17" s="33">
        <f>(((COUNTIF('4ème3'!L17:N17,"A"))*4)+((COUNTIF('4ème3'!L17:N17,"B"))*3)+((COUNTIF('4ème3'!L17:N17,"C"))*2)+((COUNTIF('4ème3'!L17:N17,"D"))*1))/1</f>
        <v>4</v>
      </c>
      <c r="P17" s="110" t="str">
        <f t="shared" si="3"/>
        <v>A</v>
      </c>
      <c r="Q17" s="123" t="s">
        <v>32</v>
      </c>
      <c r="R17" s="32" t="s">
        <v>30</v>
      </c>
      <c r="S17" s="32"/>
      <c r="T17" s="33">
        <f>(((COUNTIF('4ème3'!Q17:S17,"A"))*4)+((COUNTIF('4ème3'!Q17:S17,"B"))*3)+((COUNTIF('4ème3'!Q17:S17,"C"))*2)+((COUNTIF('4ème3'!Q17:S17,"D"))*1))/1</f>
        <v>6</v>
      </c>
      <c r="U17" s="110" t="str">
        <f t="shared" si="4"/>
        <v>A</v>
      </c>
      <c r="V17" s="32"/>
      <c r="W17" s="32"/>
      <c r="X17" s="32"/>
      <c r="Y17" s="78" t="s">
        <v>30</v>
      </c>
      <c r="Z17" s="32"/>
      <c r="AA17" s="32"/>
      <c r="AB17" s="78" t="s">
        <v>30</v>
      </c>
      <c r="AC17" s="32"/>
      <c r="AD17" s="32"/>
      <c r="AE17" s="32"/>
      <c r="AF17" s="32"/>
      <c r="AG17" s="32"/>
      <c r="AH17" s="32"/>
      <c r="AI17" s="32"/>
      <c r="AJ17" s="32"/>
      <c r="AK17" s="33">
        <f>(((COUNTIF('4ème3'!V17:AJ17,"A"))*4)+((COUNTIF('4ème3'!V17:AJ17,"B"))*3)+((COUNTIF('4ème3'!V17:AJ17,"C"))*2)+((COUNTIF('4ème3'!V17:AJ17,"D"))*1))/2</f>
        <v>4</v>
      </c>
      <c r="AL17" s="33" t="str">
        <f t="shared" si="5"/>
        <v>A</v>
      </c>
      <c r="AM17" s="42" t="s">
        <v>30</v>
      </c>
      <c r="AN17" s="32" t="s">
        <v>30</v>
      </c>
      <c r="AO17" s="32"/>
      <c r="AP17" s="32"/>
      <c r="AQ17" s="32"/>
      <c r="AR17" s="32"/>
      <c r="AS17" s="33">
        <f>(((COUNTIF('4ème3'!AM17:AR17,"A"))*4)+((COUNTIF('4ème3'!AM17:AR17,"B"))*3)+((COUNTIF('4ème3'!AM17:AR17,"C"))*2)+((COUNTIF('4ème3'!AM17:AR17,"D"))*1))/1</f>
        <v>8</v>
      </c>
      <c r="AT17" s="33" t="str">
        <f t="shared" si="0"/>
        <v>A</v>
      </c>
      <c r="AU17" s="32"/>
      <c r="AV17" s="32"/>
      <c r="AW17" s="32"/>
      <c r="AX17" s="32"/>
      <c r="AY17" s="32"/>
      <c r="AZ17" s="32"/>
      <c r="BA17" s="116" t="s">
        <v>31</v>
      </c>
      <c r="BB17" s="77" t="s">
        <v>31</v>
      </c>
      <c r="BC17" s="32" t="s">
        <v>30</v>
      </c>
      <c r="BD17" s="78" t="s">
        <v>31</v>
      </c>
      <c r="BE17" s="32" t="s">
        <v>31</v>
      </c>
      <c r="BF17" s="32"/>
      <c r="BG17" s="32"/>
      <c r="BH17" s="32"/>
      <c r="BI17" s="32"/>
      <c r="BJ17" s="32"/>
      <c r="BK17" s="32"/>
      <c r="BL17" s="32"/>
      <c r="BM17" s="33">
        <f>(((COUNTIF('4ème3'!AU17:BL17,"A"))*4)+((COUNTIF('4ème3'!AU17:BL17,"B"))*3)+((COUNTIF('4ème3'!AU17:BL17,"C"))*2)+((COUNTIF('4ème3'!AU17:BL17,"D"))*1))/3</f>
        <v>5.333333333333333</v>
      </c>
      <c r="BN17" s="33" t="str">
        <f t="shared" si="6"/>
        <v>A</v>
      </c>
      <c r="BO17" s="32"/>
      <c r="BP17" s="32"/>
      <c r="BQ17" s="32"/>
      <c r="BR17" s="32"/>
      <c r="BS17" s="32"/>
      <c r="BT17" s="32"/>
      <c r="BU17" s="33"/>
      <c r="BV17" s="33"/>
      <c r="BW17" s="38"/>
    </row>
    <row r="18" spans="1:75" ht="17.100000000000001" customHeight="1" x14ac:dyDescent="0.25">
      <c r="A18" s="109" t="s">
        <v>283</v>
      </c>
      <c r="B18" s="137" t="s">
        <v>32</v>
      </c>
      <c r="C18" s="134" t="s">
        <v>32</v>
      </c>
      <c r="D18" s="135"/>
      <c r="E18" s="136">
        <f>(((COUNTIF('4ème3'!B18:D18,"A"))*4)+((COUNTIF('4ème3'!B18:D18,"B"))*3)+((COUNTIF('4ème3'!B18:D18,"C"))*2)+((COUNTIF('4ème3'!B18:D18,"D"))*1))/2</f>
        <v>2</v>
      </c>
      <c r="F18" s="136" t="str">
        <f t="shared" si="1"/>
        <v>C</v>
      </c>
      <c r="G18" s="75" t="s">
        <v>30</v>
      </c>
      <c r="H18" s="32"/>
      <c r="I18" s="32"/>
      <c r="J18" s="33">
        <f>(((COUNTIF('4ème3'!G18:I18,"A"))*4)+((COUNTIF('4ème3'!G18:I18,"B"))*3)+((COUNTIF('4ème3'!G18:I18,"C"))*2)+((COUNTIF('4ème3'!G18:I18,"D"))*1))/1</f>
        <v>4</v>
      </c>
      <c r="K18" s="33" t="str">
        <f t="shared" si="2"/>
        <v>A</v>
      </c>
      <c r="L18" s="94" t="s">
        <v>30</v>
      </c>
      <c r="M18" s="123"/>
      <c r="N18" s="32"/>
      <c r="O18" s="33">
        <f>(((COUNTIF('4ème3'!L18:N18,"A"))*4)+((COUNTIF('4ème3'!L18:N18,"B"))*3)+((COUNTIF('4ème3'!L18:N18,"C"))*2)+((COUNTIF('4ème3'!L18:N18,"D"))*1))/1</f>
        <v>4</v>
      </c>
      <c r="P18" s="110" t="str">
        <f t="shared" si="3"/>
        <v>A</v>
      </c>
      <c r="Q18" s="123" t="s">
        <v>33</v>
      </c>
      <c r="R18" s="32" t="s">
        <v>31</v>
      </c>
      <c r="S18" s="32"/>
      <c r="T18" s="33">
        <f>(((COUNTIF('4ème3'!Q18:S18,"A"))*4)+((COUNTIF('4ème3'!Q18:S18,"B"))*3)+((COUNTIF('4ème3'!Q18:S18,"C"))*2)+((COUNTIF('4ème3'!Q18:S18,"D"))*1))/1</f>
        <v>4</v>
      </c>
      <c r="U18" s="110" t="str">
        <f t="shared" si="4"/>
        <v>A</v>
      </c>
      <c r="V18" s="32"/>
      <c r="W18" s="32"/>
      <c r="X18" s="32"/>
      <c r="Y18" s="78" t="s">
        <v>32</v>
      </c>
      <c r="Z18" s="32"/>
      <c r="AA18" s="32"/>
      <c r="AB18" s="78" t="s">
        <v>31</v>
      </c>
      <c r="AC18" s="32"/>
      <c r="AD18" s="32"/>
      <c r="AE18" s="32"/>
      <c r="AF18" s="32"/>
      <c r="AG18" s="32"/>
      <c r="AH18" s="32"/>
      <c r="AI18" s="32"/>
      <c r="AJ18" s="32"/>
      <c r="AK18" s="33">
        <f>(((COUNTIF('4ème3'!V18:AJ18,"A"))*4)+((COUNTIF('4ème3'!V18:AJ18,"B"))*3)+((COUNTIF('4ème3'!V18:AJ18,"C"))*2)+((COUNTIF('4ème3'!V18:AJ18,"D"))*1))/2</f>
        <v>2.5</v>
      </c>
      <c r="AL18" s="33" t="str">
        <f t="shared" si="5"/>
        <v>C</v>
      </c>
      <c r="AM18" s="42" t="s">
        <v>30</v>
      </c>
      <c r="AN18" s="32" t="s">
        <v>30</v>
      </c>
      <c r="AO18" s="32"/>
      <c r="AP18" s="32"/>
      <c r="AQ18" s="32"/>
      <c r="AR18" s="32"/>
      <c r="AS18" s="33">
        <f>(((COUNTIF('4ème3'!AM18:AR18,"A"))*4)+((COUNTIF('4ème3'!AM18:AR18,"B"))*3)+((COUNTIF('4ème3'!AM18:AR18,"C"))*2)+((COUNTIF('4ème3'!AM18:AR18,"D"))*1))/1</f>
        <v>8</v>
      </c>
      <c r="AT18" s="33" t="str">
        <f t="shared" si="0"/>
        <v>A</v>
      </c>
      <c r="AU18" s="32"/>
      <c r="AV18" s="32"/>
      <c r="AW18" s="32"/>
      <c r="AX18" s="32"/>
      <c r="AY18" s="32"/>
      <c r="AZ18" s="32"/>
      <c r="BA18" s="116" t="s">
        <v>31</v>
      </c>
      <c r="BB18" s="77" t="s">
        <v>31</v>
      </c>
      <c r="BC18" s="32" t="s">
        <v>30</v>
      </c>
      <c r="BD18" s="78" t="s">
        <v>32</v>
      </c>
      <c r="BE18" s="32" t="s">
        <v>33</v>
      </c>
      <c r="BF18" s="32"/>
      <c r="BG18" s="32"/>
      <c r="BH18" s="32"/>
      <c r="BI18" s="32"/>
      <c r="BJ18" s="32"/>
      <c r="BK18" s="32"/>
      <c r="BL18" s="32"/>
      <c r="BM18" s="33">
        <f>(((COUNTIF('4ème3'!AU18:BL18,"A"))*4)+((COUNTIF('4ème3'!AU18:BL18,"B"))*3)+((COUNTIF('4ème3'!AU18:BL18,"C"))*2)+((COUNTIF('4ème3'!AU18:BL18,"D"))*1))/3</f>
        <v>4.333333333333333</v>
      </c>
      <c r="BN18" s="33" t="str">
        <f t="shared" si="6"/>
        <v>A</v>
      </c>
      <c r="BO18" s="32"/>
      <c r="BP18" s="32"/>
      <c r="BQ18" s="32"/>
      <c r="BR18" s="32"/>
      <c r="BS18" s="32"/>
      <c r="BT18" s="32"/>
      <c r="BU18" s="33"/>
      <c r="BV18" s="33"/>
      <c r="BW18" s="38"/>
    </row>
    <row r="19" spans="1:75" ht="17.100000000000001" customHeight="1" x14ac:dyDescent="0.25">
      <c r="A19" s="109" t="s">
        <v>284</v>
      </c>
      <c r="B19" s="137" t="s">
        <v>32</v>
      </c>
      <c r="C19" s="134" t="s">
        <v>31</v>
      </c>
      <c r="D19" s="135"/>
      <c r="E19" s="136">
        <f>(((COUNTIF('4ème3'!B19:D19,"A"))*4)+((COUNTIF('4ème3'!B19:D19,"B"))*3)+((COUNTIF('4ème3'!B19:D19,"C"))*2)+((COUNTIF('4ème3'!B19:D19,"D"))*1))/2</f>
        <v>2.5</v>
      </c>
      <c r="F19" s="136" t="str">
        <f t="shared" si="1"/>
        <v>C</v>
      </c>
      <c r="G19" s="75" t="s">
        <v>31</v>
      </c>
      <c r="H19" s="32"/>
      <c r="I19" s="32"/>
      <c r="J19" s="33">
        <f>(((COUNTIF('4ème3'!G19:I19,"A"))*4)+((COUNTIF('4ème3'!G19:I19,"B"))*3)+((COUNTIF('4ème3'!G19:I19,"C"))*2)+((COUNTIF('4ème3'!G19:I19,"D"))*1))/1</f>
        <v>3</v>
      </c>
      <c r="K19" s="33" t="str">
        <f t="shared" si="2"/>
        <v>B</v>
      </c>
      <c r="L19" s="94" t="s">
        <v>30</v>
      </c>
      <c r="M19" s="123"/>
      <c r="N19" s="32"/>
      <c r="O19" s="33">
        <f>(((COUNTIF('4ème3'!L19:N19,"A"))*4)+((COUNTIF('4ème3'!L19:N19,"B"))*3)+((COUNTIF('4ème3'!L19:N19,"C"))*2)+((COUNTIF('4ème3'!L19:N19,"D"))*1))/1</f>
        <v>4</v>
      </c>
      <c r="P19" s="110" t="str">
        <f t="shared" si="3"/>
        <v>A</v>
      </c>
      <c r="Q19" s="123" t="s">
        <v>33</v>
      </c>
      <c r="R19" s="32" t="s">
        <v>31</v>
      </c>
      <c r="S19" s="32"/>
      <c r="T19" s="33">
        <f>(((COUNTIF('4ème3'!Q19:S19,"A"))*4)+((COUNTIF('4ème3'!Q19:S19,"B"))*3)+((COUNTIF('4ème3'!Q19:S19,"C"))*2)+((COUNTIF('4ème3'!Q19:S19,"D"))*1))/1</f>
        <v>4</v>
      </c>
      <c r="U19" s="110" t="str">
        <f t="shared" si="4"/>
        <v>A</v>
      </c>
      <c r="V19" s="32"/>
      <c r="W19" s="32"/>
      <c r="X19" s="32"/>
      <c r="Y19" s="78" t="s">
        <v>32</v>
      </c>
      <c r="Z19" s="32"/>
      <c r="AA19" s="32"/>
      <c r="AB19" s="78" t="s">
        <v>31</v>
      </c>
      <c r="AC19" s="32"/>
      <c r="AD19" s="32"/>
      <c r="AE19" s="32"/>
      <c r="AF19" s="32"/>
      <c r="AG19" s="32"/>
      <c r="AH19" s="32"/>
      <c r="AI19" s="32"/>
      <c r="AJ19" s="32"/>
      <c r="AK19" s="33">
        <f>(((COUNTIF('4ème3'!V19:AJ19,"A"))*4)+((COUNTIF('4ème3'!V19:AJ19,"B"))*3)+((COUNTIF('4ème3'!V19:AJ19,"C"))*2)+((COUNTIF('4ème3'!V19:AJ19,"D"))*1))/2</f>
        <v>2.5</v>
      </c>
      <c r="AL19" s="33" t="str">
        <f t="shared" si="5"/>
        <v>C</v>
      </c>
      <c r="AM19" s="42" t="s">
        <v>30</v>
      </c>
      <c r="AN19" s="32" t="s">
        <v>30</v>
      </c>
      <c r="AO19" s="32"/>
      <c r="AP19" s="32"/>
      <c r="AQ19" s="32"/>
      <c r="AR19" s="32"/>
      <c r="AS19" s="33">
        <f>(((COUNTIF('4ème3'!AM19:AR19,"A"))*4)+((COUNTIF('4ème3'!AM19:AR19,"B"))*3)+((COUNTIF('4ème3'!AM19:AR19,"C"))*2)+((COUNTIF('4ème3'!AM19:AR19,"D"))*1))/1</f>
        <v>8</v>
      </c>
      <c r="AT19" s="33" t="str">
        <f t="shared" si="0"/>
        <v>A</v>
      </c>
      <c r="AU19" s="32"/>
      <c r="AV19" s="32"/>
      <c r="AW19" s="32"/>
      <c r="AX19" s="32"/>
      <c r="AY19" s="32"/>
      <c r="AZ19" s="32"/>
      <c r="BA19" s="116" t="s">
        <v>30</v>
      </c>
      <c r="BB19" s="77" t="s">
        <v>31</v>
      </c>
      <c r="BC19" s="32" t="s">
        <v>30</v>
      </c>
      <c r="BD19" s="78" t="s">
        <v>32</v>
      </c>
      <c r="BE19" s="32" t="s">
        <v>33</v>
      </c>
      <c r="BF19" s="32"/>
      <c r="BG19" s="32"/>
      <c r="BH19" s="32"/>
      <c r="BI19" s="32"/>
      <c r="BJ19" s="32"/>
      <c r="BK19" s="32"/>
      <c r="BL19" s="32"/>
      <c r="BM19" s="33">
        <f>(((COUNTIF('4ème3'!AU19:BL19,"A"))*4)+((COUNTIF('4ème3'!AU19:BL19,"B"))*3)+((COUNTIF('4ème3'!AU19:BL19,"C"))*2)+((COUNTIF('4ème3'!AU19:BL19,"D"))*1))/3</f>
        <v>4.666666666666667</v>
      </c>
      <c r="BN19" s="33" t="str">
        <f t="shared" si="6"/>
        <v>A</v>
      </c>
      <c r="BO19" s="32"/>
      <c r="BP19" s="32"/>
      <c r="BQ19" s="32"/>
      <c r="BR19" s="32"/>
      <c r="BS19" s="32"/>
      <c r="BT19" s="32"/>
      <c r="BU19" s="33"/>
      <c r="BV19" s="33"/>
      <c r="BW19" s="38"/>
    </row>
    <row r="20" spans="1:75" ht="17.100000000000001" customHeight="1" x14ac:dyDescent="0.25">
      <c r="A20" s="109" t="s">
        <v>285</v>
      </c>
      <c r="B20" s="137" t="s">
        <v>31</v>
      </c>
      <c r="C20" s="134" t="s">
        <v>31</v>
      </c>
      <c r="D20" s="135"/>
      <c r="E20" s="136">
        <f>(((COUNTIF('4ème3'!B20:D20,"A"))*4)+((COUNTIF('4ème3'!B20:D20,"B"))*3)+((COUNTIF('4ème3'!B20:D20,"C"))*2)+((COUNTIF('4ème3'!B20:D20,"D"))*1))/2</f>
        <v>3</v>
      </c>
      <c r="F20" s="136" t="str">
        <f t="shared" si="1"/>
        <v>B</v>
      </c>
      <c r="G20" s="75" t="s">
        <v>30</v>
      </c>
      <c r="H20" s="32"/>
      <c r="I20" s="32"/>
      <c r="J20" s="33">
        <f>(((COUNTIF('4ème3'!G20:I20,"A"))*4)+((COUNTIF('4ème3'!G20:I20,"B"))*3)+((COUNTIF('4ème3'!G20:I20,"C"))*2)+((COUNTIF('4ème3'!G20:I20,"D"))*1))/1</f>
        <v>4</v>
      </c>
      <c r="K20" s="33" t="str">
        <f t="shared" si="2"/>
        <v>A</v>
      </c>
      <c r="L20" s="94" t="s">
        <v>30</v>
      </c>
      <c r="M20" s="123"/>
      <c r="N20" s="32"/>
      <c r="O20" s="33">
        <f>(((COUNTIF('4ème3'!L20:N20,"A"))*4)+((COUNTIF('4ème3'!L20:N20,"B"))*3)+((COUNTIF('4ème3'!L20:N20,"C"))*2)+((COUNTIF('4ème3'!L20:N20,"D"))*1))/1</f>
        <v>4</v>
      </c>
      <c r="P20" s="110" t="str">
        <f t="shared" si="3"/>
        <v>A</v>
      </c>
      <c r="Q20" s="123" t="s">
        <v>33</v>
      </c>
      <c r="R20" s="32" t="s">
        <v>33</v>
      </c>
      <c r="S20" s="32"/>
      <c r="T20" s="33">
        <f>(((COUNTIF('4ème3'!Q20:S20,"A"))*4)+((COUNTIF('4ème3'!Q20:S20,"B"))*3)+((COUNTIF('4ème3'!Q20:S20,"C"))*2)+((COUNTIF('4ème3'!Q20:S20,"D"))*1))/1</f>
        <v>2</v>
      </c>
      <c r="U20" s="110" t="str">
        <f t="shared" si="4"/>
        <v>C</v>
      </c>
      <c r="V20" s="32"/>
      <c r="W20" s="32"/>
      <c r="X20" s="32"/>
      <c r="Y20" s="78" t="s">
        <v>32</v>
      </c>
      <c r="Z20" s="32"/>
      <c r="AA20" s="32"/>
      <c r="AB20" s="78" t="s">
        <v>32</v>
      </c>
      <c r="AC20" s="32"/>
      <c r="AD20" s="32"/>
      <c r="AE20" s="32"/>
      <c r="AF20" s="32"/>
      <c r="AG20" s="32"/>
      <c r="AH20" s="32"/>
      <c r="AI20" s="32"/>
      <c r="AJ20" s="32"/>
      <c r="AK20" s="33">
        <f>(((COUNTIF('4ème3'!V20:AJ20,"A"))*4)+((COUNTIF('4ème3'!V20:AJ20,"B"))*3)+((COUNTIF('4ème3'!V20:AJ20,"C"))*2)+((COUNTIF('4ème3'!V20:AJ20,"D"))*1))/2</f>
        <v>2</v>
      </c>
      <c r="AL20" s="33" t="str">
        <f t="shared" si="5"/>
        <v>C</v>
      </c>
      <c r="AM20" s="42" t="s">
        <v>30</v>
      </c>
      <c r="AN20" s="32" t="s">
        <v>30</v>
      </c>
      <c r="AO20" s="32"/>
      <c r="AP20" s="32"/>
      <c r="AQ20" s="32"/>
      <c r="AR20" s="32"/>
      <c r="AS20" s="33">
        <f>(((COUNTIF('4ème3'!AM20:AR20,"A"))*4)+((COUNTIF('4ème3'!AM20:AR20,"B"))*3)+((COUNTIF('4ème3'!AM20:AR20,"C"))*2)+((COUNTIF('4ème3'!AM20:AR20,"D"))*1))/1</f>
        <v>8</v>
      </c>
      <c r="AT20" s="33" t="str">
        <f t="shared" si="0"/>
        <v>A</v>
      </c>
      <c r="AU20" s="32"/>
      <c r="AV20" s="32"/>
      <c r="AW20" s="32"/>
      <c r="AX20" s="32"/>
      <c r="AY20" s="32"/>
      <c r="AZ20" s="32"/>
      <c r="BA20" s="116" t="s">
        <v>32</v>
      </c>
      <c r="BB20" s="77" t="s">
        <v>32</v>
      </c>
      <c r="BC20" s="32" t="s">
        <v>34</v>
      </c>
      <c r="BD20" s="78" t="s">
        <v>33</v>
      </c>
      <c r="BE20" s="32" t="s">
        <v>33</v>
      </c>
      <c r="BF20" s="32"/>
      <c r="BG20" s="32"/>
      <c r="BH20" s="32"/>
      <c r="BI20" s="32"/>
      <c r="BJ20" s="32"/>
      <c r="BK20" s="32"/>
      <c r="BL20" s="32"/>
      <c r="BM20" s="33">
        <f>(((COUNTIF('4ème3'!AU20:BL20,"A"))*4)+((COUNTIF('4ème3'!AU20:BL20,"B"))*3)+((COUNTIF('4ème3'!AU20:BL20,"C"))*2)+((COUNTIF('4ème3'!AU20:BL20,"D"))*1))/3</f>
        <v>2</v>
      </c>
      <c r="BN20" s="33" t="str">
        <f t="shared" si="6"/>
        <v>C</v>
      </c>
      <c r="BO20" s="32"/>
      <c r="BP20" s="32"/>
      <c r="BQ20" s="32"/>
      <c r="BR20" s="32"/>
      <c r="BS20" s="32"/>
      <c r="BT20" s="32"/>
      <c r="BU20" s="33"/>
      <c r="BV20" s="33"/>
      <c r="BW20" s="38"/>
    </row>
    <row r="21" spans="1:75" ht="17.100000000000001" customHeight="1" x14ac:dyDescent="0.25">
      <c r="A21" s="109" t="s">
        <v>286</v>
      </c>
      <c r="B21" s="137" t="s">
        <v>31</v>
      </c>
      <c r="C21" s="134" t="s">
        <v>31</v>
      </c>
      <c r="D21" s="135" t="s">
        <v>30</v>
      </c>
      <c r="E21" s="136">
        <f>(((COUNTIF('4ème3'!B21:D21,"A"))*4)+((COUNTIF('4ème3'!B21:D21,"B"))*3)+((COUNTIF('4ème3'!B21:D21,"C"))*2)+((COUNTIF('4ème3'!B21:D21,"D"))*1))/2</f>
        <v>5</v>
      </c>
      <c r="F21" s="136" t="str">
        <f t="shared" si="1"/>
        <v>A</v>
      </c>
      <c r="G21" s="75" t="s">
        <v>30</v>
      </c>
      <c r="H21" s="32"/>
      <c r="I21" s="32"/>
      <c r="J21" s="33">
        <f>(((COUNTIF('4ème3'!G21:I21,"A"))*4)+((COUNTIF('4ème3'!G21:I21,"B"))*3)+((COUNTIF('4ème3'!G21:I21,"C"))*2)+((COUNTIF('4ème3'!G21:I21,"D"))*1))/1</f>
        <v>4</v>
      </c>
      <c r="K21" s="33" t="str">
        <f t="shared" si="2"/>
        <v>A</v>
      </c>
      <c r="L21" s="94" t="s">
        <v>30</v>
      </c>
      <c r="M21" s="123"/>
      <c r="N21" s="32"/>
      <c r="O21" s="33">
        <f>(((COUNTIF('4ème3'!L21:N21,"A"))*4)+((COUNTIF('4ème3'!L21:N21,"B"))*3)+((COUNTIF('4ème3'!L21:N21,"C"))*2)+((COUNTIF('4ème3'!L21:N21,"D"))*1))/1</f>
        <v>4</v>
      </c>
      <c r="P21" s="110" t="str">
        <f t="shared" si="3"/>
        <v>A</v>
      </c>
      <c r="Q21" s="123" t="s">
        <v>31</v>
      </c>
      <c r="R21" s="32" t="s">
        <v>31</v>
      </c>
      <c r="S21" s="32"/>
      <c r="T21" s="33">
        <f>(((COUNTIF('4ème3'!Q21:S21,"A"))*4)+((COUNTIF('4ème3'!Q21:S21,"B"))*3)+((COUNTIF('4ème3'!Q21:S21,"C"))*2)+((COUNTIF('4ème3'!Q21:S21,"D"))*1))/1</f>
        <v>6</v>
      </c>
      <c r="U21" s="110" t="str">
        <f t="shared" si="4"/>
        <v>A</v>
      </c>
      <c r="V21" s="32"/>
      <c r="W21" s="32"/>
      <c r="X21" s="32"/>
      <c r="Y21" s="78" t="s">
        <v>31</v>
      </c>
      <c r="Z21" s="32"/>
      <c r="AA21" s="32"/>
      <c r="AB21" s="78" t="s">
        <v>30</v>
      </c>
      <c r="AC21" s="32"/>
      <c r="AD21" s="32"/>
      <c r="AE21" s="32"/>
      <c r="AF21" s="32"/>
      <c r="AG21" s="32"/>
      <c r="AH21" s="32"/>
      <c r="AI21" s="32"/>
      <c r="AJ21" s="32"/>
      <c r="AK21" s="33">
        <f>(((COUNTIF('4ème3'!V21:AJ21,"A"))*4)+((COUNTIF('4ème3'!V21:AJ21,"B"))*3)+((COUNTIF('4ème3'!V21:AJ21,"C"))*2)+((COUNTIF('4ème3'!V21:AJ21,"D"))*1))/2</f>
        <v>3.5</v>
      </c>
      <c r="AL21" s="33" t="str">
        <f t="shared" si="5"/>
        <v>B</v>
      </c>
      <c r="AM21" s="42" t="s">
        <v>30</v>
      </c>
      <c r="AN21" s="32" t="s">
        <v>30</v>
      </c>
      <c r="AO21" s="32"/>
      <c r="AP21" s="32"/>
      <c r="AQ21" s="32"/>
      <c r="AR21" s="32"/>
      <c r="AS21" s="33">
        <f>(((COUNTIF('4ème3'!AM21:AR21,"A"))*4)+((COUNTIF('4ème3'!AM21:AR21,"B"))*3)+((COUNTIF('4ème3'!AM21:AR21,"C"))*2)+((COUNTIF('4ème3'!AM21:AR21,"D"))*1))/1</f>
        <v>8</v>
      </c>
      <c r="AT21" s="33" t="str">
        <f t="shared" si="0"/>
        <v>A</v>
      </c>
      <c r="AU21" s="32"/>
      <c r="AV21" s="32"/>
      <c r="AW21" s="32"/>
      <c r="AX21" s="32"/>
      <c r="AY21" s="32"/>
      <c r="AZ21" s="32"/>
      <c r="BA21" s="116" t="s">
        <v>30</v>
      </c>
      <c r="BB21" s="77" t="s">
        <v>32</v>
      </c>
      <c r="BC21" s="32" t="s">
        <v>30</v>
      </c>
      <c r="BD21" s="78" t="s">
        <v>32</v>
      </c>
      <c r="BE21" s="32" t="s">
        <v>31</v>
      </c>
      <c r="BF21" s="32"/>
      <c r="BG21" s="32"/>
      <c r="BH21" s="32"/>
      <c r="BI21" s="32"/>
      <c r="BJ21" s="32"/>
      <c r="BK21" s="32"/>
      <c r="BL21" s="32"/>
      <c r="BM21" s="33">
        <f>(((COUNTIF('4ème3'!AU21:BL21,"A"))*4)+((COUNTIF('4ème3'!AU21:BL21,"B"))*3)+((COUNTIF('4ème3'!AU21:BL21,"C"))*2)+((COUNTIF('4ème3'!AU21:BL21,"D"))*1))/3</f>
        <v>5</v>
      </c>
      <c r="BN21" s="33" t="str">
        <f t="shared" si="6"/>
        <v>A</v>
      </c>
      <c r="BO21" s="32"/>
      <c r="BP21" s="32"/>
      <c r="BQ21" s="32"/>
      <c r="BR21" s="32"/>
      <c r="BS21" s="32"/>
      <c r="BT21" s="32"/>
      <c r="BU21" s="33"/>
      <c r="BV21" s="33"/>
      <c r="BW21" s="38"/>
    </row>
    <row r="22" spans="1:75" ht="17.100000000000001" customHeight="1" x14ac:dyDescent="0.25">
      <c r="A22" s="109" t="s">
        <v>287</v>
      </c>
      <c r="B22" s="137" t="s">
        <v>31</v>
      </c>
      <c r="C22" s="134" t="s">
        <v>31</v>
      </c>
      <c r="D22" s="135"/>
      <c r="E22" s="136">
        <f>(((COUNTIF('4ème3'!B22:D22,"A"))*4)+((COUNTIF('4ème3'!B22:D22,"B"))*3)+((COUNTIF('4ème3'!B22:D22,"C"))*2)+((COUNTIF('4ème3'!B22:D22,"D"))*1))/2</f>
        <v>3</v>
      </c>
      <c r="F22" s="136" t="str">
        <f t="shared" si="1"/>
        <v>B</v>
      </c>
      <c r="G22" s="75" t="s">
        <v>30</v>
      </c>
      <c r="H22" s="32"/>
      <c r="I22" s="32"/>
      <c r="J22" s="33">
        <f>(((COUNTIF('4ème3'!G22:I22,"A"))*4)+((COUNTIF('4ème3'!G22:I22,"B"))*3)+((COUNTIF('4ème3'!G22:I22,"C"))*2)+((COUNTIF('4ème3'!G22:I22,"D"))*1))/1</f>
        <v>4</v>
      </c>
      <c r="K22" s="33" t="str">
        <f t="shared" si="2"/>
        <v>A</v>
      </c>
      <c r="L22" s="94" t="s">
        <v>30</v>
      </c>
      <c r="M22" s="123"/>
      <c r="N22" s="32"/>
      <c r="O22" s="33">
        <f>(((COUNTIF('4ème3'!L22:N22,"A"))*4)+((COUNTIF('4ème3'!L22:N22,"B"))*3)+((COUNTIF('4ème3'!L22:N22,"C"))*2)+((COUNTIF('4ème3'!L22:N22,"D"))*1))/1</f>
        <v>4</v>
      </c>
      <c r="P22" s="110" t="str">
        <f t="shared" si="3"/>
        <v>A</v>
      </c>
      <c r="Q22" s="123" t="s">
        <v>32</v>
      </c>
      <c r="R22" s="32" t="s">
        <v>31</v>
      </c>
      <c r="S22" s="32"/>
      <c r="T22" s="33">
        <f>(((COUNTIF('4ème3'!Q22:S22,"A"))*4)+((COUNTIF('4ème3'!Q22:S22,"B"))*3)+((COUNTIF('4ème3'!Q22:S22,"C"))*2)+((COUNTIF('4ème3'!Q22:S22,"D"))*1))/1</f>
        <v>5</v>
      </c>
      <c r="U22" s="110" t="str">
        <f t="shared" si="4"/>
        <v>A</v>
      </c>
      <c r="V22" s="32"/>
      <c r="W22" s="32"/>
      <c r="X22" s="32"/>
      <c r="Y22" s="78" t="s">
        <v>30</v>
      </c>
      <c r="Z22" s="32"/>
      <c r="AA22" s="32"/>
      <c r="AB22" s="78" t="s">
        <v>31</v>
      </c>
      <c r="AC22" s="32"/>
      <c r="AD22" s="32"/>
      <c r="AE22" s="32"/>
      <c r="AF22" s="32"/>
      <c r="AG22" s="32"/>
      <c r="AH22" s="32"/>
      <c r="AI22" s="32"/>
      <c r="AJ22" s="32"/>
      <c r="AK22" s="33">
        <f>(((COUNTIF('4ème3'!V22:AJ22,"A"))*4)+((COUNTIF('4ème3'!V22:AJ22,"B"))*3)+((COUNTIF('4ème3'!V22:AJ22,"C"))*2)+((COUNTIF('4ème3'!V22:AJ22,"D"))*1))/2</f>
        <v>3.5</v>
      </c>
      <c r="AL22" s="33" t="str">
        <f t="shared" si="5"/>
        <v>B</v>
      </c>
      <c r="AM22" s="42" t="s">
        <v>30</v>
      </c>
      <c r="AN22" s="32" t="s">
        <v>30</v>
      </c>
      <c r="AO22" s="32"/>
      <c r="AP22" s="32"/>
      <c r="AQ22" s="32"/>
      <c r="AR22" s="32"/>
      <c r="AS22" s="33">
        <f>(((COUNTIF('4ème3'!AM22:AR22,"A"))*4)+((COUNTIF('4ème3'!AM22:AR22,"B"))*3)+((COUNTIF('4ème3'!AM22:AR22,"C"))*2)+((COUNTIF('4ème3'!AM22:AR22,"D"))*1))/1</f>
        <v>8</v>
      </c>
      <c r="AT22" s="33" t="str">
        <f t="shared" si="0"/>
        <v>A</v>
      </c>
      <c r="AU22" s="32"/>
      <c r="AV22" s="32"/>
      <c r="AW22" s="32"/>
      <c r="AX22" s="32"/>
      <c r="AY22" s="32"/>
      <c r="AZ22" s="32"/>
      <c r="BA22" s="116" t="s">
        <v>31</v>
      </c>
      <c r="BB22" s="77" t="s">
        <v>32</v>
      </c>
      <c r="BC22" s="32" t="s">
        <v>30</v>
      </c>
      <c r="BD22" s="78" t="s">
        <v>31</v>
      </c>
      <c r="BE22" s="32" t="s">
        <v>32</v>
      </c>
      <c r="BF22" s="32"/>
      <c r="BG22" s="32"/>
      <c r="BH22" s="32"/>
      <c r="BI22" s="32"/>
      <c r="BJ22" s="32"/>
      <c r="BK22" s="32"/>
      <c r="BL22" s="32"/>
      <c r="BM22" s="33">
        <f>(((COUNTIF('4ème3'!AU22:BL22,"A"))*4)+((COUNTIF('4ème3'!AU22:BL22,"B"))*3)+((COUNTIF('4ème3'!AU22:BL22,"C"))*2)+((COUNTIF('4ème3'!AU22:BL22,"D"))*1))/3</f>
        <v>4.666666666666667</v>
      </c>
      <c r="BN22" s="33" t="str">
        <f t="shared" si="6"/>
        <v>A</v>
      </c>
      <c r="BO22" s="32"/>
      <c r="BP22" s="32"/>
      <c r="BQ22" s="32"/>
      <c r="BR22" s="32"/>
      <c r="BS22" s="32"/>
      <c r="BT22" s="32"/>
      <c r="BU22" s="33"/>
      <c r="BV22" s="33"/>
      <c r="BW22" s="38"/>
    </row>
    <row r="23" spans="1:75" ht="17.100000000000001" customHeight="1" x14ac:dyDescent="0.25">
      <c r="A23" s="109" t="s">
        <v>288</v>
      </c>
      <c r="B23" s="137" t="s">
        <v>31</v>
      </c>
      <c r="C23" s="134" t="s">
        <v>31</v>
      </c>
      <c r="D23" s="135"/>
      <c r="E23" s="136">
        <f>(((COUNTIF('4ème3'!B23:D23,"A"))*4)+((COUNTIF('4ème3'!B23:D23,"B"))*3)+((COUNTIF('4ème3'!B23:D23,"C"))*2)+((COUNTIF('4ème3'!B23:D23,"D"))*1))/2</f>
        <v>3</v>
      </c>
      <c r="F23" s="136" t="str">
        <f t="shared" si="1"/>
        <v>B</v>
      </c>
      <c r="G23" s="75" t="s">
        <v>30</v>
      </c>
      <c r="H23" s="32"/>
      <c r="I23" s="32"/>
      <c r="J23" s="33">
        <f>(((COUNTIF('4ème3'!G23:I23,"A"))*4)+((COUNTIF('4ème3'!G23:I23,"B"))*3)+((COUNTIF('4ème3'!G23:I23,"C"))*2)+((COUNTIF('4ème3'!G23:I23,"D"))*1))/1</f>
        <v>4</v>
      </c>
      <c r="K23" s="33" t="str">
        <f t="shared" si="2"/>
        <v>A</v>
      </c>
      <c r="L23" s="94" t="s">
        <v>30</v>
      </c>
      <c r="M23" s="123"/>
      <c r="N23" s="32"/>
      <c r="O23" s="33">
        <f>(((COUNTIF('4ème3'!L23:N23,"A"))*4)+((COUNTIF('4ème3'!L23:N23,"B"))*3)+((COUNTIF('4ème3'!L23:N23,"C"))*2)+((COUNTIF('4ème3'!L23:N23,"D"))*1))/1</f>
        <v>4</v>
      </c>
      <c r="P23" s="110" t="str">
        <f t="shared" si="3"/>
        <v>A</v>
      </c>
      <c r="Q23" s="123" t="s">
        <v>33</v>
      </c>
      <c r="R23" s="32" t="s">
        <v>32</v>
      </c>
      <c r="S23" s="32"/>
      <c r="T23" s="33">
        <f>(((COUNTIF('4ème3'!Q23:S23,"A"))*4)+((COUNTIF('4ème3'!Q23:S23,"B"))*3)+((COUNTIF('4ème3'!Q23:S23,"C"))*2)+((COUNTIF('4ème3'!Q23:S23,"D"))*1))/1</f>
        <v>3</v>
      </c>
      <c r="U23" s="110" t="str">
        <f t="shared" si="4"/>
        <v>B</v>
      </c>
      <c r="V23" s="32"/>
      <c r="W23" s="32"/>
      <c r="X23" s="32"/>
      <c r="Y23" s="78" t="s">
        <v>32</v>
      </c>
      <c r="Z23" s="32"/>
      <c r="AA23" s="32"/>
      <c r="AB23" s="175"/>
      <c r="AC23" s="32"/>
      <c r="AD23" s="32"/>
      <c r="AE23" s="32"/>
      <c r="AF23" s="32"/>
      <c r="AG23" s="32"/>
      <c r="AH23" s="32"/>
      <c r="AI23" s="32"/>
      <c r="AJ23" s="32"/>
      <c r="AK23" s="33">
        <f>(((COUNTIF('4ème3'!V23:AJ23,"A"))*4)+((COUNTIF('4ème3'!V23:AJ23,"B"))*3)+((COUNTIF('4ème3'!V23:AJ23,"C"))*2)+((COUNTIF('4ème3'!V23:AJ23,"D"))*1))/1</f>
        <v>2</v>
      </c>
      <c r="AL23" s="33" t="str">
        <f t="shared" si="5"/>
        <v>C</v>
      </c>
      <c r="AM23" s="176"/>
      <c r="AN23" s="32" t="s">
        <v>30</v>
      </c>
      <c r="AO23" s="32"/>
      <c r="AP23" s="32"/>
      <c r="AQ23" s="32"/>
      <c r="AR23" s="32"/>
      <c r="AS23" s="33"/>
      <c r="AT23" s="171"/>
      <c r="AU23" s="32"/>
      <c r="AV23" s="32"/>
      <c r="AW23" s="32"/>
      <c r="AX23" s="32"/>
      <c r="AY23" s="32"/>
      <c r="AZ23" s="32"/>
      <c r="BA23" s="177"/>
      <c r="BB23" s="171"/>
      <c r="BC23" s="32" t="s">
        <v>30</v>
      </c>
      <c r="BD23" s="175"/>
      <c r="BE23" s="32" t="s">
        <v>32</v>
      </c>
      <c r="BF23" s="32"/>
      <c r="BG23" s="32"/>
      <c r="BH23" s="32"/>
      <c r="BI23" s="32"/>
      <c r="BJ23" s="32"/>
      <c r="BK23" s="32"/>
      <c r="BL23" s="32"/>
      <c r="BM23" s="33"/>
      <c r="BN23" s="33"/>
      <c r="BO23" s="32"/>
      <c r="BP23" s="32"/>
      <c r="BQ23" s="32"/>
      <c r="BR23" s="32"/>
      <c r="BS23" s="32"/>
      <c r="BT23" s="32"/>
      <c r="BU23" s="33"/>
      <c r="BV23" s="33"/>
      <c r="BW23" s="38"/>
    </row>
    <row r="24" spans="1:75" ht="17.100000000000001" customHeight="1" x14ac:dyDescent="0.25">
      <c r="A24" s="109" t="s">
        <v>289</v>
      </c>
      <c r="B24" s="137" t="s">
        <v>31</v>
      </c>
      <c r="C24" s="134" t="s">
        <v>30</v>
      </c>
      <c r="D24" s="135"/>
      <c r="E24" s="136">
        <f>(((COUNTIF('4ème3'!B24:D24,"A"))*4)+((COUNTIF('4ème3'!B24:D24,"B"))*3)+((COUNTIF('4ème3'!B24:D24,"C"))*2)+((COUNTIF('4ème3'!B24:D24,"D"))*1))/2</f>
        <v>3.5</v>
      </c>
      <c r="F24" s="136" t="str">
        <f t="shared" si="1"/>
        <v>B</v>
      </c>
      <c r="G24" s="75" t="s">
        <v>30</v>
      </c>
      <c r="H24" s="32"/>
      <c r="I24" s="32"/>
      <c r="J24" s="33">
        <f>(((COUNTIF('4ème3'!G24:I24,"A"))*4)+((COUNTIF('4ème3'!G24:I24,"B"))*3)+((COUNTIF('4ème3'!G24:I24,"C"))*2)+((COUNTIF('4ème3'!G24:I24,"D"))*1))/1</f>
        <v>4</v>
      </c>
      <c r="K24" s="33" t="str">
        <f t="shared" si="2"/>
        <v>A</v>
      </c>
      <c r="L24" s="94" t="s">
        <v>30</v>
      </c>
      <c r="M24" s="123"/>
      <c r="N24" s="32"/>
      <c r="O24" s="33">
        <f>(((COUNTIF('4ème3'!L24:N24,"A"))*4)+((COUNTIF('4ème3'!L24:N24,"B"))*3)+((COUNTIF('4ème3'!L24:N24,"C"))*2)+((COUNTIF('4ème3'!L24:N24,"D"))*1))/1</f>
        <v>4</v>
      </c>
      <c r="P24" s="110" t="str">
        <f t="shared" si="3"/>
        <v>A</v>
      </c>
      <c r="Q24" s="123" t="s">
        <v>31</v>
      </c>
      <c r="R24" s="32" t="s">
        <v>31</v>
      </c>
      <c r="S24" s="32"/>
      <c r="T24" s="33">
        <f>(((COUNTIF('4ème3'!Q24:S24,"A"))*4)+((COUNTIF('4ème3'!Q24:S24,"B"))*3)+((COUNTIF('4ème3'!Q24:S24,"C"))*2)+((COUNTIF('4ème3'!Q24:S24,"D"))*1))/1</f>
        <v>6</v>
      </c>
      <c r="U24" s="110" t="str">
        <f t="shared" si="4"/>
        <v>A</v>
      </c>
      <c r="V24" s="32"/>
      <c r="W24" s="32"/>
      <c r="X24" s="32"/>
      <c r="Y24" s="78" t="s">
        <v>32</v>
      </c>
      <c r="Z24" s="32"/>
      <c r="AA24" s="32"/>
      <c r="AB24" s="78" t="s">
        <v>30</v>
      </c>
      <c r="AC24" s="32"/>
      <c r="AD24" s="32"/>
      <c r="AE24" s="32"/>
      <c r="AF24" s="32"/>
      <c r="AG24" s="32"/>
      <c r="AH24" s="32"/>
      <c r="AI24" s="32"/>
      <c r="AJ24" s="32"/>
      <c r="AK24" s="33">
        <f>(((COUNTIF('4ème3'!V24:AJ24,"A"))*4)+((COUNTIF('4ème3'!V24:AJ24,"B"))*3)+((COUNTIF('4ème3'!V24:AJ24,"C"))*2)+((COUNTIF('4ème3'!V24:AJ24,"D"))*1))/2</f>
        <v>3</v>
      </c>
      <c r="AL24" s="33" t="str">
        <f t="shared" si="5"/>
        <v>B</v>
      </c>
      <c r="AM24" s="42" t="s">
        <v>30</v>
      </c>
      <c r="AN24" s="32" t="s">
        <v>30</v>
      </c>
      <c r="AO24" s="32"/>
      <c r="AP24" s="32"/>
      <c r="AQ24" s="32"/>
      <c r="AR24" s="32"/>
      <c r="AS24" s="33">
        <f>(((COUNTIF('4ème3'!AM24:AR24,"A"))*4)+((COUNTIF('4ème3'!AM24:AR24,"B"))*3)+((COUNTIF('4ème3'!AM24:AR24,"C"))*2)+((COUNTIF('4ème3'!AM24:AR24,"D"))*1))/1</f>
        <v>8</v>
      </c>
      <c r="AT24" s="33" t="str">
        <f t="shared" si="0"/>
        <v>A</v>
      </c>
      <c r="AU24" s="32"/>
      <c r="AV24" s="32"/>
      <c r="AW24" s="32"/>
      <c r="AX24" s="32"/>
      <c r="AY24" s="32"/>
      <c r="AZ24" s="32"/>
      <c r="BA24" s="116" t="s">
        <v>31</v>
      </c>
      <c r="BB24" s="77" t="s">
        <v>30</v>
      </c>
      <c r="BC24" s="32" t="s">
        <v>30</v>
      </c>
      <c r="BD24" s="78" t="s">
        <v>31</v>
      </c>
      <c r="BE24" s="32" t="s">
        <v>30</v>
      </c>
      <c r="BF24" s="32"/>
      <c r="BG24" s="32"/>
      <c r="BH24" s="32"/>
      <c r="BI24" s="32"/>
      <c r="BJ24" s="32"/>
      <c r="BK24" s="32"/>
      <c r="BL24" s="32"/>
      <c r="BM24" s="33">
        <f>(((COUNTIF('4ème3'!AU24:BL24,"A"))*4)+((COUNTIF('4ème3'!AU24:BL24,"B"))*3)+((COUNTIF('4ème3'!AU24:BL24,"C"))*2)+((COUNTIF('4ème3'!AU24:BL24,"D"))*1))/3</f>
        <v>6</v>
      </c>
      <c r="BN24" s="33" t="str">
        <f t="shared" si="6"/>
        <v>A</v>
      </c>
      <c r="BO24" s="32"/>
      <c r="BP24" s="32"/>
      <c r="BQ24" s="32"/>
      <c r="BR24" s="32"/>
      <c r="BS24" s="32"/>
      <c r="BT24" s="32"/>
      <c r="BU24" s="33"/>
      <c r="BV24" s="33"/>
      <c r="BW24" s="38"/>
    </row>
    <row r="25" spans="1:75" ht="17.100000000000001" customHeight="1" x14ac:dyDescent="0.25">
      <c r="A25" s="109" t="s">
        <v>290</v>
      </c>
      <c r="B25" s="137" t="s">
        <v>31</v>
      </c>
      <c r="C25" s="134" t="s">
        <v>30</v>
      </c>
      <c r="D25" s="135"/>
      <c r="E25" s="136">
        <f>(((COUNTIF('4ème3'!B25:D25,"A"))*4)+((COUNTIF('4ème3'!B25:D25,"B"))*3)+((COUNTIF('4ème3'!B25:D25,"C"))*2)+((COUNTIF('4ème3'!B25:D25,"D"))*1))/2</f>
        <v>3.5</v>
      </c>
      <c r="F25" s="136" t="str">
        <f t="shared" si="1"/>
        <v>B</v>
      </c>
      <c r="G25" s="75" t="s">
        <v>30</v>
      </c>
      <c r="H25" s="32"/>
      <c r="I25" s="32"/>
      <c r="J25" s="33">
        <f>(((COUNTIF('4ème3'!G25:I25,"A"))*4)+((COUNTIF('4ème3'!G25:I25,"B"))*3)+((COUNTIF('4ème3'!G25:I25,"C"))*2)+((COUNTIF('4ème3'!G25:I25,"D"))*1))/1</f>
        <v>4</v>
      </c>
      <c r="K25" s="33" t="str">
        <f t="shared" si="2"/>
        <v>A</v>
      </c>
      <c r="L25" s="94" t="s">
        <v>30</v>
      </c>
      <c r="M25" s="123"/>
      <c r="N25" s="32"/>
      <c r="O25" s="33">
        <f>(((COUNTIF('4ème3'!L25:N25,"A"))*4)+((COUNTIF('4ème3'!L25:N25,"B"))*3)+((COUNTIF('4ème3'!L25:N25,"C"))*2)+((COUNTIF('4ème3'!L25:N25,"D"))*1))/1</f>
        <v>4</v>
      </c>
      <c r="P25" s="110" t="str">
        <f t="shared" si="3"/>
        <v>A</v>
      </c>
      <c r="Q25" s="123" t="s">
        <v>33</v>
      </c>
      <c r="R25" s="32" t="s">
        <v>31</v>
      </c>
      <c r="S25" s="32"/>
      <c r="T25" s="33">
        <f>(((COUNTIF('4ème3'!Q25:S25,"A"))*4)+((COUNTIF('4ème3'!Q25:S25,"B"))*3)+((COUNTIF('4ème3'!Q25:S25,"C"))*2)+((COUNTIF('4ème3'!Q25:S25,"D"))*1))/1</f>
        <v>4</v>
      </c>
      <c r="U25" s="110" t="str">
        <f t="shared" si="4"/>
        <v>A</v>
      </c>
      <c r="V25" s="32"/>
      <c r="W25" s="32"/>
      <c r="X25" s="32"/>
      <c r="Y25" s="78" t="s">
        <v>31</v>
      </c>
      <c r="Z25" s="32"/>
      <c r="AA25" s="32"/>
      <c r="AB25" s="175"/>
      <c r="AC25" s="32"/>
      <c r="AD25" s="32"/>
      <c r="AE25" s="32"/>
      <c r="AF25" s="32"/>
      <c r="AG25" s="32"/>
      <c r="AH25" s="32"/>
      <c r="AI25" s="32"/>
      <c r="AJ25" s="32"/>
      <c r="AK25" s="33">
        <f>(((COUNTIF('4ème3'!V25:AJ25,"A"))*4)+((COUNTIF('4ème3'!V25:AJ25,"B"))*3)+((COUNTIF('4ème3'!V25:AJ25,"C"))*2)+((COUNTIF('4ème3'!V25:AJ25,"D"))*1))/1</f>
        <v>3</v>
      </c>
      <c r="AL25" s="33" t="str">
        <f t="shared" si="5"/>
        <v>B</v>
      </c>
      <c r="AM25" s="42" t="s">
        <v>30</v>
      </c>
      <c r="AN25" s="32" t="s">
        <v>30</v>
      </c>
      <c r="AO25" s="32"/>
      <c r="AP25" s="32"/>
      <c r="AQ25" s="32"/>
      <c r="AR25" s="32"/>
      <c r="AS25" s="33">
        <f>(((COUNTIF('4ème3'!AM25:AR25,"A"))*4)+((COUNTIF('4ème3'!AM25:AR25,"B"))*3)+((COUNTIF('4ème3'!AM25:AR25,"C"))*2)+((COUNTIF('4ème3'!AM25:AR25,"D"))*1))/1</f>
        <v>8</v>
      </c>
      <c r="AT25" s="33" t="str">
        <f t="shared" si="0"/>
        <v>A</v>
      </c>
      <c r="AU25" s="32"/>
      <c r="AV25" s="32"/>
      <c r="AW25" s="32"/>
      <c r="AX25" s="32"/>
      <c r="AY25" s="32"/>
      <c r="AZ25" s="32"/>
      <c r="BA25" s="116" t="s">
        <v>31</v>
      </c>
      <c r="BB25" s="77" t="s">
        <v>32</v>
      </c>
      <c r="BC25" s="32" t="s">
        <v>30</v>
      </c>
      <c r="BD25" s="78" t="s">
        <v>32</v>
      </c>
      <c r="BE25" s="32" t="s">
        <v>32</v>
      </c>
      <c r="BF25" s="32"/>
      <c r="BG25" s="32"/>
      <c r="BH25" s="32"/>
      <c r="BI25" s="32"/>
      <c r="BJ25" s="32"/>
      <c r="BK25" s="32"/>
      <c r="BL25" s="32"/>
      <c r="BM25" s="33">
        <f>(((COUNTIF('4ème3'!AU25:BL25,"A"))*4)+((COUNTIF('4ème3'!AU25:BL25,"B"))*3)+((COUNTIF('4ème3'!AU25:BL25,"C"))*2)+((COUNTIF('4ème3'!AU25:BL25,"D"))*1))/3</f>
        <v>4.333333333333333</v>
      </c>
      <c r="BN25" s="33" t="str">
        <f t="shared" si="6"/>
        <v>A</v>
      </c>
      <c r="BO25" s="32"/>
      <c r="BP25" s="32"/>
      <c r="BQ25" s="32"/>
      <c r="BR25" s="32"/>
      <c r="BS25" s="32"/>
      <c r="BT25" s="32"/>
      <c r="BU25" s="33"/>
      <c r="BV25" s="33"/>
      <c r="BW25" s="38"/>
    </row>
    <row r="26" spans="1:75" ht="17.100000000000001" customHeight="1" x14ac:dyDescent="0.25">
      <c r="A26" s="109" t="s">
        <v>291</v>
      </c>
      <c r="B26" s="137" t="s">
        <v>31</v>
      </c>
      <c r="C26" s="134" t="s">
        <v>31</v>
      </c>
      <c r="D26" s="135"/>
      <c r="E26" s="136">
        <f>(((COUNTIF('4ème3'!B26:D26,"A"))*4)+((COUNTIF('4ème3'!B26:D26,"B"))*3)+((COUNTIF('4ème3'!B26:D26,"C"))*2)+((COUNTIF('4ème3'!B26:D26,"D"))*1))/2</f>
        <v>3</v>
      </c>
      <c r="F26" s="136" t="str">
        <f t="shared" si="1"/>
        <v>B</v>
      </c>
      <c r="G26" s="75" t="s">
        <v>30</v>
      </c>
      <c r="H26" s="32"/>
      <c r="I26" s="32"/>
      <c r="J26" s="33">
        <f>(((COUNTIF('4ème3'!G26:I26,"A"))*4)+((COUNTIF('4ème3'!G26:I26,"B"))*3)+((COUNTIF('4ème3'!G26:I26,"C"))*2)+((COUNTIF('4ème3'!G26:I26,"D"))*1))/1</f>
        <v>4</v>
      </c>
      <c r="K26" s="33" t="str">
        <f t="shared" si="2"/>
        <v>A</v>
      </c>
      <c r="L26" s="94" t="s">
        <v>30</v>
      </c>
      <c r="M26" s="123"/>
      <c r="N26" s="32"/>
      <c r="O26" s="33">
        <f>(((COUNTIF('4ème3'!L26:N26,"A"))*4)+((COUNTIF('4ème3'!L26:N26,"B"))*3)+((COUNTIF('4ème3'!L26:N26,"C"))*2)+((COUNTIF('4ème3'!L26:N26,"D"))*1))/1</f>
        <v>4</v>
      </c>
      <c r="P26" s="110" t="str">
        <f t="shared" si="3"/>
        <v>A</v>
      </c>
      <c r="Q26" s="123" t="s">
        <v>33</v>
      </c>
      <c r="R26" s="170"/>
      <c r="S26" s="32"/>
      <c r="T26" s="33">
        <f>(((COUNTIF('4ème3'!Q26:S26,"A"))*4)+((COUNTIF('4ème3'!Q26:S26,"B"))*3)+((COUNTIF('4ème3'!Q26:S26,"C"))*2)+((COUNTIF('4ème3'!Q26:S26,"D"))*1))/1</f>
        <v>1</v>
      </c>
      <c r="U26" s="110" t="str">
        <f t="shared" si="4"/>
        <v>D</v>
      </c>
      <c r="V26" s="32"/>
      <c r="W26" s="32"/>
      <c r="X26" s="32"/>
      <c r="Y26" s="78" t="s">
        <v>31</v>
      </c>
      <c r="Z26" s="32"/>
      <c r="AA26" s="32"/>
      <c r="AB26" s="78" t="s">
        <v>31</v>
      </c>
      <c r="AC26" s="32"/>
      <c r="AD26" s="32"/>
      <c r="AE26" s="32"/>
      <c r="AF26" s="32"/>
      <c r="AG26" s="32"/>
      <c r="AH26" s="32"/>
      <c r="AI26" s="32"/>
      <c r="AJ26" s="32"/>
      <c r="AK26" s="33">
        <f>(((COUNTIF('4ème3'!V26:AJ26,"A"))*4)+((COUNTIF('4ème3'!V26:AJ26,"B"))*3)+((COUNTIF('4ème3'!V26:AJ26,"C"))*2)+((COUNTIF('4ème3'!V26:AJ26,"D"))*1))/2</f>
        <v>3</v>
      </c>
      <c r="AL26" s="33" t="str">
        <f t="shared" si="5"/>
        <v>B</v>
      </c>
      <c r="AM26" s="42" t="s">
        <v>30</v>
      </c>
      <c r="AN26" s="170"/>
      <c r="AO26" s="32"/>
      <c r="AP26" s="32"/>
      <c r="AQ26" s="32"/>
      <c r="AR26" s="32"/>
      <c r="AS26" s="33">
        <f>(((COUNTIF('4ème3'!AM26:AR26,"A"))*4)+((COUNTIF('4ème3'!AM26:AR26,"B"))*3)+((COUNTIF('4ème3'!AM26:AR26,"C"))*2)+((COUNTIF('4ème3'!AM26:AR26,"D"))*1))/1</f>
        <v>4</v>
      </c>
      <c r="AT26" s="33" t="str">
        <f t="shared" si="0"/>
        <v>A</v>
      </c>
      <c r="AU26" s="32"/>
      <c r="AV26" s="32"/>
      <c r="AW26" s="32"/>
      <c r="AX26" s="32"/>
      <c r="AY26" s="32"/>
      <c r="AZ26" s="32"/>
      <c r="BA26" s="116" t="s">
        <v>31</v>
      </c>
      <c r="BB26" s="77" t="s">
        <v>32</v>
      </c>
      <c r="BC26" s="170"/>
      <c r="BD26" s="78" t="s">
        <v>33</v>
      </c>
      <c r="BE26" s="170"/>
      <c r="BF26" s="32"/>
      <c r="BG26" s="32"/>
      <c r="BH26" s="32"/>
      <c r="BI26" s="32"/>
      <c r="BJ26" s="32"/>
      <c r="BK26" s="32"/>
      <c r="BL26" s="32"/>
      <c r="BM26" s="33">
        <f>(((COUNTIF('4ème3'!AU26:BL26,"A"))*4)+((COUNTIF('4ème3'!AU26:BL26,"B"))*3)+((COUNTIF('4ème3'!AU26:BL26,"C"))*2)+((COUNTIF('4ème3'!AU26:BL26,"D"))*1))/3</f>
        <v>2</v>
      </c>
      <c r="BN26" s="33" t="str">
        <f t="shared" si="6"/>
        <v>C</v>
      </c>
      <c r="BO26" s="32"/>
      <c r="BP26" s="32"/>
      <c r="BQ26" s="32"/>
      <c r="BR26" s="32"/>
      <c r="BS26" s="32"/>
      <c r="BT26" s="32"/>
      <c r="BU26" s="33"/>
      <c r="BV26" s="33"/>
      <c r="BW26" s="38"/>
    </row>
    <row r="27" spans="1:75" ht="17.100000000000001" customHeight="1" x14ac:dyDescent="0.25">
      <c r="A27" s="109" t="s">
        <v>292</v>
      </c>
      <c r="B27" s="137" t="s">
        <v>31</v>
      </c>
      <c r="C27" s="134" t="s">
        <v>30</v>
      </c>
      <c r="D27" s="135"/>
      <c r="E27" s="136">
        <f>(((COUNTIF('4ème3'!B27:D27,"A"))*4)+((COUNTIF('4ème3'!B27:D27,"B"))*3)+((COUNTIF('4ème3'!B27:D27,"C"))*2)+((COUNTIF('4ème3'!B27:D27,"D"))*1))/2</f>
        <v>3.5</v>
      </c>
      <c r="F27" s="136" t="str">
        <f t="shared" si="1"/>
        <v>B</v>
      </c>
      <c r="G27" s="75" t="s">
        <v>30</v>
      </c>
      <c r="H27" s="32"/>
      <c r="I27" s="32"/>
      <c r="J27" s="33">
        <f>(((COUNTIF('4ème3'!G27:I27,"A"))*4)+((COUNTIF('4ème3'!G27:I27,"B"))*3)+((COUNTIF('4ème3'!G27:I27,"C"))*2)+((COUNTIF('4ème3'!G27:I27,"D"))*1))/1</f>
        <v>4</v>
      </c>
      <c r="K27" s="33" t="str">
        <f t="shared" si="2"/>
        <v>A</v>
      </c>
      <c r="L27" s="94" t="s">
        <v>30</v>
      </c>
      <c r="M27" s="123"/>
      <c r="N27" s="32"/>
      <c r="O27" s="33">
        <f>(((COUNTIF('4ème3'!L27:N27,"A"))*4)+((COUNTIF('4ème3'!L27:N27,"B"))*3)+((COUNTIF('4ème3'!L27:N27,"C"))*2)+((COUNTIF('4ème3'!L27:N27,"D"))*1))/1</f>
        <v>4</v>
      </c>
      <c r="P27" s="110" t="str">
        <f t="shared" si="3"/>
        <v>A</v>
      </c>
      <c r="Q27" s="123" t="s">
        <v>32</v>
      </c>
      <c r="R27" s="170"/>
      <c r="S27" s="32"/>
      <c r="T27" s="33">
        <f>(((COUNTIF('4ème3'!Q27:S27,"A"))*4)+((COUNTIF('4ème3'!Q27:S27,"B"))*3)+((COUNTIF('4ème3'!Q27:S27,"C"))*2)+((COUNTIF('4ème3'!Q27:S27,"D"))*1))/1</f>
        <v>2</v>
      </c>
      <c r="U27" s="110" t="str">
        <f t="shared" si="4"/>
        <v>C</v>
      </c>
      <c r="V27" s="32"/>
      <c r="W27" s="32"/>
      <c r="X27" s="32"/>
      <c r="Y27" s="78" t="s">
        <v>31</v>
      </c>
      <c r="Z27" s="32"/>
      <c r="AA27" s="32"/>
      <c r="AB27" s="78" t="s">
        <v>30</v>
      </c>
      <c r="AC27" s="32"/>
      <c r="AD27" s="32"/>
      <c r="AE27" s="32"/>
      <c r="AF27" s="32"/>
      <c r="AG27" s="32"/>
      <c r="AH27" s="32"/>
      <c r="AI27" s="32"/>
      <c r="AJ27" s="32"/>
      <c r="AK27" s="33">
        <f>(((COUNTIF('4ème3'!V27:AJ27,"A"))*4)+((COUNTIF('4ème3'!V27:AJ27,"B"))*3)+((COUNTIF('4ème3'!V27:AJ27,"C"))*2)+((COUNTIF('4ème3'!V27:AJ27,"D"))*1))/2</f>
        <v>3.5</v>
      </c>
      <c r="AL27" s="33" t="str">
        <f t="shared" si="5"/>
        <v>B</v>
      </c>
      <c r="AM27" s="42" t="s">
        <v>30</v>
      </c>
      <c r="AN27" s="170"/>
      <c r="AO27" s="32"/>
      <c r="AP27" s="32"/>
      <c r="AQ27" s="32"/>
      <c r="AR27" s="32"/>
      <c r="AS27" s="33">
        <f>(((COUNTIF('4ème3'!AM27:AR27,"A"))*4)+((COUNTIF('4ème3'!AM27:AR27,"B"))*3)+((COUNTIF('4ème3'!AM27:AR27,"C"))*2)+((COUNTIF('4ème3'!AM27:AR27,"D"))*1))/1</f>
        <v>4</v>
      </c>
      <c r="AT27" s="33" t="str">
        <f t="shared" si="0"/>
        <v>A</v>
      </c>
      <c r="AU27" s="32"/>
      <c r="AV27" s="32"/>
      <c r="AW27" s="32"/>
      <c r="AX27" s="32"/>
      <c r="AY27" s="32"/>
      <c r="AZ27" s="32"/>
      <c r="BA27" s="116" t="s">
        <v>31</v>
      </c>
      <c r="BB27" s="77" t="s">
        <v>31</v>
      </c>
      <c r="BC27" s="170"/>
      <c r="BD27" s="78" t="s">
        <v>31</v>
      </c>
      <c r="BE27" s="170"/>
      <c r="BF27" s="32"/>
      <c r="BG27" s="32"/>
      <c r="BH27" s="32"/>
      <c r="BI27" s="32"/>
      <c r="BJ27" s="32"/>
      <c r="BK27" s="32"/>
      <c r="BL27" s="32"/>
      <c r="BM27" s="33">
        <f>(((COUNTIF('4ème3'!AU27:BL27,"A"))*4)+((COUNTIF('4ème3'!AU27:BL27,"B"))*3)+((COUNTIF('4ème3'!AU27:BL27,"C"))*2)+((COUNTIF('4ème3'!AU27:BL27,"D"))*1))/3</f>
        <v>3</v>
      </c>
      <c r="BN27" s="33" t="str">
        <f t="shared" si="6"/>
        <v>B</v>
      </c>
      <c r="BO27" s="32"/>
      <c r="BP27" s="32"/>
      <c r="BQ27" s="32"/>
      <c r="BR27" s="32"/>
      <c r="BS27" s="32"/>
      <c r="BT27" s="32"/>
      <c r="BU27" s="33"/>
      <c r="BV27" s="33"/>
      <c r="BW27" s="38"/>
    </row>
    <row r="28" spans="1:75" ht="17.100000000000001" customHeight="1" x14ac:dyDescent="0.25">
      <c r="A28" s="109" t="s">
        <v>293</v>
      </c>
      <c r="B28" s="137" t="s">
        <v>31</v>
      </c>
      <c r="C28" s="134" t="s">
        <v>32</v>
      </c>
      <c r="D28" s="135"/>
      <c r="E28" s="136">
        <f>(((COUNTIF('4ème3'!B28:D28,"A"))*4)+((COUNTIF('4ème3'!B28:D28,"B"))*3)+((COUNTIF('4ème3'!B28:D28,"C"))*2)+((COUNTIF('4ème3'!B28:D28,"D"))*1))/2</f>
        <v>2.5</v>
      </c>
      <c r="F28" s="136" t="str">
        <f t="shared" si="1"/>
        <v>C</v>
      </c>
      <c r="G28" s="75" t="s">
        <v>30</v>
      </c>
      <c r="H28" s="32"/>
      <c r="I28" s="32"/>
      <c r="J28" s="33">
        <f>(((COUNTIF('4ème3'!G28:I28,"A"))*4)+((COUNTIF('4ème3'!G28:I28,"B"))*3)+((COUNTIF('4ème3'!G28:I28,"C"))*2)+((COUNTIF('4ème3'!G28:I28,"D"))*1))/1</f>
        <v>4</v>
      </c>
      <c r="K28" s="33" t="str">
        <f t="shared" si="2"/>
        <v>A</v>
      </c>
      <c r="L28" s="94" t="s">
        <v>30</v>
      </c>
      <c r="M28" s="123"/>
      <c r="N28" s="32"/>
      <c r="O28" s="33">
        <f>(((COUNTIF('4ème3'!L28:N28,"A"))*4)+((COUNTIF('4ème3'!L28:N28,"B"))*3)+((COUNTIF('4ème3'!L28:N28,"C"))*2)+((COUNTIF('4ème3'!L28:N28,"D"))*1))/1</f>
        <v>4</v>
      </c>
      <c r="P28" s="110" t="str">
        <f t="shared" si="3"/>
        <v>A</v>
      </c>
      <c r="Q28" s="123" t="s">
        <v>33</v>
      </c>
      <c r="R28" s="32" t="s">
        <v>32</v>
      </c>
      <c r="S28" s="32"/>
      <c r="T28" s="33">
        <f>(((COUNTIF('4ème3'!Q28:S28,"A"))*4)+((COUNTIF('4ème3'!Q28:S28,"B"))*3)+((COUNTIF('4ème3'!Q28:S28,"C"))*2)+((COUNTIF('4ème3'!Q28:S28,"D"))*1))/1</f>
        <v>3</v>
      </c>
      <c r="U28" s="110" t="str">
        <f t="shared" si="4"/>
        <v>B</v>
      </c>
      <c r="V28" s="32"/>
      <c r="W28" s="32"/>
      <c r="X28" s="32"/>
      <c r="Y28" s="78" t="s">
        <v>31</v>
      </c>
      <c r="Z28" s="32"/>
      <c r="AA28" s="32"/>
      <c r="AB28" s="78" t="s">
        <v>31</v>
      </c>
      <c r="AC28" s="32"/>
      <c r="AD28" s="32"/>
      <c r="AE28" s="32"/>
      <c r="AF28" s="32"/>
      <c r="AG28" s="32"/>
      <c r="AH28" s="32"/>
      <c r="AI28" s="32"/>
      <c r="AJ28" s="32"/>
      <c r="AK28" s="33">
        <f>(((COUNTIF('4ème3'!V28:AJ28,"A"))*4)+((COUNTIF('4ème3'!V28:AJ28,"B"))*3)+((COUNTIF('4ème3'!V28:AJ28,"C"))*2)+((COUNTIF('4ème3'!V28:AJ28,"D"))*1))/2</f>
        <v>3</v>
      </c>
      <c r="AL28" s="33" t="str">
        <f t="shared" si="5"/>
        <v>B</v>
      </c>
      <c r="AM28" s="42" t="s">
        <v>30</v>
      </c>
      <c r="AN28" s="32" t="s">
        <v>30</v>
      </c>
      <c r="AO28" s="32"/>
      <c r="AP28" s="32"/>
      <c r="AQ28" s="32"/>
      <c r="AR28" s="32"/>
      <c r="AS28" s="33">
        <f>(((COUNTIF('4ème3'!AM28:AR28,"A"))*4)+((COUNTIF('4ème3'!AM28:AR28,"B"))*3)+((COUNTIF('4ème3'!AM28:AR28,"C"))*2)+((COUNTIF('4ème3'!AM28:AR28,"D"))*1))/1</f>
        <v>8</v>
      </c>
      <c r="AT28" s="33" t="str">
        <f t="shared" si="0"/>
        <v>A</v>
      </c>
      <c r="AU28" s="32"/>
      <c r="AV28" s="32"/>
      <c r="AW28" s="32"/>
      <c r="AX28" s="32"/>
      <c r="AY28" s="32"/>
      <c r="AZ28" s="32"/>
      <c r="BA28" s="116" t="s">
        <v>31</v>
      </c>
      <c r="BB28" s="77" t="s">
        <v>32</v>
      </c>
      <c r="BC28" s="32" t="s">
        <v>30</v>
      </c>
      <c r="BD28" s="78" t="s">
        <v>32</v>
      </c>
      <c r="BE28" s="32" t="s">
        <v>32</v>
      </c>
      <c r="BF28" s="32"/>
      <c r="BG28" s="32"/>
      <c r="BH28" s="32"/>
      <c r="BI28" s="32"/>
      <c r="BJ28" s="32"/>
      <c r="BK28" s="32"/>
      <c r="BL28" s="32"/>
      <c r="BM28" s="33">
        <f>(((COUNTIF('4ème3'!AU28:BL28,"A"))*4)+((COUNTIF('4ème3'!AU28:BL28,"B"))*3)+((COUNTIF('4ème3'!AU28:BL28,"C"))*2)+((COUNTIF('4ème3'!AU28:BL28,"D"))*1))/3</f>
        <v>4.333333333333333</v>
      </c>
      <c r="BN28" s="33" t="str">
        <f t="shared" si="6"/>
        <v>A</v>
      </c>
      <c r="BO28" s="32"/>
      <c r="BP28" s="32"/>
      <c r="BQ28" s="32"/>
      <c r="BR28" s="32"/>
      <c r="BS28" s="32"/>
      <c r="BT28" s="32"/>
      <c r="BU28" s="33"/>
      <c r="BV28" s="33"/>
      <c r="BW28" s="38"/>
    </row>
    <row r="29" spans="1:75" ht="17.100000000000001" customHeight="1" thickBot="1" x14ac:dyDescent="0.3">
      <c r="A29" s="109" t="s">
        <v>294</v>
      </c>
      <c r="B29" s="138" t="s">
        <v>31</v>
      </c>
      <c r="C29" s="139" t="s">
        <v>30</v>
      </c>
      <c r="D29" s="135"/>
      <c r="E29" s="136">
        <f>(((COUNTIF('4ème3'!B29:D29,"A"))*4)+((COUNTIF('4ème3'!B29:D29,"B"))*3)+((COUNTIF('4ème3'!B29:D29,"C"))*2)+((COUNTIF('4ème3'!B29:D29,"D"))*1))/2</f>
        <v>3.5</v>
      </c>
      <c r="F29" s="136" t="str">
        <f t="shared" si="1"/>
        <v>B</v>
      </c>
      <c r="G29" s="93" t="s">
        <v>30</v>
      </c>
      <c r="H29" s="32"/>
      <c r="I29" s="32"/>
      <c r="J29" s="33">
        <f>(((COUNTIF('4ème3'!G29:I29,"A"))*4)+((COUNTIF('4ème3'!G29:I29,"B"))*3)+((COUNTIF('4ème3'!G29:I29,"C"))*2)+((COUNTIF('4ème3'!G29:I29,"D"))*1))/1</f>
        <v>4</v>
      </c>
      <c r="K29" s="33" t="str">
        <f t="shared" si="2"/>
        <v>A</v>
      </c>
      <c r="L29" s="95" t="s">
        <v>30</v>
      </c>
      <c r="M29" s="123"/>
      <c r="N29" s="32"/>
      <c r="O29" s="33">
        <f>(((COUNTIF('4ème3'!L29:N29,"A"))*4)+((COUNTIF('4ème3'!L29:N29,"B"))*3)+((COUNTIF('4ème3'!L29:N29,"C"))*2)+((COUNTIF('4ème3'!L29:N29,"D"))*1))/1</f>
        <v>4</v>
      </c>
      <c r="P29" s="110" t="str">
        <f t="shared" si="3"/>
        <v>A</v>
      </c>
      <c r="Q29" s="123" t="s">
        <v>33</v>
      </c>
      <c r="R29" s="32" t="s">
        <v>31</v>
      </c>
      <c r="S29" s="32"/>
      <c r="T29" s="33">
        <f>(((COUNTIF('4ème3'!Q29:S29,"A"))*4)+((COUNTIF('4ème3'!Q29:S29,"B"))*3)+((COUNTIF('4ème3'!Q29:S29,"C"))*2)+((COUNTIF('4ème3'!Q29:S29,"D"))*1))/1</f>
        <v>4</v>
      </c>
      <c r="U29" s="110" t="str">
        <f t="shared" si="4"/>
        <v>A</v>
      </c>
      <c r="V29" s="32"/>
      <c r="W29" s="32"/>
      <c r="X29" s="32"/>
      <c r="Y29" s="98" t="s">
        <v>31</v>
      </c>
      <c r="Z29" s="32"/>
      <c r="AA29" s="32"/>
      <c r="AB29" s="81" t="s">
        <v>32</v>
      </c>
      <c r="AC29" s="32"/>
      <c r="AD29" s="32"/>
      <c r="AE29" s="32"/>
      <c r="AF29" s="32"/>
      <c r="AG29" s="32"/>
      <c r="AH29" s="32"/>
      <c r="AI29" s="32"/>
      <c r="AJ29" s="32"/>
      <c r="AK29" s="33">
        <f>(((COUNTIF('4ème3'!V29:AJ29,"A"))*4)+((COUNTIF('4ème3'!V29:AJ29,"B"))*3)+((COUNTIF('4ème3'!V29:AJ29,"C"))*2)+((COUNTIF('4ème3'!V29:AJ29,"D"))*1))/2</f>
        <v>2.5</v>
      </c>
      <c r="AL29" s="33" t="str">
        <f t="shared" si="5"/>
        <v>C</v>
      </c>
      <c r="AM29" s="43" t="s">
        <v>30</v>
      </c>
      <c r="AN29" s="32" t="s">
        <v>30</v>
      </c>
      <c r="AO29" s="32"/>
      <c r="AP29" s="32"/>
      <c r="AQ29" s="32"/>
      <c r="AR29" s="32"/>
      <c r="AS29" s="33">
        <f>(((COUNTIF('4ème3'!AM29:AR29,"A"))*4)+((COUNTIF('4ème3'!AM29:AR29,"B"))*3)+((COUNTIF('4ème3'!AM29:AR29,"C"))*2)+((COUNTIF('4ème3'!AM29:AR29,"D"))*1))/1</f>
        <v>8</v>
      </c>
      <c r="AT29" s="33" t="str">
        <f t="shared" si="0"/>
        <v>A</v>
      </c>
      <c r="AU29" s="32"/>
      <c r="AV29" s="32"/>
      <c r="AW29" s="32"/>
      <c r="AX29" s="32"/>
      <c r="AY29" s="32"/>
      <c r="AZ29" s="32"/>
      <c r="BA29" s="117" t="s">
        <v>31</v>
      </c>
      <c r="BB29" s="71" t="s">
        <v>31</v>
      </c>
      <c r="BC29" s="32" t="s">
        <v>30</v>
      </c>
      <c r="BD29" s="81" t="s">
        <v>32</v>
      </c>
      <c r="BE29" s="32" t="s">
        <v>31</v>
      </c>
      <c r="BF29" s="32"/>
      <c r="BG29" s="32"/>
      <c r="BH29" s="32"/>
      <c r="BI29" s="32"/>
      <c r="BJ29" s="32"/>
      <c r="BK29" s="32"/>
      <c r="BL29" s="32"/>
      <c r="BM29" s="33">
        <f>(((COUNTIF('4ème3'!AU29:BL29,"A"))*4)+((COUNTIF('4ème3'!AU29:BL29,"B"))*3)+((COUNTIF('4ème3'!AU29:BL29,"C"))*2)+((COUNTIF('4ème3'!AU29:BL29,"D"))*1))/3</f>
        <v>5</v>
      </c>
      <c r="BN29" s="33" t="str">
        <f t="shared" si="6"/>
        <v>A</v>
      </c>
      <c r="BO29" s="32"/>
      <c r="BP29" s="32"/>
      <c r="BQ29" s="32"/>
      <c r="BR29" s="32"/>
      <c r="BS29" s="32"/>
      <c r="BT29" s="32"/>
      <c r="BU29" s="33"/>
      <c r="BV29" s="33"/>
      <c r="BW29" s="38"/>
    </row>
    <row r="30" spans="1:75" ht="17.100000000000001" customHeight="1" thickTop="1" thickBot="1" x14ac:dyDescent="0.3">
      <c r="A30" s="109"/>
      <c r="B30" s="140"/>
      <c r="C30" s="139"/>
      <c r="D30" s="135"/>
      <c r="E30" s="136"/>
      <c r="F30" s="136"/>
      <c r="G30" s="84"/>
      <c r="H30" s="32"/>
      <c r="I30" s="32"/>
      <c r="J30" s="33"/>
      <c r="K30" s="33"/>
      <c r="L30" s="83"/>
      <c r="M30" s="124"/>
      <c r="N30" s="32"/>
      <c r="O30" s="33"/>
      <c r="P30" s="33"/>
      <c r="Q30" s="125"/>
      <c r="R30" s="32"/>
      <c r="S30" s="32"/>
      <c r="T30" s="33">
        <f>(((COUNTIF('4ème3'!Q30:S30,"A"))*4)+((COUNTIF('4ème3'!Q30:S30,"B"))*3)+((COUNTIF('4ème3'!Q30:S30,"C"))*2)+((COUNTIF('4ème3'!Q30:S30,"D"))*1))/1</f>
        <v>0</v>
      </c>
      <c r="U30" s="110" t="str">
        <f t="shared" si="4"/>
        <v>D</v>
      </c>
      <c r="V30" s="36"/>
      <c r="W30" s="36"/>
      <c r="X30" s="36"/>
      <c r="Y30" s="98"/>
      <c r="Z30" s="83"/>
      <c r="AA30" s="72"/>
      <c r="AB30" s="84"/>
      <c r="AC30" s="83"/>
      <c r="AD30" s="72"/>
      <c r="AE30" s="78"/>
      <c r="AF30" s="32"/>
      <c r="AG30" s="32"/>
      <c r="AH30" s="32"/>
      <c r="AI30" s="32"/>
      <c r="AJ30" s="32"/>
      <c r="AK30" s="33"/>
      <c r="AL30" s="33"/>
      <c r="AM30" s="83"/>
      <c r="AN30" s="77"/>
      <c r="AO30" s="48"/>
      <c r="AP30" s="32"/>
      <c r="AQ30" s="32"/>
      <c r="AR30" s="32"/>
      <c r="AS30" s="33"/>
      <c r="AT30" s="33"/>
      <c r="AU30" s="32"/>
      <c r="AV30" s="32"/>
      <c r="AW30" s="32"/>
      <c r="AX30" s="32"/>
      <c r="AY30" s="122"/>
      <c r="AZ30" s="122"/>
      <c r="BA30" s="123"/>
      <c r="BB30" s="83"/>
      <c r="BC30" s="72"/>
      <c r="BD30" s="84"/>
      <c r="BE30" s="36"/>
      <c r="BF30" s="36"/>
      <c r="BG30" s="36"/>
      <c r="BH30" s="36"/>
      <c r="BI30" s="36"/>
      <c r="BJ30" s="36"/>
      <c r="BK30" s="36"/>
      <c r="BL30" s="32"/>
      <c r="BM30" s="33"/>
      <c r="BN30" s="33"/>
      <c r="BO30" s="32"/>
      <c r="BP30" s="32"/>
      <c r="BQ30" s="32"/>
      <c r="BR30" s="32"/>
      <c r="BS30" s="32"/>
      <c r="BT30" s="32"/>
      <c r="BU30" s="33"/>
      <c r="BV30" s="33"/>
      <c r="BW30" s="38"/>
    </row>
    <row r="31" spans="1:75" ht="17.100000000000001" customHeight="1" x14ac:dyDescent="0.25">
      <c r="A31" s="113"/>
      <c r="B31" s="133"/>
      <c r="C31" s="135"/>
      <c r="D31" s="135"/>
      <c r="E31" s="136"/>
      <c r="F31" s="136"/>
      <c r="G31" s="114"/>
      <c r="H31" s="32"/>
      <c r="I31" s="32"/>
      <c r="J31" s="33"/>
      <c r="K31" s="33"/>
      <c r="L31" s="32"/>
      <c r="M31" s="32"/>
      <c r="N31" s="32"/>
      <c r="O31" s="33"/>
      <c r="P31" s="33"/>
      <c r="Q31" s="32"/>
      <c r="R31" s="32"/>
      <c r="S31" s="32"/>
      <c r="T31" s="33"/>
      <c r="U31" s="110"/>
      <c r="V31" s="77"/>
      <c r="W31" s="77"/>
      <c r="X31" s="77"/>
      <c r="Y31" s="77"/>
      <c r="Z31" s="77"/>
      <c r="AA31" s="77"/>
      <c r="AB31" s="114"/>
      <c r="AC31" s="77"/>
      <c r="AD31" s="48"/>
      <c r="AE31" s="78"/>
      <c r="AF31" s="32"/>
      <c r="AG31" s="32"/>
      <c r="AH31" s="32"/>
      <c r="AI31" s="32"/>
      <c r="AJ31" s="32"/>
      <c r="AK31" s="33"/>
      <c r="AL31" s="33"/>
      <c r="AM31" s="77"/>
      <c r="AN31" s="77"/>
      <c r="AO31" s="48"/>
      <c r="AP31" s="32"/>
      <c r="AQ31" s="32"/>
      <c r="AR31" s="32"/>
      <c r="AS31" s="33"/>
      <c r="AT31" s="33"/>
      <c r="AU31" s="32"/>
      <c r="AV31" s="32"/>
      <c r="AW31" s="32"/>
      <c r="AX31" s="32"/>
      <c r="AY31" s="122"/>
      <c r="AZ31" s="122"/>
      <c r="BA31" s="12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3"/>
      <c r="BN31" s="33"/>
      <c r="BO31" s="32"/>
      <c r="BP31" s="32"/>
      <c r="BQ31" s="32"/>
      <c r="BR31" s="32"/>
      <c r="BS31" s="32"/>
      <c r="BT31" s="32"/>
      <c r="BU31" s="33"/>
      <c r="BV31" s="33"/>
      <c r="BW31" s="38"/>
    </row>
    <row r="32" spans="1:75" ht="17.100000000000001" customHeight="1" x14ac:dyDescent="0.25">
      <c r="A32" s="113"/>
      <c r="B32" s="36"/>
      <c r="C32" s="32"/>
      <c r="D32" s="32"/>
      <c r="E32" s="33"/>
      <c r="F32" s="33"/>
      <c r="G32" s="114"/>
      <c r="H32" s="32"/>
      <c r="I32" s="32"/>
      <c r="J32" s="33"/>
      <c r="K32" s="33"/>
      <c r="L32" s="32"/>
      <c r="M32" s="32"/>
      <c r="N32" s="32"/>
      <c r="O32" s="33"/>
      <c r="P32" s="33"/>
      <c r="Q32" s="32"/>
      <c r="R32" s="32"/>
      <c r="S32" s="32"/>
      <c r="T32" s="33"/>
      <c r="U32" s="33"/>
      <c r="V32" s="32"/>
      <c r="W32" s="32"/>
      <c r="X32" s="32"/>
      <c r="Y32" s="32"/>
      <c r="Z32" s="32"/>
      <c r="AA32" s="32"/>
      <c r="AB32" s="114"/>
      <c r="AC32" s="77"/>
      <c r="AD32" s="48"/>
      <c r="AE32" s="78"/>
      <c r="AF32" s="32"/>
      <c r="AG32" s="32"/>
      <c r="AH32" s="32"/>
      <c r="AI32" s="32"/>
      <c r="AJ32" s="32"/>
      <c r="AK32" s="33"/>
      <c r="AL32" s="33"/>
      <c r="AM32" s="77"/>
      <c r="AN32" s="77"/>
      <c r="AO32" s="48"/>
      <c r="AP32" s="32"/>
      <c r="AQ32" s="32"/>
      <c r="AR32" s="32"/>
      <c r="AS32" s="33"/>
      <c r="AT32" s="33"/>
      <c r="AU32" s="32"/>
      <c r="AV32" s="32"/>
      <c r="AW32" s="32"/>
      <c r="AX32" s="32"/>
      <c r="AY32" s="122"/>
      <c r="AZ32" s="122"/>
      <c r="BA32" s="12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3"/>
      <c r="BN32" s="33"/>
      <c r="BO32" s="32"/>
      <c r="BP32" s="32"/>
      <c r="BQ32" s="32"/>
      <c r="BR32" s="32"/>
      <c r="BS32" s="32"/>
      <c r="BT32" s="32"/>
      <c r="BU32" s="33"/>
      <c r="BV32" s="33"/>
    </row>
    <row r="33" spans="1:74" x14ac:dyDescent="0.25">
      <c r="A33" s="31"/>
      <c r="B33" s="32"/>
      <c r="C33" s="32"/>
      <c r="D33" s="32"/>
      <c r="E33" s="33"/>
      <c r="F33" s="33"/>
      <c r="G33" s="32"/>
      <c r="H33" s="32"/>
      <c r="I33" s="32"/>
      <c r="J33" s="33"/>
      <c r="K33" s="33"/>
      <c r="L33" s="32"/>
      <c r="M33" s="32"/>
      <c r="N33" s="32"/>
      <c r="O33" s="33"/>
      <c r="P33" s="33"/>
      <c r="Q33" s="32"/>
      <c r="R33" s="32"/>
      <c r="S33" s="32"/>
      <c r="T33" s="33"/>
      <c r="U33" s="33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3"/>
      <c r="AL33" s="33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3"/>
      <c r="BN33" s="33"/>
      <c r="BO33" s="32"/>
      <c r="BP33" s="32"/>
      <c r="BQ33" s="32"/>
      <c r="BR33" s="32"/>
      <c r="BS33" s="32"/>
      <c r="BT33" s="32"/>
      <c r="BU33" s="33"/>
      <c r="BV33" s="33"/>
    </row>
    <row r="34" spans="1:74" x14ac:dyDescent="0.25">
      <c r="A34" s="45"/>
    </row>
    <row r="35" spans="1:74" x14ac:dyDescent="0.25">
      <c r="A35" s="45"/>
    </row>
    <row r="36" spans="1:74" x14ac:dyDescent="0.25">
      <c r="A36" s="45"/>
    </row>
    <row r="37" spans="1:74" x14ac:dyDescent="0.25">
      <c r="A37" s="45"/>
    </row>
  </sheetData>
  <autoFilter ref="A1:BV4"/>
  <mergeCells count="16">
    <mergeCell ref="AH2:AJ2"/>
    <mergeCell ref="A1:A2"/>
    <mergeCell ref="V2:X2"/>
    <mergeCell ref="Y2:AA2"/>
    <mergeCell ref="AB2:AD2"/>
    <mergeCell ref="AE2:AG2"/>
    <mergeCell ref="BG2:BI2"/>
    <mergeCell ref="BJ2:BL2"/>
    <mergeCell ref="BO2:BQ2"/>
    <mergeCell ref="BR2:BT2"/>
    <mergeCell ref="AM2:AO2"/>
    <mergeCell ref="AP2:AR2"/>
    <mergeCell ref="AU2:AW2"/>
    <mergeCell ref="AX2:AZ2"/>
    <mergeCell ref="BA2:BC2"/>
    <mergeCell ref="BD2:BF2"/>
  </mergeCells>
  <dataValidations count="2">
    <dataValidation type="list" allowBlank="1" showInputMessage="1" showErrorMessage="1" sqref="AM4:AM29 L4:L29 G4:G29 B4:B29 Y4:Y9 AB4:AB29 Y11:Y30 BB4:BB29 BD4:BD29">
      <formula1>$A$30:$A$34</formula1>
    </dataValidation>
    <dataValidation type="list" allowBlank="1" showInputMessage="1" showErrorMessage="1" sqref="V30:X30 BH30:BK30 BE30:BF30">
      <formula1>$A$31:$A$34</formula1>
    </dataValidation>
  </dataValidation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'référence '!$A$1:$A$6</xm:f>
          </x14:formula1>
          <xm:sqref>BE4:BL29 BA31:BK33 C31:C33 L31:L33 B33 G33 AM33:AO33 H4:I33 AB33:AE33 BL30:BL33 AU4:AZ33 V32:AA33 AD5:AJ5 D4:D33 Q31:Q33 R4:S33 N4:N33 M30:M33 V4:X29 Z4:AA29 AF30:AJ33 AN4:AR29 AC4:AJ4 AC6:AJ29 AP30:AR33 BC4:BC29 BO4:BT33</xm:sqref>
        </x14:dataValidation>
        <x14:dataValidation type="list" allowBlank="1" showInputMessage="1" showErrorMessage="1">
          <x14:formula1>
            <xm:f>'C:\Users\c79ch\Dropbox\perso\[tableau récapitulatif socle 6°à3° (1).xlsx]ref'!#REF!</xm:f>
          </x14:formula1>
          <xm:sqref>AB31:AD32 B31:B32 G31:G32 AM31:AM32 AE30:AE32 AN30:AO32</xm:sqref>
        </x14:dataValidation>
        <x14:dataValidation type="list" showInputMessage="1" showErrorMessage="1">
          <x14:formula1>
            <xm:f>'[EC mars 2017 tableau récapitulatif compétences + notes.xlsx]ABCDNE'!#REF!</xm:f>
          </x14:formula1>
          <xm:sqref>C4:C29 M4:M29 Q4:Q29 BA4:BA29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37"/>
  <sheetViews>
    <sheetView tabSelected="1" zoomScale="58" zoomScaleNormal="60" workbookViewId="0">
      <pane xSplit="1" topLeftCell="R1" activePane="topRight" state="frozen"/>
      <selection pane="topRight" activeCell="S7" sqref="S7"/>
    </sheetView>
  </sheetViews>
  <sheetFormatPr baseColWidth="10" defaultColWidth="11.42578125" defaultRowHeight="15" x14ac:dyDescent="0.25"/>
  <cols>
    <col min="1" max="1" width="24.7109375" customWidth="1"/>
    <col min="2" max="4" width="4.5703125" style="46" customWidth="1"/>
    <col min="5" max="5" width="6" style="46" customWidth="1"/>
    <col min="6" max="6" width="5.5703125" style="46" customWidth="1"/>
    <col min="7" max="21" width="5.5703125" customWidth="1"/>
    <col min="22" max="38" width="5.5703125" hidden="1" customWidth="1"/>
    <col min="39" max="76" width="5.5703125" customWidth="1"/>
    <col min="77" max="77" width="24.7109375" customWidth="1"/>
    <col min="78" max="92" width="5.7109375" customWidth="1"/>
  </cols>
  <sheetData>
    <row r="1" spans="1:77" ht="16.5" customHeight="1" thickBot="1" x14ac:dyDescent="0.3">
      <c r="A1" s="187" t="s">
        <v>0</v>
      </c>
      <c r="B1" s="1"/>
      <c r="C1" s="2"/>
      <c r="D1" s="2"/>
      <c r="E1" s="2"/>
      <c r="F1" s="2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5"/>
      <c r="AN1" s="6"/>
      <c r="AO1" s="6"/>
      <c r="AP1" s="6"/>
      <c r="AQ1" s="6"/>
      <c r="AR1" s="6"/>
      <c r="AS1" s="6"/>
      <c r="AT1" s="6"/>
      <c r="AU1" s="5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5"/>
      <c r="BR1" s="6"/>
      <c r="BS1" s="6"/>
      <c r="BT1" s="6"/>
      <c r="BU1" s="6"/>
      <c r="BV1" s="6"/>
      <c r="BW1" s="6"/>
      <c r="BX1" s="7"/>
      <c r="BY1" s="6"/>
    </row>
    <row r="2" spans="1:77" s="21" customFormat="1" ht="21" customHeight="1" x14ac:dyDescent="0.25">
      <c r="A2" s="187"/>
      <c r="B2" s="8" t="s">
        <v>1</v>
      </c>
      <c r="C2" s="9"/>
      <c r="D2" s="9"/>
      <c r="E2" s="9"/>
      <c r="F2" s="90" t="s">
        <v>96</v>
      </c>
      <c r="G2" s="10" t="s">
        <v>2</v>
      </c>
      <c r="H2" s="11"/>
      <c r="I2" s="11"/>
      <c r="J2" s="11"/>
      <c r="K2" s="90" t="s">
        <v>100</v>
      </c>
      <c r="L2" s="10" t="s">
        <v>4</v>
      </c>
      <c r="M2" s="11"/>
      <c r="N2" s="11"/>
      <c r="O2" s="18"/>
      <c r="P2" s="90" t="s">
        <v>101</v>
      </c>
      <c r="Q2" s="10" t="s">
        <v>5</v>
      </c>
      <c r="R2" s="11"/>
      <c r="S2" s="11"/>
      <c r="T2" s="11"/>
      <c r="U2" s="90" t="s">
        <v>102</v>
      </c>
      <c r="V2" s="179" t="s">
        <v>6</v>
      </c>
      <c r="W2" s="179"/>
      <c r="X2" s="180"/>
      <c r="Y2" s="178" t="s">
        <v>7</v>
      </c>
      <c r="Z2" s="179"/>
      <c r="AA2" s="180"/>
      <c r="AB2" s="178" t="s">
        <v>8</v>
      </c>
      <c r="AC2" s="179"/>
      <c r="AD2" s="180"/>
      <c r="AE2" s="178" t="s">
        <v>9</v>
      </c>
      <c r="AF2" s="179"/>
      <c r="AG2" s="180"/>
      <c r="AH2" s="178" t="s">
        <v>10</v>
      </c>
      <c r="AI2" s="179"/>
      <c r="AJ2" s="180"/>
      <c r="AK2" s="16"/>
      <c r="AL2" s="90" t="s">
        <v>65</v>
      </c>
      <c r="AM2" s="185" t="s">
        <v>14</v>
      </c>
      <c r="AN2" s="179"/>
      <c r="AO2" s="180"/>
      <c r="AP2" s="178" t="s">
        <v>15</v>
      </c>
      <c r="AQ2" s="179"/>
      <c r="AR2" s="186"/>
      <c r="AS2" s="16"/>
      <c r="AT2" s="90" t="s">
        <v>99</v>
      </c>
      <c r="AU2" s="185" t="s">
        <v>16</v>
      </c>
      <c r="AV2" s="179"/>
      <c r="AW2" s="180"/>
      <c r="AX2" s="178" t="s">
        <v>17</v>
      </c>
      <c r="AY2" s="179"/>
      <c r="AZ2" s="180"/>
      <c r="BA2" s="178" t="s">
        <v>18</v>
      </c>
      <c r="BB2" s="179"/>
      <c r="BC2" s="179"/>
      <c r="BD2" s="180"/>
      <c r="BE2" s="178" t="s">
        <v>19</v>
      </c>
      <c r="BF2" s="179"/>
      <c r="BG2" s="179"/>
      <c r="BH2" s="180"/>
      <c r="BI2" s="178" t="s">
        <v>20</v>
      </c>
      <c r="BJ2" s="179"/>
      <c r="BK2" s="180"/>
      <c r="BL2" s="178" t="s">
        <v>21</v>
      </c>
      <c r="BM2" s="179"/>
      <c r="BN2" s="180"/>
      <c r="BO2" s="16"/>
      <c r="BP2" s="90" t="s">
        <v>98</v>
      </c>
      <c r="BQ2" s="181" t="s">
        <v>26</v>
      </c>
      <c r="BR2" s="182"/>
      <c r="BS2" s="183"/>
      <c r="BT2" s="184" t="s">
        <v>27</v>
      </c>
      <c r="BU2" s="182"/>
      <c r="BV2" s="182"/>
      <c r="BW2" s="18"/>
      <c r="BX2" s="90" t="s">
        <v>97</v>
      </c>
      <c r="BY2" s="20"/>
    </row>
    <row r="3" spans="1:77" s="21" customFormat="1" ht="36.75" customHeight="1" x14ac:dyDescent="0.25">
      <c r="A3" s="22" t="s">
        <v>28</v>
      </c>
      <c r="B3" s="23"/>
      <c r="C3" s="24"/>
      <c r="D3" s="24"/>
      <c r="E3" s="25" t="s">
        <v>29</v>
      </c>
      <c r="F3" s="25" t="s">
        <v>29</v>
      </c>
      <c r="G3" s="26"/>
      <c r="H3" s="27"/>
      <c r="I3" s="27"/>
      <c r="J3" s="25" t="s">
        <v>29</v>
      </c>
      <c r="K3" s="28" t="s">
        <v>29</v>
      </c>
      <c r="L3" s="29"/>
      <c r="M3" s="20"/>
      <c r="N3" s="20"/>
      <c r="O3" s="25" t="s">
        <v>29</v>
      </c>
      <c r="P3" s="28" t="s">
        <v>29</v>
      </c>
      <c r="Q3" s="29"/>
      <c r="R3" s="20"/>
      <c r="S3" s="20"/>
      <c r="T3" s="25" t="s">
        <v>29</v>
      </c>
      <c r="U3" s="28" t="s">
        <v>29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5" t="s">
        <v>29</v>
      </c>
      <c r="AL3" s="28" t="s">
        <v>29</v>
      </c>
      <c r="AM3" s="29"/>
      <c r="AN3" s="20"/>
      <c r="AO3" s="30"/>
      <c r="AP3" s="20"/>
      <c r="AQ3" s="20"/>
      <c r="AR3" s="20"/>
      <c r="AS3" s="25" t="s">
        <v>29</v>
      </c>
      <c r="AT3" s="28" t="s">
        <v>29</v>
      </c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5" t="s">
        <v>29</v>
      </c>
      <c r="BP3" s="28" t="s">
        <v>29</v>
      </c>
      <c r="BQ3" s="29"/>
      <c r="BR3" s="20"/>
      <c r="BS3" s="20"/>
      <c r="BT3" s="20"/>
      <c r="BU3" s="20"/>
      <c r="BV3" s="20"/>
      <c r="BW3" s="25" t="s">
        <v>29</v>
      </c>
      <c r="BX3" s="28" t="s">
        <v>29</v>
      </c>
      <c r="BY3" s="20"/>
    </row>
    <row r="4" spans="1:77" ht="17.100000000000001" customHeight="1" x14ac:dyDescent="0.25">
      <c r="A4" s="109" t="s">
        <v>295</v>
      </c>
      <c r="B4" s="36" t="s">
        <v>31</v>
      </c>
      <c r="C4" s="116" t="s">
        <v>30</v>
      </c>
      <c r="D4" s="32" t="s">
        <v>34</v>
      </c>
      <c r="E4" s="63">
        <f>(((COUNTIF(' 4ème5'!B4:D4,"A"))*4)+((COUNTIF(' 4ème5'!B4:D4,"B"))*3)+((COUNTIF(' 4ème5'!B4:D4,"C"))*2)+((COUNTIF(' 4ème5'!B4:D4,"D"))*1))/2</f>
        <v>3.5</v>
      </c>
      <c r="F4" s="33" t="str">
        <f>IF(E4&gt;3.7,"A",IF(E4&gt;2.8,"B",IF(E4&gt;1.5,"C",IF(E4&gt;=0,"D"))))</f>
        <v>B</v>
      </c>
      <c r="G4" s="96" t="s">
        <v>30</v>
      </c>
      <c r="H4" s="32"/>
      <c r="I4" s="32"/>
      <c r="J4" s="33">
        <f>(((COUNTIF(' 4ème5'!G4:I4,"A"))*4)+((COUNTIF(' 4ème5'!G4:I4,"B"))*3)+((COUNTIF(' 4ème5'!G4:I4,"C"))*2)+((COUNTIF(' 4ème5'!G4:I4,"D"))*1))/1</f>
        <v>4</v>
      </c>
      <c r="K4" s="33" t="str">
        <f>IF(J4&gt;3.7,"A",IF(J4&gt;2.8,"B",IF(J4&gt;1.5,"C",IF(J4&gt;=0,"D"))))</f>
        <v>A</v>
      </c>
      <c r="L4" s="73" t="s">
        <v>30</v>
      </c>
      <c r="M4" s="32"/>
      <c r="N4" s="32"/>
      <c r="O4" s="33">
        <f>(((COUNTIF(' 4ème5'!L4:N4,"A"))*4)+((COUNTIF(' 4ème5'!L4:N4,"B"))*3)+((COUNTIF(' 4ème5'!L4:N4,"C"))*2)+((COUNTIF(' 4ème5'!L4:N4,"D"))*1))</f>
        <v>4</v>
      </c>
      <c r="P4" s="33" t="str">
        <f>IF(O4&gt;3.7,"A",IF(O4&gt;2.8,"B",IF(O4&gt;1.5,"C",IF(O4&gt;=0,"D"))))</f>
        <v>A</v>
      </c>
      <c r="Q4" s="116" t="s">
        <v>32</v>
      </c>
      <c r="R4" s="32" t="s">
        <v>30</v>
      </c>
      <c r="S4" s="32" t="s">
        <v>31</v>
      </c>
      <c r="T4" s="33">
        <f>(((COUNTIF(' 4ème5'!Q4:S4,"A"))*4)+((COUNTIF(' 4ème5'!Q4:S4,"B"))*3)+((COUNTIF(' 4ème5'!Q4:S4,"C"))*2)+((COUNTIF(' 4ème5'!Q4:S4,"D"))*1))/1</f>
        <v>9</v>
      </c>
      <c r="U4" s="33" t="str">
        <f>IF(T4&gt;3.7,"A",IF(T4&gt;2.8,"B",IF(T4&gt;1.5,"C",IF(T4&gt;=0,"D"))))</f>
        <v>A</v>
      </c>
      <c r="W4" s="32"/>
      <c r="X4" s="32"/>
      <c r="Y4" s="96" t="s">
        <v>30</v>
      </c>
      <c r="Z4" s="32"/>
      <c r="AA4" s="32"/>
      <c r="AB4" s="96" t="s">
        <v>31</v>
      </c>
      <c r="AC4" s="36" t="s">
        <v>31</v>
      </c>
      <c r="AD4" s="32" t="s">
        <v>33</v>
      </c>
      <c r="AE4" s="32"/>
      <c r="AF4" s="32"/>
      <c r="AG4" s="32"/>
      <c r="AH4" s="32"/>
      <c r="AI4" s="32"/>
      <c r="AJ4" s="32"/>
      <c r="AK4" s="33">
        <f>(((COUNTIF(' 4ème5'!W4:AJ4,"A"))*4)+((COUNTIF(' 4ème5'!W4:AJ4,"B"))*3)+((COUNTIF(' 4ème5'!W4:AJ4,"C"))*2)+((COUNTIF(' 4ème5'!W4:AJ4,"D"))*1))/3</f>
        <v>3.6666666666666665</v>
      </c>
      <c r="AL4" s="33" t="str">
        <f>IF(AK4&gt;3.7,"A",IF(AK4&gt;2.8,"B",IF(AK4&gt;1.5,"C",IF(AK4&gt;=0,"D"))))</f>
        <v>B</v>
      </c>
      <c r="AM4" s="32" t="s">
        <v>30</v>
      </c>
      <c r="AN4" s="32"/>
      <c r="AO4" s="32"/>
      <c r="AP4" s="32"/>
      <c r="AQ4" s="32"/>
      <c r="AR4" s="32"/>
      <c r="AS4" s="33">
        <f>(((COUNTIF(' 4ème5'!AM4:AR4,"A"))*4)+((COUNTIF(' 4ème5'!AM4:AR4,"B"))*3)+((COUNTIF(' 4ème5'!AM4:AR4,"C"))*2)+((COUNTIF(' 4ème5'!AM4:AR4,"D"))*1))/6</f>
        <v>0.66666666666666663</v>
      </c>
      <c r="AT4" s="33" t="str">
        <f>IF(AS4&gt;3.7,"A",IF(AS4&gt;2.8,"B",IF(AS4&gt;1.5,"C",IF(AS4&gt;=0,"D"))))</f>
        <v>D</v>
      </c>
      <c r="AU4" s="73" t="s">
        <v>30</v>
      </c>
      <c r="AV4" s="36" t="s">
        <v>30</v>
      </c>
      <c r="AW4" s="32"/>
      <c r="AX4" s="32" t="s">
        <v>34</v>
      </c>
      <c r="AY4" s="32"/>
      <c r="AZ4" s="32"/>
      <c r="BA4" s="96" t="s">
        <v>30</v>
      </c>
      <c r="BB4" s="116" t="s">
        <v>31</v>
      </c>
      <c r="BC4" s="70" t="s">
        <v>33</v>
      </c>
      <c r="BD4" s="32" t="s">
        <v>30</v>
      </c>
      <c r="BE4" s="96" t="s">
        <v>32</v>
      </c>
      <c r="BF4" s="36" t="s">
        <v>31</v>
      </c>
      <c r="BG4" s="32" t="s">
        <v>31</v>
      </c>
      <c r="BH4" s="32" t="s">
        <v>30</v>
      </c>
      <c r="BI4" s="32"/>
      <c r="BJ4" s="32"/>
      <c r="BK4" s="32"/>
      <c r="BL4" s="32"/>
      <c r="BM4" s="32"/>
      <c r="BN4" s="32"/>
      <c r="BO4" s="33">
        <f>(((COUNTIF(' 4ème5'!AU4:BN4,"A"))*4)+((COUNTIF(' 4ème5'!AU4:BN4,"B"))*3)+((COUNTIF(' 4ème5'!AU4:BN4,"C"))*2)+((COUNTIF(' 4ème5'!AU4:BN4,"D"))*1))/7</f>
        <v>4.5714285714285712</v>
      </c>
      <c r="BP4" s="33" t="str">
        <f>IF(BO4&gt;3.7,"A",IF(BO4&gt;2.8,"B",IF(BO4&gt;1.5,"C",IF(BO4&gt;=0,"D"))))</f>
        <v>A</v>
      </c>
      <c r="BQ4" s="32"/>
      <c r="BR4" s="32"/>
      <c r="BS4" s="32"/>
      <c r="BT4" s="32"/>
      <c r="BU4" s="32"/>
      <c r="BV4" s="32"/>
      <c r="BW4" s="33">
        <f>(((COUNTIF(' 4ème5'!BQ4:BV4,"A"))*4)+((COUNTIF(' 4ème5'!BQ4:BV4,"B"))*3)+((COUNTIF(' 4ème5'!BQ4:BV4,"C"))*2)+((COUNTIF(' 4ème5'!BQ4:BV4,"D"))*1))/6</f>
        <v>0</v>
      </c>
      <c r="BX4" s="33" t="str">
        <f>IF(BW4&gt;3.7,"A",IF(BW4&gt;2.8,"B",IF(BW4&gt;1.5,"C",IF(BW4&gt;=0,"D"))))</f>
        <v>D</v>
      </c>
      <c r="BY4" s="38"/>
    </row>
    <row r="5" spans="1:77" ht="17.100000000000001" customHeight="1" x14ac:dyDescent="0.25">
      <c r="A5" s="109" t="s">
        <v>296</v>
      </c>
      <c r="B5" s="40" t="s">
        <v>31</v>
      </c>
      <c r="C5" s="116" t="s">
        <v>30</v>
      </c>
      <c r="D5" s="32" t="s">
        <v>30</v>
      </c>
      <c r="E5" s="63">
        <f>(((COUNTIF(' 4ème5'!B5:D5,"A"))*4)+((COUNTIF(' 4ème5'!B5:D5,"B"))*3)+((COUNTIF(' 4ème5'!B5:D5,"C"))*2)+((COUNTIF(' 4ème5'!B5:D5,"D"))*1))/2</f>
        <v>5.5</v>
      </c>
      <c r="F5" s="33" t="str">
        <f t="shared" ref="F5:F29" si="0">IF(E5&gt;3.7,"A",IF(E5&gt;2.8,"B",IF(E5&gt;1.5,"C",IF(E5&gt;=0,"D"))))</f>
        <v>A</v>
      </c>
      <c r="G5" s="75" t="s">
        <v>30</v>
      </c>
      <c r="H5" s="32"/>
      <c r="I5" s="32"/>
      <c r="J5" s="33">
        <f>(((COUNTIF(' 4ème5'!G5:I5,"A"))*4)+((COUNTIF(' 4ème5'!G5:I5,"B"))*3)+((COUNTIF(' 4ème5'!G5:I5,"C"))*2)+((COUNTIF(' 4ème5'!G5:I5,"D"))*1))/1</f>
        <v>4</v>
      </c>
      <c r="K5" s="33" t="str">
        <f t="shared" ref="K5:K29" si="1">IF(J5&gt;3.7,"A",IF(J5&gt;2.8,"B",IF(J5&gt;1.5,"C",IF(J5&gt;=0,"D"))))</f>
        <v>A</v>
      </c>
      <c r="L5" s="94" t="s">
        <v>30</v>
      </c>
      <c r="M5" s="32"/>
      <c r="N5" s="32"/>
      <c r="O5" s="33">
        <f>(((COUNTIF(' 4ème5'!L5:N5,"A"))*4)+((COUNTIF(' 4ème5'!L5:N5,"B"))*3)+((COUNTIF(' 4ème5'!L5:N5,"C"))*2)+((COUNTIF(' 4ème5'!L5:N5,"D"))*1))</f>
        <v>4</v>
      </c>
      <c r="P5" s="33" t="str">
        <f t="shared" ref="P5:P29" si="2">IF(O5&gt;3.7,"A",IF(O5&gt;2.8,"B",IF(O5&gt;1.5,"C",IF(O5&gt;=0,"D"))))</f>
        <v>A</v>
      </c>
      <c r="Q5" s="116" t="s">
        <v>31</v>
      </c>
      <c r="R5" s="32" t="s">
        <v>30</v>
      </c>
      <c r="S5" s="32" t="s">
        <v>31</v>
      </c>
      <c r="T5" s="33">
        <f>(((COUNTIF(' 4ème5'!Q5:S5,"A"))*4)+((COUNTIF(' 4ème5'!Q5:S5,"B"))*3)+((COUNTIF(' 4ème5'!Q5:S5,"C"))*2)+((COUNTIF(' 4ème5'!Q5:S5,"D"))*1))/1</f>
        <v>10</v>
      </c>
      <c r="U5" s="33" t="str">
        <f t="shared" ref="U5:U29" si="3">IF(T5&gt;3.7,"A",IF(T5&gt;2.8,"B",IF(T5&gt;1.5,"C",IF(T5&gt;=0,"D"))))</f>
        <v>A</v>
      </c>
      <c r="V5" s="32"/>
      <c r="W5" s="32"/>
      <c r="X5" s="32"/>
      <c r="Y5" s="75" t="s">
        <v>31</v>
      </c>
      <c r="Z5" s="32"/>
      <c r="AA5" s="32"/>
      <c r="AB5" s="75" t="s">
        <v>32</v>
      </c>
      <c r="AC5" s="74" t="s">
        <v>31</v>
      </c>
      <c r="AD5" s="32" t="s">
        <v>32</v>
      </c>
      <c r="AE5" s="32"/>
      <c r="AF5" s="32"/>
      <c r="AG5" s="32"/>
      <c r="AH5" s="32"/>
      <c r="AI5" s="32"/>
      <c r="AJ5" s="32"/>
      <c r="AK5" s="33">
        <f>(((COUNTIF(' 4ème5'!V5:AJ5,"A"))*4)+((COUNTIF(' 4ème5'!V5:AJ5,"B"))*3)+((COUNTIF(' 4ème5'!V5:AJ5,"C"))*2)+((COUNTIF(' 4ème5'!V5:AJ5,"D"))*1))/3</f>
        <v>3.3333333333333335</v>
      </c>
      <c r="AL5" s="33" t="str">
        <f t="shared" ref="AL5:AL29" si="4">IF(AK5&gt;3.7,"A",IF(AK5&gt;2.8,"B",IF(AK5&gt;1.5,"C",IF(AK5&gt;=0,"D"))))</f>
        <v>B</v>
      </c>
      <c r="AM5" s="32" t="s">
        <v>30</v>
      </c>
      <c r="AN5" s="32"/>
      <c r="AO5" s="32"/>
      <c r="AP5" s="32"/>
      <c r="AQ5" s="32"/>
      <c r="AR5" s="32"/>
      <c r="AS5" s="33"/>
      <c r="AT5" s="33"/>
      <c r="AU5" s="40" t="s">
        <v>30</v>
      </c>
      <c r="AV5" s="74" t="s">
        <v>30</v>
      </c>
      <c r="AW5" s="32"/>
      <c r="AX5" s="32" t="s">
        <v>32</v>
      </c>
      <c r="AY5" s="32"/>
      <c r="AZ5" s="32"/>
      <c r="BA5" s="75" t="s">
        <v>30</v>
      </c>
      <c r="BB5" s="116" t="s">
        <v>31</v>
      </c>
      <c r="BC5" s="39" t="s">
        <v>30</v>
      </c>
      <c r="BD5" s="32" t="s">
        <v>30</v>
      </c>
      <c r="BE5" s="75" t="s">
        <v>30</v>
      </c>
      <c r="BF5" s="74" t="s">
        <v>31</v>
      </c>
      <c r="BG5" s="32" t="s">
        <v>31</v>
      </c>
      <c r="BH5" s="32" t="s">
        <v>31</v>
      </c>
      <c r="BI5" s="32"/>
      <c r="BJ5" s="32"/>
      <c r="BK5" s="32"/>
      <c r="BL5" s="32"/>
      <c r="BM5" s="32"/>
      <c r="BN5" s="32"/>
      <c r="BO5" s="33">
        <f>(((COUNTIF(' 4ème5'!AU5:BN5,"A"))*4)+((COUNTIF(' 4ème5'!AU5:BN5,"B"))*3)+((COUNTIF(' 4ème5'!AU5:BN5,"C"))*2)+((COUNTIF(' 4ème5'!AU5:BN5,"D"))*1))/7</f>
        <v>5.4285714285714288</v>
      </c>
      <c r="BP5" s="33" t="str">
        <f t="shared" ref="BP5:BP29" si="5">IF(BO5&gt;3.7,"A",IF(BO5&gt;2.8,"B",IF(BO5&gt;1.5,"C",IF(BO5&gt;=0,"D"))))</f>
        <v>A</v>
      </c>
      <c r="BQ5" s="32"/>
      <c r="BR5" s="32"/>
      <c r="BS5" s="32"/>
      <c r="BT5" s="32"/>
      <c r="BU5" s="32"/>
      <c r="BV5" s="32"/>
      <c r="BW5" s="33"/>
      <c r="BX5" s="33"/>
      <c r="BY5" s="38"/>
    </row>
    <row r="6" spans="1:77" ht="17.100000000000001" customHeight="1" x14ac:dyDescent="0.25">
      <c r="A6" s="109" t="s">
        <v>297</v>
      </c>
      <c r="B6" s="40" t="s">
        <v>32</v>
      </c>
      <c r="C6" s="116" t="s">
        <v>31</v>
      </c>
      <c r="D6" s="32" t="s">
        <v>30</v>
      </c>
      <c r="E6" s="63">
        <f>(((COUNTIF(' 4ème5'!B6:D6,"A"))*4)+((COUNTIF(' 4ème5'!B6:D6,"B"))*3)+((COUNTIF(' 4ème5'!B6:D6,"C"))*2)+((COUNTIF(' 4ème5'!B6:D6,"D"))*1))/2</f>
        <v>4.5</v>
      </c>
      <c r="F6" s="33" t="str">
        <f t="shared" si="0"/>
        <v>A</v>
      </c>
      <c r="G6" s="75" t="s">
        <v>30</v>
      </c>
      <c r="H6" s="32"/>
      <c r="I6" s="32"/>
      <c r="J6" s="33">
        <f>(((COUNTIF(' 4ème5'!G6:I6,"A"))*4)+((COUNTIF(' 4ème5'!G6:I6,"B"))*3)+((COUNTIF(' 4ème5'!G6:I6,"C"))*2)+((COUNTIF(' 4ème5'!G6:I6,"D"))*1))/1</f>
        <v>4</v>
      </c>
      <c r="K6" s="33" t="str">
        <f t="shared" si="1"/>
        <v>A</v>
      </c>
      <c r="L6" s="94" t="s">
        <v>30</v>
      </c>
      <c r="M6" s="32"/>
      <c r="N6" s="32"/>
      <c r="O6" s="33">
        <f>(((COUNTIF(' 4ème5'!L6:N6,"A"))*4)+((COUNTIF(' 4ème5'!L6:N6,"B"))*3)+((COUNTIF(' 4ème5'!L6:N6,"C"))*2)+((COUNTIF(' 4ème5'!L6:N6,"D"))*1))</f>
        <v>4</v>
      </c>
      <c r="P6" s="33" t="str">
        <f t="shared" si="2"/>
        <v>A</v>
      </c>
      <c r="Q6" s="116" t="s">
        <v>32</v>
      </c>
      <c r="R6" s="32" t="s">
        <v>33</v>
      </c>
      <c r="S6" s="32" t="s">
        <v>31</v>
      </c>
      <c r="T6" s="33">
        <f>(((COUNTIF(' 4ème5'!Q6:S6,"A"))*4)+((COUNTIF(' 4ème5'!Q6:S6,"B"))*3)+((COUNTIF(' 4ème5'!Q6:S6,"C"))*2)+((COUNTIF(' 4ème5'!Q6:S6,"D"))*1))/1</f>
        <v>6</v>
      </c>
      <c r="U6" s="33" t="str">
        <f t="shared" si="3"/>
        <v>A</v>
      </c>
      <c r="V6" s="32"/>
      <c r="W6" s="32"/>
      <c r="X6" s="32"/>
      <c r="Y6" s="75" t="s">
        <v>32</v>
      </c>
      <c r="Z6" s="32"/>
      <c r="AA6" s="32"/>
      <c r="AB6" s="75" t="s">
        <v>31</v>
      </c>
      <c r="AC6" s="74" t="s">
        <v>31</v>
      </c>
      <c r="AD6" s="32" t="s">
        <v>32</v>
      </c>
      <c r="AE6" s="32"/>
      <c r="AF6" s="32"/>
      <c r="AG6" s="32"/>
      <c r="AH6" s="32"/>
      <c r="AI6" s="32"/>
      <c r="AJ6" s="32"/>
      <c r="AK6" s="33">
        <f>(((COUNTIF(' 4ème5'!V6:AJ6,"A"))*4)+((COUNTIF(' 4ème5'!V6:AJ6,"B"))*3)+((COUNTIF(' 4ème5'!V6:AJ6,"C"))*2)+((COUNTIF(' 4ème5'!V6:AJ6,"D"))*1))/3</f>
        <v>3.3333333333333335</v>
      </c>
      <c r="AL6" s="33" t="str">
        <f t="shared" si="4"/>
        <v>B</v>
      </c>
      <c r="AM6" s="32" t="s">
        <v>30</v>
      </c>
      <c r="AN6" s="32"/>
      <c r="AO6" s="32"/>
      <c r="AP6" s="32"/>
      <c r="AQ6" s="32"/>
      <c r="AR6" s="32"/>
      <c r="AS6" s="33"/>
      <c r="AT6" s="33"/>
      <c r="AU6" s="40" t="s">
        <v>31</v>
      </c>
      <c r="AV6" s="74" t="s">
        <v>30</v>
      </c>
      <c r="AW6" s="32"/>
      <c r="AX6" s="32" t="s">
        <v>32</v>
      </c>
      <c r="AY6" s="32"/>
      <c r="AZ6" s="32"/>
      <c r="BA6" s="75" t="s">
        <v>30</v>
      </c>
      <c r="BB6" s="116" t="s">
        <v>30</v>
      </c>
      <c r="BC6" s="39" t="s">
        <v>32</v>
      </c>
      <c r="BD6" s="32" t="s">
        <v>30</v>
      </c>
      <c r="BE6" s="75" t="s">
        <v>32</v>
      </c>
      <c r="BF6" s="74" t="s">
        <v>30</v>
      </c>
      <c r="BG6" s="32" t="s">
        <v>32</v>
      </c>
      <c r="BH6" s="32" t="s">
        <v>32</v>
      </c>
      <c r="BI6" s="32"/>
      <c r="BJ6" s="32"/>
      <c r="BK6" s="32"/>
      <c r="BL6" s="32"/>
      <c r="BM6" s="32"/>
      <c r="BN6" s="32"/>
      <c r="BO6" s="33">
        <f>(((COUNTIF(' 4ème5'!AU6:BN6,"A"))*4)+((COUNTIF(' 4ème5'!AU6:BN6,"B"))*3)+((COUNTIF(' 4ème5'!AU6:BN6,"C"))*2)+((COUNTIF(' 4ème5'!AU6:BN6,"D"))*1))/7</f>
        <v>4.7142857142857144</v>
      </c>
      <c r="BP6" s="33" t="str">
        <f t="shared" si="5"/>
        <v>A</v>
      </c>
      <c r="BQ6" s="32"/>
      <c r="BR6" s="32"/>
      <c r="BS6" s="32"/>
      <c r="BT6" s="32"/>
      <c r="BU6" s="32"/>
      <c r="BV6" s="32"/>
      <c r="BW6" s="33"/>
      <c r="BX6" s="33"/>
      <c r="BY6" s="38"/>
    </row>
    <row r="7" spans="1:77" ht="17.100000000000001" customHeight="1" x14ac:dyDescent="0.25">
      <c r="A7" s="109" t="s">
        <v>298</v>
      </c>
      <c r="B7" s="40" t="s">
        <v>31</v>
      </c>
      <c r="C7" s="116" t="s">
        <v>30</v>
      </c>
      <c r="D7" s="32" t="s">
        <v>30</v>
      </c>
      <c r="E7" s="63">
        <f>(((COUNTIF(' 4ème5'!B7:D7,"A"))*4)+((COUNTIF(' 4ème5'!B7:D7,"B"))*3)+((COUNTIF(' 4ème5'!B7:D7,"C"))*2)+((COUNTIF(' 4ème5'!B7:D7,"D"))*1))/2</f>
        <v>5.5</v>
      </c>
      <c r="F7" s="33" t="str">
        <f t="shared" si="0"/>
        <v>A</v>
      </c>
      <c r="G7" s="75" t="s">
        <v>30</v>
      </c>
      <c r="H7" s="32"/>
      <c r="I7" s="32"/>
      <c r="J7" s="33">
        <f>(((COUNTIF(' 4ème5'!G7:I7,"A"))*4)+((COUNTIF(' 4ème5'!G7:I7,"B"))*3)+((COUNTIF(' 4ème5'!G7:I7,"C"))*2)+((COUNTIF(' 4ème5'!G7:I7,"D"))*1))/1</f>
        <v>4</v>
      </c>
      <c r="K7" s="33" t="str">
        <f t="shared" si="1"/>
        <v>A</v>
      </c>
      <c r="L7" s="94" t="s">
        <v>30</v>
      </c>
      <c r="M7" s="32"/>
      <c r="N7" s="32"/>
      <c r="O7" s="33">
        <f>(((COUNTIF(' 4ème5'!L7:N7,"A"))*4)+((COUNTIF(' 4ème5'!L7:N7,"B"))*3)+((COUNTIF(' 4ème5'!L7:N7,"C"))*2)+((COUNTIF(' 4ème5'!L7:N7,"D"))*1))</f>
        <v>4</v>
      </c>
      <c r="P7" s="33" t="str">
        <f t="shared" si="2"/>
        <v>A</v>
      </c>
      <c r="Q7" s="116" t="s">
        <v>33</v>
      </c>
      <c r="R7" s="32" t="s">
        <v>31</v>
      </c>
      <c r="S7" s="170"/>
      <c r="T7" s="33">
        <f>(((COUNTIF(' 4ème5'!Q7:S7,"A"))*4)+((COUNTIF(' 4ème5'!Q7:S7,"B"))*3)+((COUNTIF(' 4ème5'!Q7:S7,"C"))*2)+((COUNTIF(' 4ème5'!Q7:S7,"D"))*1))/1</f>
        <v>4</v>
      </c>
      <c r="U7" s="33" t="str">
        <f t="shared" si="3"/>
        <v>A</v>
      </c>
      <c r="V7" s="32"/>
      <c r="W7" s="32"/>
      <c r="X7" s="32"/>
      <c r="Y7" s="75" t="s">
        <v>32</v>
      </c>
      <c r="Z7" s="32"/>
      <c r="AA7" s="32"/>
      <c r="AB7" s="174"/>
      <c r="AC7" s="74" t="s">
        <v>32</v>
      </c>
      <c r="AD7" s="32" t="s">
        <v>33</v>
      </c>
      <c r="AE7" s="32"/>
      <c r="AF7" s="32"/>
      <c r="AG7" s="32"/>
      <c r="AH7" s="32"/>
      <c r="AI7" s="32"/>
      <c r="AJ7" s="32"/>
      <c r="AK7" s="33">
        <f>(((COUNTIF(' 4ème5'!V7:AJ7,"A"))*4)+((COUNTIF(' 4ème5'!V7:AJ7,"B"))*3)+((COUNTIF(' 4ème5'!V7:AJ7,"C"))*2)+((COUNTIF(' 4ème5'!V7:AJ7,"D"))*1))/2</f>
        <v>2.5</v>
      </c>
      <c r="AL7" s="33" t="str">
        <f t="shared" si="4"/>
        <v>C</v>
      </c>
      <c r="AM7" s="170"/>
      <c r="AN7" s="32"/>
      <c r="AO7" s="32"/>
      <c r="AP7" s="32"/>
      <c r="AQ7" s="32"/>
      <c r="AR7" s="32"/>
      <c r="AS7" s="33"/>
      <c r="AT7" s="33"/>
      <c r="AU7" s="200"/>
      <c r="AV7" s="74" t="s">
        <v>30</v>
      </c>
      <c r="AW7" s="32"/>
      <c r="AX7" s="32" t="s">
        <v>31</v>
      </c>
      <c r="AY7" s="32"/>
      <c r="AZ7" s="32"/>
      <c r="BA7" s="75"/>
      <c r="BB7" s="116" t="s">
        <v>31</v>
      </c>
      <c r="BC7" s="39" t="s">
        <v>33</v>
      </c>
      <c r="BD7" s="170"/>
      <c r="BE7" s="75"/>
      <c r="BF7" s="74" t="s">
        <v>31</v>
      </c>
      <c r="BG7" s="32" t="s">
        <v>33</v>
      </c>
      <c r="BH7" s="170"/>
      <c r="BI7" s="32"/>
      <c r="BJ7" s="32"/>
      <c r="BK7" s="32"/>
      <c r="BL7" s="32"/>
      <c r="BM7" s="32"/>
      <c r="BN7" s="32"/>
      <c r="BO7" s="33">
        <f>(((COUNTIF(' 4ème5'!AU7:BN7,"A"))*4)+((COUNTIF(' 4ème5'!AU7:BN7,"B"))*3)+((COUNTIF(' 4ème5'!AU7:BN7,"C"))*2)+((COUNTIF(' 4ème5'!AU7:BN7,"D"))*1))/4</f>
        <v>3.75</v>
      </c>
      <c r="BP7" s="33" t="str">
        <f t="shared" si="5"/>
        <v>A</v>
      </c>
      <c r="BQ7" s="32"/>
      <c r="BR7" s="32"/>
      <c r="BS7" s="32"/>
      <c r="BT7" s="32"/>
      <c r="BU7" s="32"/>
      <c r="BV7" s="32"/>
      <c r="BW7" s="33"/>
      <c r="BX7" s="33"/>
      <c r="BY7" s="38"/>
    </row>
    <row r="8" spans="1:77" ht="17.100000000000001" customHeight="1" x14ac:dyDescent="0.25">
      <c r="A8" s="109" t="s">
        <v>299</v>
      </c>
      <c r="B8" s="40" t="s">
        <v>31</v>
      </c>
      <c r="C8" s="116" t="s">
        <v>30</v>
      </c>
      <c r="D8" s="32" t="s">
        <v>30</v>
      </c>
      <c r="E8" s="63">
        <f>(((COUNTIF(' 4ème5'!B8:D8,"A"))*4)+((COUNTIF(' 4ème5'!B8:D8,"B"))*3)+((COUNTIF(' 4ème5'!B8:D8,"C"))*2)+((COUNTIF(' 4ème5'!B8:D8,"D"))*1))/2</f>
        <v>5.5</v>
      </c>
      <c r="F8" s="33" t="str">
        <f t="shared" si="0"/>
        <v>A</v>
      </c>
      <c r="G8" s="75" t="s">
        <v>30</v>
      </c>
      <c r="H8" s="32"/>
      <c r="I8" s="32"/>
      <c r="J8" s="33">
        <f>(((COUNTIF(' 4ème5'!G8:I8,"A"))*4)+((COUNTIF(' 4ème5'!G8:I8,"B"))*3)+((COUNTIF(' 4ème5'!G8:I8,"C"))*2)+((COUNTIF(' 4ème5'!G8:I8,"D"))*1))/1</f>
        <v>4</v>
      </c>
      <c r="K8" s="33" t="str">
        <f t="shared" si="1"/>
        <v>A</v>
      </c>
      <c r="L8" s="94" t="s">
        <v>30</v>
      </c>
      <c r="M8" s="32"/>
      <c r="N8" s="32"/>
      <c r="O8" s="33">
        <f>(((COUNTIF(' 4ème5'!L8:N8,"A"))*4)+((COUNTIF(' 4ème5'!L8:N8,"B"))*3)+((COUNTIF(' 4ème5'!L8:N8,"C"))*2)+((COUNTIF(' 4ème5'!L8:N8,"D"))*1))</f>
        <v>4</v>
      </c>
      <c r="P8" s="33" t="str">
        <f t="shared" si="2"/>
        <v>A</v>
      </c>
      <c r="Q8" s="116" t="s">
        <v>31</v>
      </c>
      <c r="R8" s="32" t="s">
        <v>30</v>
      </c>
      <c r="S8" s="32" t="s">
        <v>31</v>
      </c>
      <c r="T8" s="33">
        <f>(((COUNTIF(' 4ème5'!Q8:S8,"A"))*4)+((COUNTIF(' 4ème5'!Q8:S8,"B"))*3)+((COUNTIF(' 4ème5'!Q8:S8,"C"))*2)+((COUNTIF(' 4ème5'!Q8:S8,"D"))*1))/1</f>
        <v>10</v>
      </c>
      <c r="U8" s="33" t="str">
        <f t="shared" si="3"/>
        <v>A</v>
      </c>
      <c r="V8" s="32"/>
      <c r="W8" s="32"/>
      <c r="X8" s="32"/>
      <c r="Y8" s="75" t="s">
        <v>30</v>
      </c>
      <c r="Z8" s="32"/>
      <c r="AA8" s="32"/>
      <c r="AB8" s="75" t="s">
        <v>30</v>
      </c>
      <c r="AC8" s="74" t="s">
        <v>30</v>
      </c>
      <c r="AD8" s="32" t="s">
        <v>30</v>
      </c>
      <c r="AE8" s="32"/>
      <c r="AF8" s="32"/>
      <c r="AG8" s="32"/>
      <c r="AH8" s="32"/>
      <c r="AI8" s="32"/>
      <c r="AJ8" s="32"/>
      <c r="AK8" s="33">
        <f>(((COUNTIF(' 4ème5'!V8:AJ8,"A"))*4)+((COUNTIF(' 4ème5'!V8:AJ8,"B"))*3)+((COUNTIF(' 4ème5'!V8:AJ8,"C"))*2)+((COUNTIF(' 4ème5'!V8:AJ8,"D"))*1))/3</f>
        <v>5.333333333333333</v>
      </c>
      <c r="AL8" s="33" t="str">
        <f t="shared" si="4"/>
        <v>A</v>
      </c>
      <c r="AM8" s="32" t="s">
        <v>30</v>
      </c>
      <c r="AN8" s="32"/>
      <c r="AO8" s="32"/>
      <c r="AP8" s="32"/>
      <c r="AQ8" s="32"/>
      <c r="AR8" s="32"/>
      <c r="AS8" s="33"/>
      <c r="AT8" s="33"/>
      <c r="AU8" s="40" t="s">
        <v>30</v>
      </c>
      <c r="AV8" s="74" t="s">
        <v>30</v>
      </c>
      <c r="AW8" s="32"/>
      <c r="AX8" s="32" t="s">
        <v>30</v>
      </c>
      <c r="AY8" s="32"/>
      <c r="AZ8" s="32"/>
      <c r="BA8" s="75" t="s">
        <v>30</v>
      </c>
      <c r="BB8" s="121" t="s">
        <v>30</v>
      </c>
      <c r="BC8" s="39" t="s">
        <v>32</v>
      </c>
      <c r="BD8" s="32" t="s">
        <v>30</v>
      </c>
      <c r="BE8" s="75" t="s">
        <v>30</v>
      </c>
      <c r="BF8" s="74" t="s">
        <v>30</v>
      </c>
      <c r="BG8" s="32" t="s">
        <v>31</v>
      </c>
      <c r="BH8" s="32" t="s">
        <v>30</v>
      </c>
      <c r="BI8" s="32"/>
      <c r="BJ8" s="32"/>
      <c r="BK8" s="32"/>
      <c r="BL8" s="32"/>
      <c r="BM8" s="32"/>
      <c r="BN8" s="32"/>
      <c r="BO8" s="33">
        <f>(((COUNTIF(' 4ème5'!AU8:BN8,"A"))*4)+((COUNTIF(' 4ème5'!AU8:BN8,"B"))*3)+((COUNTIF(' 4ème5'!AU8:BN8,"C"))*2)+((COUNTIF(' 4ème5'!AU8:BN8,"D"))*1))/7</f>
        <v>5.8571428571428568</v>
      </c>
      <c r="BP8" s="33" t="str">
        <f t="shared" si="5"/>
        <v>A</v>
      </c>
      <c r="BQ8" s="32"/>
      <c r="BR8" s="32"/>
      <c r="BS8" s="32"/>
      <c r="BT8" s="32"/>
      <c r="BU8" s="32"/>
      <c r="BV8" s="32"/>
      <c r="BW8" s="33"/>
      <c r="BX8" s="33"/>
      <c r="BY8" s="38"/>
    </row>
    <row r="9" spans="1:77" ht="17.100000000000001" customHeight="1" x14ac:dyDescent="0.25">
      <c r="A9" s="109" t="s">
        <v>300</v>
      </c>
      <c r="B9" s="40" t="s">
        <v>31</v>
      </c>
      <c r="C9" s="116" t="s">
        <v>30</v>
      </c>
      <c r="D9" s="32" t="s">
        <v>30</v>
      </c>
      <c r="E9" s="63">
        <f>(((COUNTIF(' 4ème5'!B9:D9,"A"))*4)+((COUNTIF(' 4ème5'!B9:D9,"B"))*3)+((COUNTIF(' 4ème5'!B9:D9,"C"))*2)+((COUNTIF(' 4ème5'!B9:D9,"D"))*1))/2</f>
        <v>5.5</v>
      </c>
      <c r="F9" s="33" t="str">
        <f t="shared" si="0"/>
        <v>A</v>
      </c>
      <c r="G9" s="75" t="s">
        <v>30</v>
      </c>
      <c r="H9" s="32"/>
      <c r="I9" s="32"/>
      <c r="J9" s="33">
        <f>(((COUNTIF(' 4ème5'!G9:I9,"A"))*4)+((COUNTIF(' 4ème5'!G9:I9,"B"))*3)+((COUNTIF(' 4ème5'!G9:I9,"C"))*2)+((COUNTIF(' 4ème5'!G9:I9,"D"))*1))/1</f>
        <v>4</v>
      </c>
      <c r="K9" s="33" t="str">
        <f t="shared" si="1"/>
        <v>A</v>
      </c>
      <c r="L9" s="94" t="s">
        <v>30</v>
      </c>
      <c r="M9" s="32"/>
      <c r="N9" s="32"/>
      <c r="O9" s="33">
        <f>(((COUNTIF(' 4ème5'!L9:N9,"A"))*4)+((COUNTIF(' 4ème5'!L9:N9,"B"))*3)+((COUNTIF(' 4ème5'!L9:N9,"C"))*2)+((COUNTIF(' 4ème5'!L9:N9,"D"))*1))</f>
        <v>4</v>
      </c>
      <c r="P9" s="33" t="str">
        <f t="shared" si="2"/>
        <v>A</v>
      </c>
      <c r="Q9" s="116" t="s">
        <v>31</v>
      </c>
      <c r="R9" s="32" t="s">
        <v>30</v>
      </c>
      <c r="S9" s="32" t="s">
        <v>31</v>
      </c>
      <c r="T9" s="33">
        <f>(((COUNTIF(' 4ème5'!Q9:S9,"A"))*4)+((COUNTIF(' 4ème5'!Q9:S9,"B"))*3)+((COUNTIF(' 4ème5'!Q9:S9,"C"))*2)+((COUNTIF(' 4ème5'!Q9:S9,"D"))*1))/1</f>
        <v>10</v>
      </c>
      <c r="U9" s="33" t="str">
        <f t="shared" si="3"/>
        <v>A</v>
      </c>
      <c r="V9" s="32"/>
      <c r="W9" s="32"/>
      <c r="X9" s="32"/>
      <c r="Y9" s="78" t="s">
        <v>31</v>
      </c>
      <c r="Z9" s="32"/>
      <c r="AA9" s="32"/>
      <c r="AB9" s="78" t="s">
        <v>30</v>
      </c>
      <c r="AC9" s="77" t="s">
        <v>30</v>
      </c>
      <c r="AD9" s="32" t="s">
        <v>32</v>
      </c>
      <c r="AE9" s="32"/>
      <c r="AF9" s="32"/>
      <c r="AG9" s="32"/>
      <c r="AH9" s="32"/>
      <c r="AI9" s="32"/>
      <c r="AJ9" s="32"/>
      <c r="AK9" s="33">
        <f>(((COUNTIF(' 4ème5'!V9:AJ9,"A"))*4)+((COUNTIF(' 4ème5'!V9:AJ9,"B"))*3)+((COUNTIF(' 4ème5'!V9:AJ9,"C"))*2)+((COUNTIF(' 4ème5'!V9:AJ9,"D"))*1))/3</f>
        <v>4.333333333333333</v>
      </c>
      <c r="AL9" s="33" t="str">
        <f t="shared" si="4"/>
        <v>A</v>
      </c>
      <c r="AM9" s="32" t="s">
        <v>30</v>
      </c>
      <c r="AN9" s="32"/>
      <c r="AO9" s="32"/>
      <c r="AP9" s="32"/>
      <c r="AQ9" s="32"/>
      <c r="AR9" s="32"/>
      <c r="AS9" s="33"/>
      <c r="AT9" s="33"/>
      <c r="AU9" s="42" t="s">
        <v>32</v>
      </c>
      <c r="AV9" s="77" t="s">
        <v>30</v>
      </c>
      <c r="AW9" s="32"/>
      <c r="AX9" s="32" t="s">
        <v>30</v>
      </c>
      <c r="AY9" s="32"/>
      <c r="AZ9" s="32"/>
      <c r="BA9" s="78" t="s">
        <v>32</v>
      </c>
      <c r="BB9" s="116" t="s">
        <v>31</v>
      </c>
      <c r="BC9" s="41" t="s">
        <v>33</v>
      </c>
      <c r="BD9" s="32" t="s">
        <v>30</v>
      </c>
      <c r="BE9" s="78" t="s">
        <v>33</v>
      </c>
      <c r="BF9" s="77" t="s">
        <v>31</v>
      </c>
      <c r="BG9" s="32" t="s">
        <v>33</v>
      </c>
      <c r="BH9" s="32" t="s">
        <v>31</v>
      </c>
      <c r="BI9" s="32"/>
      <c r="BJ9" s="32"/>
      <c r="BK9" s="32"/>
      <c r="BL9" s="32"/>
      <c r="BM9" s="32"/>
      <c r="BN9" s="32"/>
      <c r="BO9" s="33">
        <f>(((COUNTIF(' 4ème5'!AU9:BN9,"A"))*4)+((COUNTIF(' 4ème5'!AU9:BN9,"B"))*3)+((COUNTIF(' 4ème5'!AU9:BN9,"C"))*2)+((COUNTIF(' 4ème5'!AU9:BN9,"D"))*1))/7</f>
        <v>4</v>
      </c>
      <c r="BP9" s="33" t="str">
        <f t="shared" si="5"/>
        <v>A</v>
      </c>
      <c r="BQ9" s="32"/>
      <c r="BR9" s="32"/>
      <c r="BS9" s="32"/>
      <c r="BT9" s="32"/>
      <c r="BU9" s="32"/>
      <c r="BV9" s="32"/>
      <c r="BW9" s="33"/>
      <c r="BX9" s="33"/>
      <c r="BY9" s="38"/>
    </row>
    <row r="10" spans="1:77" ht="17.100000000000001" customHeight="1" x14ac:dyDescent="0.25">
      <c r="A10" s="109" t="s">
        <v>301</v>
      </c>
      <c r="B10" s="40" t="s">
        <v>31</v>
      </c>
      <c r="C10" s="116" t="s">
        <v>31</v>
      </c>
      <c r="D10" s="32" t="s">
        <v>32</v>
      </c>
      <c r="E10" s="63">
        <f>(((COUNTIF(' 4ème5'!B10:D10,"A"))*4)+((COUNTIF(' 4ème5'!B10:D10,"B"))*3)+((COUNTIF(' 4ème5'!B10:D10,"C"))*2)+((COUNTIF(' 4ème5'!B10:D10,"D"))*1))/2</f>
        <v>4</v>
      </c>
      <c r="F10" s="33" t="str">
        <f t="shared" si="0"/>
        <v>A</v>
      </c>
      <c r="G10" s="75" t="s">
        <v>30</v>
      </c>
      <c r="H10" s="32"/>
      <c r="I10" s="32"/>
      <c r="J10" s="33">
        <f>(((COUNTIF(' 4ème5'!G10:I10,"A"))*4)+((COUNTIF(' 4ème5'!G10:I10,"B"))*3)+((COUNTIF(' 4ème5'!G10:I10,"C"))*2)+((COUNTIF(' 4ème5'!G10:I10,"D"))*1))/1</f>
        <v>4</v>
      </c>
      <c r="K10" s="33" t="str">
        <f t="shared" si="1"/>
        <v>A</v>
      </c>
      <c r="L10" s="94" t="s">
        <v>30</v>
      </c>
      <c r="M10" s="32"/>
      <c r="N10" s="32"/>
      <c r="O10" s="33">
        <f>(((COUNTIF(' 4ème5'!L10:N10,"A"))*4)+((COUNTIF(' 4ème5'!L10:N10,"B"))*3)+((COUNTIF(' 4ème5'!L10:N10,"C"))*2)+((COUNTIF(' 4ème5'!L10:N10,"D"))*1))</f>
        <v>4</v>
      </c>
      <c r="P10" s="33" t="str">
        <f t="shared" si="2"/>
        <v>A</v>
      </c>
      <c r="Q10" s="116" t="s">
        <v>33</v>
      </c>
      <c r="R10" s="32" t="s">
        <v>33</v>
      </c>
      <c r="S10" s="32" t="s">
        <v>31</v>
      </c>
      <c r="T10" s="33">
        <f>(((COUNTIF(' 4ème5'!Q10:S10,"A"))*4)+((COUNTIF(' 4ème5'!Q10:S10,"B"))*3)+((COUNTIF(' 4ème5'!Q10:S10,"C"))*2)+((COUNTIF(' 4ème5'!Q10:S10,"D"))*1))/1</f>
        <v>5</v>
      </c>
      <c r="U10" s="33" t="str">
        <f t="shared" si="3"/>
        <v>A</v>
      </c>
      <c r="V10" s="32"/>
      <c r="W10" s="32"/>
      <c r="X10" s="32"/>
      <c r="Y10" s="78" t="s">
        <v>31</v>
      </c>
      <c r="Z10" s="32"/>
      <c r="AA10" s="32"/>
      <c r="AB10" s="78" t="s">
        <v>32</v>
      </c>
      <c r="AC10" s="77" t="s">
        <v>31</v>
      </c>
      <c r="AD10" s="32" t="s">
        <v>32</v>
      </c>
      <c r="AE10" s="32"/>
      <c r="AF10" s="32"/>
      <c r="AG10" s="32"/>
      <c r="AH10" s="32"/>
      <c r="AI10" s="32"/>
      <c r="AJ10" s="32"/>
      <c r="AK10" s="33">
        <f>(((COUNTIF(' 4ème5'!V10:AJ10,"A"))*4)+((COUNTIF(' 4ème5'!V10:AJ10,"B"))*3)+((COUNTIF(' 4ème5'!V10:AJ10,"C"))*2)+((COUNTIF(' 4ème5'!V10:AJ10,"D"))*1))/3</f>
        <v>3.3333333333333335</v>
      </c>
      <c r="AL10" s="33" t="str">
        <f t="shared" si="4"/>
        <v>B</v>
      </c>
      <c r="AM10" s="32" t="s">
        <v>30</v>
      </c>
      <c r="AN10" s="32"/>
      <c r="AO10" s="32"/>
      <c r="AP10" s="32"/>
      <c r="AQ10" s="32"/>
      <c r="AR10" s="32"/>
      <c r="AS10" s="33"/>
      <c r="AT10" s="33"/>
      <c r="AU10" s="100" t="s">
        <v>30</v>
      </c>
      <c r="AV10" s="101" t="s">
        <v>30</v>
      </c>
      <c r="AW10" s="32"/>
      <c r="AX10" s="32" t="s">
        <v>33</v>
      </c>
      <c r="AY10" s="32"/>
      <c r="AZ10" s="32"/>
      <c r="BA10" s="78" t="s">
        <v>33</v>
      </c>
      <c r="BB10" s="116" t="s">
        <v>31</v>
      </c>
      <c r="BC10" s="41" t="s">
        <v>32</v>
      </c>
      <c r="BD10" s="32" t="s">
        <v>30</v>
      </c>
      <c r="BE10" s="78" t="s">
        <v>31</v>
      </c>
      <c r="BF10" s="77" t="s">
        <v>31</v>
      </c>
      <c r="BG10" s="32" t="s">
        <v>33</v>
      </c>
      <c r="BH10" s="32" t="s">
        <v>31</v>
      </c>
      <c r="BI10" s="32"/>
      <c r="BJ10" s="32"/>
      <c r="BK10" s="32"/>
      <c r="BL10" s="32"/>
      <c r="BM10" s="32"/>
      <c r="BN10" s="32"/>
      <c r="BO10" s="33">
        <f>(((COUNTIF(' 4ème5'!AU10:BN10,"A"))*4)+((COUNTIF(' 4ème5'!AU10:BN10,"B"))*3)+((COUNTIF(' 4ème5'!AU10:BN10,"C"))*2)+((COUNTIF(' 4ème5'!AU10:BN10,"D"))*1))/7</f>
        <v>4.1428571428571432</v>
      </c>
      <c r="BP10" s="33" t="str">
        <f t="shared" si="5"/>
        <v>A</v>
      </c>
      <c r="BQ10" s="32"/>
      <c r="BR10" s="32"/>
      <c r="BS10" s="32"/>
      <c r="BT10" s="32"/>
      <c r="BU10" s="32"/>
      <c r="BV10" s="32"/>
      <c r="BW10" s="33"/>
      <c r="BX10" s="33"/>
      <c r="BY10" s="38"/>
    </row>
    <row r="11" spans="1:77" ht="17.100000000000001" customHeight="1" x14ac:dyDescent="0.25">
      <c r="A11" s="109" t="s">
        <v>302</v>
      </c>
      <c r="B11" s="40" t="s">
        <v>31</v>
      </c>
      <c r="C11" s="116" t="s">
        <v>32</v>
      </c>
      <c r="D11" s="32" t="s">
        <v>30</v>
      </c>
      <c r="E11" s="63">
        <f>(((COUNTIF(' 4ème5'!B11:D11,"A"))*4)+((COUNTIF(' 4ème5'!B11:D11,"B"))*3)+((COUNTIF(' 4ème5'!B11:D11,"C"))*2)+((COUNTIF(' 4ème5'!B11:D11,"D"))*1))/2</f>
        <v>4.5</v>
      </c>
      <c r="F11" s="33" t="str">
        <f t="shared" si="0"/>
        <v>A</v>
      </c>
      <c r="G11" s="75" t="s">
        <v>30</v>
      </c>
      <c r="H11" s="32"/>
      <c r="I11" s="32"/>
      <c r="J11" s="33">
        <f>(((COUNTIF(' 4ème5'!G11:I11,"A"))*4)+((COUNTIF(' 4ème5'!G11:I11,"B"))*3)+((COUNTIF(' 4ème5'!G11:I11,"C"))*2)+((COUNTIF(' 4ème5'!G11:I11,"D"))*1))/1</f>
        <v>4</v>
      </c>
      <c r="K11" s="33" t="str">
        <f t="shared" si="1"/>
        <v>A</v>
      </c>
      <c r="L11" s="94" t="s">
        <v>30</v>
      </c>
      <c r="M11" s="32"/>
      <c r="N11" s="32"/>
      <c r="O11" s="33">
        <f>(((COUNTIF(' 4ème5'!L11:N11,"A"))*4)+((COUNTIF(' 4ème5'!L11:N11,"B"))*3)+((COUNTIF(' 4ème5'!L11:N11,"C"))*2)+((COUNTIF(' 4ème5'!L11:N11,"D"))*1))</f>
        <v>4</v>
      </c>
      <c r="P11" s="33" t="str">
        <f t="shared" si="2"/>
        <v>A</v>
      </c>
      <c r="Q11" s="116" t="s">
        <v>33</v>
      </c>
      <c r="R11" s="32" t="s">
        <v>32</v>
      </c>
      <c r="S11" s="32" t="s">
        <v>31</v>
      </c>
      <c r="T11" s="33">
        <f>(((COUNTIF(' 4ème5'!Q11:S11,"A"))*4)+((COUNTIF(' 4ème5'!Q11:S11,"B"))*3)+((COUNTIF(' 4ème5'!Q11:S11,"C"))*2)+((COUNTIF(' 4ème5'!Q11:S11,"D"))*1))/1</f>
        <v>6</v>
      </c>
      <c r="U11" s="33" t="str">
        <f t="shared" si="3"/>
        <v>A</v>
      </c>
      <c r="V11" s="32"/>
      <c r="W11" s="32"/>
      <c r="X11" s="32"/>
      <c r="Y11" s="78" t="s">
        <v>32</v>
      </c>
      <c r="Z11" s="32"/>
      <c r="AA11" s="32"/>
      <c r="AB11" s="78" t="s">
        <v>32</v>
      </c>
      <c r="AC11" s="77" t="s">
        <v>30</v>
      </c>
      <c r="AD11" s="32" t="s">
        <v>33</v>
      </c>
      <c r="AE11" s="32"/>
      <c r="AF11" s="32"/>
      <c r="AG11" s="32"/>
      <c r="AH11" s="32"/>
      <c r="AI11" s="32"/>
      <c r="AJ11" s="32"/>
      <c r="AK11" s="33">
        <f>(((COUNTIF(' 4ème5'!V11:AJ11,"A"))*4)+((COUNTIF(' 4ème5'!V11:AJ11,"B"))*3)+((COUNTIF(' 4ème5'!V11:AJ11,"C"))*2)+((COUNTIF(' 4ème5'!V11:AJ11,"D"))*1))/3</f>
        <v>3</v>
      </c>
      <c r="AL11" s="33" t="str">
        <f t="shared" si="4"/>
        <v>B</v>
      </c>
      <c r="AM11" s="32" t="s">
        <v>30</v>
      </c>
      <c r="AN11" s="32"/>
      <c r="AO11" s="32"/>
      <c r="AP11" s="32"/>
      <c r="AQ11" s="32"/>
      <c r="AR11" s="32"/>
      <c r="AS11" s="33"/>
      <c r="AT11" s="33"/>
      <c r="AU11" s="42" t="s">
        <v>30</v>
      </c>
      <c r="AV11" s="77" t="s">
        <v>31</v>
      </c>
      <c r="AW11" s="32"/>
      <c r="AX11" s="32" t="s">
        <v>33</v>
      </c>
      <c r="AY11" s="32"/>
      <c r="AZ11" s="32"/>
      <c r="BA11" s="78" t="s">
        <v>32</v>
      </c>
      <c r="BB11" s="116" t="s">
        <v>30</v>
      </c>
      <c r="BC11" s="41" t="s">
        <v>31</v>
      </c>
      <c r="BD11" s="32" t="s">
        <v>30</v>
      </c>
      <c r="BE11" s="78" t="s">
        <v>32</v>
      </c>
      <c r="BF11" s="77" t="s">
        <v>30</v>
      </c>
      <c r="BG11" s="32" t="s">
        <v>33</v>
      </c>
      <c r="BH11" s="32" t="s">
        <v>32</v>
      </c>
      <c r="BI11" s="32"/>
      <c r="BJ11" s="32"/>
      <c r="BK11" s="32"/>
      <c r="BL11" s="32"/>
      <c r="BM11" s="32"/>
      <c r="BN11" s="32"/>
      <c r="BO11" s="33">
        <f>(((COUNTIF(' 4ème5'!AU11:BN11,"A"))*4)+((COUNTIF(' 4ème5'!AU11:BN11,"B"))*3)+((COUNTIF(' 4ème5'!AU11:BN11,"C"))*2)+((COUNTIF(' 4ème5'!AU11:BN11,"D"))*1))/7</f>
        <v>4.2857142857142856</v>
      </c>
      <c r="BP11" s="33" t="str">
        <f t="shared" si="5"/>
        <v>A</v>
      </c>
      <c r="BQ11" s="32"/>
      <c r="BR11" s="32"/>
      <c r="BS11" s="32"/>
      <c r="BT11" s="32"/>
      <c r="BU11" s="32"/>
      <c r="BV11" s="32"/>
      <c r="BW11" s="33"/>
      <c r="BX11" s="33"/>
      <c r="BY11" s="38"/>
    </row>
    <row r="12" spans="1:77" ht="17.100000000000001" customHeight="1" x14ac:dyDescent="0.25">
      <c r="A12" s="109" t="s">
        <v>303</v>
      </c>
      <c r="B12" s="40" t="s">
        <v>31</v>
      </c>
      <c r="C12" s="116" t="s">
        <v>30</v>
      </c>
      <c r="D12" s="32" t="s">
        <v>30</v>
      </c>
      <c r="E12" s="63">
        <f>(((COUNTIF(' 4ème5'!B12:D12,"A"))*4)+((COUNTIF(' 4ème5'!B12:D12,"B"))*3)+((COUNTIF(' 4ème5'!B12:D12,"C"))*2)+((COUNTIF(' 4ème5'!B12:D12,"D"))*1))/2</f>
        <v>5.5</v>
      </c>
      <c r="F12" s="33" t="str">
        <f t="shared" si="0"/>
        <v>A</v>
      </c>
      <c r="G12" s="75" t="s">
        <v>30</v>
      </c>
      <c r="H12" s="32"/>
      <c r="I12" s="32"/>
      <c r="J12" s="33">
        <f>(((COUNTIF(' 4ème5'!G12:I12,"A"))*4)+((COUNTIF(' 4ème5'!G12:I12,"B"))*3)+((COUNTIF(' 4ème5'!G12:I12,"C"))*2)+((COUNTIF(' 4ème5'!G12:I12,"D"))*1))/1</f>
        <v>4</v>
      </c>
      <c r="K12" s="33" t="str">
        <f t="shared" si="1"/>
        <v>A</v>
      </c>
      <c r="L12" s="94" t="s">
        <v>30</v>
      </c>
      <c r="M12" s="32"/>
      <c r="N12" s="32"/>
      <c r="O12" s="33">
        <f>(((COUNTIF(' 4ème5'!L12:N12,"A"))*4)+((COUNTIF(' 4ème5'!L12:N12,"B"))*3)+((COUNTIF(' 4ème5'!L12:N12,"C"))*2)+((COUNTIF(' 4ème5'!L12:N12,"D"))*1))</f>
        <v>4</v>
      </c>
      <c r="P12" s="33" t="str">
        <f t="shared" si="2"/>
        <v>A</v>
      </c>
      <c r="Q12" s="116" t="s">
        <v>33</v>
      </c>
      <c r="R12" s="32" t="s">
        <v>31</v>
      </c>
      <c r="S12" s="32" t="s">
        <v>31</v>
      </c>
      <c r="T12" s="33">
        <f>(((COUNTIF(' 4ème5'!Q12:S12,"A"))*4)+((COUNTIF(' 4ème5'!Q12:S12,"B"))*3)+((COUNTIF(' 4ème5'!Q12:S12,"C"))*2)+((COUNTIF(' 4ème5'!Q12:S12,"D"))*1))/1</f>
        <v>7</v>
      </c>
      <c r="U12" s="33" t="str">
        <f t="shared" si="3"/>
        <v>A</v>
      </c>
      <c r="V12" s="32"/>
      <c r="W12" s="32"/>
      <c r="X12" s="32"/>
      <c r="Y12" s="78" t="s">
        <v>31</v>
      </c>
      <c r="Z12" s="32"/>
      <c r="AA12" s="32"/>
      <c r="AB12" s="78" t="s">
        <v>32</v>
      </c>
      <c r="AC12" s="77" t="s">
        <v>30</v>
      </c>
      <c r="AD12" s="32" t="s">
        <v>32</v>
      </c>
      <c r="AE12" s="32"/>
      <c r="AF12" s="32"/>
      <c r="AG12" s="32"/>
      <c r="AH12" s="32"/>
      <c r="AI12" s="32"/>
      <c r="AJ12" s="32"/>
      <c r="AK12" s="33">
        <f>(((COUNTIF(' 4ème5'!V12:AJ12,"A"))*4)+((COUNTIF(' 4ème5'!V12:AJ12,"B"))*3)+((COUNTIF(' 4ème5'!V12:AJ12,"C"))*2)+((COUNTIF(' 4ème5'!V12:AJ12,"D"))*1))/3</f>
        <v>3.6666666666666665</v>
      </c>
      <c r="AL12" s="33" t="str">
        <f t="shared" si="4"/>
        <v>B</v>
      </c>
      <c r="AM12" s="32" t="s">
        <v>30</v>
      </c>
      <c r="AN12" s="32"/>
      <c r="AO12" s="32"/>
      <c r="AP12" s="32"/>
      <c r="AQ12" s="32"/>
      <c r="AR12" s="32"/>
      <c r="AS12" s="33"/>
      <c r="AT12" s="33"/>
      <c r="AU12" s="42" t="s">
        <v>30</v>
      </c>
      <c r="AV12" s="77" t="s">
        <v>32</v>
      </c>
      <c r="AW12" s="32"/>
      <c r="AX12" s="32" t="s">
        <v>30</v>
      </c>
      <c r="AY12" s="32"/>
      <c r="AZ12" s="32"/>
      <c r="BA12" s="78" t="s">
        <v>33</v>
      </c>
      <c r="BB12" s="116" t="s">
        <v>30</v>
      </c>
      <c r="BC12" s="41" t="s">
        <v>30</v>
      </c>
      <c r="BD12" s="32" t="s">
        <v>30</v>
      </c>
      <c r="BE12" s="78" t="s">
        <v>31</v>
      </c>
      <c r="BF12" s="77" t="s">
        <v>30</v>
      </c>
      <c r="BG12" s="32" t="s">
        <v>33</v>
      </c>
      <c r="BH12" s="32" t="s">
        <v>30</v>
      </c>
      <c r="BI12" s="32"/>
      <c r="BJ12" s="32"/>
      <c r="BK12" s="32"/>
      <c r="BL12" s="32"/>
      <c r="BM12" s="32"/>
      <c r="BN12" s="32"/>
      <c r="BO12" s="33">
        <f>(((COUNTIF(' 4ème5'!AU12:BN12,"A"))*4)+((COUNTIF(' 4ème5'!AU12:BN12,"B"))*3)+((COUNTIF(' 4ème5'!AU12:BN12,"C"))*2)+((COUNTIF(' 4ème5'!AU12:BN12,"D"))*1))/7</f>
        <v>5</v>
      </c>
      <c r="BP12" s="33" t="str">
        <f t="shared" si="5"/>
        <v>A</v>
      </c>
      <c r="BQ12" s="32"/>
      <c r="BR12" s="32"/>
      <c r="BS12" s="32"/>
      <c r="BT12" s="32"/>
      <c r="BU12" s="32"/>
      <c r="BV12" s="32"/>
      <c r="BW12" s="33"/>
      <c r="BX12" s="33"/>
      <c r="BY12" s="38"/>
    </row>
    <row r="13" spans="1:77" ht="17.100000000000001" customHeight="1" x14ac:dyDescent="0.25">
      <c r="A13" s="109" t="s">
        <v>304</v>
      </c>
      <c r="B13" s="40" t="s">
        <v>31</v>
      </c>
      <c r="C13" s="116" t="s">
        <v>30</v>
      </c>
      <c r="D13" s="32" t="s">
        <v>32</v>
      </c>
      <c r="E13" s="63">
        <f>(((COUNTIF(' 4ème5'!B13:D13,"A"))*4)+((COUNTIF(' 4ème5'!B13:D13,"B"))*3)+((COUNTIF(' 4ème5'!B13:D13,"C"))*2)+((COUNTIF(' 4ème5'!B13:D13,"D"))*1))/2</f>
        <v>4.5</v>
      </c>
      <c r="F13" s="33" t="str">
        <f t="shared" si="0"/>
        <v>A</v>
      </c>
      <c r="G13" s="75" t="s">
        <v>31</v>
      </c>
      <c r="H13" s="32"/>
      <c r="I13" s="32"/>
      <c r="J13" s="33">
        <f>(((COUNTIF(' 4ème5'!G13:I13,"A"))*4)+((COUNTIF(' 4ème5'!G13:I13,"B"))*3)+((COUNTIF(' 4ème5'!G13:I13,"C"))*2)+((COUNTIF(' 4ème5'!G13:I13,"D"))*1))/1</f>
        <v>3</v>
      </c>
      <c r="K13" s="33" t="str">
        <f t="shared" si="1"/>
        <v>B</v>
      </c>
      <c r="L13" s="94" t="s">
        <v>30</v>
      </c>
      <c r="M13" s="32"/>
      <c r="N13" s="32"/>
      <c r="O13" s="33">
        <f>(((COUNTIF(' 4ème5'!L13:N13,"A"))*4)+((COUNTIF(' 4ème5'!L13:N13,"B"))*3)+((COUNTIF(' 4ème5'!L13:N13,"C"))*2)+((COUNTIF(' 4ème5'!L13:N13,"D"))*1))</f>
        <v>4</v>
      </c>
      <c r="P13" s="33" t="str">
        <f t="shared" si="2"/>
        <v>A</v>
      </c>
      <c r="Q13" s="116" t="s">
        <v>32</v>
      </c>
      <c r="R13" s="32" t="s">
        <v>31</v>
      </c>
      <c r="S13" s="32" t="s">
        <v>31</v>
      </c>
      <c r="T13" s="33">
        <f>(((COUNTIF(' 4ème5'!Q13:S13,"A"))*4)+((COUNTIF(' 4ème5'!Q13:S13,"B"))*3)+((COUNTIF(' 4ème5'!Q13:S13,"C"))*2)+((COUNTIF(' 4ème5'!Q13:S13,"D"))*1))/1</f>
        <v>8</v>
      </c>
      <c r="U13" s="33" t="str">
        <f t="shared" si="3"/>
        <v>A</v>
      </c>
      <c r="V13" s="32"/>
      <c r="W13" s="32"/>
      <c r="X13" s="32"/>
      <c r="Y13" s="78" t="s">
        <v>31</v>
      </c>
      <c r="Z13" s="32"/>
      <c r="AA13" s="32"/>
      <c r="AB13" s="78" t="s">
        <v>31</v>
      </c>
      <c r="AC13" s="77" t="s">
        <v>31</v>
      </c>
      <c r="AD13" s="32" t="s">
        <v>33</v>
      </c>
      <c r="AE13" s="32"/>
      <c r="AF13" s="32"/>
      <c r="AG13" s="32"/>
      <c r="AH13" s="32"/>
      <c r="AI13" s="32"/>
      <c r="AJ13" s="32"/>
      <c r="AK13" s="33">
        <f>(((COUNTIF(' 4ème5'!V13:AJ13,"A"))*4)+((COUNTIF(' 4ème5'!V13:AJ13,"B"))*3)+((COUNTIF(' 4ème5'!V13:AJ13,"C"))*2)+((COUNTIF(' 4ème5'!V13:AJ13,"D"))*1))/3</f>
        <v>3.3333333333333335</v>
      </c>
      <c r="AL13" s="33" t="str">
        <f t="shared" si="4"/>
        <v>B</v>
      </c>
      <c r="AM13" s="32" t="s">
        <v>30</v>
      </c>
      <c r="AN13" s="32"/>
      <c r="AO13" s="32"/>
      <c r="AP13" s="32"/>
      <c r="AQ13" s="32"/>
      <c r="AR13" s="32"/>
      <c r="AS13" s="33"/>
      <c r="AT13" s="33"/>
      <c r="AU13" s="42" t="s">
        <v>30</v>
      </c>
      <c r="AV13" s="77" t="s">
        <v>30</v>
      </c>
      <c r="AW13" s="32"/>
      <c r="AX13" s="32" t="s">
        <v>30</v>
      </c>
      <c r="AY13" s="32"/>
      <c r="AZ13" s="32"/>
      <c r="BA13" s="78" t="s">
        <v>30</v>
      </c>
      <c r="BB13" s="116" t="s">
        <v>31</v>
      </c>
      <c r="BC13" s="41" t="s">
        <v>32</v>
      </c>
      <c r="BD13" s="32" t="s">
        <v>30</v>
      </c>
      <c r="BE13" s="78" t="s">
        <v>30</v>
      </c>
      <c r="BF13" s="77" t="s">
        <v>30</v>
      </c>
      <c r="BG13" s="32" t="s">
        <v>32</v>
      </c>
      <c r="BH13" s="32" t="s">
        <v>32</v>
      </c>
      <c r="BI13" s="32"/>
      <c r="BJ13" s="32"/>
      <c r="BK13" s="32"/>
      <c r="BL13" s="32"/>
      <c r="BM13" s="32"/>
      <c r="BN13" s="32"/>
      <c r="BO13" s="33">
        <f>(((COUNTIF(' 4ème5'!AU13:BN13,"A"))*4)+((COUNTIF(' 4ème5'!AU13:BN13,"B"))*3)+((COUNTIF(' 4ème5'!AU13:BN13,"C"))*2)+((COUNTIF(' 4ème5'!AU13:BN13,"D"))*1))/7</f>
        <v>5.2857142857142856</v>
      </c>
      <c r="BP13" s="33" t="str">
        <f t="shared" si="5"/>
        <v>A</v>
      </c>
      <c r="BQ13" s="32"/>
      <c r="BR13" s="32"/>
      <c r="BS13" s="32"/>
      <c r="BT13" s="32"/>
      <c r="BU13" s="32"/>
      <c r="BV13" s="32"/>
      <c r="BW13" s="33"/>
      <c r="BX13" s="33"/>
      <c r="BY13" s="38"/>
    </row>
    <row r="14" spans="1:77" ht="17.100000000000001" customHeight="1" x14ac:dyDescent="0.25">
      <c r="A14" s="109" t="s">
        <v>305</v>
      </c>
      <c r="B14" s="40" t="s">
        <v>31</v>
      </c>
      <c r="C14" s="116" t="s">
        <v>30</v>
      </c>
      <c r="D14" s="32" t="s">
        <v>30</v>
      </c>
      <c r="E14" s="63">
        <f>(((COUNTIF(' 4ème5'!B14:D14,"A"))*4)+((COUNTIF(' 4ème5'!B14:D14,"B"))*3)+((COUNTIF(' 4ème5'!B14:D14,"C"))*2)+((COUNTIF(' 4ème5'!B14:D14,"D"))*1))/2</f>
        <v>5.5</v>
      </c>
      <c r="F14" s="33" t="str">
        <f t="shared" si="0"/>
        <v>A</v>
      </c>
      <c r="G14" s="75" t="s">
        <v>30</v>
      </c>
      <c r="H14" s="32"/>
      <c r="I14" s="32"/>
      <c r="J14" s="33">
        <f>(((COUNTIF(' 4ème5'!G14:I14,"A"))*4)+((COUNTIF(' 4ème5'!G14:I14,"B"))*3)+((COUNTIF(' 4ème5'!G14:I14,"C"))*2)+((COUNTIF(' 4ème5'!G14:I14,"D"))*1))/1</f>
        <v>4</v>
      </c>
      <c r="K14" s="33" t="str">
        <f t="shared" si="1"/>
        <v>A</v>
      </c>
      <c r="L14" s="94" t="s">
        <v>30</v>
      </c>
      <c r="M14" s="32"/>
      <c r="N14" s="32"/>
      <c r="O14" s="33">
        <f>(((COUNTIF(' 4ème5'!L14:N14,"A"))*4)+((COUNTIF(' 4ème5'!L14:N14,"B"))*3)+((COUNTIF(' 4ème5'!L14:N14,"C"))*2)+((COUNTIF(' 4ème5'!L14:N14,"D"))*1))</f>
        <v>4</v>
      </c>
      <c r="P14" s="33" t="str">
        <f t="shared" si="2"/>
        <v>A</v>
      </c>
      <c r="Q14" s="116" t="s">
        <v>31</v>
      </c>
      <c r="R14" s="32" t="s">
        <v>31</v>
      </c>
      <c r="S14" s="32" t="s">
        <v>31</v>
      </c>
      <c r="T14" s="33">
        <f>(((COUNTIF(' 4ème5'!Q14:S14,"A"))*4)+((COUNTIF(' 4ème5'!Q14:S14,"B"))*3)+((COUNTIF(' 4ème5'!Q14:S14,"C"))*2)+((COUNTIF(' 4ème5'!Q14:S14,"D"))*1))/1</f>
        <v>9</v>
      </c>
      <c r="U14" s="33" t="str">
        <f t="shared" si="3"/>
        <v>A</v>
      </c>
      <c r="V14" s="32"/>
      <c r="W14" s="32"/>
      <c r="X14" s="32"/>
      <c r="Y14" s="78" t="s">
        <v>32</v>
      </c>
      <c r="Z14" s="32"/>
      <c r="AA14" s="32"/>
      <c r="AB14" s="175"/>
      <c r="AC14" s="77" t="s">
        <v>31</v>
      </c>
      <c r="AD14" s="32" t="s">
        <v>30</v>
      </c>
      <c r="AE14" s="32"/>
      <c r="AF14" s="32"/>
      <c r="AG14" s="32"/>
      <c r="AH14" s="32"/>
      <c r="AI14" s="32"/>
      <c r="AJ14" s="32"/>
      <c r="AK14" s="33">
        <f>(((COUNTIF(' 4ème5'!V14:AJ14,"A"))*4)+((COUNTIF(' 4ème5'!V14:AJ14,"B"))*3)+((COUNTIF(' 4ème5'!V14:AJ14,"C"))*2)+((COUNTIF(' 4ème5'!V14:AJ14,"D"))*1))/2</f>
        <v>4.5</v>
      </c>
      <c r="AL14" s="33" t="str">
        <f t="shared" si="4"/>
        <v>A</v>
      </c>
      <c r="AM14" s="32" t="s">
        <v>30</v>
      </c>
      <c r="AN14" s="32"/>
      <c r="AO14" s="32"/>
      <c r="AP14" s="32"/>
      <c r="AQ14" s="32"/>
      <c r="AR14" s="32"/>
      <c r="AS14" s="33"/>
      <c r="AT14" s="33"/>
      <c r="AU14" s="176"/>
      <c r="AV14" s="77" t="s">
        <v>31</v>
      </c>
      <c r="AW14" s="32"/>
      <c r="AX14" s="32" t="s">
        <v>34</v>
      </c>
      <c r="AY14" s="32"/>
      <c r="AZ14" s="32"/>
      <c r="BA14" s="175"/>
      <c r="BB14" s="116" t="s">
        <v>30</v>
      </c>
      <c r="BC14" s="41" t="s">
        <v>30</v>
      </c>
      <c r="BD14" s="32" t="s">
        <v>30</v>
      </c>
      <c r="BE14" s="78"/>
      <c r="BF14" s="77" t="s">
        <v>30</v>
      </c>
      <c r="BG14" s="32" t="s">
        <v>33</v>
      </c>
      <c r="BH14" s="32" t="s">
        <v>30</v>
      </c>
      <c r="BI14" s="32"/>
      <c r="BJ14" s="32"/>
      <c r="BK14" s="32"/>
      <c r="BL14" s="32"/>
      <c r="BM14" s="32"/>
      <c r="BN14" s="32"/>
      <c r="BO14" s="33">
        <f>(((COUNTIF(' 4ème5'!AU14:BN14,"A"))*4)+((COUNTIF(' 4ème5'!AU14:BN14,"B"))*3)+((COUNTIF(' 4ème5'!AU14:BN14,"C"))*2)+((COUNTIF(' 4ème5'!AU14:BN14,"D"))*1))/4</f>
        <v>6</v>
      </c>
      <c r="BP14" s="33" t="str">
        <f t="shared" si="5"/>
        <v>A</v>
      </c>
      <c r="BQ14" s="32"/>
      <c r="BR14" s="32"/>
      <c r="BS14" s="32"/>
      <c r="BT14" s="32"/>
      <c r="BU14" s="32"/>
      <c r="BV14" s="32"/>
      <c r="BW14" s="33"/>
      <c r="BX14" s="33"/>
      <c r="BY14" s="38"/>
    </row>
    <row r="15" spans="1:77" ht="17.100000000000001" customHeight="1" x14ac:dyDescent="0.25">
      <c r="A15" s="109" t="s">
        <v>306</v>
      </c>
      <c r="B15" s="40" t="s">
        <v>31</v>
      </c>
      <c r="C15" s="116" t="s">
        <v>31</v>
      </c>
      <c r="D15" s="32" t="s">
        <v>30</v>
      </c>
      <c r="E15" s="63">
        <f>(((COUNTIF(' 4ème5'!B15:D15,"A"))*4)+((COUNTIF(' 4ème5'!B15:D15,"B"))*3)+((COUNTIF(' 4ème5'!B15:D15,"C"))*2)+((COUNTIF(' 4ème5'!B15:D15,"D"))*1))/2</f>
        <v>5</v>
      </c>
      <c r="F15" s="33" t="str">
        <f t="shared" si="0"/>
        <v>A</v>
      </c>
      <c r="G15" s="75" t="s">
        <v>30</v>
      </c>
      <c r="H15" s="32"/>
      <c r="I15" s="32"/>
      <c r="J15" s="33">
        <f>(((COUNTIF(' 4ème5'!G15:I15,"A"))*4)+((COUNTIF(' 4ème5'!G15:I15,"B"))*3)+((COUNTIF(' 4ème5'!G15:I15,"C"))*2)+((COUNTIF(' 4ème5'!G15:I15,"D"))*1))/1</f>
        <v>4</v>
      </c>
      <c r="K15" s="33" t="str">
        <f t="shared" si="1"/>
        <v>A</v>
      </c>
      <c r="L15" s="94" t="s">
        <v>30</v>
      </c>
      <c r="M15" s="32"/>
      <c r="N15" s="32"/>
      <c r="O15" s="33">
        <f>(((COUNTIF(' 4ème5'!L15:N15,"A"))*4)+((COUNTIF(' 4ème5'!L15:N15,"B"))*3)+((COUNTIF(' 4ème5'!L15:N15,"C"))*2)+((COUNTIF(' 4ème5'!L15:N15,"D"))*1))</f>
        <v>4</v>
      </c>
      <c r="P15" s="33" t="str">
        <f t="shared" si="2"/>
        <v>A</v>
      </c>
      <c r="Q15" s="116" t="s">
        <v>33</v>
      </c>
      <c r="R15" s="32" t="s">
        <v>33</v>
      </c>
      <c r="S15" s="32" t="s">
        <v>31</v>
      </c>
      <c r="T15" s="33">
        <f>(((COUNTIF(' 4ème5'!Q15:S15,"A"))*4)+((COUNTIF(' 4ème5'!Q15:S15,"B"))*3)+((COUNTIF(' 4ème5'!Q15:S15,"C"))*2)+((COUNTIF(' 4ème5'!Q15:S15,"D"))*1))/1</f>
        <v>5</v>
      </c>
      <c r="U15" s="33" t="str">
        <f t="shared" si="3"/>
        <v>A</v>
      </c>
      <c r="V15" s="32"/>
      <c r="W15" s="32"/>
      <c r="X15" s="32"/>
      <c r="Y15" s="78" t="s">
        <v>32</v>
      </c>
      <c r="Z15" s="32"/>
      <c r="AA15" s="32"/>
      <c r="AB15" s="78" t="s">
        <v>32</v>
      </c>
      <c r="AC15" s="77" t="s">
        <v>30</v>
      </c>
      <c r="AD15" s="32" t="s">
        <v>33</v>
      </c>
      <c r="AE15" s="32"/>
      <c r="AF15" s="32"/>
      <c r="AG15" s="32"/>
      <c r="AH15" s="32"/>
      <c r="AI15" s="32"/>
      <c r="AJ15" s="32"/>
      <c r="AK15" s="33">
        <f>(((COUNTIF(' 4ème5'!V15:AJ15,"A"))*4)+((COUNTIF(' 4ème5'!V15:AJ15,"B"))*3)+((COUNTIF(' 4ème5'!V15:AJ15,"C"))*2)+((COUNTIF(' 4ème5'!V15:AJ15,"D"))*1))/3</f>
        <v>3</v>
      </c>
      <c r="AL15" s="33" t="str">
        <f t="shared" si="4"/>
        <v>B</v>
      </c>
      <c r="AM15" s="32" t="s">
        <v>30</v>
      </c>
      <c r="AN15" s="32"/>
      <c r="AO15" s="32"/>
      <c r="AP15" s="32"/>
      <c r="AQ15" s="32"/>
      <c r="AR15" s="32"/>
      <c r="AS15" s="33"/>
      <c r="AT15" s="33"/>
      <c r="AU15" s="42" t="s">
        <v>32</v>
      </c>
      <c r="AV15" s="77" t="s">
        <v>32</v>
      </c>
      <c r="AW15" s="32"/>
      <c r="AX15" s="32" t="s">
        <v>34</v>
      </c>
      <c r="AY15" s="32"/>
      <c r="AZ15" s="32"/>
      <c r="BA15" s="78" t="s">
        <v>32</v>
      </c>
      <c r="BB15" s="116" t="s">
        <v>31</v>
      </c>
      <c r="BC15" s="41" t="s">
        <v>33</v>
      </c>
      <c r="BD15" s="32" t="s">
        <v>30</v>
      </c>
      <c r="BE15" s="78" t="s">
        <v>32</v>
      </c>
      <c r="BF15" s="77" t="s">
        <v>31</v>
      </c>
      <c r="BG15" s="32" t="s">
        <v>33</v>
      </c>
      <c r="BH15" s="32" t="s">
        <v>32</v>
      </c>
      <c r="BI15" s="32"/>
      <c r="BJ15" s="32"/>
      <c r="BK15" s="32"/>
      <c r="BL15" s="32"/>
      <c r="BM15" s="32"/>
      <c r="BN15" s="32"/>
      <c r="BO15" s="33">
        <f>(((COUNTIF(' 4ème5'!AU15:BN15,"A"))*4)+((COUNTIF(' 4ème5'!AU15:BN15,"B"))*3)+((COUNTIF(' 4ème5'!AU15:BN15,"C"))*2)+((COUNTIF(' 4ème5'!AU15:BN15,"D"))*1))/7</f>
        <v>3.1428571428571428</v>
      </c>
      <c r="BP15" s="33" t="str">
        <f t="shared" si="5"/>
        <v>B</v>
      </c>
      <c r="BQ15" s="32"/>
      <c r="BR15" s="32"/>
      <c r="BS15" s="32"/>
      <c r="BT15" s="32"/>
      <c r="BU15" s="32"/>
      <c r="BV15" s="32"/>
      <c r="BW15" s="33"/>
      <c r="BX15" s="33"/>
      <c r="BY15" s="38"/>
    </row>
    <row r="16" spans="1:77" ht="17.100000000000001" customHeight="1" x14ac:dyDescent="0.25">
      <c r="A16" s="109" t="s">
        <v>307</v>
      </c>
      <c r="B16" s="40" t="s">
        <v>32</v>
      </c>
      <c r="C16" s="116" t="s">
        <v>31</v>
      </c>
      <c r="D16" s="32" t="s">
        <v>30</v>
      </c>
      <c r="E16" s="63">
        <f>(((COUNTIF(' 4ème5'!B16:D16,"A"))*4)+((COUNTIF(' 4ème5'!B16:D16,"B"))*3)+((COUNTIF(' 4ème5'!B16:D16,"C"))*2)+((COUNTIF(' 4ème5'!B16:D16,"D"))*1))/2</f>
        <v>4.5</v>
      </c>
      <c r="F16" s="33" t="str">
        <f t="shared" si="0"/>
        <v>A</v>
      </c>
      <c r="G16" s="75" t="s">
        <v>31</v>
      </c>
      <c r="H16" s="32"/>
      <c r="I16" s="32"/>
      <c r="J16" s="33">
        <f>(((COUNTIF(' 4ème5'!G16:I16,"A"))*4)+((COUNTIF(' 4ème5'!G16:I16,"B"))*3)+((COUNTIF(' 4ème5'!G16:I16,"C"))*2)+((COUNTIF(' 4ème5'!G16:I16,"D"))*1))/1</f>
        <v>3</v>
      </c>
      <c r="K16" s="33" t="str">
        <f t="shared" si="1"/>
        <v>B</v>
      </c>
      <c r="L16" s="94" t="s">
        <v>30</v>
      </c>
      <c r="M16" s="32"/>
      <c r="N16" s="32"/>
      <c r="O16" s="33">
        <f>(((COUNTIF(' 4ème5'!L16:N16,"A"))*4)+((COUNTIF(' 4ème5'!L16:N16,"B"))*3)+((COUNTIF(' 4ème5'!L16:N16,"C"))*2)+((COUNTIF(' 4ème5'!L16:N16,"D"))*1))</f>
        <v>4</v>
      </c>
      <c r="P16" s="33" t="str">
        <f t="shared" si="2"/>
        <v>A</v>
      </c>
      <c r="Q16" s="116" t="s">
        <v>33</v>
      </c>
      <c r="R16" s="32" t="s">
        <v>32</v>
      </c>
      <c r="S16" s="32" t="s">
        <v>32</v>
      </c>
      <c r="T16" s="33">
        <f>(((COUNTIF(' 4ème5'!Q16:S16,"A"))*4)+((COUNTIF(' 4ème5'!Q16:S16,"B"))*3)+((COUNTIF(' 4ème5'!Q16:S16,"C"))*2)+((COUNTIF(' 4ème5'!Q16:S16,"D"))*1))/1</f>
        <v>5</v>
      </c>
      <c r="U16" s="33" t="str">
        <f t="shared" si="3"/>
        <v>A</v>
      </c>
      <c r="V16" s="32"/>
      <c r="W16" s="32"/>
      <c r="X16" s="32"/>
      <c r="Y16" s="78" t="s">
        <v>32</v>
      </c>
      <c r="Z16" s="32"/>
      <c r="AA16" s="32"/>
      <c r="AB16" s="78" t="s">
        <v>31</v>
      </c>
      <c r="AC16" s="77" t="s">
        <v>30</v>
      </c>
      <c r="AD16" s="32" t="s">
        <v>33</v>
      </c>
      <c r="AE16" s="32"/>
      <c r="AF16" s="32"/>
      <c r="AG16" s="32"/>
      <c r="AH16" s="32"/>
      <c r="AI16" s="32"/>
      <c r="AJ16" s="32"/>
      <c r="AK16" s="33">
        <f>(((COUNTIF(' 4ème5'!V16:AJ16,"A"))*4)+((COUNTIF(' 4ème5'!V16:AJ16,"B"))*3)+((COUNTIF(' 4ème5'!V16:AJ16,"C"))*2)+((COUNTIF(' 4ème5'!V16:AJ16,"D"))*1))/3</f>
        <v>3.3333333333333335</v>
      </c>
      <c r="AL16" s="33" t="str">
        <f t="shared" si="4"/>
        <v>B</v>
      </c>
      <c r="AM16" s="32" t="s">
        <v>30</v>
      </c>
      <c r="AN16" s="32"/>
      <c r="AO16" s="32"/>
      <c r="AP16" s="32"/>
      <c r="AQ16" s="32"/>
      <c r="AR16" s="32"/>
      <c r="AS16" s="33"/>
      <c r="AT16" s="33"/>
      <c r="AU16" s="42" t="s">
        <v>30</v>
      </c>
      <c r="AV16" s="77" t="s">
        <v>32</v>
      </c>
      <c r="AW16" s="32"/>
      <c r="AX16" s="32" t="s">
        <v>33</v>
      </c>
      <c r="AY16" s="32"/>
      <c r="AZ16" s="32"/>
      <c r="BA16" s="78" t="s">
        <v>30</v>
      </c>
      <c r="BB16" s="116" t="s">
        <v>31</v>
      </c>
      <c r="BC16" s="41" t="s">
        <v>30</v>
      </c>
      <c r="BD16" s="32" t="s">
        <v>30</v>
      </c>
      <c r="BE16" s="78" t="s">
        <v>33</v>
      </c>
      <c r="BF16" s="77" t="s">
        <v>30</v>
      </c>
      <c r="BG16" s="32" t="s">
        <v>33</v>
      </c>
      <c r="BH16" s="32" t="s">
        <v>32</v>
      </c>
      <c r="BI16" s="32"/>
      <c r="BJ16" s="32"/>
      <c r="BK16" s="32"/>
      <c r="BL16" s="32"/>
      <c r="BM16" s="32"/>
      <c r="BN16" s="32"/>
      <c r="BO16" s="33">
        <f>(((COUNTIF(' 4ème5'!AU16:BN16,"A"))*4)+((COUNTIF(' 4ème5'!AU16:BN16,"B"))*3)+((COUNTIF(' 4ème5'!AU16:BN16,"C"))*2)+((COUNTIF(' 4ème5'!AU16:BN16,"D"))*1))/7</f>
        <v>4.2857142857142856</v>
      </c>
      <c r="BP16" s="33" t="str">
        <f t="shared" si="5"/>
        <v>A</v>
      </c>
      <c r="BQ16" s="32"/>
      <c r="BR16" s="32"/>
      <c r="BS16" s="32"/>
      <c r="BT16" s="32"/>
      <c r="BU16" s="32"/>
      <c r="BV16" s="32"/>
      <c r="BW16" s="33"/>
      <c r="BX16" s="33"/>
      <c r="BY16" s="38"/>
    </row>
    <row r="17" spans="1:77" ht="17.100000000000001" customHeight="1" x14ac:dyDescent="0.25">
      <c r="A17" s="109" t="s">
        <v>308</v>
      </c>
      <c r="B17" s="40" t="s">
        <v>31</v>
      </c>
      <c r="C17" s="116" t="s">
        <v>30</v>
      </c>
      <c r="D17" s="32" t="s">
        <v>30</v>
      </c>
      <c r="E17" s="63">
        <f>(((COUNTIF(' 4ème5'!B17:D17,"A"))*4)+((COUNTIF(' 4ème5'!B17:D17,"B"))*3)+((COUNTIF(' 4ème5'!B17:D17,"C"))*2)+((COUNTIF(' 4ème5'!B17:D17,"D"))*1))/2</f>
        <v>5.5</v>
      </c>
      <c r="F17" s="33" t="str">
        <f t="shared" si="0"/>
        <v>A</v>
      </c>
      <c r="G17" s="75" t="s">
        <v>30</v>
      </c>
      <c r="H17" s="32"/>
      <c r="I17" s="32"/>
      <c r="J17" s="33">
        <f>(((COUNTIF(' 4ème5'!G17:I17,"A"))*4)+((COUNTIF(' 4ème5'!G17:I17,"B"))*3)+((COUNTIF(' 4ème5'!G17:I17,"C"))*2)+((COUNTIF(' 4ème5'!G17:I17,"D"))*1))/1</f>
        <v>4</v>
      </c>
      <c r="K17" s="33" t="str">
        <f t="shared" si="1"/>
        <v>A</v>
      </c>
      <c r="L17" s="94" t="s">
        <v>30</v>
      </c>
      <c r="M17" s="32"/>
      <c r="N17" s="32"/>
      <c r="O17" s="33">
        <f>(((COUNTIF(' 4ème5'!L17:N17,"A"))*4)+((COUNTIF(' 4ème5'!L17:N17,"B"))*3)+((COUNTIF(' 4ème5'!L17:N17,"C"))*2)+((COUNTIF(' 4ème5'!L17:N17,"D"))*1))</f>
        <v>4</v>
      </c>
      <c r="P17" s="33" t="str">
        <f t="shared" si="2"/>
        <v>A</v>
      </c>
      <c r="Q17" s="116" t="s">
        <v>31</v>
      </c>
      <c r="R17" s="32" t="s">
        <v>32</v>
      </c>
      <c r="S17" s="32" t="s">
        <v>31</v>
      </c>
      <c r="T17" s="33">
        <f>(((COUNTIF(' 4ème5'!Q17:S17,"A"))*4)+((COUNTIF(' 4ème5'!Q17:S17,"B"))*3)+((COUNTIF(' 4ème5'!Q17:S17,"C"))*2)+((COUNTIF(' 4ème5'!Q17:S17,"D"))*1))/1</f>
        <v>8</v>
      </c>
      <c r="U17" s="33" t="str">
        <f t="shared" si="3"/>
        <v>A</v>
      </c>
      <c r="V17" s="32"/>
      <c r="W17" s="32"/>
      <c r="X17" s="32"/>
      <c r="Y17" s="78" t="s">
        <v>30</v>
      </c>
      <c r="Z17" s="32"/>
      <c r="AA17" s="32"/>
      <c r="AB17" s="78" t="s">
        <v>31</v>
      </c>
      <c r="AC17" s="77" t="s">
        <v>30</v>
      </c>
      <c r="AD17" s="32" t="s">
        <v>32</v>
      </c>
      <c r="AE17" s="32"/>
      <c r="AF17" s="32"/>
      <c r="AG17" s="32"/>
      <c r="AH17" s="32"/>
      <c r="AI17" s="32"/>
      <c r="AJ17" s="32"/>
      <c r="AK17" s="33">
        <f>(((COUNTIF(' 4ème5'!V17:AJ17,"A"))*4)+((COUNTIF(' 4ème5'!V17:AJ17,"B"))*3)+((COUNTIF(' 4ème5'!V17:AJ17,"C"))*2)+((COUNTIF(' 4ème5'!V17:AJ17,"D"))*1))/3</f>
        <v>4.333333333333333</v>
      </c>
      <c r="AL17" s="33" t="str">
        <f t="shared" si="4"/>
        <v>A</v>
      </c>
      <c r="AM17" s="32" t="s">
        <v>30</v>
      </c>
      <c r="AN17" s="32"/>
      <c r="AO17" s="32"/>
      <c r="AP17" s="32"/>
      <c r="AQ17" s="32"/>
      <c r="AR17" s="32"/>
      <c r="AS17" s="33"/>
      <c r="AT17" s="33"/>
      <c r="AU17" s="42" t="s">
        <v>30</v>
      </c>
      <c r="AV17" s="77" t="s">
        <v>32</v>
      </c>
      <c r="AW17" s="32"/>
      <c r="AX17" s="32" t="s">
        <v>30</v>
      </c>
      <c r="AY17" s="32"/>
      <c r="AZ17" s="32"/>
      <c r="BA17" s="78" t="s">
        <v>32</v>
      </c>
      <c r="BB17" s="116" t="s">
        <v>30</v>
      </c>
      <c r="BC17" s="41" t="s">
        <v>30</v>
      </c>
      <c r="BD17" s="32" t="s">
        <v>30</v>
      </c>
      <c r="BE17" s="78" t="s">
        <v>32</v>
      </c>
      <c r="BF17" s="77" t="s">
        <v>31</v>
      </c>
      <c r="BG17" s="32" t="s">
        <v>32</v>
      </c>
      <c r="BH17" s="32" t="s">
        <v>32</v>
      </c>
      <c r="BI17" s="32"/>
      <c r="BJ17" s="32"/>
      <c r="BK17" s="32"/>
      <c r="BL17" s="32"/>
      <c r="BM17" s="32"/>
      <c r="BN17" s="32"/>
      <c r="BO17" s="33">
        <f>(((COUNTIF(' 4ème5'!AU17:BN17,"A"))*4)+((COUNTIF(' 4ème5'!AU17:BN17,"B"))*3)+((COUNTIF(' 4ème5'!AU17:BN17,"C"))*2)+((COUNTIF(' 4ème5'!AU17:BN17,"D"))*1))/7</f>
        <v>4.7142857142857144</v>
      </c>
      <c r="BP17" s="33" t="str">
        <f t="shared" si="5"/>
        <v>A</v>
      </c>
      <c r="BQ17" s="32"/>
      <c r="BR17" s="32"/>
      <c r="BS17" s="32"/>
      <c r="BT17" s="32"/>
      <c r="BU17" s="32"/>
      <c r="BV17" s="32"/>
      <c r="BW17" s="33"/>
      <c r="BX17" s="33"/>
      <c r="BY17" s="38"/>
    </row>
    <row r="18" spans="1:77" ht="17.100000000000001" customHeight="1" x14ac:dyDescent="0.25">
      <c r="A18" s="109" t="s">
        <v>309</v>
      </c>
      <c r="B18" s="40" t="s">
        <v>31</v>
      </c>
      <c r="C18" s="116" t="s">
        <v>30</v>
      </c>
      <c r="D18" s="32" t="s">
        <v>30</v>
      </c>
      <c r="E18" s="63">
        <f>(((COUNTIF(' 4ème5'!B18:D18,"A"))*4)+((COUNTIF(' 4ème5'!B18:D18,"B"))*3)+((COUNTIF(' 4ème5'!B18:D18,"C"))*2)+((COUNTIF(' 4ème5'!B18:D18,"D"))*1))/2</f>
        <v>5.5</v>
      </c>
      <c r="F18" s="33" t="str">
        <f t="shared" si="0"/>
        <v>A</v>
      </c>
      <c r="G18" s="75" t="s">
        <v>31</v>
      </c>
      <c r="H18" s="32"/>
      <c r="I18" s="32"/>
      <c r="J18" s="33">
        <f>(((COUNTIF(' 4ème5'!G18:I18,"A"))*4)+((COUNTIF(' 4ème5'!G18:I18,"B"))*3)+((COUNTIF(' 4ème5'!G18:I18,"C"))*2)+((COUNTIF(' 4ème5'!G18:I18,"D"))*1))/1</f>
        <v>3</v>
      </c>
      <c r="K18" s="33" t="str">
        <f t="shared" si="1"/>
        <v>B</v>
      </c>
      <c r="L18" s="94" t="s">
        <v>30</v>
      </c>
      <c r="M18" s="32"/>
      <c r="N18" s="32"/>
      <c r="O18" s="33">
        <f>(((COUNTIF(' 4ème5'!L18:N18,"A"))*4)+((COUNTIF(' 4ème5'!L18:N18,"B"))*3)+((COUNTIF(' 4ème5'!L18:N18,"C"))*2)+((COUNTIF(' 4ème5'!L18:N18,"D"))*1))</f>
        <v>4</v>
      </c>
      <c r="P18" s="33" t="str">
        <f t="shared" si="2"/>
        <v>A</v>
      </c>
      <c r="Q18" s="116" t="s">
        <v>31</v>
      </c>
      <c r="R18" s="32" t="s">
        <v>31</v>
      </c>
      <c r="S18" s="32" t="s">
        <v>31</v>
      </c>
      <c r="T18" s="33">
        <f>(((COUNTIF(' 4ème5'!Q18:S18,"A"))*4)+((COUNTIF(' 4ème5'!Q18:S18,"B"))*3)+((COUNTIF(' 4ème5'!Q18:S18,"C"))*2)+((COUNTIF(' 4ème5'!Q18:S18,"D"))*1))/1</f>
        <v>9</v>
      </c>
      <c r="U18" s="33" t="str">
        <f t="shared" si="3"/>
        <v>A</v>
      </c>
      <c r="V18" s="32"/>
      <c r="W18" s="32"/>
      <c r="X18" s="32"/>
      <c r="Y18" s="78" t="s">
        <v>31</v>
      </c>
      <c r="Z18" s="32"/>
      <c r="AA18" s="32"/>
      <c r="AB18" s="78" t="s">
        <v>32</v>
      </c>
      <c r="AC18" s="77" t="s">
        <v>30</v>
      </c>
      <c r="AD18" s="32" t="s">
        <v>32</v>
      </c>
      <c r="AE18" s="32"/>
      <c r="AF18" s="32"/>
      <c r="AG18" s="32"/>
      <c r="AH18" s="32"/>
      <c r="AI18" s="32"/>
      <c r="AJ18" s="32"/>
      <c r="AK18" s="33">
        <f>(((COUNTIF(' 4ème5'!V18:AJ18,"A"))*4)+((COUNTIF(' 4ème5'!V18:AJ18,"B"))*3)+((COUNTIF(' 4ème5'!V18:AJ18,"C"))*2)+((COUNTIF(' 4ème5'!V18:AJ18,"D"))*1))/3</f>
        <v>3.6666666666666665</v>
      </c>
      <c r="AL18" s="33" t="str">
        <f t="shared" si="4"/>
        <v>B</v>
      </c>
      <c r="AM18" s="32" t="s">
        <v>30</v>
      </c>
      <c r="AN18" s="32"/>
      <c r="AO18" s="32"/>
      <c r="AP18" s="32"/>
      <c r="AQ18" s="32"/>
      <c r="AR18" s="32"/>
      <c r="AS18" s="33"/>
      <c r="AT18" s="33"/>
      <c r="AU18" s="42" t="s">
        <v>30</v>
      </c>
      <c r="AV18" s="77" t="s">
        <v>32</v>
      </c>
      <c r="AW18" s="32"/>
      <c r="AX18" s="32" t="s">
        <v>32</v>
      </c>
      <c r="AY18" s="32"/>
      <c r="AZ18" s="32"/>
      <c r="BA18" s="78" t="s">
        <v>32</v>
      </c>
      <c r="BB18" s="116" t="s">
        <v>31</v>
      </c>
      <c r="BC18" s="41" t="s">
        <v>32</v>
      </c>
      <c r="BD18" s="32" t="s">
        <v>30</v>
      </c>
      <c r="BE18" s="78" t="s">
        <v>31</v>
      </c>
      <c r="BF18" s="77" t="s">
        <v>31</v>
      </c>
      <c r="BG18" s="32" t="s">
        <v>31</v>
      </c>
      <c r="BH18" s="32" t="s">
        <v>30</v>
      </c>
      <c r="BI18" s="32"/>
      <c r="BJ18" s="32"/>
      <c r="BK18" s="32"/>
      <c r="BL18" s="32"/>
      <c r="BM18" s="32"/>
      <c r="BN18" s="32"/>
      <c r="BO18" s="33">
        <f>(((COUNTIF(' 4ème5'!AU18:BN18,"A"))*4)+((COUNTIF(' 4ème5'!AU18:BN18,"B"))*3)+((COUNTIF(' 4ème5'!AU18:BN18,"C"))*2)+((COUNTIF(' 4ème5'!AU18:BN18,"D"))*1))/7</f>
        <v>4.5714285714285712</v>
      </c>
      <c r="BP18" s="33" t="str">
        <f t="shared" si="5"/>
        <v>A</v>
      </c>
      <c r="BQ18" s="32"/>
      <c r="BR18" s="32"/>
      <c r="BS18" s="32"/>
      <c r="BT18" s="32"/>
      <c r="BU18" s="32"/>
      <c r="BV18" s="32"/>
      <c r="BW18" s="33"/>
      <c r="BX18" s="33"/>
      <c r="BY18" s="38"/>
    </row>
    <row r="19" spans="1:77" ht="17.100000000000001" customHeight="1" x14ac:dyDescent="0.25">
      <c r="A19" s="109" t="s">
        <v>310</v>
      </c>
      <c r="B19" s="40" t="s">
        <v>31</v>
      </c>
      <c r="C19" s="116" t="s">
        <v>31</v>
      </c>
      <c r="D19" s="32" t="s">
        <v>30</v>
      </c>
      <c r="E19" s="63">
        <f>(((COUNTIF(' 4ème5'!B19:D19,"A"))*4)+((COUNTIF(' 4ème5'!B19:D19,"B"))*3)+((COUNTIF(' 4ème5'!B19:D19,"C"))*2)+((COUNTIF(' 4ème5'!B19:D19,"D"))*1))/2</f>
        <v>5</v>
      </c>
      <c r="F19" s="33" t="str">
        <f t="shared" si="0"/>
        <v>A</v>
      </c>
      <c r="G19" s="75" t="s">
        <v>30</v>
      </c>
      <c r="H19" s="32"/>
      <c r="I19" s="32"/>
      <c r="J19" s="33">
        <f>(((COUNTIF(' 4ème5'!G19:I19,"A"))*4)+((COUNTIF(' 4ème5'!G19:I19,"B"))*3)+((COUNTIF(' 4ème5'!G19:I19,"C"))*2)+((COUNTIF(' 4ème5'!G19:I19,"D"))*1))/1</f>
        <v>4</v>
      </c>
      <c r="K19" s="33" t="str">
        <f t="shared" si="1"/>
        <v>A</v>
      </c>
      <c r="L19" s="94" t="s">
        <v>30</v>
      </c>
      <c r="M19" s="32"/>
      <c r="N19" s="32"/>
      <c r="O19" s="33">
        <f>(((COUNTIF(' 4ème5'!L19:N19,"A"))*4)+((COUNTIF(' 4ème5'!L19:N19,"B"))*3)+((COUNTIF(' 4ème5'!L19:N19,"C"))*2)+((COUNTIF(' 4ème5'!L19:N19,"D"))*1))</f>
        <v>4</v>
      </c>
      <c r="P19" s="33" t="str">
        <f t="shared" si="2"/>
        <v>A</v>
      </c>
      <c r="Q19" s="116" t="s">
        <v>31</v>
      </c>
      <c r="R19" s="32" t="s">
        <v>31</v>
      </c>
      <c r="S19" s="32" t="s">
        <v>31</v>
      </c>
      <c r="T19" s="33">
        <f>(((COUNTIF(' 4ème5'!Q19:S19,"A"))*4)+((COUNTIF(' 4ème5'!Q19:S19,"B"))*3)+((COUNTIF(' 4ème5'!Q19:S19,"C"))*2)+((COUNTIF(' 4ème5'!Q19:S19,"D"))*1))/1</f>
        <v>9</v>
      </c>
      <c r="U19" s="33" t="str">
        <f t="shared" si="3"/>
        <v>A</v>
      </c>
      <c r="V19" s="32"/>
      <c r="W19" s="32"/>
      <c r="X19" s="32"/>
      <c r="Y19" s="78" t="s">
        <v>32</v>
      </c>
      <c r="Z19" s="32"/>
      <c r="AA19" s="32"/>
      <c r="AB19" s="78" t="s">
        <v>32</v>
      </c>
      <c r="AC19" s="77" t="s">
        <v>30</v>
      </c>
      <c r="AD19" s="32" t="s">
        <v>32</v>
      </c>
      <c r="AE19" s="32"/>
      <c r="AF19" s="32"/>
      <c r="AG19" s="32"/>
      <c r="AH19" s="32"/>
      <c r="AI19" s="32"/>
      <c r="AJ19" s="32"/>
      <c r="AK19" s="33">
        <f>(((COUNTIF(' 4ème5'!V19:AJ19,"A"))*4)+((COUNTIF(' 4ème5'!V19:AJ19,"B"))*3)+((COUNTIF(' 4ème5'!V19:AJ19,"C"))*2)+((COUNTIF(' 4ème5'!V19:AJ19,"D"))*1))/3</f>
        <v>3.3333333333333335</v>
      </c>
      <c r="AL19" s="33" t="str">
        <f t="shared" si="4"/>
        <v>B</v>
      </c>
      <c r="AM19" s="32" t="s">
        <v>30</v>
      </c>
      <c r="AN19" s="32"/>
      <c r="AO19" s="32"/>
      <c r="AP19" s="32"/>
      <c r="AQ19" s="32"/>
      <c r="AR19" s="32"/>
      <c r="AS19" s="33"/>
      <c r="AT19" s="33"/>
      <c r="AU19" s="42" t="s">
        <v>30</v>
      </c>
      <c r="AV19" s="77" t="s">
        <v>32</v>
      </c>
      <c r="AW19" s="32"/>
      <c r="AX19" s="32" t="s">
        <v>32</v>
      </c>
      <c r="AY19" s="32"/>
      <c r="AZ19" s="32"/>
      <c r="BA19" s="78" t="s">
        <v>30</v>
      </c>
      <c r="BB19" s="116" t="s">
        <v>31</v>
      </c>
      <c r="BC19" s="41" t="s">
        <v>31</v>
      </c>
      <c r="BD19" s="32" t="s">
        <v>30</v>
      </c>
      <c r="BE19" s="78" t="s">
        <v>31</v>
      </c>
      <c r="BF19" s="77" t="s">
        <v>32</v>
      </c>
      <c r="BG19" s="32" t="s">
        <v>32</v>
      </c>
      <c r="BH19" s="32" t="s">
        <v>31</v>
      </c>
      <c r="BI19" s="32"/>
      <c r="BJ19" s="32"/>
      <c r="BK19" s="32"/>
      <c r="BL19" s="32"/>
      <c r="BM19" s="32"/>
      <c r="BN19" s="32"/>
      <c r="BO19" s="33">
        <f>(((COUNTIF(' 4ème5'!AU19:BN19,"A"))*4)+((COUNTIF(' 4ème5'!AU19:BN19,"B"))*3)+((COUNTIF(' 4ème5'!AU19:BN19,"C"))*2)+((COUNTIF(' 4ème5'!AU19:BN19,"D"))*1))/7</f>
        <v>4.5714285714285712</v>
      </c>
      <c r="BP19" s="33" t="str">
        <f t="shared" si="5"/>
        <v>A</v>
      </c>
      <c r="BQ19" s="32"/>
      <c r="BR19" s="32"/>
      <c r="BS19" s="32"/>
      <c r="BT19" s="32"/>
      <c r="BU19" s="32"/>
      <c r="BV19" s="32"/>
      <c r="BW19" s="33"/>
      <c r="BX19" s="33"/>
      <c r="BY19" s="38"/>
    </row>
    <row r="20" spans="1:77" ht="17.100000000000001" customHeight="1" x14ac:dyDescent="0.25">
      <c r="A20" s="109" t="s">
        <v>311</v>
      </c>
      <c r="B20" s="40" t="s">
        <v>31</v>
      </c>
      <c r="C20" s="116"/>
      <c r="D20" s="32" t="s">
        <v>30</v>
      </c>
      <c r="E20" s="63">
        <f>(((COUNTIF(' 4ème5'!B20:D20,"A"))*4)+((COUNTIF(' 4ème5'!B20:D20,"B"))*3)+((COUNTIF(' 4ème5'!B20:D20,"C"))*2)+((COUNTIF(' 4ème5'!B20:D20,"D"))*1))/1</f>
        <v>7</v>
      </c>
      <c r="F20" s="33" t="str">
        <f t="shared" si="0"/>
        <v>A</v>
      </c>
      <c r="G20" s="75" t="s">
        <v>30</v>
      </c>
      <c r="H20" s="32"/>
      <c r="I20" s="32"/>
      <c r="J20" s="33">
        <f>(((COUNTIF(' 4ème5'!G20:I20,"A"))*4)+((COUNTIF(' 4ème5'!G20:I20,"B"))*3)+((COUNTIF(' 4ème5'!G20:I20,"C"))*2)+((COUNTIF(' 4ème5'!G20:I20,"D"))*1))/1</f>
        <v>4</v>
      </c>
      <c r="K20" s="33" t="str">
        <f t="shared" si="1"/>
        <v>A</v>
      </c>
      <c r="L20" s="94" t="s">
        <v>30</v>
      </c>
      <c r="M20" s="32"/>
      <c r="N20" s="32"/>
      <c r="O20" s="33">
        <f>(((COUNTIF(' 4ème5'!L20:N20,"A"))*4)+((COUNTIF(' 4ème5'!L20:N20,"B"))*3)+((COUNTIF(' 4ème5'!L20:N20,"C"))*2)+((COUNTIF(' 4ème5'!L20:N20,"D"))*1))</f>
        <v>4</v>
      </c>
      <c r="P20" s="33" t="str">
        <f t="shared" si="2"/>
        <v>A</v>
      </c>
      <c r="Q20" s="116"/>
      <c r="R20" s="32" t="s">
        <v>31</v>
      </c>
      <c r="S20" s="32" t="s">
        <v>31</v>
      </c>
      <c r="T20" s="33"/>
      <c r="U20" s="33"/>
      <c r="V20" s="32"/>
      <c r="W20" s="32"/>
      <c r="X20" s="32"/>
      <c r="Y20" s="78" t="s">
        <v>32</v>
      </c>
      <c r="Z20" s="32"/>
      <c r="AA20" s="32"/>
      <c r="AB20" s="78" t="s">
        <v>32</v>
      </c>
      <c r="AC20" s="77" t="s">
        <v>30</v>
      </c>
      <c r="AD20" s="32" t="s">
        <v>33</v>
      </c>
      <c r="AE20" s="32"/>
      <c r="AF20" s="32"/>
      <c r="AG20" s="32"/>
      <c r="AH20" s="32"/>
      <c r="AI20" s="32"/>
      <c r="AJ20" s="32"/>
      <c r="AK20" s="33">
        <f>(((COUNTIF(' 4ème5'!V20:AJ20,"A"))*4)+((COUNTIF(' 4ème5'!V20:AJ20,"B"))*3)+((COUNTIF(' 4ème5'!V20:AJ20,"C"))*2)+((COUNTIF(' 4ème5'!V20:AJ20,"D"))*1))/3</f>
        <v>3</v>
      </c>
      <c r="AL20" s="33" t="str">
        <f t="shared" si="4"/>
        <v>B</v>
      </c>
      <c r="AM20" s="32" t="s">
        <v>30</v>
      </c>
      <c r="AN20" s="32"/>
      <c r="AO20" s="32"/>
      <c r="AP20" s="32"/>
      <c r="AQ20" s="32"/>
      <c r="AR20" s="32"/>
      <c r="AS20" s="33"/>
      <c r="AT20" s="33"/>
      <c r="AU20" s="42" t="s">
        <v>31</v>
      </c>
      <c r="AV20" s="77" t="s">
        <v>32</v>
      </c>
      <c r="AW20" s="32"/>
      <c r="AX20" s="32" t="s">
        <v>32</v>
      </c>
      <c r="AY20" s="32"/>
      <c r="AZ20" s="32"/>
      <c r="BA20" s="78" t="s">
        <v>32</v>
      </c>
      <c r="BB20" s="116"/>
      <c r="BC20" s="41" t="s">
        <v>30</v>
      </c>
      <c r="BD20" s="32" t="s">
        <v>30</v>
      </c>
      <c r="BE20" s="78" t="s">
        <v>32</v>
      </c>
      <c r="BF20" s="77" t="s">
        <v>32</v>
      </c>
      <c r="BG20" s="32" t="s">
        <v>33</v>
      </c>
      <c r="BH20" s="32" t="s">
        <v>32</v>
      </c>
      <c r="BI20" s="32"/>
      <c r="BJ20" s="32"/>
      <c r="BK20" s="32"/>
      <c r="BL20" s="32"/>
      <c r="BM20" s="32"/>
      <c r="BN20" s="32"/>
      <c r="BO20" s="33">
        <f>(((COUNTIF(' 4ème5'!AU20:BN20,"A"))*4)+((COUNTIF(' 4ème5'!AU20:BN20,"B"))*3)+((COUNTIF(' 4ème5'!AU20:BN20,"C"))*2)+((COUNTIF(' 4ème5'!AU20:BN20,"D"))*1))/7</f>
        <v>3.4285714285714284</v>
      </c>
      <c r="BP20" s="33" t="str">
        <f t="shared" si="5"/>
        <v>B</v>
      </c>
      <c r="BQ20" s="32"/>
      <c r="BR20" s="32"/>
      <c r="BS20" s="32"/>
      <c r="BT20" s="32"/>
      <c r="BU20" s="32"/>
      <c r="BV20" s="32"/>
      <c r="BW20" s="33"/>
      <c r="BX20" s="33"/>
      <c r="BY20" s="38"/>
    </row>
    <row r="21" spans="1:77" s="60" customFormat="1" ht="17.100000000000001" customHeight="1" x14ac:dyDescent="0.25">
      <c r="A21" s="128" t="s">
        <v>312</v>
      </c>
      <c r="B21" s="129"/>
      <c r="C21" s="130"/>
      <c r="D21" s="67"/>
      <c r="E21" s="131"/>
      <c r="F21" s="33"/>
      <c r="G21" s="75"/>
      <c r="H21" s="67"/>
      <c r="I21" s="67"/>
      <c r="J21" s="33"/>
      <c r="K21" s="33"/>
      <c r="L21" s="94"/>
      <c r="M21" s="67"/>
      <c r="N21" s="67"/>
      <c r="O21" s="33"/>
      <c r="P21" s="33"/>
      <c r="Q21" s="116"/>
      <c r="R21" s="67"/>
      <c r="S21" s="67"/>
      <c r="T21" s="33"/>
      <c r="U21" s="33"/>
      <c r="V21" s="32"/>
      <c r="W21" s="32"/>
      <c r="X21" s="32"/>
      <c r="Y21" s="78"/>
      <c r="Z21" s="32"/>
      <c r="AA21" s="32"/>
      <c r="AB21" s="78"/>
      <c r="AC21" s="77"/>
      <c r="AD21" s="32"/>
      <c r="AE21" s="32"/>
      <c r="AF21" s="32"/>
      <c r="AG21" s="32"/>
      <c r="AH21" s="32"/>
      <c r="AI21" s="32"/>
      <c r="AJ21" s="32"/>
      <c r="AK21" s="33"/>
      <c r="AL21" s="33"/>
      <c r="AM21" s="32"/>
      <c r="AN21" s="32"/>
      <c r="AO21" s="32"/>
      <c r="AP21" s="32"/>
      <c r="AQ21" s="32"/>
      <c r="AR21" s="32"/>
      <c r="AS21" s="68"/>
      <c r="AT21" s="68"/>
      <c r="AU21" s="42"/>
      <c r="AV21" s="77"/>
      <c r="AW21" s="32"/>
      <c r="AX21" s="32"/>
      <c r="AY21" s="32"/>
      <c r="AZ21" s="32"/>
      <c r="BA21" s="78"/>
      <c r="BB21" s="116"/>
      <c r="BC21" s="41"/>
      <c r="BD21" s="32"/>
      <c r="BE21" s="78"/>
      <c r="BF21" s="77"/>
      <c r="BG21" s="32"/>
      <c r="BH21" s="32"/>
      <c r="BI21" s="32"/>
      <c r="BJ21" s="32"/>
      <c r="BK21" s="32"/>
      <c r="BL21" s="32"/>
      <c r="BM21" s="32"/>
      <c r="BN21" s="32"/>
      <c r="BO21" s="33"/>
      <c r="BP21" s="33"/>
      <c r="BQ21" s="32"/>
      <c r="BR21" s="32"/>
      <c r="BS21" s="32"/>
      <c r="BT21" s="32"/>
      <c r="BU21" s="32"/>
      <c r="BV21" s="32"/>
      <c r="BW21" s="68"/>
      <c r="BX21" s="68"/>
      <c r="BY21" s="132"/>
    </row>
    <row r="22" spans="1:77" ht="17.100000000000001" customHeight="1" x14ac:dyDescent="0.25">
      <c r="A22" s="109" t="s">
        <v>313</v>
      </c>
      <c r="B22" s="40" t="s">
        <v>31</v>
      </c>
      <c r="C22" s="116" t="s">
        <v>30</v>
      </c>
      <c r="D22" s="32" t="s">
        <v>30</v>
      </c>
      <c r="E22" s="63">
        <f>(((COUNTIF(' 4ème5'!B22:D22,"A"))*4)+((COUNTIF(' 4ème5'!B22:D22,"B"))*3)+((COUNTIF(' 4ème5'!B22:D22,"C"))*2)+((COUNTIF(' 4ème5'!B22:D22,"D"))*1))/2</f>
        <v>5.5</v>
      </c>
      <c r="F22" s="33" t="str">
        <f t="shared" si="0"/>
        <v>A</v>
      </c>
      <c r="G22" s="75" t="s">
        <v>30</v>
      </c>
      <c r="H22" s="32"/>
      <c r="I22" s="32"/>
      <c r="J22" s="33">
        <f>(((COUNTIF(' 4ème5'!G22:I22,"A"))*4)+((COUNTIF(' 4ème5'!G22:I22,"B"))*3)+((COUNTIF(' 4ème5'!G22:I22,"C"))*2)+((COUNTIF(' 4ème5'!G22:I22,"D"))*1))/1</f>
        <v>4</v>
      </c>
      <c r="K22" s="33" t="str">
        <f t="shared" si="1"/>
        <v>A</v>
      </c>
      <c r="L22" s="94" t="s">
        <v>30</v>
      </c>
      <c r="M22" s="32"/>
      <c r="N22" s="32"/>
      <c r="O22" s="33">
        <f>(((COUNTIF(' 4ème5'!L22:N22,"A"))*4)+((COUNTIF(' 4ème5'!L22:N22,"B"))*3)+((COUNTIF(' 4ème5'!L22:N22,"C"))*2)+((COUNTIF(' 4ème5'!L22:N22,"D"))*1))</f>
        <v>4</v>
      </c>
      <c r="P22" s="33" t="str">
        <f t="shared" si="2"/>
        <v>A</v>
      </c>
      <c r="Q22" s="116" t="s">
        <v>32</v>
      </c>
      <c r="R22" s="32" t="s">
        <v>30</v>
      </c>
      <c r="S22" s="32" t="s">
        <v>31</v>
      </c>
      <c r="T22" s="33">
        <f>(((COUNTIF(' 4ème5'!Q22:S22,"A"))*4)+((COUNTIF(' 4ème5'!Q22:S22,"B"))*3)+((COUNTIF(' 4ème5'!Q22:S22,"C"))*2)+((COUNTIF(' 4ème5'!Q22:S22,"D"))*1))/1</f>
        <v>9</v>
      </c>
      <c r="U22" s="33" t="str">
        <f t="shared" si="3"/>
        <v>A</v>
      </c>
      <c r="V22" s="32"/>
      <c r="W22" s="32"/>
      <c r="X22" s="32"/>
      <c r="Y22" s="78" t="s">
        <v>31</v>
      </c>
      <c r="Z22" s="32"/>
      <c r="AA22" s="32"/>
      <c r="AB22" s="78" t="s">
        <v>31</v>
      </c>
      <c r="AC22" s="77" t="s">
        <v>32</v>
      </c>
      <c r="AD22" s="32" t="s">
        <v>32</v>
      </c>
      <c r="AE22" s="32"/>
      <c r="AF22" s="32"/>
      <c r="AG22" s="32"/>
      <c r="AH22" s="32"/>
      <c r="AI22" s="32"/>
      <c r="AJ22" s="32"/>
      <c r="AK22" s="33">
        <f>(((COUNTIF(' 4ème5'!V22:AJ22,"A"))*4)+((COUNTIF(' 4ème5'!V22:AJ22,"B"))*3)+((COUNTIF(' 4ème5'!V22:AJ22,"C"))*2)+((COUNTIF(' 4ème5'!V22:AJ22,"D"))*1))/3</f>
        <v>3.3333333333333335</v>
      </c>
      <c r="AL22" s="33" t="str">
        <f t="shared" si="4"/>
        <v>B</v>
      </c>
      <c r="AM22" s="32" t="s">
        <v>30</v>
      </c>
      <c r="AN22" s="32"/>
      <c r="AO22" s="32"/>
      <c r="AP22" s="32"/>
      <c r="AQ22" s="32"/>
      <c r="AR22" s="32"/>
      <c r="AS22" s="33"/>
      <c r="AT22" s="33"/>
      <c r="AU22" s="42" t="s">
        <v>31</v>
      </c>
      <c r="AV22" s="77" t="s">
        <v>30</v>
      </c>
      <c r="AW22" s="32"/>
      <c r="AX22" s="32" t="s">
        <v>30</v>
      </c>
      <c r="AY22" s="32"/>
      <c r="AZ22" s="32"/>
      <c r="BA22" s="78" t="s">
        <v>30</v>
      </c>
      <c r="BB22" s="116" t="s">
        <v>31</v>
      </c>
      <c r="BC22" s="41" t="s">
        <v>33</v>
      </c>
      <c r="BD22" s="32" t="s">
        <v>30</v>
      </c>
      <c r="BE22" s="78" t="s">
        <v>30</v>
      </c>
      <c r="BF22" s="77" t="s">
        <v>31</v>
      </c>
      <c r="BG22" s="32" t="s">
        <v>33</v>
      </c>
      <c r="BH22" s="32" t="s">
        <v>30</v>
      </c>
      <c r="BI22" s="32"/>
      <c r="BJ22" s="32"/>
      <c r="BK22" s="32"/>
      <c r="BL22" s="32"/>
      <c r="BM22" s="32"/>
      <c r="BN22" s="32"/>
      <c r="BO22" s="33">
        <f>(((COUNTIF(' 4ème5'!AU22:BN22,"A"))*4)+((COUNTIF(' 4ème5'!AU22:BN22,"B"))*3)+((COUNTIF(' 4ème5'!AU22:BN22,"C"))*2)+((COUNTIF(' 4ème5'!AU22:BN22,"D"))*1))/7</f>
        <v>5</v>
      </c>
      <c r="BP22" s="33" t="str">
        <f t="shared" si="5"/>
        <v>A</v>
      </c>
      <c r="BQ22" s="32"/>
      <c r="BR22" s="32"/>
      <c r="BS22" s="32"/>
      <c r="BT22" s="32"/>
      <c r="BU22" s="32"/>
      <c r="BV22" s="32"/>
      <c r="BW22" s="33"/>
      <c r="BX22" s="33"/>
      <c r="BY22" s="38"/>
    </row>
    <row r="23" spans="1:77" ht="17.100000000000001" customHeight="1" x14ac:dyDescent="0.25">
      <c r="A23" s="109" t="s">
        <v>314</v>
      </c>
      <c r="B23" s="40" t="s">
        <v>31</v>
      </c>
      <c r="C23" s="116" t="s">
        <v>30</v>
      </c>
      <c r="D23" s="32" t="s">
        <v>30</v>
      </c>
      <c r="E23" s="63">
        <f>(((COUNTIF(' 4ème5'!B23:D23,"A"))*4)+((COUNTIF(' 4ème5'!B23:D23,"B"))*3)+((COUNTIF(' 4ème5'!B23:D23,"C"))*2)+((COUNTIF(' 4ème5'!B23:D23,"D"))*1))/2</f>
        <v>5.5</v>
      </c>
      <c r="F23" s="33" t="str">
        <f t="shared" si="0"/>
        <v>A</v>
      </c>
      <c r="G23" s="75" t="s">
        <v>30</v>
      </c>
      <c r="H23" s="32"/>
      <c r="I23" s="32"/>
      <c r="J23" s="33">
        <f>(((COUNTIF(' 4ème5'!G23:I23,"A"))*4)+((COUNTIF(' 4ème5'!G23:I23,"B"))*3)+((COUNTIF(' 4ème5'!G23:I23,"C"))*2)+((COUNTIF(' 4ème5'!G23:I23,"D"))*1))/1</f>
        <v>4</v>
      </c>
      <c r="K23" s="33" t="str">
        <f t="shared" si="1"/>
        <v>A</v>
      </c>
      <c r="L23" s="94" t="s">
        <v>30</v>
      </c>
      <c r="M23" s="32"/>
      <c r="N23" s="32"/>
      <c r="O23" s="33">
        <f>(((COUNTIF(' 4ème5'!L23:N23,"A"))*4)+((COUNTIF(' 4ème5'!L23:N23,"B"))*3)+((COUNTIF(' 4ème5'!L23:N23,"C"))*2)+((COUNTIF(' 4ème5'!L23:N23,"D"))*1))</f>
        <v>4</v>
      </c>
      <c r="P23" s="33" t="str">
        <f t="shared" si="2"/>
        <v>A</v>
      </c>
      <c r="Q23" s="116" t="s">
        <v>31</v>
      </c>
      <c r="R23" s="32" t="s">
        <v>31</v>
      </c>
      <c r="S23" s="32" t="s">
        <v>31</v>
      </c>
      <c r="T23" s="33">
        <f>(((COUNTIF(' 4ème5'!Q23:S23,"A"))*4)+((COUNTIF(' 4ème5'!Q23:S23,"B"))*3)+((COUNTIF(' 4ème5'!Q23:S23,"C"))*2)+((COUNTIF(' 4ème5'!Q23:S23,"D"))*1))/1</f>
        <v>9</v>
      </c>
      <c r="U23" s="33" t="str">
        <f t="shared" si="3"/>
        <v>A</v>
      </c>
      <c r="V23" s="32"/>
      <c r="W23" s="32"/>
      <c r="X23" s="32"/>
      <c r="Y23" s="78" t="s">
        <v>31</v>
      </c>
      <c r="Z23" s="32"/>
      <c r="AA23" s="32"/>
      <c r="AB23" s="78" t="s">
        <v>32</v>
      </c>
      <c r="AC23" s="77" t="s">
        <v>30</v>
      </c>
      <c r="AD23" s="32" t="s">
        <v>32</v>
      </c>
      <c r="AE23" s="32"/>
      <c r="AF23" s="32"/>
      <c r="AG23" s="32"/>
      <c r="AH23" s="32"/>
      <c r="AI23" s="32"/>
      <c r="AJ23" s="32"/>
      <c r="AK23" s="33">
        <f>(((COUNTIF(' 4ème5'!V23:AJ23,"A"))*4)+((COUNTIF(' 4ème5'!V23:AJ23,"B"))*3)+((COUNTIF(' 4ème5'!V23:AJ23,"C"))*2)+((COUNTIF(' 4ème5'!V23:AJ23,"D"))*1))/3</f>
        <v>3.6666666666666665</v>
      </c>
      <c r="AL23" s="33" t="str">
        <f t="shared" si="4"/>
        <v>B</v>
      </c>
      <c r="AM23" s="32" t="s">
        <v>30</v>
      </c>
      <c r="AN23" s="32"/>
      <c r="AO23" s="32"/>
      <c r="AP23" s="32"/>
      <c r="AQ23" s="32"/>
      <c r="AR23" s="32"/>
      <c r="AS23" s="33"/>
      <c r="AT23" s="33"/>
      <c r="AU23" s="42" t="s">
        <v>30</v>
      </c>
      <c r="AV23" s="77" t="s">
        <v>32</v>
      </c>
      <c r="AW23" s="32"/>
      <c r="AX23" s="32" t="s">
        <v>30</v>
      </c>
      <c r="AY23" s="32"/>
      <c r="AZ23" s="32"/>
      <c r="BA23" s="78" t="s">
        <v>33</v>
      </c>
      <c r="BB23" s="116" t="s">
        <v>31</v>
      </c>
      <c r="BC23" s="41" t="s">
        <v>32</v>
      </c>
      <c r="BD23" s="32" t="s">
        <v>30</v>
      </c>
      <c r="BE23" s="78" t="s">
        <v>31</v>
      </c>
      <c r="BF23" s="77" t="s">
        <v>31</v>
      </c>
      <c r="BG23" s="32" t="s">
        <v>33</v>
      </c>
      <c r="BH23" s="32" t="s">
        <v>31</v>
      </c>
      <c r="BI23" s="32"/>
      <c r="BJ23" s="32"/>
      <c r="BK23" s="32"/>
      <c r="BL23" s="32"/>
      <c r="BM23" s="32"/>
      <c r="BN23" s="32"/>
      <c r="BO23" s="33">
        <f>(((COUNTIF(' 4ème5'!AU23:BN23,"A"))*4)+((COUNTIF(' 4ème5'!AU23:BN23,"B"))*3)+((COUNTIF(' 4ème5'!AU23:BN23,"C"))*2)+((COUNTIF(' 4ème5'!AU23:BN23,"D"))*1))/7</f>
        <v>4.2857142857142856</v>
      </c>
      <c r="BP23" s="33" t="str">
        <f t="shared" si="5"/>
        <v>A</v>
      </c>
      <c r="BQ23" s="32"/>
      <c r="BR23" s="32"/>
      <c r="BS23" s="32"/>
      <c r="BT23" s="32"/>
      <c r="BU23" s="32"/>
      <c r="BV23" s="32"/>
      <c r="BW23" s="33"/>
      <c r="BX23" s="33"/>
      <c r="BY23" s="38"/>
    </row>
    <row r="24" spans="1:77" ht="17.100000000000001" customHeight="1" x14ac:dyDescent="0.25">
      <c r="A24" s="109" t="s">
        <v>315</v>
      </c>
      <c r="B24" s="40" t="s">
        <v>31</v>
      </c>
      <c r="C24" s="116" t="s">
        <v>30</v>
      </c>
      <c r="D24" s="32" t="s">
        <v>30</v>
      </c>
      <c r="E24" s="63">
        <f>(((COUNTIF(' 4ème5'!B24:D24,"A"))*4)+((COUNTIF(' 4ème5'!B24:D24,"B"))*3)+((COUNTIF(' 4ème5'!B24:D24,"C"))*2)+((COUNTIF(' 4ème5'!B24:D24,"D"))*1))/2</f>
        <v>5.5</v>
      </c>
      <c r="F24" s="33" t="str">
        <f t="shared" si="0"/>
        <v>A</v>
      </c>
      <c r="G24" s="75" t="s">
        <v>30</v>
      </c>
      <c r="H24" s="32"/>
      <c r="I24" s="32"/>
      <c r="J24" s="33">
        <f>(((COUNTIF(' 4ème5'!G24:I24,"A"))*4)+((COUNTIF(' 4ème5'!G24:I24,"B"))*3)+((COUNTIF(' 4ème5'!G24:I24,"C"))*2)+((COUNTIF(' 4ème5'!G24:I24,"D"))*1))/1</f>
        <v>4</v>
      </c>
      <c r="K24" s="33" t="str">
        <f t="shared" si="1"/>
        <v>A</v>
      </c>
      <c r="L24" s="94" t="s">
        <v>30</v>
      </c>
      <c r="M24" s="32"/>
      <c r="N24" s="32"/>
      <c r="O24" s="33">
        <f>(((COUNTIF(' 4ème5'!L24:N24,"A"))*4)+((COUNTIF(' 4ème5'!L24:N24,"B"))*3)+((COUNTIF(' 4ème5'!L24:N24,"C"))*2)+((COUNTIF(' 4ème5'!L24:N24,"D"))*1))</f>
        <v>4</v>
      </c>
      <c r="P24" s="33" t="str">
        <f t="shared" si="2"/>
        <v>A</v>
      </c>
      <c r="Q24" s="116" t="s">
        <v>33</v>
      </c>
      <c r="R24" s="32" t="s">
        <v>33</v>
      </c>
      <c r="S24" s="32" t="s">
        <v>31</v>
      </c>
      <c r="T24" s="33">
        <f>(((COUNTIF(' 4ème5'!Q24:S24,"A"))*4)+((COUNTIF(' 4ème5'!Q24:S24,"B"))*3)+((COUNTIF(' 4ème5'!Q24:S24,"C"))*2)+((COUNTIF(' 4ème5'!Q24:S24,"D"))*1))/1</f>
        <v>5</v>
      </c>
      <c r="U24" s="33" t="str">
        <f t="shared" si="3"/>
        <v>A</v>
      </c>
      <c r="V24" s="32"/>
      <c r="W24" s="32"/>
      <c r="X24" s="32"/>
      <c r="Y24" s="78" t="s">
        <v>30</v>
      </c>
      <c r="Z24" s="32"/>
      <c r="AA24" s="32"/>
      <c r="AB24" s="78" t="s">
        <v>32</v>
      </c>
      <c r="AC24" s="77" t="s">
        <v>30</v>
      </c>
      <c r="AD24" s="32" t="s">
        <v>33</v>
      </c>
      <c r="AE24" s="32"/>
      <c r="AF24" s="32"/>
      <c r="AG24" s="32"/>
      <c r="AH24" s="32"/>
      <c r="AI24" s="32"/>
      <c r="AJ24" s="32"/>
      <c r="AK24" s="33">
        <f>(((COUNTIF(' 4ème5'!V24:AJ24,"A"))*4)+((COUNTIF(' 4ème5'!V24:AJ24,"B"))*3)+((COUNTIF(' 4ème5'!V24:AJ24,"C"))*2)+((COUNTIF(' 4ème5'!V24:AJ24,"D"))*1))/3</f>
        <v>3.6666666666666665</v>
      </c>
      <c r="AL24" s="33" t="str">
        <f t="shared" si="4"/>
        <v>B</v>
      </c>
      <c r="AM24" s="32" t="s">
        <v>30</v>
      </c>
      <c r="AN24" s="32"/>
      <c r="AO24" s="32"/>
      <c r="AP24" s="32"/>
      <c r="AQ24" s="32"/>
      <c r="AR24" s="32"/>
      <c r="AS24" s="33"/>
      <c r="AT24" s="33"/>
      <c r="AU24" s="42" t="s">
        <v>31</v>
      </c>
      <c r="AV24" s="77" t="s">
        <v>30</v>
      </c>
      <c r="AW24" s="32"/>
      <c r="AX24" s="32" t="s">
        <v>32</v>
      </c>
      <c r="AY24" s="32"/>
      <c r="AZ24" s="32"/>
      <c r="BA24" s="78" t="s">
        <v>30</v>
      </c>
      <c r="BB24" s="116" t="s">
        <v>31</v>
      </c>
      <c r="BC24" s="41" t="s">
        <v>33</v>
      </c>
      <c r="BD24" s="32" t="s">
        <v>30</v>
      </c>
      <c r="BE24" s="78" t="s">
        <v>31</v>
      </c>
      <c r="BF24" s="77" t="s">
        <v>31</v>
      </c>
      <c r="BG24" s="32" t="s">
        <v>33</v>
      </c>
      <c r="BH24" s="32" t="s">
        <v>31</v>
      </c>
      <c r="BI24" s="32"/>
      <c r="BJ24" s="32"/>
      <c r="BK24" s="32"/>
      <c r="BL24" s="32"/>
      <c r="BM24" s="32"/>
      <c r="BN24" s="32"/>
      <c r="BO24" s="33">
        <f>(((COUNTIF(' 4ème5'!AU24:BN24,"A"))*4)+((COUNTIF(' 4ème5'!AU24:BN24,"B"))*3)+((COUNTIF(' 4ème5'!AU24:BN24,"C"))*2)+((COUNTIF(' 4ème5'!AU24:BN24,"D"))*1))/7</f>
        <v>4.4285714285714288</v>
      </c>
      <c r="BP24" s="33" t="str">
        <f t="shared" si="5"/>
        <v>A</v>
      </c>
      <c r="BQ24" s="32"/>
      <c r="BR24" s="32"/>
      <c r="BS24" s="32"/>
      <c r="BT24" s="32"/>
      <c r="BU24" s="32"/>
      <c r="BV24" s="32"/>
      <c r="BW24" s="33"/>
      <c r="BX24" s="33"/>
      <c r="BY24" s="38"/>
    </row>
    <row r="25" spans="1:77" ht="17.100000000000001" customHeight="1" x14ac:dyDescent="0.25">
      <c r="A25" s="109" t="s">
        <v>316</v>
      </c>
      <c r="B25" s="40" t="s">
        <v>31</v>
      </c>
      <c r="C25" s="116" t="s">
        <v>31</v>
      </c>
      <c r="D25" s="32" t="s">
        <v>30</v>
      </c>
      <c r="E25" s="63">
        <f>(((COUNTIF(' 4ème5'!B25:D25,"A"))*4)+((COUNTIF(' 4ème5'!B25:D25,"B"))*3)+((COUNTIF(' 4ème5'!B25:D25,"C"))*2)+((COUNTIF(' 4ème5'!B25:D25,"D"))*1))/2</f>
        <v>5</v>
      </c>
      <c r="F25" s="33" t="str">
        <f t="shared" si="0"/>
        <v>A</v>
      </c>
      <c r="G25" s="75" t="s">
        <v>30</v>
      </c>
      <c r="H25" s="32"/>
      <c r="I25" s="32"/>
      <c r="J25" s="33">
        <f>(((COUNTIF(' 4ème5'!G25:I25,"A"))*4)+((COUNTIF(' 4ème5'!G25:I25,"B"))*3)+((COUNTIF(' 4ème5'!G25:I25,"C"))*2)+((COUNTIF(' 4ème5'!G25:I25,"D"))*1))/1</f>
        <v>4</v>
      </c>
      <c r="K25" s="33" t="str">
        <f t="shared" si="1"/>
        <v>A</v>
      </c>
      <c r="L25" s="94" t="s">
        <v>30</v>
      </c>
      <c r="M25" s="32"/>
      <c r="N25" s="32"/>
      <c r="O25" s="33">
        <f>(((COUNTIF(' 4ème5'!L25:N25,"A"))*4)+((COUNTIF(' 4ème5'!L25:N25,"B"))*3)+((COUNTIF(' 4ème5'!L25:N25,"C"))*2)+((COUNTIF(' 4ème5'!L25:N25,"D"))*1))</f>
        <v>4</v>
      </c>
      <c r="P25" s="33" t="str">
        <f t="shared" si="2"/>
        <v>A</v>
      </c>
      <c r="Q25" s="116" t="s">
        <v>31</v>
      </c>
      <c r="R25" s="32" t="s">
        <v>31</v>
      </c>
      <c r="S25" s="32" t="s">
        <v>31</v>
      </c>
      <c r="T25" s="33">
        <f>(((COUNTIF(' 4ème5'!Q25:S25,"A"))*4)+((COUNTIF(' 4ème5'!Q25:S25,"B"))*3)+((COUNTIF(' 4ème5'!Q25:S25,"C"))*2)+((COUNTIF(' 4ème5'!Q25:S25,"D"))*1))/1</f>
        <v>9</v>
      </c>
      <c r="U25" s="33" t="str">
        <f t="shared" si="3"/>
        <v>A</v>
      </c>
      <c r="V25" s="32"/>
      <c r="W25" s="32"/>
      <c r="X25" s="32"/>
      <c r="Y25" s="78" t="s">
        <v>30</v>
      </c>
      <c r="Z25" s="32"/>
      <c r="AA25" s="32"/>
      <c r="AB25" s="78" t="s">
        <v>30</v>
      </c>
      <c r="AC25" s="77" t="s">
        <v>30</v>
      </c>
      <c r="AD25" s="32" t="s">
        <v>30</v>
      </c>
      <c r="AE25" s="32"/>
      <c r="AF25" s="32"/>
      <c r="AG25" s="32"/>
      <c r="AH25" s="32"/>
      <c r="AI25" s="32"/>
      <c r="AJ25" s="32"/>
      <c r="AK25" s="33">
        <f>(((COUNTIF(' 4ème5'!V25:AJ25,"A"))*4)+((COUNTIF(' 4ème5'!V25:AJ25,"B"))*3)+((COUNTIF(' 4ème5'!V25:AJ25,"C"))*2)+((COUNTIF(' 4ème5'!V25:AJ25,"D"))*1))/3</f>
        <v>5.333333333333333</v>
      </c>
      <c r="AL25" s="33" t="str">
        <f t="shared" si="4"/>
        <v>A</v>
      </c>
      <c r="AM25" s="32" t="s">
        <v>30</v>
      </c>
      <c r="AN25" s="32"/>
      <c r="AO25" s="32"/>
      <c r="AP25" s="32"/>
      <c r="AQ25" s="32"/>
      <c r="AR25" s="32"/>
      <c r="AS25" s="33"/>
      <c r="AT25" s="33"/>
      <c r="AU25" s="42" t="s">
        <v>30</v>
      </c>
      <c r="AV25" s="77" t="s">
        <v>31</v>
      </c>
      <c r="AW25" s="32"/>
      <c r="AX25" s="32" t="s">
        <v>33</v>
      </c>
      <c r="AY25" s="32"/>
      <c r="AZ25" s="32"/>
      <c r="BA25" s="78" t="s">
        <v>30</v>
      </c>
      <c r="BB25" s="116" t="s">
        <v>31</v>
      </c>
      <c r="BC25" s="41" t="s">
        <v>30</v>
      </c>
      <c r="BD25" s="32" t="s">
        <v>30</v>
      </c>
      <c r="BE25" s="78" t="s">
        <v>30</v>
      </c>
      <c r="BF25" s="77" t="s">
        <v>30</v>
      </c>
      <c r="BG25" s="32" t="s">
        <v>31</v>
      </c>
      <c r="BH25" s="32" t="s">
        <v>31</v>
      </c>
      <c r="BI25" s="32"/>
      <c r="BJ25" s="32"/>
      <c r="BK25" s="32"/>
      <c r="BL25" s="32"/>
      <c r="BM25" s="32"/>
      <c r="BN25" s="32"/>
      <c r="BO25" s="33">
        <f>(((COUNTIF(' 4ème5'!AU25:BN25,"A"))*4)+((COUNTIF(' 4ème5'!AU25:BN25,"B"))*3)+((COUNTIF(' 4ème5'!AU25:BN25,"C"))*2)+((COUNTIF(' 4ème5'!AU25:BN25,"D"))*1))/7</f>
        <v>5.2857142857142856</v>
      </c>
      <c r="BP25" s="33" t="str">
        <f t="shared" si="5"/>
        <v>A</v>
      </c>
      <c r="BQ25" s="32"/>
      <c r="BR25" s="32"/>
      <c r="BS25" s="32"/>
      <c r="BT25" s="32"/>
      <c r="BU25" s="32"/>
      <c r="BV25" s="32"/>
      <c r="BW25" s="33"/>
      <c r="BX25" s="33"/>
      <c r="BY25" s="38"/>
    </row>
    <row r="26" spans="1:77" ht="17.100000000000001" customHeight="1" x14ac:dyDescent="0.25">
      <c r="A26" s="109" t="s">
        <v>317</v>
      </c>
      <c r="B26" s="40" t="s">
        <v>31</v>
      </c>
      <c r="C26" s="116" t="s">
        <v>31</v>
      </c>
      <c r="D26" s="32" t="s">
        <v>30</v>
      </c>
      <c r="E26" s="63">
        <f>(((COUNTIF(' 4ème5'!B26:D26,"A"))*4)+((COUNTIF(' 4ème5'!B26:D26,"B"))*3)+((COUNTIF(' 4ème5'!B26:D26,"C"))*2)+((COUNTIF(' 4ème5'!B26:D26,"D"))*1))/2</f>
        <v>5</v>
      </c>
      <c r="F26" s="33" t="str">
        <f t="shared" si="0"/>
        <v>A</v>
      </c>
      <c r="G26" s="75" t="s">
        <v>30</v>
      </c>
      <c r="H26" s="32"/>
      <c r="I26" s="32"/>
      <c r="J26" s="33">
        <f>(((COUNTIF(' 4ème5'!G26:I26,"A"))*4)+((COUNTIF(' 4ème5'!G26:I26,"B"))*3)+((COUNTIF(' 4ème5'!G26:I26,"C"))*2)+((COUNTIF(' 4ème5'!G26:I26,"D"))*1))/1</f>
        <v>4</v>
      </c>
      <c r="K26" s="33" t="str">
        <f t="shared" si="1"/>
        <v>A</v>
      </c>
      <c r="L26" s="94" t="s">
        <v>30</v>
      </c>
      <c r="M26" s="32"/>
      <c r="N26" s="32"/>
      <c r="O26" s="33">
        <f>(((COUNTIF(' 4ème5'!L26:N26,"A"))*4)+((COUNTIF(' 4ème5'!L26:N26,"B"))*3)+((COUNTIF(' 4ème5'!L26:N26,"C"))*2)+((COUNTIF(' 4ème5'!L26:N26,"D"))*1))</f>
        <v>4</v>
      </c>
      <c r="P26" s="33" t="str">
        <f t="shared" si="2"/>
        <v>A</v>
      </c>
      <c r="Q26" s="116" t="s">
        <v>31</v>
      </c>
      <c r="R26" s="32" t="s">
        <v>32</v>
      </c>
      <c r="S26" s="32" t="s">
        <v>31</v>
      </c>
      <c r="T26" s="33">
        <f>(((COUNTIF(' 4ème5'!Q26:S26,"A"))*4)+((COUNTIF(' 4ème5'!Q26:S26,"B"))*3)+((COUNTIF(' 4ème5'!Q26:S26,"C"))*2)+((COUNTIF(' 4ème5'!Q26:S26,"D"))*1))/1</f>
        <v>8</v>
      </c>
      <c r="U26" s="33" t="str">
        <f t="shared" si="3"/>
        <v>A</v>
      </c>
      <c r="V26" s="32"/>
      <c r="W26" s="32"/>
      <c r="X26" s="32"/>
      <c r="Y26" s="78" t="s">
        <v>32</v>
      </c>
      <c r="Z26" s="32"/>
      <c r="AA26" s="32"/>
      <c r="AB26" s="78" t="s">
        <v>32</v>
      </c>
      <c r="AC26" s="77" t="s">
        <v>30</v>
      </c>
      <c r="AD26" s="32" t="s">
        <v>30</v>
      </c>
      <c r="AE26" s="32"/>
      <c r="AF26" s="32"/>
      <c r="AG26" s="32"/>
      <c r="AH26" s="32"/>
      <c r="AI26" s="32"/>
      <c r="AJ26" s="32"/>
      <c r="AK26" s="33">
        <f>(((COUNTIF(' 4ème5'!V26:AJ26,"A"))*4)+((COUNTIF(' 4ème5'!V26:AJ26,"B"))*3)+((COUNTIF(' 4ème5'!V26:AJ26,"C"))*2)+((COUNTIF(' 4ème5'!V26:AJ26,"D"))*1))/3</f>
        <v>4</v>
      </c>
      <c r="AL26" s="33" t="str">
        <f t="shared" si="4"/>
        <v>A</v>
      </c>
      <c r="AM26" s="32" t="s">
        <v>30</v>
      </c>
      <c r="AN26" s="32"/>
      <c r="AO26" s="32"/>
      <c r="AP26" s="32"/>
      <c r="AQ26" s="32"/>
      <c r="AR26" s="32"/>
      <c r="AS26" s="33"/>
      <c r="AT26" s="33"/>
      <c r="AU26" s="42" t="s">
        <v>30</v>
      </c>
      <c r="AV26" s="77" t="s">
        <v>31</v>
      </c>
      <c r="AW26" s="32"/>
      <c r="AX26" s="32" t="s">
        <v>30</v>
      </c>
      <c r="AY26" s="32"/>
      <c r="AZ26" s="32"/>
      <c r="BA26" s="78" t="s">
        <v>30</v>
      </c>
      <c r="BB26" s="116" t="s">
        <v>31</v>
      </c>
      <c r="BC26" s="41" t="s">
        <v>31</v>
      </c>
      <c r="BD26" s="32" t="s">
        <v>30</v>
      </c>
      <c r="BE26" s="78" t="s">
        <v>32</v>
      </c>
      <c r="BF26" s="77" t="s">
        <v>32</v>
      </c>
      <c r="BG26" s="32" t="s">
        <v>30</v>
      </c>
      <c r="BH26" s="32" t="s">
        <v>32</v>
      </c>
      <c r="BI26" s="32"/>
      <c r="BJ26" s="32"/>
      <c r="BK26" s="32"/>
      <c r="BL26" s="32"/>
      <c r="BM26" s="32"/>
      <c r="BN26" s="32"/>
      <c r="BO26" s="33">
        <f>(((COUNTIF(' 4ème5'!AU26:BN26,"A"))*4)+((COUNTIF(' 4ème5'!AU26:BN26,"B"))*3)+((COUNTIF(' 4ème5'!AU26:BN26,"C"))*2)+((COUNTIF(' 4ème5'!AU26:BN26,"D"))*1))/7</f>
        <v>5</v>
      </c>
      <c r="BP26" s="33" t="str">
        <f t="shared" si="5"/>
        <v>A</v>
      </c>
      <c r="BQ26" s="32"/>
      <c r="BR26" s="32"/>
      <c r="BS26" s="32"/>
      <c r="BT26" s="32"/>
      <c r="BU26" s="32"/>
      <c r="BV26" s="32"/>
      <c r="BW26" s="33"/>
      <c r="BX26" s="33"/>
      <c r="BY26" s="38"/>
    </row>
    <row r="27" spans="1:77" ht="17.100000000000001" customHeight="1" x14ac:dyDescent="0.25">
      <c r="A27" s="109" t="s">
        <v>318</v>
      </c>
      <c r="B27" s="40" t="s">
        <v>32</v>
      </c>
      <c r="C27" s="116" t="s">
        <v>30</v>
      </c>
      <c r="D27" s="32" t="s">
        <v>30</v>
      </c>
      <c r="E27" s="63">
        <f>(((COUNTIF(' 4ème5'!B27:D27,"A"))*4)+((COUNTIF(' 4ème5'!B27:D27,"B"))*3)+((COUNTIF(' 4ème5'!B27:D27,"C"))*2)+((COUNTIF(' 4ème5'!B27:D27,"D"))*1))/2</f>
        <v>5</v>
      </c>
      <c r="F27" s="33" t="str">
        <f t="shared" si="0"/>
        <v>A</v>
      </c>
      <c r="G27" s="75" t="s">
        <v>30</v>
      </c>
      <c r="H27" s="32"/>
      <c r="I27" s="32"/>
      <c r="J27" s="33">
        <f>(((COUNTIF(' 4ème5'!G27:I27,"A"))*4)+((COUNTIF(' 4ème5'!G27:I27,"B"))*3)+((COUNTIF(' 4ème5'!G27:I27,"C"))*2)+((COUNTIF(' 4ème5'!G27:I27,"D"))*1))/1</f>
        <v>4</v>
      </c>
      <c r="K27" s="33" t="str">
        <f t="shared" si="1"/>
        <v>A</v>
      </c>
      <c r="L27" s="94" t="s">
        <v>30</v>
      </c>
      <c r="M27" s="32"/>
      <c r="N27" s="32"/>
      <c r="O27" s="33">
        <f>(((COUNTIF(' 4ème5'!L27:N27,"A"))*4)+((COUNTIF(' 4ème5'!L27:N27,"B"))*3)+((COUNTIF(' 4ème5'!L27:N27,"C"))*2)+((COUNTIF(' 4ème5'!L27:N27,"D"))*1))</f>
        <v>4</v>
      </c>
      <c r="P27" s="33" t="str">
        <f t="shared" si="2"/>
        <v>A</v>
      </c>
      <c r="Q27" s="116" t="s">
        <v>33</v>
      </c>
      <c r="R27" s="32" t="s">
        <v>31</v>
      </c>
      <c r="S27" s="32" t="s">
        <v>31</v>
      </c>
      <c r="T27" s="33">
        <f>(((COUNTIF(' 4ème5'!Q27:S27,"A"))*4)+((COUNTIF(' 4ème5'!Q27:S27,"B"))*3)+((COUNTIF(' 4ème5'!Q27:S27,"C"))*2)+((COUNTIF(' 4ème5'!Q27:S27,"D"))*1))/1</f>
        <v>7</v>
      </c>
      <c r="U27" s="33" t="str">
        <f t="shared" si="3"/>
        <v>A</v>
      </c>
      <c r="V27" s="32"/>
      <c r="W27" s="32"/>
      <c r="X27" s="32"/>
      <c r="Y27" s="78" t="s">
        <v>32</v>
      </c>
      <c r="Z27" s="32"/>
      <c r="AA27" s="32"/>
      <c r="AB27" s="78" t="s">
        <v>32</v>
      </c>
      <c r="AC27" s="77" t="s">
        <v>30</v>
      </c>
      <c r="AD27" s="32" t="s">
        <v>33</v>
      </c>
      <c r="AE27" s="32"/>
      <c r="AF27" s="32"/>
      <c r="AG27" s="32"/>
      <c r="AH27" s="32"/>
      <c r="AI27" s="32"/>
      <c r="AJ27" s="32"/>
      <c r="AK27" s="33">
        <f>(((COUNTIF(' 4ème5'!V27:AJ27,"A"))*4)+((COUNTIF(' 4ème5'!V27:AJ27,"B"))*3)+((COUNTIF(' 4ème5'!V27:AJ27,"C"))*2)+((COUNTIF(' 4ème5'!V27:AJ27,"D"))*1))/3</f>
        <v>3</v>
      </c>
      <c r="AL27" s="33" t="str">
        <f t="shared" si="4"/>
        <v>B</v>
      </c>
      <c r="AM27" s="32" t="s">
        <v>30</v>
      </c>
      <c r="AN27" s="32"/>
      <c r="AO27" s="32"/>
      <c r="AP27" s="32"/>
      <c r="AQ27" s="32"/>
      <c r="AR27" s="32"/>
      <c r="AS27" s="33"/>
      <c r="AT27" s="33"/>
      <c r="AU27" s="42" t="s">
        <v>30</v>
      </c>
      <c r="AV27" s="77" t="s">
        <v>31</v>
      </c>
      <c r="AW27" s="32"/>
      <c r="AX27" s="32" t="s">
        <v>30</v>
      </c>
      <c r="AY27" s="32"/>
      <c r="AZ27" s="32"/>
      <c r="BA27" s="78" t="s">
        <v>30</v>
      </c>
      <c r="BB27" s="116" t="s">
        <v>31</v>
      </c>
      <c r="BC27" s="41" t="s">
        <v>30</v>
      </c>
      <c r="BD27" s="32" t="s">
        <v>30</v>
      </c>
      <c r="BE27" s="78" t="s">
        <v>30</v>
      </c>
      <c r="BF27" s="77"/>
      <c r="BG27" s="32" t="s">
        <v>33</v>
      </c>
      <c r="BH27" s="32" t="s">
        <v>32</v>
      </c>
      <c r="BI27" s="32"/>
      <c r="BJ27" s="32"/>
      <c r="BK27" s="32"/>
      <c r="BL27" s="32"/>
      <c r="BM27" s="32"/>
      <c r="BN27" s="32"/>
      <c r="BO27" s="33">
        <f>(((COUNTIF(' 4ème5'!AU27:BN27,"A"))*4)+((COUNTIF(' 4ème5'!AU27:BN27,"B"))*3)+((COUNTIF(' 4ème5'!AU27:BN27,"C"))*2)+((COUNTIF(' 4ème5'!AU27:BN27,"D"))*1))/6</f>
        <v>5.5</v>
      </c>
      <c r="BP27" s="33" t="str">
        <f t="shared" si="5"/>
        <v>A</v>
      </c>
      <c r="BQ27" s="32"/>
      <c r="BR27" s="32"/>
      <c r="BS27" s="32"/>
      <c r="BT27" s="32"/>
      <c r="BU27" s="32"/>
      <c r="BV27" s="32"/>
      <c r="BW27" s="33"/>
      <c r="BX27" s="33"/>
      <c r="BY27" s="38"/>
    </row>
    <row r="28" spans="1:77" ht="17.100000000000001" customHeight="1" x14ac:dyDescent="0.25">
      <c r="A28" s="109" t="s">
        <v>319</v>
      </c>
      <c r="B28" s="40" t="s">
        <v>31</v>
      </c>
      <c r="C28" s="126" t="s">
        <v>31</v>
      </c>
      <c r="D28" s="32" t="s">
        <v>30</v>
      </c>
      <c r="E28" s="63">
        <f>(((COUNTIF(' 4ème5'!B28:D28,"A"))*4)+((COUNTIF(' 4ème5'!B28:D28,"B"))*3)+((COUNTIF(' 4ème5'!B28:D28,"C"))*2)+((COUNTIF(' 4ème5'!B28:D28,"D"))*1))/2</f>
        <v>5</v>
      </c>
      <c r="F28" s="33" t="str">
        <f t="shared" si="0"/>
        <v>A</v>
      </c>
      <c r="G28" s="75" t="s">
        <v>30</v>
      </c>
      <c r="H28" s="32"/>
      <c r="I28" s="32"/>
      <c r="J28" s="33">
        <f>(((COUNTIF(' 4ème5'!G28:I28,"A"))*4)+((COUNTIF(' 4ème5'!G28:I28,"B"))*3)+((COUNTIF(' 4ème5'!G28:I28,"C"))*2)+((COUNTIF(' 4ème5'!G28:I28,"D"))*1))/1</f>
        <v>4</v>
      </c>
      <c r="K28" s="33" t="str">
        <f t="shared" si="1"/>
        <v>A</v>
      </c>
      <c r="L28" s="94" t="s">
        <v>30</v>
      </c>
      <c r="M28" s="32"/>
      <c r="N28" s="32"/>
      <c r="O28" s="33">
        <f>(((COUNTIF(' 4ème5'!L28:N28,"A"))*4)+((COUNTIF(' 4ème5'!L28:N28,"B"))*3)+((COUNTIF(' 4ème5'!L28:N28,"C"))*2)+((COUNTIF(' 4ème5'!L28:N28,"D"))*1))</f>
        <v>4</v>
      </c>
      <c r="P28" s="33" t="str">
        <f t="shared" si="2"/>
        <v>A</v>
      </c>
      <c r="Q28" s="126" t="s">
        <v>32</v>
      </c>
      <c r="R28" s="32" t="s">
        <v>31</v>
      </c>
      <c r="S28" s="32" t="s">
        <v>31</v>
      </c>
      <c r="T28" s="33">
        <f>(((COUNTIF(' 4ème5'!Q28:S28,"A"))*4)+((COUNTIF(' 4ème5'!Q28:S28,"B"))*3)+((COUNTIF(' 4ème5'!Q28:S28,"C"))*2)+((COUNTIF(' 4ème5'!Q28:S28,"D"))*1))/1</f>
        <v>8</v>
      </c>
      <c r="U28" s="33" t="str">
        <f t="shared" si="3"/>
        <v>A</v>
      </c>
      <c r="V28" s="32"/>
      <c r="W28" s="32"/>
      <c r="X28" s="32"/>
      <c r="Y28" s="78" t="s">
        <v>31</v>
      </c>
      <c r="Z28" s="32"/>
      <c r="AA28" s="32"/>
      <c r="AB28" s="78" t="s">
        <v>32</v>
      </c>
      <c r="AC28" s="77" t="s">
        <v>30</v>
      </c>
      <c r="AD28" s="32" t="s">
        <v>33</v>
      </c>
      <c r="AE28" s="32"/>
      <c r="AF28" s="32"/>
      <c r="AG28" s="32"/>
      <c r="AH28" s="32"/>
      <c r="AI28" s="32"/>
      <c r="AJ28" s="32"/>
      <c r="AK28" s="33">
        <f>(((COUNTIF(' 4ème5'!V28:AJ28,"A"))*4)+((COUNTIF(' 4ème5'!V28:AJ28,"B"))*3)+((COUNTIF(' 4ème5'!V28:AJ28,"C"))*2)+((COUNTIF(' 4ème5'!V28:AJ28,"D"))*1))/3</f>
        <v>3.3333333333333335</v>
      </c>
      <c r="AL28" s="33" t="str">
        <f t="shared" si="4"/>
        <v>B</v>
      </c>
      <c r="AM28" s="32" t="s">
        <v>30</v>
      </c>
      <c r="AN28" s="32"/>
      <c r="AO28" s="32"/>
      <c r="AP28" s="32"/>
      <c r="AQ28" s="32"/>
      <c r="AR28" s="32"/>
      <c r="AS28" s="33"/>
      <c r="AT28" s="33"/>
      <c r="AU28" s="42" t="s">
        <v>30</v>
      </c>
      <c r="AV28" s="77" t="s">
        <v>32</v>
      </c>
      <c r="AW28" s="32"/>
      <c r="AX28" s="32" t="s">
        <v>30</v>
      </c>
      <c r="AY28" s="32"/>
      <c r="AZ28" s="32"/>
      <c r="BA28" s="78" t="s">
        <v>30</v>
      </c>
      <c r="BB28" s="126" t="s">
        <v>31</v>
      </c>
      <c r="BC28" s="41" t="s">
        <v>30</v>
      </c>
      <c r="BD28" s="32" t="s">
        <v>30</v>
      </c>
      <c r="BE28" s="78" t="s">
        <v>31</v>
      </c>
      <c r="BF28" s="77" t="s">
        <v>30</v>
      </c>
      <c r="BG28" s="32" t="s">
        <v>32</v>
      </c>
      <c r="BH28" s="32" t="s">
        <v>32</v>
      </c>
      <c r="BI28" s="32"/>
      <c r="BJ28" s="32"/>
      <c r="BK28" s="32"/>
      <c r="BL28" s="32"/>
      <c r="BM28" s="32"/>
      <c r="BN28" s="32"/>
      <c r="BO28" s="33">
        <f>(((COUNTIF(' 4ème5'!AU28:BN28,"A"))*4)+((COUNTIF(' 4ème5'!AU28:BN28,"B"))*3)+((COUNTIF(' 4ème5'!AU28:BN28,"C"))*2)+((COUNTIF(' 4ème5'!AU28:BN28,"D"))*1))/7</f>
        <v>5.1428571428571432</v>
      </c>
      <c r="BP28" s="33" t="str">
        <f t="shared" si="5"/>
        <v>A</v>
      </c>
      <c r="BQ28" s="32"/>
      <c r="BR28" s="32"/>
      <c r="BS28" s="32"/>
      <c r="BT28" s="32"/>
      <c r="BU28" s="32"/>
      <c r="BV28" s="32"/>
      <c r="BW28" s="33"/>
      <c r="BX28" s="33"/>
      <c r="BY28" s="38"/>
    </row>
    <row r="29" spans="1:77" ht="17.100000000000001" customHeight="1" thickBot="1" x14ac:dyDescent="0.3">
      <c r="A29" s="109" t="s">
        <v>320</v>
      </c>
      <c r="B29" s="49" t="s">
        <v>33</v>
      </c>
      <c r="C29" s="127" t="s">
        <v>30</v>
      </c>
      <c r="D29" s="32" t="s">
        <v>30</v>
      </c>
      <c r="E29" s="63">
        <f>(((COUNTIF(' 4ème5'!B29:D29,"A"))*4)+((COUNTIF(' 4ème5'!B29:D29,"B"))*3)+((COUNTIF(' 4ème5'!B29:D29,"C"))*2)+((COUNTIF(' 4ème5'!B29:D29,"D"))*1))/2</f>
        <v>4.5</v>
      </c>
      <c r="F29" s="33" t="str">
        <f t="shared" si="0"/>
        <v>A</v>
      </c>
      <c r="G29" s="93" t="s">
        <v>33</v>
      </c>
      <c r="H29" s="32"/>
      <c r="I29" s="32"/>
      <c r="J29" s="33">
        <f>(((COUNTIF(' 4ème5'!G29:I29,"A"))*4)+((COUNTIF(' 4ème5'!G29:I29,"B"))*3)+((COUNTIF(' 4ème5'!G29:I29,"C"))*2)+((COUNTIF(' 4ème5'!G29:I29,"D"))*1))/1</f>
        <v>1</v>
      </c>
      <c r="K29" s="33" t="str">
        <f t="shared" si="1"/>
        <v>D</v>
      </c>
      <c r="L29" s="95" t="s">
        <v>33</v>
      </c>
      <c r="M29" s="32"/>
      <c r="N29" s="32"/>
      <c r="O29" s="33">
        <f>(((COUNTIF(' 4ème5'!L29:N29,"A"))*4)+((COUNTIF(' 4ème5'!L29:N29,"B"))*3)+((COUNTIF(' 4ème5'!L29:N29,"C"))*2)+((COUNTIF(' 4ème5'!L29:N29,"D"))*1))</f>
        <v>1</v>
      </c>
      <c r="P29" s="33" t="str">
        <f t="shared" si="2"/>
        <v>D</v>
      </c>
      <c r="Q29" s="127" t="s">
        <v>33</v>
      </c>
      <c r="R29" s="32" t="s">
        <v>33</v>
      </c>
      <c r="S29" s="32" t="s">
        <v>31</v>
      </c>
      <c r="T29" s="33">
        <f>(((COUNTIF(' 4ème5'!Q29:S29,"A"))*4)+((COUNTIF(' 4ème5'!Q29:S29,"B"))*3)+((COUNTIF(' 4ème5'!Q29:S29,"C"))*2)+((COUNTIF(' 4ème5'!Q29:S29,"D"))*1))/1</f>
        <v>5</v>
      </c>
      <c r="U29" s="33" t="str">
        <f t="shared" si="3"/>
        <v>A</v>
      </c>
      <c r="V29" s="32"/>
      <c r="W29" s="32"/>
      <c r="X29" s="32"/>
      <c r="Y29" s="98" t="s">
        <v>32</v>
      </c>
      <c r="Z29" s="32"/>
      <c r="AA29" s="32"/>
      <c r="AB29" s="198"/>
      <c r="AC29" s="71" t="s">
        <v>32</v>
      </c>
      <c r="AD29" s="32" t="s">
        <v>33</v>
      </c>
      <c r="AE29" s="32"/>
      <c r="AF29" s="32"/>
      <c r="AG29" s="32"/>
      <c r="AH29" s="32"/>
      <c r="AI29" s="32"/>
      <c r="AJ29" s="32"/>
      <c r="AK29" s="33">
        <f>(((COUNTIF(' 4ème5'!V29:AJ29,"A"))*4)+((COUNTIF(' 4ème5'!V29:AJ29,"B"))*3)+((COUNTIF(' 4ème5'!V29:AJ29,"C"))*2)+((COUNTIF(' 4ème5'!V29:AJ29,"D"))*1))/2</f>
        <v>2.5</v>
      </c>
      <c r="AL29" s="33" t="str">
        <f t="shared" si="4"/>
        <v>C</v>
      </c>
      <c r="AM29" s="32" t="s">
        <v>30</v>
      </c>
      <c r="AN29" s="32"/>
      <c r="AO29" s="32"/>
      <c r="AP29" s="32"/>
      <c r="AQ29" s="32"/>
      <c r="AR29" s="32"/>
      <c r="AS29" s="33"/>
      <c r="AT29" s="33"/>
      <c r="AU29" s="199"/>
      <c r="AV29" s="71" t="s">
        <v>31</v>
      </c>
      <c r="AW29" s="32"/>
      <c r="AX29" s="32" t="s">
        <v>33</v>
      </c>
      <c r="AY29" s="32"/>
      <c r="AZ29" s="32"/>
      <c r="BA29" s="81"/>
      <c r="BB29" s="166" t="s">
        <v>31</v>
      </c>
      <c r="BC29" s="71" t="s">
        <v>32</v>
      </c>
      <c r="BD29" s="32" t="s">
        <v>30</v>
      </c>
      <c r="BE29" s="81"/>
      <c r="BF29" s="71" t="s">
        <v>32</v>
      </c>
      <c r="BG29" s="32" t="s">
        <v>33</v>
      </c>
      <c r="BH29" s="32" t="s">
        <v>32</v>
      </c>
      <c r="BI29" s="32"/>
      <c r="BJ29" s="32"/>
      <c r="BK29" s="32"/>
      <c r="BL29" s="32"/>
      <c r="BM29" s="32"/>
      <c r="BN29" s="32"/>
      <c r="BO29" s="33">
        <f>(((COUNTIF(' 4ème5'!AU29:BN29,"A"))*4)+((COUNTIF(' 4ème5'!AU29:BN29,"B"))*3)+((COUNTIF(' 4ème5'!AU29:BN29,"C"))*2)+((COUNTIF(' 4ème5'!AU29:BN29,"D"))*1))/4</f>
        <v>4.5</v>
      </c>
      <c r="BP29" s="33" t="str">
        <f t="shared" si="5"/>
        <v>A</v>
      </c>
      <c r="BQ29" s="32"/>
      <c r="BR29" s="32"/>
      <c r="BS29" s="32"/>
      <c r="BT29" s="32"/>
      <c r="BU29" s="32"/>
      <c r="BV29" s="32"/>
      <c r="BW29" s="33"/>
      <c r="BX29" s="33"/>
      <c r="BY29" s="38"/>
    </row>
    <row r="30" spans="1:77" ht="17.100000000000001" customHeight="1" thickTop="1" x14ac:dyDescent="0.25">
      <c r="A30" s="31"/>
      <c r="B30" s="32"/>
      <c r="C30" s="32"/>
      <c r="D30" s="32"/>
      <c r="E30" s="33"/>
      <c r="F30" s="33"/>
      <c r="G30" s="32"/>
      <c r="H30" s="32"/>
      <c r="I30" s="32"/>
      <c r="J30" s="33"/>
      <c r="K30" s="33"/>
      <c r="L30" s="32"/>
      <c r="M30" s="32"/>
      <c r="N30" s="32"/>
      <c r="O30" s="33"/>
      <c r="P30" s="33"/>
      <c r="Q30" s="32"/>
      <c r="R30" s="32"/>
      <c r="S30" s="32"/>
      <c r="T30" s="33"/>
      <c r="U30" s="33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3"/>
      <c r="AL30" s="33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3"/>
      <c r="BP30" s="33"/>
      <c r="BQ30" s="32"/>
      <c r="BR30" s="32"/>
      <c r="BS30" s="32"/>
      <c r="BT30" s="32"/>
      <c r="BU30" s="32"/>
      <c r="BV30" s="32"/>
      <c r="BW30" s="33"/>
      <c r="BX30" s="33"/>
      <c r="BY30" s="38"/>
    </row>
    <row r="31" spans="1:77" ht="17.100000000000001" customHeight="1" x14ac:dyDescent="0.25">
      <c r="A31" s="31"/>
      <c r="B31" s="32"/>
      <c r="C31" s="32"/>
      <c r="D31" s="32"/>
      <c r="E31" s="33"/>
      <c r="F31" s="33"/>
      <c r="G31" s="32"/>
      <c r="H31" s="32"/>
      <c r="I31" s="32"/>
      <c r="J31" s="33"/>
      <c r="K31" s="33"/>
      <c r="L31" s="32"/>
      <c r="M31" s="32"/>
      <c r="N31" s="32"/>
      <c r="O31" s="33"/>
      <c r="P31" s="33"/>
      <c r="Q31" s="32"/>
      <c r="R31" s="32"/>
      <c r="S31" s="32"/>
      <c r="T31" s="33"/>
      <c r="U31" s="33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3"/>
      <c r="AL31" s="33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3"/>
      <c r="BP31" s="33"/>
      <c r="BQ31" s="32"/>
      <c r="BR31" s="32"/>
      <c r="BS31" s="32"/>
      <c r="BT31" s="32"/>
      <c r="BU31" s="32"/>
      <c r="BV31" s="32"/>
      <c r="BW31" s="33"/>
      <c r="BX31" s="33"/>
      <c r="BY31" s="38"/>
    </row>
    <row r="32" spans="1:77" ht="17.100000000000001" customHeight="1" x14ac:dyDescent="0.25">
      <c r="A32" s="31"/>
      <c r="B32" s="32"/>
      <c r="C32" s="32"/>
      <c r="D32" s="32"/>
      <c r="E32" s="33"/>
      <c r="F32" s="33"/>
      <c r="G32" s="32"/>
      <c r="H32" s="32"/>
      <c r="I32" s="32"/>
      <c r="J32" s="33"/>
      <c r="K32" s="33"/>
      <c r="L32" s="32"/>
      <c r="M32" s="32"/>
      <c r="N32" s="32"/>
      <c r="O32" s="33"/>
      <c r="P32" s="33"/>
      <c r="Q32" s="32"/>
      <c r="R32" s="32"/>
      <c r="S32" s="32"/>
      <c r="T32" s="33"/>
      <c r="U32" s="33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3"/>
      <c r="AL32" s="33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3"/>
      <c r="BP32" s="33"/>
      <c r="BQ32" s="32"/>
      <c r="BR32" s="32"/>
      <c r="BS32" s="32"/>
      <c r="BT32" s="32"/>
      <c r="BU32" s="32"/>
      <c r="BV32" s="32"/>
      <c r="BW32" s="33"/>
      <c r="BX32" s="33"/>
    </row>
    <row r="33" spans="1:76" x14ac:dyDescent="0.25">
      <c r="A33" s="31"/>
      <c r="B33" s="32"/>
      <c r="C33" s="32"/>
      <c r="D33" s="32"/>
      <c r="E33" s="33"/>
      <c r="F33" s="33"/>
      <c r="G33" s="32"/>
      <c r="H33" s="32"/>
      <c r="I33" s="32"/>
      <c r="J33" s="33"/>
      <c r="K33" s="33"/>
      <c r="L33" s="32"/>
      <c r="M33" s="32"/>
      <c r="N33" s="32"/>
      <c r="O33" s="33"/>
      <c r="P33" s="33"/>
      <c r="Q33" s="32"/>
      <c r="R33" s="32"/>
      <c r="S33" s="32"/>
      <c r="T33" s="33"/>
      <c r="U33" s="33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3"/>
      <c r="AL33" s="33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3"/>
      <c r="BP33" s="33"/>
      <c r="BQ33" s="32"/>
      <c r="BR33" s="32"/>
      <c r="BS33" s="32"/>
      <c r="BT33" s="32"/>
      <c r="BU33" s="32"/>
      <c r="BV33" s="32"/>
      <c r="BW33" s="33"/>
      <c r="BX33" s="33"/>
    </row>
    <row r="34" spans="1:76" x14ac:dyDescent="0.25">
      <c r="A34" s="45"/>
    </row>
    <row r="35" spans="1:76" x14ac:dyDescent="0.25">
      <c r="A35" s="45"/>
    </row>
    <row r="36" spans="1:76" x14ac:dyDescent="0.25">
      <c r="A36" s="45"/>
    </row>
    <row r="37" spans="1:76" x14ac:dyDescent="0.25">
      <c r="A37" s="45"/>
    </row>
  </sheetData>
  <autoFilter ref="A1:BX4"/>
  <mergeCells count="16">
    <mergeCell ref="AH2:AJ2"/>
    <mergeCell ref="A1:A2"/>
    <mergeCell ref="V2:X2"/>
    <mergeCell ref="Y2:AA2"/>
    <mergeCell ref="AB2:AD2"/>
    <mergeCell ref="AE2:AG2"/>
    <mergeCell ref="BI2:BK2"/>
    <mergeCell ref="BL2:BN2"/>
    <mergeCell ref="BQ2:BS2"/>
    <mergeCell ref="BT2:BV2"/>
    <mergeCell ref="AM2:AO2"/>
    <mergeCell ref="AP2:AR2"/>
    <mergeCell ref="AU2:AW2"/>
    <mergeCell ref="AX2:AZ2"/>
    <mergeCell ref="BA2:BD2"/>
    <mergeCell ref="BE2:BH2"/>
  </mergeCells>
  <dataValidations count="1">
    <dataValidation type="list" allowBlank="1" showInputMessage="1" showErrorMessage="1" sqref="B4:B29 G4:G29 L4:L29 AB4:AC29 BA4:BA29 Y4:Y29 AU4:AV29 BC4:BC29 BE4:BF29">
      <formula1>$A$30:$A$34</formula1>
    </dataValidation>
  </dataValidation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'référence '!$A$1:$A$6</xm:f>
          </x14:formula1>
          <xm:sqref>BD4:BD29 B30:C33 G30:G33 L30:L33 Q30:Q33 Y30:AJ33 D4:D33 H4:I33 M4:N33 R4:S33 AU30:BF33 AD4:AJ29 AW4:AZ29 Z4:AA29 V5:X33 W4:X4 AM4:AR33 BQ4:BV33 BG4:BN33</xm:sqref>
        </x14:dataValidation>
        <x14:dataValidation type="list" showInputMessage="1" showErrorMessage="1">
          <x14:formula1>
            <xm:f>'[EC mars 2017 tableau récapitulatif compétences + notes.xlsx]ABCDNE'!#REF!</xm:f>
          </x14:formula1>
          <xm:sqref>C4:C29 Q4:Q29 BB4:BB29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37"/>
  <sheetViews>
    <sheetView topLeftCell="A2" zoomScale="58" zoomScaleNormal="60" workbookViewId="0">
      <pane xSplit="1" topLeftCell="B1" activePane="topRight" state="frozen"/>
      <selection pane="topRight" activeCell="G13" sqref="G13"/>
    </sheetView>
  </sheetViews>
  <sheetFormatPr baseColWidth="10" defaultColWidth="11.42578125" defaultRowHeight="15" x14ac:dyDescent="0.25"/>
  <cols>
    <col min="1" max="1" width="24.7109375" customWidth="1"/>
    <col min="2" max="4" width="4.5703125" style="147" customWidth="1"/>
    <col min="5" max="5" width="5.5703125" style="154" customWidth="1"/>
    <col min="6" max="6" width="5.5703125" style="147" customWidth="1"/>
    <col min="7" max="95" width="5.5703125" customWidth="1"/>
    <col min="96" max="96" width="24.7109375" customWidth="1"/>
    <col min="97" max="111" width="5.7109375" customWidth="1"/>
  </cols>
  <sheetData>
    <row r="1" spans="1:96" ht="16.5" customHeight="1" thickBot="1" x14ac:dyDescent="0.3">
      <c r="A1" s="187" t="s">
        <v>0</v>
      </c>
      <c r="B1" s="1"/>
      <c r="C1" s="2"/>
      <c r="D1" s="2"/>
      <c r="E1" s="62"/>
      <c r="F1" s="2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5"/>
      <c r="AW1" s="6"/>
      <c r="AX1" s="6"/>
      <c r="AY1" s="6"/>
      <c r="AZ1" s="6"/>
      <c r="BA1" s="6"/>
      <c r="BB1" s="6"/>
      <c r="BC1" s="6"/>
      <c r="BD1" s="5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5"/>
      <c r="CK1" s="6"/>
      <c r="CL1" s="6"/>
      <c r="CM1" s="6"/>
      <c r="CN1" s="6"/>
      <c r="CO1" s="6"/>
      <c r="CP1" s="6"/>
      <c r="CQ1" s="7"/>
      <c r="CR1" s="6"/>
    </row>
    <row r="2" spans="1:96" s="21" customFormat="1" ht="21" customHeight="1" x14ac:dyDescent="0.25">
      <c r="A2" s="187"/>
      <c r="B2" s="141" t="s">
        <v>1</v>
      </c>
      <c r="C2" s="142"/>
      <c r="D2" s="142"/>
      <c r="E2" s="149"/>
      <c r="F2" s="148" t="s">
        <v>96</v>
      </c>
      <c r="G2" s="10" t="s">
        <v>2</v>
      </c>
      <c r="H2" s="11"/>
      <c r="I2" s="11"/>
      <c r="J2" s="11"/>
      <c r="K2" s="90" t="s">
        <v>100</v>
      </c>
      <c r="L2" s="10" t="s">
        <v>4</v>
      </c>
      <c r="M2" s="11"/>
      <c r="N2" s="11"/>
      <c r="O2" s="18"/>
      <c r="P2" s="90" t="s">
        <v>101</v>
      </c>
      <c r="Q2" s="10" t="s">
        <v>5</v>
      </c>
      <c r="R2" s="11"/>
      <c r="S2" s="11"/>
      <c r="T2" s="11"/>
      <c r="U2" s="90" t="s">
        <v>102</v>
      </c>
      <c r="V2" s="179" t="s">
        <v>6</v>
      </c>
      <c r="W2" s="179"/>
      <c r="X2" s="180"/>
      <c r="Y2" s="178" t="s">
        <v>7</v>
      </c>
      <c r="Z2" s="179"/>
      <c r="AA2" s="180"/>
      <c r="AB2" s="178" t="s">
        <v>8</v>
      </c>
      <c r="AC2" s="179"/>
      <c r="AD2" s="180"/>
      <c r="AE2" s="178" t="s">
        <v>9</v>
      </c>
      <c r="AF2" s="179"/>
      <c r="AG2" s="180"/>
      <c r="AH2" s="178" t="s">
        <v>10</v>
      </c>
      <c r="AI2" s="179"/>
      <c r="AJ2" s="180"/>
      <c r="AK2" s="178" t="s">
        <v>11</v>
      </c>
      <c r="AL2" s="179"/>
      <c r="AM2" s="180"/>
      <c r="AN2" s="178" t="s">
        <v>12</v>
      </c>
      <c r="AO2" s="179"/>
      <c r="AP2" s="180"/>
      <c r="AQ2" s="178" t="s">
        <v>13</v>
      </c>
      <c r="AR2" s="179"/>
      <c r="AS2" s="186"/>
      <c r="AT2" s="16"/>
      <c r="AU2" s="90" t="s">
        <v>65</v>
      </c>
      <c r="AV2" s="185" t="s">
        <v>14</v>
      </c>
      <c r="AW2" s="179"/>
      <c r="AX2" s="180"/>
      <c r="AY2" s="178" t="s">
        <v>15</v>
      </c>
      <c r="AZ2" s="179"/>
      <c r="BA2" s="186"/>
      <c r="BB2" s="16"/>
      <c r="BC2" s="90" t="s">
        <v>99</v>
      </c>
      <c r="BD2" s="185" t="s">
        <v>16</v>
      </c>
      <c r="BE2" s="179"/>
      <c r="BF2" s="180"/>
      <c r="BG2" s="178" t="s">
        <v>17</v>
      </c>
      <c r="BH2" s="179"/>
      <c r="BI2" s="180"/>
      <c r="BJ2" s="178" t="s">
        <v>18</v>
      </c>
      <c r="BK2" s="179"/>
      <c r="BL2" s="180"/>
      <c r="BM2" s="178" t="s">
        <v>19</v>
      </c>
      <c r="BN2" s="179"/>
      <c r="BO2" s="180"/>
      <c r="BP2" s="178" t="s">
        <v>20</v>
      </c>
      <c r="BQ2" s="179"/>
      <c r="BR2" s="180"/>
      <c r="BS2" s="178" t="s">
        <v>21</v>
      </c>
      <c r="BT2" s="179"/>
      <c r="BU2" s="180"/>
      <c r="BV2" s="178" t="s">
        <v>22</v>
      </c>
      <c r="BW2" s="179"/>
      <c r="BX2" s="180"/>
      <c r="BY2" s="178" t="s">
        <v>23</v>
      </c>
      <c r="BZ2" s="179"/>
      <c r="CA2" s="180"/>
      <c r="CB2" s="178" t="s">
        <v>24</v>
      </c>
      <c r="CC2" s="179"/>
      <c r="CD2" s="180"/>
      <c r="CE2" s="178" t="s">
        <v>25</v>
      </c>
      <c r="CF2" s="179"/>
      <c r="CG2" s="186"/>
      <c r="CH2" s="16"/>
      <c r="CI2" s="90" t="s">
        <v>98</v>
      </c>
      <c r="CJ2" s="181" t="s">
        <v>26</v>
      </c>
      <c r="CK2" s="182"/>
      <c r="CL2" s="183"/>
      <c r="CM2" s="184" t="s">
        <v>27</v>
      </c>
      <c r="CN2" s="182"/>
      <c r="CO2" s="182"/>
      <c r="CP2" s="18"/>
      <c r="CQ2" s="90" t="s">
        <v>97</v>
      </c>
      <c r="CR2" s="20"/>
    </row>
    <row r="3" spans="1:96" s="21" customFormat="1" ht="36.75" customHeight="1" x14ac:dyDescent="0.25">
      <c r="A3" s="22" t="s">
        <v>28</v>
      </c>
      <c r="B3" s="143"/>
      <c r="C3" s="144"/>
      <c r="D3" s="144"/>
      <c r="E3" s="150" t="s">
        <v>29</v>
      </c>
      <c r="F3" s="145" t="s">
        <v>29</v>
      </c>
      <c r="G3" s="26"/>
      <c r="H3" s="27"/>
      <c r="I3" s="27"/>
      <c r="J3" s="25" t="s">
        <v>29</v>
      </c>
      <c r="K3" s="28" t="s">
        <v>29</v>
      </c>
      <c r="L3" s="29"/>
      <c r="M3" s="20"/>
      <c r="N3" s="20"/>
      <c r="O3" s="25" t="s">
        <v>29</v>
      </c>
      <c r="P3" s="28" t="s">
        <v>29</v>
      </c>
      <c r="Q3" s="29"/>
      <c r="R3" s="20"/>
      <c r="S3" s="20"/>
      <c r="T3" s="25" t="s">
        <v>29</v>
      </c>
      <c r="U3" s="28" t="s">
        <v>29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5" t="s">
        <v>29</v>
      </c>
      <c r="AU3" s="28" t="s">
        <v>29</v>
      </c>
      <c r="AV3" s="29"/>
      <c r="AW3" s="20"/>
      <c r="AX3" s="30"/>
      <c r="AY3" s="20"/>
      <c r="AZ3" s="20"/>
      <c r="BA3" s="20"/>
      <c r="BB3" s="25" t="s">
        <v>29</v>
      </c>
      <c r="BC3" s="28" t="s">
        <v>29</v>
      </c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5" t="s">
        <v>29</v>
      </c>
      <c r="CI3" s="28" t="s">
        <v>29</v>
      </c>
      <c r="CJ3" s="29"/>
      <c r="CK3" s="20"/>
      <c r="CL3" s="20"/>
      <c r="CM3" s="20"/>
      <c r="CN3" s="20"/>
      <c r="CO3" s="20"/>
      <c r="CP3" s="25" t="s">
        <v>29</v>
      </c>
      <c r="CQ3" s="28" t="s">
        <v>29</v>
      </c>
      <c r="CR3" s="20"/>
    </row>
    <row r="4" spans="1:96" ht="17.100000000000001" customHeight="1" x14ac:dyDescent="0.25">
      <c r="A4" s="31" t="s">
        <v>132</v>
      </c>
      <c r="B4" s="133" t="s">
        <v>32</v>
      </c>
      <c r="C4" s="151" t="s">
        <v>30</v>
      </c>
      <c r="D4" s="135"/>
      <c r="E4" s="152">
        <f>(((COUNTIF('6ème1'!B4:D4,"A"))*4)+((COUNTIF('6ème1'!B4:D4,"B"))*3)+((COUNTIF('6ème1'!B4:D4,"C"))*2)+((COUNTIF('6ème1'!B4:D4,"D"))*1))/2</f>
        <v>3</v>
      </c>
      <c r="F4" s="136" t="str">
        <f>IF(E4&gt;3.7,"A",IF(E4&gt;2.8,"B",IF(E4&gt;1.5,"C",IF(E4&gt;=0,"D"))))</f>
        <v>B</v>
      </c>
      <c r="G4" s="32"/>
      <c r="H4" s="32"/>
      <c r="I4" s="32"/>
      <c r="J4" s="33">
        <f>(((COUNTIF('6ème1'!G4:I4,"A"))*4)+((COUNTIF('6ème1'!G4:I4,"B"))*3)+((COUNTIF('6ème1'!G4:I4,"C"))*2)+((COUNTIF('6ème1'!G4:I4,"D"))*1))/3</f>
        <v>0</v>
      </c>
      <c r="K4" s="33" t="str">
        <f>IF(J4&gt;3.7,"A",IF(J4&gt;2.8,"B",IF(J4&gt;1.5,"C",IF(J4&gt;=0,"D"))))</f>
        <v>D</v>
      </c>
      <c r="L4" s="73" t="s">
        <v>31</v>
      </c>
      <c r="M4" s="36" t="s">
        <v>30</v>
      </c>
      <c r="N4" s="34" t="s">
        <v>31</v>
      </c>
      <c r="O4" s="33">
        <f>(((COUNTIF('6ème1'!L4:N4,"A"))*4)+((COUNTIF('6ème1'!L4:N4,"B"))*3)+((COUNTIF('6ème1'!L4:N4,"C"))*2)+((COUNTIF('6ème1'!L4:N4,"D"))*1))/3</f>
        <v>3.3333333333333335</v>
      </c>
      <c r="P4" s="33" t="str">
        <f>IF(O4&gt;3.7,"A",IF(O4&gt;2.8,"B",IF(O4&gt;1.5,"C",IF(O4&gt;=0,"D"))))</f>
        <v>B</v>
      </c>
      <c r="Q4" s="32"/>
      <c r="R4" s="32"/>
      <c r="S4" s="32"/>
      <c r="T4" s="33">
        <f>(((COUNTIF('6ème1'!Q4:S4,"A"))*4)+((COUNTIF('6ème1'!Q4:S4,"B"))*3)+((COUNTIF('6ème1'!Q4:S4,"C"))*2)+((COUNTIF('6ème1'!Q4:S4,"D"))*1))/3</f>
        <v>0</v>
      </c>
      <c r="U4" s="33" t="str">
        <f>IF(T4&gt;3.7,"A",IF(T4&gt;2.8,"B",IF(T4&gt;1.5,"C",IF(T4&gt;=0,"D"))))</f>
        <v>D</v>
      </c>
      <c r="V4" s="73" t="s">
        <v>31</v>
      </c>
      <c r="W4" s="34" t="s">
        <v>32</v>
      </c>
      <c r="X4" s="70"/>
      <c r="Y4" s="96" t="s">
        <v>32</v>
      </c>
      <c r="Z4" s="34" t="s">
        <v>31</v>
      </c>
      <c r="AA4" s="70"/>
      <c r="AB4" s="96"/>
      <c r="AC4" s="36"/>
      <c r="AD4" s="70"/>
      <c r="AE4" s="96"/>
      <c r="AF4" s="36"/>
      <c r="AG4" s="70"/>
      <c r="AH4" s="96"/>
      <c r="AI4" s="36"/>
      <c r="AJ4" s="70"/>
      <c r="AK4" s="96"/>
      <c r="AL4" s="36"/>
      <c r="AM4" s="70"/>
      <c r="AN4" s="36" t="s">
        <v>30</v>
      </c>
      <c r="AO4" s="34"/>
      <c r="AP4" s="34"/>
      <c r="AQ4" s="34"/>
      <c r="AR4" s="34"/>
      <c r="AS4" s="32"/>
      <c r="AT4" s="33">
        <f>(((COUNTIF('6ème1'!V4:AS4,"A"))*4)+((COUNTIF('6ème1'!V4:AS4,"B"))*3)+((COUNTIF('6ème1'!V4:AS4,"C"))*2)+((COUNTIF('6ème1'!V4:AS4,"D"))*1))/5</f>
        <v>2.8</v>
      </c>
      <c r="AU4" s="33" t="str">
        <f>IF(AT4&gt;3.7,"A",IF(AT4&gt;2.8,"B",IF(AT4&gt;1.5,"C",IF(AT4&gt;=0,"D"))))</f>
        <v>C</v>
      </c>
      <c r="AV4" s="35" t="s">
        <v>31</v>
      </c>
      <c r="AW4" s="36" t="s">
        <v>30</v>
      </c>
      <c r="AX4" s="37" t="s">
        <v>33</v>
      </c>
      <c r="AY4" s="32"/>
      <c r="AZ4" s="32"/>
      <c r="BA4" s="32"/>
      <c r="BB4" s="33">
        <f>(((COUNTIF('6ème1'!AV4:BA4,"A"))*4)+((COUNTIF('6ème1'!AV4:BA4,"B"))*3)+((COUNTIF('6ème1'!AV4:BA4,"C"))*2)+((COUNTIF('6ème1'!AV4:BA4,"D"))*1))/3</f>
        <v>2.6666666666666665</v>
      </c>
      <c r="BC4" s="33" t="str">
        <f>IF(BB4&gt;3.7,"A",IF(BB4&gt;2.8,"B",IF(BB4&gt;1.5,"C",IF(BB4&gt;=0,"D"))))</f>
        <v>C</v>
      </c>
      <c r="BD4" s="34"/>
      <c r="BE4" s="34"/>
      <c r="BF4" s="34"/>
      <c r="BG4" s="34"/>
      <c r="BH4" s="34"/>
      <c r="BI4" s="34"/>
      <c r="BJ4" s="34"/>
      <c r="BK4" s="34"/>
      <c r="BL4" s="34"/>
      <c r="BM4" s="96" t="s">
        <v>33</v>
      </c>
      <c r="BN4" s="34" t="s">
        <v>30</v>
      </c>
      <c r="BO4" s="34"/>
      <c r="BP4" s="34"/>
      <c r="BQ4" s="34"/>
      <c r="BR4" s="34"/>
      <c r="BS4" s="34"/>
      <c r="BT4" s="34"/>
      <c r="BU4" s="34"/>
      <c r="BV4" s="96" t="s">
        <v>32</v>
      </c>
      <c r="BW4" s="34"/>
      <c r="BX4" s="34"/>
      <c r="BY4" s="96" t="s">
        <v>30</v>
      </c>
      <c r="BZ4" s="34"/>
      <c r="CA4" s="34"/>
      <c r="CB4" s="34"/>
      <c r="CC4" s="34"/>
      <c r="CD4" s="34"/>
      <c r="CE4" s="96" t="s">
        <v>31</v>
      </c>
      <c r="CF4" s="34"/>
      <c r="CG4" s="32"/>
      <c r="CH4" s="33">
        <f>(((COUNTIF('6ème1'!BJ4:CG4,"A"))*4)+((COUNTIF('6ème1'!BJ4:CG4,"B"))*3)+((COUNTIF('6ème1'!BJ4:CG4,"C"))*2)+((COUNTIF('6ème1'!BJ4:CG4,"D"))*1))/5</f>
        <v>2.8</v>
      </c>
      <c r="CI4" s="33" t="str">
        <f>IF(CH4&gt;3.7,"A",IF(CH4&gt;2.8,"B",IF(CH4&gt;1.5,"C",IF(CH4&gt;=0,"D"))))</f>
        <v>C</v>
      </c>
      <c r="CJ4" s="32"/>
      <c r="CK4" s="32"/>
      <c r="CL4" s="32"/>
      <c r="CM4" s="32"/>
      <c r="CN4" s="32"/>
      <c r="CO4" s="32"/>
      <c r="CP4" s="33">
        <f>(((COUNTIF('6ème1'!CJ4:CO4,"A"))*4)+((COUNTIF('6ème1'!CJ4:CO4,"B"))*3)+((COUNTIF('6ème1'!CJ4:CO4,"C"))*2)+((COUNTIF('6ème1'!CJ4:CO4,"D"))*1))/6</f>
        <v>0</v>
      </c>
      <c r="CQ4" s="33" t="str">
        <f>IF(CP4&gt;3.7,"A",IF(CP4&gt;2.8,"B",IF(CP4&gt;1.5,"C",IF(CP4&gt;=0,"D"))))</f>
        <v>D</v>
      </c>
      <c r="CR4" s="38"/>
    </row>
    <row r="5" spans="1:96" ht="17.100000000000001" customHeight="1" x14ac:dyDescent="0.25">
      <c r="A5" s="31" t="s">
        <v>133</v>
      </c>
      <c r="B5" s="137" t="s">
        <v>30</v>
      </c>
      <c r="C5" s="151"/>
      <c r="D5" s="135"/>
      <c r="E5" s="152">
        <f>(((COUNTIF('6ème1'!B5:D5,"A"))*4)+((COUNTIF('6ème1'!B5:D5,"B"))*3)+((COUNTIF('6ème1'!B5:D5,"C"))*2)+((COUNTIF('6ème1'!B5:D5,"D"))*1))/1</f>
        <v>4</v>
      </c>
      <c r="F5" s="136" t="str">
        <f t="shared" ref="F5:F32" si="0">IF(E5&gt;3.7,"A",IF(E5&gt;2.8,"B",IF(E5&gt;1.5,"C",IF(E5&gt;=0,"D"))))</f>
        <v>A</v>
      </c>
      <c r="G5" s="32"/>
      <c r="H5" s="32"/>
      <c r="I5" s="32"/>
      <c r="J5" s="33"/>
      <c r="K5" s="33"/>
      <c r="L5" s="94" t="s">
        <v>32</v>
      </c>
      <c r="M5" s="74" t="s">
        <v>32</v>
      </c>
      <c r="N5" s="34"/>
      <c r="O5" s="33">
        <f>(((COUNTIF('6ème1'!L5:N5,"A"))*4)+((COUNTIF('6ème1'!L5:N5,"B"))*3)+((COUNTIF('6ème1'!L5:N5,"C"))*2)+((COUNTIF('6ème1'!L5:N5,"D"))*1))/2</f>
        <v>2</v>
      </c>
      <c r="P5" s="33" t="str">
        <f t="shared" ref="P5:P32" si="1">IF(O5&gt;3.7,"A",IF(O5&gt;2.8,"B",IF(O5&gt;1.5,"C",IF(O5&gt;=0,"D"))))</f>
        <v>C</v>
      </c>
      <c r="Q5" s="32"/>
      <c r="R5" s="32"/>
      <c r="S5" s="32"/>
      <c r="T5" s="33"/>
      <c r="U5" s="33"/>
      <c r="V5" s="40" t="s">
        <v>30</v>
      </c>
      <c r="W5" s="34"/>
      <c r="X5" s="39"/>
      <c r="Y5" s="75" t="s">
        <v>32</v>
      </c>
      <c r="Z5" s="34"/>
      <c r="AA5" s="39"/>
      <c r="AB5" s="75"/>
      <c r="AC5" s="74"/>
      <c r="AD5" s="39"/>
      <c r="AE5" s="75"/>
      <c r="AF5" s="74"/>
      <c r="AG5" s="39"/>
      <c r="AH5" s="75"/>
      <c r="AI5" s="74"/>
      <c r="AJ5" s="39"/>
      <c r="AK5" s="75"/>
      <c r="AL5" s="74"/>
      <c r="AM5" s="39"/>
      <c r="AN5" s="36" t="s">
        <v>30</v>
      </c>
      <c r="AO5" s="34"/>
      <c r="AP5" s="34"/>
      <c r="AQ5" s="34"/>
      <c r="AR5" s="34"/>
      <c r="AS5" s="32"/>
      <c r="AT5" s="33">
        <f>(((COUNTIF('6ème1'!V5:AS5,"A"))*4)+((COUNTIF('6ème1'!V5:AS5,"B"))*3)+((COUNTIF('6ème1'!V5:AS5,"C"))*2)+((COUNTIF('6ème1'!V5:AS5,"D"))*1))/3</f>
        <v>3.3333333333333335</v>
      </c>
      <c r="AU5" s="33" t="str">
        <f t="shared" ref="AU5:AU32" si="2">IF(AT5&gt;3.7,"A",IF(AT5&gt;2.8,"B",IF(AT5&gt;1.5,"C",IF(AT5&gt;=0,"D"))))</f>
        <v>B</v>
      </c>
      <c r="AV5" s="40" t="s">
        <v>30</v>
      </c>
      <c r="AW5" s="36" t="s">
        <v>30</v>
      </c>
      <c r="AX5" s="39" t="s">
        <v>32</v>
      </c>
      <c r="AY5" s="32"/>
      <c r="AZ5" s="32"/>
      <c r="BA5" s="32"/>
      <c r="BB5" s="33">
        <f>(((COUNTIF('6ème1'!AV5:BA5,"A"))*4)+((COUNTIF('6ème1'!AV5:BA5,"B"))*3)+((COUNTIF('6ème1'!AV5:BA5,"C"))*2)+((COUNTIF('6ème1'!AV5:BA5,"D"))*1))/3</f>
        <v>3.3333333333333335</v>
      </c>
      <c r="BC5" s="33" t="str">
        <f t="shared" ref="BC5:BC32" si="3">IF(BB5&gt;3.7,"A",IF(BB5&gt;2.8,"B",IF(BB5&gt;1.5,"C",IF(BB5&gt;=0,"D"))))</f>
        <v>B</v>
      </c>
      <c r="BD5" s="34"/>
      <c r="BE5" s="34"/>
      <c r="BF5" s="34"/>
      <c r="BG5" s="34"/>
      <c r="BH5" s="34"/>
      <c r="BI5" s="34"/>
      <c r="BJ5" s="34"/>
      <c r="BK5" s="34"/>
      <c r="BL5" s="34"/>
      <c r="BM5" s="75" t="s">
        <v>30</v>
      </c>
      <c r="BN5" s="34"/>
      <c r="BO5" s="34"/>
      <c r="BP5" s="34"/>
      <c r="BQ5" s="34"/>
      <c r="BR5" s="34"/>
      <c r="BS5" s="34"/>
      <c r="BT5" s="34"/>
      <c r="BU5" s="34"/>
      <c r="BV5" s="75" t="s">
        <v>33</v>
      </c>
      <c r="BW5" s="34"/>
      <c r="BX5" s="34"/>
      <c r="BY5" s="75" t="s">
        <v>32</v>
      </c>
      <c r="BZ5" s="34"/>
      <c r="CA5" s="34"/>
      <c r="CB5" s="34"/>
      <c r="CC5" s="34"/>
      <c r="CD5" s="34"/>
      <c r="CE5" s="96" t="s">
        <v>31</v>
      </c>
      <c r="CF5" s="34"/>
      <c r="CG5" s="32"/>
      <c r="CH5" s="33">
        <f>(((COUNTIF('6ème1'!BJ5:CG5,"A"))*4)+((COUNTIF('6ème1'!BJ5:CG5,"B"))*3)+((COUNTIF('6ème1'!BJ5:CG5,"C"))*2)+((COUNTIF('6ème1'!BJ5:CG5,"D"))*1))/4</f>
        <v>2.5</v>
      </c>
      <c r="CI5" s="33" t="str">
        <f t="shared" ref="CI5:CI32" si="4">IF(CH5&gt;3.7,"A",IF(CH5&gt;2.8,"B",IF(CH5&gt;1.5,"C",IF(CH5&gt;=0,"D"))))</f>
        <v>C</v>
      </c>
      <c r="CJ5" s="32"/>
      <c r="CK5" s="32"/>
      <c r="CL5" s="32"/>
      <c r="CM5" s="32"/>
      <c r="CN5" s="32"/>
      <c r="CO5" s="32"/>
      <c r="CP5" s="33"/>
      <c r="CQ5" s="33"/>
      <c r="CR5" s="38"/>
    </row>
    <row r="6" spans="1:96" ht="17.100000000000001" customHeight="1" x14ac:dyDescent="0.25">
      <c r="A6" s="31" t="s">
        <v>134</v>
      </c>
      <c r="B6" s="137" t="s">
        <v>31</v>
      </c>
      <c r="C6" s="151" t="s">
        <v>30</v>
      </c>
      <c r="D6" s="135"/>
      <c r="E6" s="152">
        <f>(((COUNTIF('6ème1'!B6:D6,"A"))*4)+((COUNTIF('6ème1'!B6:D6,"B"))*3)+((COUNTIF('6ème1'!B6:D6,"C"))*2)+((COUNTIF('6ème1'!B6:D6,"D"))*1))/2</f>
        <v>3.5</v>
      </c>
      <c r="F6" s="136" t="str">
        <f t="shared" si="0"/>
        <v>B</v>
      </c>
      <c r="G6" s="32"/>
      <c r="H6" s="32"/>
      <c r="I6" s="32"/>
      <c r="J6" s="33"/>
      <c r="K6" s="33"/>
      <c r="L6" s="94" t="s">
        <v>31</v>
      </c>
      <c r="M6" s="74" t="s">
        <v>30</v>
      </c>
      <c r="N6" s="34" t="s">
        <v>30</v>
      </c>
      <c r="O6" s="33">
        <f>(((COUNTIF('6ème1'!L6:N6,"A"))*4)+((COUNTIF('6ème1'!L6:N6,"B"))*3)+((COUNTIF('6ème1'!L6:N6,"C"))*2)+((COUNTIF('6ème1'!L6:N6,"D"))*1))/3</f>
        <v>3.6666666666666665</v>
      </c>
      <c r="P6" s="33" t="str">
        <f t="shared" si="1"/>
        <v>B</v>
      </c>
      <c r="Q6" s="32"/>
      <c r="R6" s="32"/>
      <c r="S6" s="32"/>
      <c r="T6" s="33"/>
      <c r="U6" s="33"/>
      <c r="V6" s="40" t="s">
        <v>31</v>
      </c>
      <c r="W6" s="34" t="s">
        <v>32</v>
      </c>
      <c r="X6" s="39"/>
      <c r="Y6" s="75" t="s">
        <v>32</v>
      </c>
      <c r="Z6" s="34" t="s">
        <v>31</v>
      </c>
      <c r="AA6" s="39"/>
      <c r="AB6" s="75"/>
      <c r="AC6" s="74"/>
      <c r="AD6" s="39"/>
      <c r="AE6" s="75"/>
      <c r="AF6" s="74"/>
      <c r="AG6" s="39"/>
      <c r="AH6" s="75"/>
      <c r="AI6" s="74"/>
      <c r="AJ6" s="39"/>
      <c r="AK6" s="75"/>
      <c r="AL6" s="74"/>
      <c r="AM6" s="39"/>
      <c r="AN6" s="36" t="s">
        <v>30</v>
      </c>
      <c r="AO6" s="34"/>
      <c r="AP6" s="34"/>
      <c r="AQ6" s="34"/>
      <c r="AR6" s="34"/>
      <c r="AS6" s="32"/>
      <c r="AT6" s="33">
        <f>(((COUNTIF('6ème1'!V6:AS6,"A"))*4)+((COUNTIF('6ème1'!V6:AS6,"B"))*3)+((COUNTIF('6ème1'!V6:AS6,"C"))*2)+((COUNTIF('6ème1'!V6:AS6,"D"))*1))/5</f>
        <v>2.8</v>
      </c>
      <c r="AU6" s="33" t="str">
        <f t="shared" si="2"/>
        <v>C</v>
      </c>
      <c r="AV6" s="40" t="s">
        <v>30</v>
      </c>
      <c r="AW6" s="36" t="s">
        <v>30</v>
      </c>
      <c r="AX6" s="39" t="s">
        <v>33</v>
      </c>
      <c r="AY6" s="32"/>
      <c r="AZ6" s="32"/>
      <c r="BA6" s="32"/>
      <c r="BB6" s="33">
        <f>(((COUNTIF('6ème1'!AV6:BA6,"A"))*4)+((COUNTIF('6ème1'!AV6:BA6,"B"))*3)+((COUNTIF('6ème1'!AV6:BA6,"C"))*2)+((COUNTIF('6ème1'!AV6:BA6,"D"))*1))/3</f>
        <v>3</v>
      </c>
      <c r="BC6" s="33" t="str">
        <f t="shared" si="3"/>
        <v>B</v>
      </c>
      <c r="BD6" s="34"/>
      <c r="BE6" s="34"/>
      <c r="BF6" s="34"/>
      <c r="BG6" s="34"/>
      <c r="BH6" s="34"/>
      <c r="BI6" s="34"/>
      <c r="BJ6" s="34"/>
      <c r="BK6" s="34"/>
      <c r="BL6" s="34"/>
      <c r="BM6" s="75" t="s">
        <v>32</v>
      </c>
      <c r="BN6" s="34" t="s">
        <v>33</v>
      </c>
      <c r="BO6" s="34"/>
      <c r="BP6" s="34"/>
      <c r="BQ6" s="34"/>
      <c r="BR6" s="34"/>
      <c r="BS6" s="34"/>
      <c r="BT6" s="34"/>
      <c r="BU6" s="34"/>
      <c r="BV6" s="75" t="s">
        <v>31</v>
      </c>
      <c r="BW6" s="34"/>
      <c r="BX6" s="34"/>
      <c r="BY6" s="75" t="s">
        <v>30</v>
      </c>
      <c r="BZ6" s="34"/>
      <c r="CA6" s="34"/>
      <c r="CB6" s="34"/>
      <c r="CC6" s="34"/>
      <c r="CD6" s="34"/>
      <c r="CE6" s="96" t="s">
        <v>31</v>
      </c>
      <c r="CF6" s="34"/>
      <c r="CG6" s="32"/>
      <c r="CH6" s="33">
        <f>(((COUNTIF('6ème1'!BJ6:CG6,"A"))*4)+((COUNTIF('6ème1'!BJ6:CG6,"B"))*3)+((COUNTIF('6ème1'!BJ6:CG6,"C"))*2)+((COUNTIF('6ème1'!BJ6:CG6,"D"))*1))/5</f>
        <v>2.6</v>
      </c>
      <c r="CI6" s="33" t="str">
        <f t="shared" si="4"/>
        <v>C</v>
      </c>
      <c r="CJ6" s="32"/>
      <c r="CK6" s="32"/>
      <c r="CL6" s="32"/>
      <c r="CM6" s="32"/>
      <c r="CN6" s="32"/>
      <c r="CO6" s="32"/>
      <c r="CP6" s="33"/>
      <c r="CQ6" s="33"/>
      <c r="CR6" s="38"/>
    </row>
    <row r="7" spans="1:96" ht="17.100000000000001" customHeight="1" x14ac:dyDescent="0.25">
      <c r="A7" s="31" t="s">
        <v>135</v>
      </c>
      <c r="B7" s="137" t="s">
        <v>31</v>
      </c>
      <c r="C7" s="151" t="s">
        <v>31</v>
      </c>
      <c r="D7" s="135"/>
      <c r="E7" s="152">
        <f>(((COUNTIF('6ème1'!B7:D7,"A"))*4)+((COUNTIF('6ème1'!B7:D7,"B"))*3)+((COUNTIF('6ème1'!B7:D7,"C"))*2)+((COUNTIF('6ème1'!B7:D7,"D"))*1))/2</f>
        <v>3</v>
      </c>
      <c r="F7" s="136" t="str">
        <f t="shared" si="0"/>
        <v>B</v>
      </c>
      <c r="G7" s="32"/>
      <c r="H7" s="32"/>
      <c r="I7" s="32"/>
      <c r="J7" s="33"/>
      <c r="K7" s="33"/>
      <c r="L7" s="94" t="s">
        <v>31</v>
      </c>
      <c r="M7" s="74" t="s">
        <v>30</v>
      </c>
      <c r="N7" s="34" t="s">
        <v>30</v>
      </c>
      <c r="O7" s="33">
        <f>(((COUNTIF('6ème1'!L7:N7,"A"))*4)+((COUNTIF('6ème1'!L7:N7,"B"))*3)+((COUNTIF('6ème1'!L7:N7,"C"))*2)+((COUNTIF('6ème1'!L7:N7,"D"))*1))/3</f>
        <v>3.6666666666666665</v>
      </c>
      <c r="P7" s="33" t="str">
        <f t="shared" si="1"/>
        <v>B</v>
      </c>
      <c r="Q7" s="32"/>
      <c r="R7" s="32"/>
      <c r="S7" s="32"/>
      <c r="T7" s="33"/>
      <c r="U7" s="33"/>
      <c r="V7" s="40" t="s">
        <v>31</v>
      </c>
      <c r="W7" s="34" t="s">
        <v>33</v>
      </c>
      <c r="X7" s="39"/>
      <c r="Y7" s="75" t="s">
        <v>32</v>
      </c>
      <c r="Z7" s="34" t="s">
        <v>31</v>
      </c>
      <c r="AA7" s="39"/>
      <c r="AB7" s="75"/>
      <c r="AC7" s="74"/>
      <c r="AD7" s="39"/>
      <c r="AE7" s="75"/>
      <c r="AF7" s="74"/>
      <c r="AG7" s="39"/>
      <c r="AH7" s="75"/>
      <c r="AI7" s="74"/>
      <c r="AJ7" s="39"/>
      <c r="AK7" s="75"/>
      <c r="AL7" s="74"/>
      <c r="AM7" s="39"/>
      <c r="AN7" s="36" t="s">
        <v>30</v>
      </c>
      <c r="AO7" s="34"/>
      <c r="AP7" s="34"/>
      <c r="AQ7" s="34"/>
      <c r="AR7" s="34"/>
      <c r="AS7" s="32"/>
      <c r="AT7" s="33">
        <f>(((COUNTIF('6ème1'!V7:AS7,"A"))*4)+((COUNTIF('6ème1'!V7:AS7,"B"))*3)+((COUNTIF('6ème1'!V7:AS7,"C"))*2)+((COUNTIF('6ème1'!V7:AS7,"D"))*1))/5</f>
        <v>2.6</v>
      </c>
      <c r="AU7" s="33" t="str">
        <f t="shared" si="2"/>
        <v>C</v>
      </c>
      <c r="AV7" s="40" t="s">
        <v>30</v>
      </c>
      <c r="AW7" s="36" t="s">
        <v>30</v>
      </c>
      <c r="AX7" s="39" t="s">
        <v>33</v>
      </c>
      <c r="AY7" s="32"/>
      <c r="AZ7" s="32"/>
      <c r="BA7" s="32"/>
      <c r="BB7" s="33">
        <f>(((COUNTIF('6ème1'!AV7:BA7,"A"))*4)+((COUNTIF('6ème1'!AV7:BA7,"B"))*3)+((COUNTIF('6ème1'!AV7:BA7,"C"))*2)+((COUNTIF('6ème1'!AV7:BA7,"D"))*1))/3</f>
        <v>3</v>
      </c>
      <c r="BC7" s="33" t="str">
        <f t="shared" si="3"/>
        <v>B</v>
      </c>
      <c r="BD7" s="34"/>
      <c r="BE7" s="34"/>
      <c r="BF7" s="34"/>
      <c r="BG7" s="34"/>
      <c r="BH7" s="34"/>
      <c r="BI7" s="34"/>
      <c r="BJ7" s="34"/>
      <c r="BK7" s="34"/>
      <c r="BL7" s="34"/>
      <c r="BM7" s="75"/>
      <c r="BN7" s="34" t="s">
        <v>31</v>
      </c>
      <c r="BO7" s="34"/>
      <c r="BP7" s="34"/>
      <c r="BQ7" s="34"/>
      <c r="BR7" s="34"/>
      <c r="BS7" s="34"/>
      <c r="BT7" s="34"/>
      <c r="BU7" s="34"/>
      <c r="BV7" s="75" t="s">
        <v>32</v>
      </c>
      <c r="BW7" s="34"/>
      <c r="BX7" s="34"/>
      <c r="BY7" s="75" t="s">
        <v>30</v>
      </c>
      <c r="BZ7" s="34"/>
      <c r="CA7" s="34"/>
      <c r="CB7" s="34"/>
      <c r="CC7" s="34"/>
      <c r="CD7" s="34"/>
      <c r="CE7" s="75" t="s">
        <v>32</v>
      </c>
      <c r="CF7" s="34"/>
      <c r="CG7" s="32"/>
      <c r="CH7" s="33">
        <f>(((COUNTIF('6ème1'!BJ7:CG7,"A"))*4)+((COUNTIF('6ème1'!BJ7:CG7,"B"))*3)+((COUNTIF('6ème1'!BJ7:CG7,"C"))*2)+((COUNTIF('6ème1'!BJ7:CG7,"D"))*1))/5</f>
        <v>2.2000000000000002</v>
      </c>
      <c r="CI7" s="33" t="str">
        <f t="shared" si="4"/>
        <v>C</v>
      </c>
      <c r="CJ7" s="32"/>
      <c r="CK7" s="32"/>
      <c r="CL7" s="32"/>
      <c r="CM7" s="32"/>
      <c r="CN7" s="32"/>
      <c r="CO7" s="32"/>
      <c r="CP7" s="33"/>
      <c r="CQ7" s="33"/>
      <c r="CR7" s="38"/>
    </row>
    <row r="8" spans="1:96" ht="17.100000000000001" customHeight="1" x14ac:dyDescent="0.25">
      <c r="A8" s="31" t="s">
        <v>136</v>
      </c>
      <c r="B8" s="137" t="s">
        <v>30</v>
      </c>
      <c r="C8" s="151" t="s">
        <v>30</v>
      </c>
      <c r="D8" s="135"/>
      <c r="E8" s="152">
        <f>(((COUNTIF('6ème1'!B8:D8,"A"))*4)+((COUNTIF('6ème1'!B8:D8,"B"))*3)+((COUNTIF('6ème1'!B8:D8,"C"))*2)+((COUNTIF('6ème1'!B8:D8,"D"))*1))/2</f>
        <v>4</v>
      </c>
      <c r="F8" s="136" t="str">
        <f t="shared" si="0"/>
        <v>A</v>
      </c>
      <c r="G8" s="32"/>
      <c r="H8" s="32"/>
      <c r="I8" s="32"/>
      <c r="J8" s="33"/>
      <c r="K8" s="33"/>
      <c r="L8" s="94" t="s">
        <v>31</v>
      </c>
      <c r="M8" s="74" t="s">
        <v>32</v>
      </c>
      <c r="N8" s="34" t="s">
        <v>30</v>
      </c>
      <c r="O8" s="33">
        <f>(((COUNTIF('6ème1'!L8:N8,"A"))*4)+((COUNTIF('6ème1'!L8:N8,"B"))*3)+((COUNTIF('6ème1'!L8:N8,"C"))*2)+((COUNTIF('6ème1'!L8:N8,"D"))*1))/3</f>
        <v>3</v>
      </c>
      <c r="P8" s="33" t="str">
        <f t="shared" si="1"/>
        <v>B</v>
      </c>
      <c r="Q8" s="32"/>
      <c r="R8" s="32"/>
      <c r="S8" s="32"/>
      <c r="T8" s="33"/>
      <c r="U8" s="33"/>
      <c r="V8" s="40" t="s">
        <v>31</v>
      </c>
      <c r="W8" s="34" t="s">
        <v>31</v>
      </c>
      <c r="X8" s="39"/>
      <c r="Y8" s="75" t="s">
        <v>32</v>
      </c>
      <c r="Z8" s="34" t="s">
        <v>31</v>
      </c>
      <c r="AA8" s="39"/>
      <c r="AB8" s="75"/>
      <c r="AC8" s="74"/>
      <c r="AD8" s="39"/>
      <c r="AE8" s="75"/>
      <c r="AF8" s="74"/>
      <c r="AG8" s="39"/>
      <c r="AH8" s="75"/>
      <c r="AI8" s="74"/>
      <c r="AJ8" s="39"/>
      <c r="AK8" s="75"/>
      <c r="AL8" s="74"/>
      <c r="AM8" s="39"/>
      <c r="AN8" s="36" t="s">
        <v>30</v>
      </c>
      <c r="AO8" s="34"/>
      <c r="AP8" s="34"/>
      <c r="AQ8" s="34"/>
      <c r="AR8" s="34"/>
      <c r="AS8" s="32"/>
      <c r="AT8" s="33">
        <f>(((COUNTIF('6ème1'!V8:AS8,"A"))*4)+((COUNTIF('6ème1'!V8:AS8,"B"))*3)+((COUNTIF('6ème1'!V8:AS8,"C"))*2)+((COUNTIF('6ème1'!V8:AS8,"D"))*1))/5</f>
        <v>3</v>
      </c>
      <c r="AU8" s="33" t="str">
        <f t="shared" si="2"/>
        <v>B</v>
      </c>
      <c r="AV8" s="40" t="s">
        <v>31</v>
      </c>
      <c r="AW8" s="36" t="s">
        <v>30</v>
      </c>
      <c r="AX8" s="39" t="s">
        <v>32</v>
      </c>
      <c r="AY8" s="32"/>
      <c r="AZ8" s="32"/>
      <c r="BA8" s="32"/>
      <c r="BB8" s="33">
        <f>(((COUNTIF('6ème1'!AV8:BA8,"A"))*4)+((COUNTIF('6ème1'!AV8:BA8,"B"))*3)+((COUNTIF('6ème1'!AV8:BA8,"C"))*2)+((COUNTIF('6ème1'!AV8:BA8,"D"))*1))/3</f>
        <v>3</v>
      </c>
      <c r="BC8" s="33" t="str">
        <f t="shared" si="3"/>
        <v>B</v>
      </c>
      <c r="BD8" s="34"/>
      <c r="BE8" s="34"/>
      <c r="BF8" s="34"/>
      <c r="BG8" s="34"/>
      <c r="BH8" s="34"/>
      <c r="BI8" s="34"/>
      <c r="BJ8" s="34"/>
      <c r="BK8" s="34"/>
      <c r="BL8" s="34"/>
      <c r="BM8" s="75" t="s">
        <v>32</v>
      </c>
      <c r="BN8" s="34" t="s">
        <v>34</v>
      </c>
      <c r="BO8" s="34"/>
      <c r="BP8" s="34"/>
      <c r="BQ8" s="34"/>
      <c r="BR8" s="34"/>
      <c r="BS8" s="34"/>
      <c r="BT8" s="34"/>
      <c r="BU8" s="34"/>
      <c r="BV8" s="75" t="s">
        <v>33</v>
      </c>
      <c r="BW8" s="34"/>
      <c r="BX8" s="34"/>
      <c r="BY8" s="75" t="s">
        <v>30</v>
      </c>
      <c r="BZ8" s="34"/>
      <c r="CA8" s="34"/>
      <c r="CB8" s="34"/>
      <c r="CC8" s="34"/>
      <c r="CD8" s="34"/>
      <c r="CE8" s="75" t="s">
        <v>31</v>
      </c>
      <c r="CF8" s="34"/>
      <c r="CG8" s="32"/>
      <c r="CH8" s="33">
        <f>(((COUNTIF('6ème1'!BJ8:CG8,"A"))*4)+((COUNTIF('6ème1'!BJ8:CG8,"B"))*3)+((COUNTIF('6ème1'!BJ8:CG8,"C"))*2)+((COUNTIF('6ème1'!BJ8:CG8,"D"))*1))/5</f>
        <v>2</v>
      </c>
      <c r="CI8" s="33" t="str">
        <f t="shared" si="4"/>
        <v>C</v>
      </c>
      <c r="CJ8" s="32"/>
      <c r="CK8" s="32"/>
      <c r="CL8" s="32"/>
      <c r="CM8" s="32"/>
      <c r="CN8" s="32"/>
      <c r="CO8" s="32"/>
      <c r="CP8" s="33"/>
      <c r="CQ8" s="33"/>
      <c r="CR8" s="38"/>
    </row>
    <row r="9" spans="1:96" ht="17.100000000000001" customHeight="1" x14ac:dyDescent="0.25">
      <c r="A9" s="31" t="s">
        <v>137</v>
      </c>
      <c r="B9" s="137" t="s">
        <v>31</v>
      </c>
      <c r="C9" s="151" t="s">
        <v>30</v>
      </c>
      <c r="D9" s="135"/>
      <c r="E9" s="152">
        <f>(((COUNTIF('6ème1'!B9:D9,"A"))*4)+((COUNTIF('6ème1'!B9:D9,"B"))*3)+((COUNTIF('6ème1'!B9:D9,"C"))*2)+((COUNTIF('6ème1'!B9:D9,"D"))*1))/2</f>
        <v>3.5</v>
      </c>
      <c r="F9" s="136" t="str">
        <f t="shared" si="0"/>
        <v>B</v>
      </c>
      <c r="G9" s="32"/>
      <c r="H9" s="32"/>
      <c r="I9" s="32"/>
      <c r="J9" s="33"/>
      <c r="K9" s="33"/>
      <c r="L9" s="94" t="s">
        <v>31</v>
      </c>
      <c r="M9" s="74" t="s">
        <v>30</v>
      </c>
      <c r="N9" s="34" t="s">
        <v>30</v>
      </c>
      <c r="O9" s="33">
        <f>(((COUNTIF('6ème1'!L9:N9,"A"))*4)+((COUNTIF('6ème1'!L9:N9,"B"))*3)+((COUNTIF('6ème1'!L9:N9,"C"))*2)+((COUNTIF('6ème1'!L9:N9,"D"))*1))/3</f>
        <v>3.6666666666666665</v>
      </c>
      <c r="P9" s="33" t="str">
        <f t="shared" si="1"/>
        <v>B</v>
      </c>
      <c r="Q9" s="32"/>
      <c r="R9" s="32"/>
      <c r="S9" s="32"/>
      <c r="T9" s="33"/>
      <c r="U9" s="33"/>
      <c r="V9" s="42" t="s">
        <v>31</v>
      </c>
      <c r="W9" s="34" t="s">
        <v>33</v>
      </c>
      <c r="X9" s="41"/>
      <c r="Y9" s="78" t="s">
        <v>32</v>
      </c>
      <c r="Z9" s="34" t="s">
        <v>31</v>
      </c>
      <c r="AA9" s="41"/>
      <c r="AB9" s="78"/>
      <c r="AC9" s="77"/>
      <c r="AD9" s="41"/>
      <c r="AE9" s="78"/>
      <c r="AF9" s="77"/>
      <c r="AG9" s="41"/>
      <c r="AH9" s="78"/>
      <c r="AI9" s="77"/>
      <c r="AJ9" s="41"/>
      <c r="AK9" s="78"/>
      <c r="AL9" s="77"/>
      <c r="AM9" s="41"/>
      <c r="AN9" s="36" t="s">
        <v>30</v>
      </c>
      <c r="AO9" s="34"/>
      <c r="AP9" s="34"/>
      <c r="AQ9" s="34"/>
      <c r="AR9" s="34"/>
      <c r="AS9" s="32"/>
      <c r="AT9" s="33">
        <f>(((COUNTIF('6ème1'!V9:AS9,"A"))*4)+((COUNTIF('6ème1'!V9:AS9,"B"))*3)+((COUNTIF('6ème1'!V9:AS9,"C"))*2)+((COUNTIF('6ème1'!V9:AS9,"D"))*1))/5</f>
        <v>2.6</v>
      </c>
      <c r="AU9" s="33" t="str">
        <f t="shared" si="2"/>
        <v>C</v>
      </c>
      <c r="AV9" s="42" t="s">
        <v>31</v>
      </c>
      <c r="AW9" s="36" t="s">
        <v>30</v>
      </c>
      <c r="AX9" s="41" t="s">
        <v>32</v>
      </c>
      <c r="AY9" s="32"/>
      <c r="AZ9" s="32"/>
      <c r="BA9" s="32"/>
      <c r="BB9" s="33">
        <f>(((COUNTIF('6ème1'!AV9:BA9,"A"))*4)+((COUNTIF('6ème1'!AV9:BA9,"B"))*3)+((COUNTIF('6ème1'!AV9:BA9,"C"))*2)+((COUNTIF('6ème1'!AV9:BA9,"D"))*1))/3</f>
        <v>3</v>
      </c>
      <c r="BC9" s="33" t="str">
        <f t="shared" si="3"/>
        <v>B</v>
      </c>
      <c r="BD9" s="34"/>
      <c r="BE9" s="34"/>
      <c r="BF9" s="34"/>
      <c r="BG9" s="34"/>
      <c r="BH9" s="34"/>
      <c r="BI9" s="34"/>
      <c r="BJ9" s="34"/>
      <c r="BK9" s="34"/>
      <c r="BL9" s="34"/>
      <c r="BM9" s="78" t="s">
        <v>30</v>
      </c>
      <c r="BN9" s="34" t="s">
        <v>34</v>
      </c>
      <c r="BO9" s="34"/>
      <c r="BP9" s="34"/>
      <c r="BQ9" s="34"/>
      <c r="BR9" s="34"/>
      <c r="BS9" s="34"/>
      <c r="BT9" s="34"/>
      <c r="BU9" s="34"/>
      <c r="BV9" s="78" t="s">
        <v>31</v>
      </c>
      <c r="BW9" s="34"/>
      <c r="BX9" s="34"/>
      <c r="BY9" s="78" t="s">
        <v>32</v>
      </c>
      <c r="BZ9" s="34"/>
      <c r="CA9" s="34"/>
      <c r="CB9" s="34"/>
      <c r="CC9" s="34"/>
      <c r="CD9" s="34"/>
      <c r="CE9" s="75" t="s">
        <v>31</v>
      </c>
      <c r="CF9" s="34"/>
      <c r="CG9" s="32"/>
      <c r="CH9" s="33">
        <f>(((COUNTIF('6ème1'!BJ9:CG9,"A"))*4)+((COUNTIF('6ème1'!BJ9:CG9,"B"))*3)+((COUNTIF('6ème1'!BJ9:CG9,"C"))*2)+((COUNTIF('6ème1'!BJ9:CG9,"D"))*1))/5</f>
        <v>2.4</v>
      </c>
      <c r="CI9" s="33" t="str">
        <f t="shared" si="4"/>
        <v>C</v>
      </c>
      <c r="CJ9" s="32"/>
      <c r="CK9" s="32"/>
      <c r="CL9" s="32"/>
      <c r="CM9" s="32"/>
      <c r="CN9" s="32"/>
      <c r="CO9" s="32"/>
      <c r="CP9" s="33"/>
      <c r="CQ9" s="33"/>
      <c r="CR9" s="38"/>
    </row>
    <row r="10" spans="1:96" ht="17.100000000000001" customHeight="1" x14ac:dyDescent="0.25">
      <c r="A10" s="31" t="s">
        <v>138</v>
      </c>
      <c r="B10" s="137" t="s">
        <v>32</v>
      </c>
      <c r="C10" s="151" t="s">
        <v>30</v>
      </c>
      <c r="D10" s="135"/>
      <c r="E10" s="152">
        <f>(((COUNTIF('6ème1'!B10:D10,"A"))*4)+((COUNTIF('6ème1'!B10:D10,"B"))*3)+((COUNTIF('6ème1'!B10:D10,"C"))*2)+((COUNTIF('6ème1'!B10:D10,"D"))*1))/2</f>
        <v>3</v>
      </c>
      <c r="F10" s="136" t="str">
        <f t="shared" si="0"/>
        <v>B</v>
      </c>
      <c r="G10" s="32"/>
      <c r="H10" s="32"/>
      <c r="I10" s="32"/>
      <c r="J10" s="33"/>
      <c r="K10" s="33"/>
      <c r="L10" s="94" t="s">
        <v>31</v>
      </c>
      <c r="M10" s="74" t="s">
        <v>30</v>
      </c>
      <c r="N10" s="34" t="s">
        <v>31</v>
      </c>
      <c r="O10" s="33">
        <f>(((COUNTIF('6ème1'!L10:N10,"A"))*4)+((COUNTIF('6ème1'!L10:N10,"B"))*3)+((COUNTIF('6ème1'!L10:N10,"C"))*2)+((COUNTIF('6ème1'!L10:N10,"D"))*1))/3</f>
        <v>3.3333333333333335</v>
      </c>
      <c r="P10" s="33" t="str">
        <f t="shared" si="1"/>
        <v>B</v>
      </c>
      <c r="Q10" s="32"/>
      <c r="R10" s="32"/>
      <c r="S10" s="32"/>
      <c r="T10" s="33"/>
      <c r="U10" s="33"/>
      <c r="V10" s="42" t="s">
        <v>31</v>
      </c>
      <c r="W10" s="34" t="s">
        <v>33</v>
      </c>
      <c r="X10" s="41"/>
      <c r="Y10" s="78" t="s">
        <v>31</v>
      </c>
      <c r="Z10" s="34" t="s">
        <v>31</v>
      </c>
      <c r="AA10" s="41"/>
      <c r="AB10" s="78"/>
      <c r="AC10" s="77"/>
      <c r="AD10" s="41"/>
      <c r="AE10" s="78"/>
      <c r="AF10" s="77"/>
      <c r="AG10" s="41"/>
      <c r="AH10" s="78"/>
      <c r="AI10" s="77"/>
      <c r="AJ10" s="41"/>
      <c r="AK10" s="78"/>
      <c r="AL10" s="77"/>
      <c r="AM10" s="41"/>
      <c r="AN10" s="36" t="s">
        <v>30</v>
      </c>
      <c r="AO10" s="34"/>
      <c r="AP10" s="34"/>
      <c r="AQ10" s="34"/>
      <c r="AR10" s="34"/>
      <c r="AS10" s="32"/>
      <c r="AT10" s="33">
        <f>(((COUNTIF('6ème1'!V10:AS10,"A"))*4)+((COUNTIF('6ème1'!V10:AS10,"B"))*3)+((COUNTIF('6ème1'!V10:AS10,"C"))*2)+((COUNTIF('6ème1'!V10:AS10,"D"))*1))/5</f>
        <v>2.8</v>
      </c>
      <c r="AU10" s="33" t="str">
        <f t="shared" si="2"/>
        <v>C</v>
      </c>
      <c r="AV10" s="42" t="s">
        <v>30</v>
      </c>
      <c r="AW10" s="36" t="s">
        <v>30</v>
      </c>
      <c r="AX10" s="41" t="s">
        <v>30</v>
      </c>
      <c r="AY10" s="32"/>
      <c r="AZ10" s="32"/>
      <c r="BA10" s="32"/>
      <c r="BB10" s="33">
        <f>(((COUNTIF('6ème1'!AV10:BA10,"A"))*4)+((COUNTIF('6ème1'!AV10:BA10,"B"))*3)+((COUNTIF('6ème1'!AV10:BA10,"C"))*2)+((COUNTIF('6ème1'!AV10:BA10,"D"))*1))/3</f>
        <v>4</v>
      </c>
      <c r="BC10" s="33" t="str">
        <f t="shared" si="3"/>
        <v>A</v>
      </c>
      <c r="BD10" s="34"/>
      <c r="BE10" s="34"/>
      <c r="BF10" s="34"/>
      <c r="BG10" s="34"/>
      <c r="BH10" s="34"/>
      <c r="BI10" s="34"/>
      <c r="BJ10" s="34"/>
      <c r="BK10" s="34"/>
      <c r="BL10" s="34"/>
      <c r="BM10" s="78" t="s">
        <v>30</v>
      </c>
      <c r="BN10" s="34" t="s">
        <v>33</v>
      </c>
      <c r="BO10" s="34"/>
      <c r="BP10" s="34"/>
      <c r="BQ10" s="34"/>
      <c r="BR10" s="34"/>
      <c r="BS10" s="34"/>
      <c r="BT10" s="34"/>
      <c r="BU10" s="34"/>
      <c r="BV10" s="78" t="s">
        <v>33</v>
      </c>
      <c r="BW10" s="34"/>
      <c r="BX10" s="34"/>
      <c r="BY10" s="78" t="s">
        <v>32</v>
      </c>
      <c r="BZ10" s="34"/>
      <c r="CA10" s="34"/>
      <c r="CB10" s="34"/>
      <c r="CC10" s="34"/>
      <c r="CD10" s="34"/>
      <c r="CE10" s="75" t="s">
        <v>31</v>
      </c>
      <c r="CF10" s="34"/>
      <c r="CG10" s="32"/>
      <c r="CH10" s="33">
        <f>(((COUNTIF('6ème1'!BJ10:CG10,"A"))*4)+((COUNTIF('6ème1'!BJ10:CG10,"B"))*3)+((COUNTIF('6ème1'!BJ10:CG10,"C"))*2)+((COUNTIF('6ème1'!BJ10:CG10,"D"))*1))/5</f>
        <v>2.2000000000000002</v>
      </c>
      <c r="CI10" s="33" t="str">
        <f t="shared" si="4"/>
        <v>C</v>
      </c>
      <c r="CJ10" s="32"/>
      <c r="CK10" s="32"/>
      <c r="CL10" s="32"/>
      <c r="CM10" s="32"/>
      <c r="CN10" s="32"/>
      <c r="CO10" s="32"/>
      <c r="CP10" s="33"/>
      <c r="CQ10" s="33"/>
      <c r="CR10" s="38"/>
    </row>
    <row r="11" spans="1:96" ht="17.100000000000001" customHeight="1" x14ac:dyDescent="0.25">
      <c r="A11" s="31" t="s">
        <v>139</v>
      </c>
      <c r="B11" s="137" t="s">
        <v>31</v>
      </c>
      <c r="C11" s="151" t="s">
        <v>31</v>
      </c>
      <c r="D11" s="135"/>
      <c r="E11" s="152">
        <f>(((COUNTIF('6ème1'!B11:D11,"A"))*4)+((COUNTIF('6ème1'!B11:D11,"B"))*3)+((COUNTIF('6ème1'!B11:D11,"C"))*2)+((COUNTIF('6ème1'!B11:D11,"D"))*1))/2</f>
        <v>3</v>
      </c>
      <c r="F11" s="136" t="str">
        <f t="shared" si="0"/>
        <v>B</v>
      </c>
      <c r="G11" s="32"/>
      <c r="H11" s="32"/>
      <c r="I11" s="32"/>
      <c r="J11" s="33"/>
      <c r="K11" s="33"/>
      <c r="L11" s="94" t="s">
        <v>33</v>
      </c>
      <c r="M11" s="74" t="s">
        <v>32</v>
      </c>
      <c r="N11" s="34" t="s">
        <v>30</v>
      </c>
      <c r="O11" s="33">
        <f>(((COUNTIF('6ème1'!L11:N11,"A"))*4)+((COUNTIF('6ème1'!L11:N11,"B"))*3)+((COUNTIF('6ème1'!L11:N11,"C"))*2)+((COUNTIF('6ème1'!L11:N11,"D"))*1))/3</f>
        <v>2.3333333333333335</v>
      </c>
      <c r="P11" s="33" t="str">
        <f t="shared" si="1"/>
        <v>C</v>
      </c>
      <c r="Q11" s="32"/>
      <c r="R11" s="32"/>
      <c r="S11" s="32"/>
      <c r="T11" s="33"/>
      <c r="U11" s="33"/>
      <c r="V11" s="42" t="s">
        <v>31</v>
      </c>
      <c r="W11" s="34" t="s">
        <v>32</v>
      </c>
      <c r="X11" s="41"/>
      <c r="Y11" s="78" t="s">
        <v>32</v>
      </c>
      <c r="Z11" s="34" t="s">
        <v>31</v>
      </c>
      <c r="AA11" s="41"/>
      <c r="AB11" s="78"/>
      <c r="AC11" s="77"/>
      <c r="AD11" s="41"/>
      <c r="AE11" s="78"/>
      <c r="AF11" s="77"/>
      <c r="AG11" s="41"/>
      <c r="AH11" s="78"/>
      <c r="AI11" s="77"/>
      <c r="AJ11" s="41"/>
      <c r="AK11" s="78"/>
      <c r="AL11" s="77"/>
      <c r="AM11" s="41"/>
      <c r="AN11" s="36" t="s">
        <v>30</v>
      </c>
      <c r="AO11" s="34"/>
      <c r="AP11" s="34"/>
      <c r="AQ11" s="34"/>
      <c r="AR11" s="34"/>
      <c r="AS11" s="32"/>
      <c r="AT11" s="33">
        <f>(((COUNTIF('6ème1'!V11:AS11,"A"))*4)+((COUNTIF('6ème1'!V11:AS11,"B"))*3)+((COUNTIF('6ème1'!V11:AS11,"C"))*2)+((COUNTIF('6ème1'!V11:AS11,"D"))*1))/5</f>
        <v>2.8</v>
      </c>
      <c r="AU11" s="33" t="str">
        <f t="shared" si="2"/>
        <v>C</v>
      </c>
      <c r="AV11" s="42" t="s">
        <v>30</v>
      </c>
      <c r="AW11" s="36" t="s">
        <v>30</v>
      </c>
      <c r="AX11" s="41" t="s">
        <v>32</v>
      </c>
      <c r="AY11" s="32"/>
      <c r="AZ11" s="32"/>
      <c r="BA11" s="32"/>
      <c r="BB11" s="33">
        <f>(((COUNTIF('6ème1'!AV11:BA11,"A"))*4)+((COUNTIF('6ème1'!AV11:BA11,"B"))*3)+((COUNTIF('6ème1'!AV11:BA11,"C"))*2)+((COUNTIF('6ème1'!AV11:BA11,"D"))*1))/3</f>
        <v>3.3333333333333335</v>
      </c>
      <c r="BC11" s="33" t="str">
        <f t="shared" si="3"/>
        <v>B</v>
      </c>
      <c r="BD11" s="34"/>
      <c r="BE11" s="34"/>
      <c r="BF11" s="34"/>
      <c r="BG11" s="34"/>
      <c r="BH11" s="34"/>
      <c r="BI11" s="34"/>
      <c r="BJ11" s="34"/>
      <c r="BK11" s="34"/>
      <c r="BL11" s="34"/>
      <c r="BM11" s="78" t="s">
        <v>33</v>
      </c>
      <c r="BN11" s="34" t="s">
        <v>30</v>
      </c>
      <c r="BO11" s="34"/>
      <c r="BP11" s="34"/>
      <c r="BQ11" s="34"/>
      <c r="BR11" s="34"/>
      <c r="BS11" s="34"/>
      <c r="BT11" s="34"/>
      <c r="BU11" s="34"/>
      <c r="BV11" s="78" t="s">
        <v>31</v>
      </c>
      <c r="BW11" s="34"/>
      <c r="BX11" s="34"/>
      <c r="BY11" s="78" t="s">
        <v>30</v>
      </c>
      <c r="BZ11" s="34"/>
      <c r="CA11" s="34"/>
      <c r="CB11" s="34"/>
      <c r="CC11" s="34"/>
      <c r="CD11" s="34"/>
      <c r="CE11" s="75" t="s">
        <v>31</v>
      </c>
      <c r="CF11" s="34"/>
      <c r="CG11" s="32"/>
      <c r="CH11" s="33">
        <f>(((COUNTIF('6ème1'!BJ11:CG11,"A"))*4)+((COUNTIF('6ème1'!BJ11:CG11,"B"))*3)+((COUNTIF('6ème1'!BJ11:CG11,"C"))*2)+((COUNTIF('6ème1'!BJ11:CG11,"D"))*1))/5</f>
        <v>3</v>
      </c>
      <c r="CI11" s="33" t="str">
        <f t="shared" si="4"/>
        <v>B</v>
      </c>
      <c r="CJ11" s="32"/>
      <c r="CK11" s="32"/>
      <c r="CL11" s="32"/>
      <c r="CM11" s="32"/>
      <c r="CN11" s="32"/>
      <c r="CO11" s="32"/>
      <c r="CP11" s="33"/>
      <c r="CQ11" s="33"/>
      <c r="CR11" s="38"/>
    </row>
    <row r="12" spans="1:96" ht="17.100000000000001" customHeight="1" x14ac:dyDescent="0.25">
      <c r="A12" s="31" t="s">
        <v>140</v>
      </c>
      <c r="B12" s="137" t="s">
        <v>30</v>
      </c>
      <c r="C12" s="151" t="s">
        <v>30</v>
      </c>
      <c r="D12" s="135"/>
      <c r="E12" s="152">
        <f>(((COUNTIF('6ème1'!B12:D12,"A"))*4)+((COUNTIF('6ème1'!B12:D12,"B"))*3)+((COUNTIF('6ème1'!B12:D12,"C"))*2)+((COUNTIF('6ème1'!B12:D12,"D"))*1))/2</f>
        <v>4</v>
      </c>
      <c r="F12" s="136" t="str">
        <f t="shared" si="0"/>
        <v>A</v>
      </c>
      <c r="G12" s="32"/>
      <c r="H12" s="32"/>
      <c r="I12" s="32"/>
      <c r="J12" s="33"/>
      <c r="K12" s="33"/>
      <c r="L12" s="94" t="s">
        <v>31</v>
      </c>
      <c r="M12" s="74" t="s">
        <v>30</v>
      </c>
      <c r="N12" s="34" t="s">
        <v>30</v>
      </c>
      <c r="O12" s="33">
        <f>(((COUNTIF('6ème1'!L12:N12,"A"))*4)+((COUNTIF('6ème1'!L12:N12,"B"))*3)+((COUNTIF('6ème1'!L12:N12,"C"))*2)+((COUNTIF('6ème1'!L12:N12,"D"))*1))/3</f>
        <v>3.6666666666666665</v>
      </c>
      <c r="P12" s="33" t="str">
        <f t="shared" si="1"/>
        <v>B</v>
      </c>
      <c r="Q12" s="32"/>
      <c r="R12" s="32"/>
      <c r="S12" s="32"/>
      <c r="T12" s="33"/>
      <c r="U12" s="33"/>
      <c r="V12" s="42" t="s">
        <v>31</v>
      </c>
      <c r="W12" s="34" t="s">
        <v>32</v>
      </c>
      <c r="X12" s="41"/>
      <c r="Y12" s="78" t="s">
        <v>32</v>
      </c>
      <c r="Z12" s="34" t="s">
        <v>31</v>
      </c>
      <c r="AA12" s="41"/>
      <c r="AB12" s="78"/>
      <c r="AC12" s="77"/>
      <c r="AD12" s="41"/>
      <c r="AE12" s="78"/>
      <c r="AF12" s="77"/>
      <c r="AG12" s="41"/>
      <c r="AH12" s="78"/>
      <c r="AI12" s="77"/>
      <c r="AJ12" s="41"/>
      <c r="AK12" s="78"/>
      <c r="AL12" s="77"/>
      <c r="AM12" s="41"/>
      <c r="AN12" s="36" t="s">
        <v>30</v>
      </c>
      <c r="AO12" s="34"/>
      <c r="AP12" s="34"/>
      <c r="AQ12" s="34"/>
      <c r="AR12" s="34"/>
      <c r="AS12" s="32"/>
      <c r="AT12" s="33">
        <f>(((COUNTIF('6ème1'!V12:AS12,"A"))*4)+((COUNTIF('6ème1'!V12:AS12,"B"))*3)+((COUNTIF('6ème1'!V12:AS12,"C"))*2)+((COUNTIF('6ème1'!V12:AS12,"D"))*1))/5</f>
        <v>2.8</v>
      </c>
      <c r="AU12" s="33" t="str">
        <f t="shared" si="2"/>
        <v>C</v>
      </c>
      <c r="AV12" s="42" t="s">
        <v>30</v>
      </c>
      <c r="AW12" s="36" t="s">
        <v>30</v>
      </c>
      <c r="AX12" s="41" t="s">
        <v>30</v>
      </c>
      <c r="AY12" s="32"/>
      <c r="AZ12" s="32"/>
      <c r="BA12" s="32"/>
      <c r="BB12" s="33">
        <f>(((COUNTIF('6ème1'!AV12:BA12,"A"))*4)+((COUNTIF('6ème1'!AV12:BA12,"B"))*3)+((COUNTIF('6ème1'!AV12:BA12,"C"))*2)+((COUNTIF('6ème1'!AV12:BA12,"D"))*1))/3</f>
        <v>4</v>
      </c>
      <c r="BC12" s="33" t="str">
        <f t="shared" si="3"/>
        <v>A</v>
      </c>
      <c r="BD12" s="34"/>
      <c r="BE12" s="34"/>
      <c r="BF12" s="34"/>
      <c r="BG12" s="34"/>
      <c r="BH12" s="34"/>
      <c r="BI12" s="34"/>
      <c r="BJ12" s="34"/>
      <c r="BK12" s="34"/>
      <c r="BL12" s="34"/>
      <c r="BM12" s="78" t="s">
        <v>32</v>
      </c>
      <c r="BN12" s="34" t="s">
        <v>32</v>
      </c>
      <c r="BO12" s="34"/>
      <c r="BP12" s="34"/>
      <c r="BQ12" s="34"/>
      <c r="BR12" s="34"/>
      <c r="BS12" s="34"/>
      <c r="BT12" s="34"/>
      <c r="BU12" s="34"/>
      <c r="BV12" s="78" t="s">
        <v>31</v>
      </c>
      <c r="BW12" s="34"/>
      <c r="BX12" s="34"/>
      <c r="BY12" s="78" t="s">
        <v>30</v>
      </c>
      <c r="BZ12" s="34"/>
      <c r="CA12" s="34"/>
      <c r="CB12" s="34"/>
      <c r="CC12" s="34"/>
      <c r="CD12" s="34"/>
      <c r="CE12" s="75" t="s">
        <v>31</v>
      </c>
      <c r="CF12" s="34"/>
      <c r="CG12" s="32"/>
      <c r="CH12" s="33">
        <f>(((COUNTIF('6ème1'!BJ12:CG12,"A"))*4)+((COUNTIF('6ème1'!BJ12:CG12,"B"))*3)+((COUNTIF('6ème1'!BJ12:CG12,"C"))*2)+((COUNTIF('6ème1'!BJ12:CG12,"D"))*1))/5</f>
        <v>2.8</v>
      </c>
      <c r="CI12" s="33" t="str">
        <f t="shared" si="4"/>
        <v>C</v>
      </c>
      <c r="CJ12" s="32"/>
      <c r="CK12" s="32"/>
      <c r="CL12" s="32"/>
      <c r="CM12" s="32"/>
      <c r="CN12" s="32"/>
      <c r="CO12" s="32"/>
      <c r="CP12" s="33"/>
      <c r="CQ12" s="33"/>
      <c r="CR12" s="38"/>
    </row>
    <row r="13" spans="1:96" ht="17.100000000000001" customHeight="1" x14ac:dyDescent="0.25">
      <c r="A13" s="31" t="s">
        <v>141</v>
      </c>
      <c r="B13" s="137" t="s">
        <v>31</v>
      </c>
      <c r="C13" s="151" t="s">
        <v>30</v>
      </c>
      <c r="D13" s="135"/>
      <c r="E13" s="152">
        <f>(((COUNTIF('6ème1'!B13:D13,"A"))*4)+((COUNTIF('6ème1'!B13:D13,"B"))*3)+((COUNTIF('6ème1'!B13:D13,"C"))*2)+((COUNTIF('6ème1'!B13:D13,"D"))*1))/2</f>
        <v>3.5</v>
      </c>
      <c r="F13" s="136" t="str">
        <f t="shared" si="0"/>
        <v>B</v>
      </c>
      <c r="G13" s="32"/>
      <c r="H13" s="32"/>
      <c r="I13" s="32"/>
      <c r="J13" s="33"/>
      <c r="K13" s="33"/>
      <c r="L13" s="94" t="s">
        <v>31</v>
      </c>
      <c r="M13" s="74" t="s">
        <v>30</v>
      </c>
      <c r="N13" s="34" t="s">
        <v>30</v>
      </c>
      <c r="O13" s="33">
        <f>(((COUNTIF('6ème1'!L13:N13,"A"))*4)+((COUNTIF('6ème1'!L13:N13,"B"))*3)+((COUNTIF('6ème1'!L13:N13,"C"))*2)+((COUNTIF('6ème1'!L13:N13,"D"))*1))/3</f>
        <v>3.6666666666666665</v>
      </c>
      <c r="P13" s="33" t="str">
        <f t="shared" si="1"/>
        <v>B</v>
      </c>
      <c r="Q13" s="32"/>
      <c r="R13" s="32"/>
      <c r="S13" s="32"/>
      <c r="T13" s="33"/>
      <c r="U13" s="33"/>
      <c r="V13" s="42" t="s">
        <v>30</v>
      </c>
      <c r="W13" s="34" t="s">
        <v>33</v>
      </c>
      <c r="X13" s="41"/>
      <c r="Y13" s="78" t="s">
        <v>31</v>
      </c>
      <c r="Z13" s="34" t="s">
        <v>31</v>
      </c>
      <c r="AA13" s="41"/>
      <c r="AB13" s="78"/>
      <c r="AC13" s="77"/>
      <c r="AD13" s="41"/>
      <c r="AE13" s="78"/>
      <c r="AF13" s="77"/>
      <c r="AG13" s="41"/>
      <c r="AH13" s="78"/>
      <c r="AI13" s="77"/>
      <c r="AJ13" s="41"/>
      <c r="AK13" s="78"/>
      <c r="AL13" s="77"/>
      <c r="AM13" s="41"/>
      <c r="AN13" s="36" t="s">
        <v>30</v>
      </c>
      <c r="AO13" s="34"/>
      <c r="AP13" s="34"/>
      <c r="AQ13" s="34"/>
      <c r="AR13" s="34"/>
      <c r="AS13" s="32"/>
      <c r="AT13" s="33">
        <f>(((COUNTIF('6ème1'!V13:AS13,"A"))*4)+((COUNTIF('6ème1'!V13:AS13,"B"))*3)+((COUNTIF('6ème1'!V13:AS13,"C"))*2)+((COUNTIF('6ème1'!V13:AS13,"D"))*1))/5</f>
        <v>3</v>
      </c>
      <c r="AU13" s="33" t="str">
        <f t="shared" si="2"/>
        <v>B</v>
      </c>
      <c r="AV13" s="42" t="s">
        <v>30</v>
      </c>
      <c r="AW13" s="36" t="s">
        <v>30</v>
      </c>
      <c r="AX13" s="41" t="s">
        <v>30</v>
      </c>
      <c r="AY13" s="32"/>
      <c r="AZ13" s="32"/>
      <c r="BA13" s="32"/>
      <c r="BB13" s="33">
        <f>(((COUNTIF('6ème1'!AV13:BA13,"A"))*4)+((COUNTIF('6ème1'!AV13:BA13,"B"))*3)+((COUNTIF('6ème1'!AV13:BA13,"C"))*2)+((COUNTIF('6ème1'!AV13:BA13,"D"))*1))/3</f>
        <v>4</v>
      </c>
      <c r="BC13" s="33" t="str">
        <f t="shared" si="3"/>
        <v>A</v>
      </c>
      <c r="BD13" s="34"/>
      <c r="BE13" s="34"/>
      <c r="BF13" s="34"/>
      <c r="BG13" s="34"/>
      <c r="BH13" s="34"/>
      <c r="BI13" s="34"/>
      <c r="BJ13" s="34"/>
      <c r="BK13" s="34"/>
      <c r="BL13" s="34"/>
      <c r="BM13" s="78" t="s">
        <v>30</v>
      </c>
      <c r="BN13" s="34" t="s">
        <v>30</v>
      </c>
      <c r="BO13" s="34"/>
      <c r="BP13" s="34"/>
      <c r="BQ13" s="34"/>
      <c r="BR13" s="34"/>
      <c r="BS13" s="34"/>
      <c r="BT13" s="34"/>
      <c r="BU13" s="34"/>
      <c r="BV13" s="78" t="s">
        <v>31</v>
      </c>
      <c r="BW13" s="34"/>
      <c r="BX13" s="34"/>
      <c r="BY13" s="78" t="s">
        <v>31</v>
      </c>
      <c r="BZ13" s="34"/>
      <c r="CA13" s="34"/>
      <c r="CB13" s="34"/>
      <c r="CC13" s="34"/>
      <c r="CD13" s="34"/>
      <c r="CE13" s="75" t="s">
        <v>31</v>
      </c>
      <c r="CF13" s="34"/>
      <c r="CG13" s="32"/>
      <c r="CH13" s="33">
        <f>(((COUNTIF('6ème1'!BJ13:CG13,"A"))*4)+((COUNTIF('6ème1'!BJ13:CG13,"B"))*3)+((COUNTIF('6ème1'!BJ13:CG13,"C"))*2)+((COUNTIF('6ème1'!BJ13:CG13,"D"))*1))/5</f>
        <v>3.4</v>
      </c>
      <c r="CI13" s="33" t="str">
        <f t="shared" si="4"/>
        <v>B</v>
      </c>
      <c r="CJ13" s="32"/>
      <c r="CK13" s="32"/>
      <c r="CL13" s="32"/>
      <c r="CM13" s="32"/>
      <c r="CN13" s="32"/>
      <c r="CO13" s="32"/>
      <c r="CP13" s="33"/>
      <c r="CQ13" s="33"/>
      <c r="CR13" s="38"/>
    </row>
    <row r="14" spans="1:96" ht="17.100000000000001" customHeight="1" x14ac:dyDescent="0.25">
      <c r="A14" s="31" t="s">
        <v>142</v>
      </c>
      <c r="B14" s="137" t="s">
        <v>30</v>
      </c>
      <c r="C14" s="151" t="s">
        <v>30</v>
      </c>
      <c r="D14" s="135"/>
      <c r="E14" s="152">
        <f>(((COUNTIF('6ème1'!B14:D14,"A"))*4)+((COUNTIF('6ème1'!B14:D14,"B"))*3)+((COUNTIF('6ème1'!B14:D14,"C"))*2)+((COUNTIF('6ème1'!B14:D14,"D"))*1))/2</f>
        <v>4</v>
      </c>
      <c r="F14" s="136" t="str">
        <f t="shared" si="0"/>
        <v>A</v>
      </c>
      <c r="G14" s="32"/>
      <c r="H14" s="32"/>
      <c r="I14" s="32"/>
      <c r="J14" s="33"/>
      <c r="K14" s="33"/>
      <c r="L14" s="94" t="s">
        <v>32</v>
      </c>
      <c r="M14" s="74" t="s">
        <v>30</v>
      </c>
      <c r="N14" s="34" t="s">
        <v>30</v>
      </c>
      <c r="O14" s="33">
        <f>(((COUNTIF('6ème1'!L14:N14,"A"))*4)+((COUNTIF('6ème1'!L14:N14,"B"))*3)+((COUNTIF('6ème1'!L14:N14,"C"))*2)+((COUNTIF('6ème1'!L14:N14,"D"))*1))/3</f>
        <v>3.3333333333333335</v>
      </c>
      <c r="P14" s="33" t="str">
        <f t="shared" si="1"/>
        <v>B</v>
      </c>
      <c r="Q14" s="32"/>
      <c r="R14" s="32"/>
      <c r="S14" s="32"/>
      <c r="T14" s="33"/>
      <c r="U14" s="33"/>
      <c r="V14" s="42" t="s">
        <v>30</v>
      </c>
      <c r="W14" s="34" t="s">
        <v>31</v>
      </c>
      <c r="X14" s="41"/>
      <c r="Y14" s="78" t="s">
        <v>31</v>
      </c>
      <c r="Z14" s="34" t="s">
        <v>31</v>
      </c>
      <c r="AA14" s="41"/>
      <c r="AB14" s="78"/>
      <c r="AC14" s="77"/>
      <c r="AD14" s="41"/>
      <c r="AE14" s="78"/>
      <c r="AF14" s="77"/>
      <c r="AG14" s="41"/>
      <c r="AH14" s="78"/>
      <c r="AI14" s="77"/>
      <c r="AJ14" s="41"/>
      <c r="AK14" s="78"/>
      <c r="AL14" s="77"/>
      <c r="AM14" s="41"/>
      <c r="AN14" s="36" t="s">
        <v>30</v>
      </c>
      <c r="AO14" s="34"/>
      <c r="AP14" s="34"/>
      <c r="AQ14" s="34"/>
      <c r="AR14" s="34"/>
      <c r="AS14" s="32"/>
      <c r="AT14" s="33">
        <f>(((COUNTIF('6ème1'!V14:AS14,"A"))*4)+((COUNTIF('6ème1'!V14:AS14,"B"))*3)+((COUNTIF('6ème1'!V14:AS14,"C"))*2)+((COUNTIF('6ème1'!V14:AS14,"D"))*1))/5</f>
        <v>3.4</v>
      </c>
      <c r="AU14" s="33" t="str">
        <f t="shared" si="2"/>
        <v>B</v>
      </c>
      <c r="AV14" s="42" t="s">
        <v>30</v>
      </c>
      <c r="AW14" s="36" t="s">
        <v>30</v>
      </c>
      <c r="AX14" s="41" t="s">
        <v>30</v>
      </c>
      <c r="AY14" s="32"/>
      <c r="AZ14" s="32"/>
      <c r="BA14" s="32"/>
      <c r="BB14" s="33">
        <f>(((COUNTIF('6ème1'!AV14:BA14,"A"))*4)+((COUNTIF('6ème1'!AV14:BA14,"B"))*3)+((COUNTIF('6ème1'!AV14:BA14,"C"))*2)+((COUNTIF('6ème1'!AV14:BA14,"D"))*1))/3</f>
        <v>4</v>
      </c>
      <c r="BC14" s="33" t="str">
        <f t="shared" si="3"/>
        <v>A</v>
      </c>
      <c r="BD14" s="34"/>
      <c r="BE14" s="34"/>
      <c r="BF14" s="34"/>
      <c r="BG14" s="34"/>
      <c r="BH14" s="34"/>
      <c r="BI14" s="34"/>
      <c r="BJ14" s="34"/>
      <c r="BK14" s="34"/>
      <c r="BL14" s="34"/>
      <c r="BM14" s="78" t="s">
        <v>30</v>
      </c>
      <c r="BN14" s="34" t="s">
        <v>31</v>
      </c>
      <c r="BO14" s="34"/>
      <c r="BP14" s="34"/>
      <c r="BQ14" s="34"/>
      <c r="BR14" s="34"/>
      <c r="BS14" s="34"/>
      <c r="BT14" s="34"/>
      <c r="BU14" s="34"/>
      <c r="BV14" s="78" t="s">
        <v>30</v>
      </c>
      <c r="BW14" s="34"/>
      <c r="BX14" s="34"/>
      <c r="BY14" s="78" t="s">
        <v>31</v>
      </c>
      <c r="BZ14" s="34"/>
      <c r="CA14" s="34"/>
      <c r="CB14" s="34"/>
      <c r="CC14" s="34"/>
      <c r="CD14" s="34"/>
      <c r="CE14" s="75" t="s">
        <v>31</v>
      </c>
      <c r="CF14" s="34"/>
      <c r="CG14" s="32"/>
      <c r="CH14" s="33">
        <f>(((COUNTIF('6ème1'!BJ14:CG14,"A"))*4)+((COUNTIF('6ème1'!BJ14:CG14,"B"))*3)+((COUNTIF('6ème1'!BJ14:CG14,"C"))*2)+((COUNTIF('6ème1'!BJ14:CG14,"D"))*1))/5</f>
        <v>3.4</v>
      </c>
      <c r="CI14" s="33" t="str">
        <f t="shared" si="4"/>
        <v>B</v>
      </c>
      <c r="CJ14" s="32"/>
      <c r="CK14" s="32"/>
      <c r="CL14" s="32"/>
      <c r="CM14" s="32"/>
      <c r="CN14" s="32"/>
      <c r="CO14" s="32"/>
      <c r="CP14" s="33"/>
      <c r="CQ14" s="33"/>
      <c r="CR14" s="38"/>
    </row>
    <row r="15" spans="1:96" ht="17.100000000000001" customHeight="1" x14ac:dyDescent="0.25">
      <c r="A15" s="31" t="s">
        <v>143</v>
      </c>
      <c r="B15" s="137" t="s">
        <v>30</v>
      </c>
      <c r="C15" s="151" t="s">
        <v>30</v>
      </c>
      <c r="D15" s="135"/>
      <c r="E15" s="152">
        <f>(((COUNTIF('6ème1'!B15:D15,"A"))*4)+((COUNTIF('6ème1'!B15:D15,"B"))*3)+((COUNTIF('6ème1'!B15:D15,"C"))*2)+((COUNTIF('6ème1'!B15:D15,"D"))*1))/2</f>
        <v>4</v>
      </c>
      <c r="F15" s="136" t="str">
        <f t="shared" si="0"/>
        <v>A</v>
      </c>
      <c r="G15" s="32"/>
      <c r="H15" s="32"/>
      <c r="I15" s="32"/>
      <c r="J15" s="33"/>
      <c r="K15" s="33"/>
      <c r="L15" s="94" t="s">
        <v>31</v>
      </c>
      <c r="M15" s="74" t="s">
        <v>30</v>
      </c>
      <c r="N15" s="34" t="s">
        <v>30</v>
      </c>
      <c r="O15" s="33">
        <f>(((COUNTIF('6ème1'!L15:N15,"A"))*4)+((COUNTIF('6ème1'!L15:N15,"B"))*3)+((COUNTIF('6ème1'!L15:N15,"C"))*2)+((COUNTIF('6ème1'!L15:N15,"D"))*1))/3</f>
        <v>3.6666666666666665</v>
      </c>
      <c r="P15" s="33" t="str">
        <f t="shared" si="1"/>
        <v>B</v>
      </c>
      <c r="Q15" s="32"/>
      <c r="R15" s="32"/>
      <c r="S15" s="32"/>
      <c r="T15" s="33"/>
      <c r="U15" s="33"/>
      <c r="V15" s="42" t="s">
        <v>30</v>
      </c>
      <c r="W15" s="34" t="s">
        <v>30</v>
      </c>
      <c r="X15" s="41"/>
      <c r="Y15" s="78" t="s">
        <v>32</v>
      </c>
      <c r="Z15" s="34" t="s">
        <v>31</v>
      </c>
      <c r="AA15" s="41"/>
      <c r="AB15" s="78"/>
      <c r="AC15" s="77"/>
      <c r="AD15" s="41"/>
      <c r="AE15" s="78"/>
      <c r="AF15" s="77"/>
      <c r="AG15" s="41"/>
      <c r="AH15" s="78"/>
      <c r="AI15" s="77"/>
      <c r="AJ15" s="41"/>
      <c r="AK15" s="78"/>
      <c r="AL15" s="77"/>
      <c r="AM15" s="41"/>
      <c r="AN15" s="36" t="s">
        <v>30</v>
      </c>
      <c r="AO15" s="34"/>
      <c r="AP15" s="34"/>
      <c r="AQ15" s="34"/>
      <c r="AR15" s="34"/>
      <c r="AS15" s="32"/>
      <c r="AT15" s="33">
        <f>(((COUNTIF('6ème1'!V15:AS15,"A"))*4)+((COUNTIF('6ème1'!V15:AS15,"B"))*3)+((COUNTIF('6ème1'!V15:AS15,"C"))*2)+((COUNTIF('6ème1'!V15:AS15,"D"))*1))/5</f>
        <v>3.4</v>
      </c>
      <c r="AU15" s="33" t="str">
        <f t="shared" si="2"/>
        <v>B</v>
      </c>
      <c r="AV15" s="42" t="s">
        <v>30</v>
      </c>
      <c r="AW15" s="36" t="s">
        <v>30</v>
      </c>
      <c r="AX15" s="41" t="s">
        <v>30</v>
      </c>
      <c r="AY15" s="32"/>
      <c r="AZ15" s="32"/>
      <c r="BA15" s="32"/>
      <c r="BB15" s="33">
        <f>(((COUNTIF('6ème1'!AV15:BA15,"A"))*4)+((COUNTIF('6ème1'!AV15:BA15,"B"))*3)+((COUNTIF('6ème1'!AV15:BA15,"C"))*2)+((COUNTIF('6ème1'!AV15:BA15,"D"))*1))/3</f>
        <v>4</v>
      </c>
      <c r="BC15" s="33" t="str">
        <f t="shared" si="3"/>
        <v>A</v>
      </c>
      <c r="BD15" s="34"/>
      <c r="BE15" s="34"/>
      <c r="BF15" s="34"/>
      <c r="BG15" s="34"/>
      <c r="BH15" s="34"/>
      <c r="BI15" s="34"/>
      <c r="BJ15" s="34"/>
      <c r="BK15" s="34"/>
      <c r="BL15" s="34"/>
      <c r="BM15" s="78" t="s">
        <v>30</v>
      </c>
      <c r="BN15" s="34" t="s">
        <v>30</v>
      </c>
      <c r="BO15" s="34"/>
      <c r="BP15" s="34"/>
      <c r="BQ15" s="34"/>
      <c r="BR15" s="34"/>
      <c r="BS15" s="34"/>
      <c r="BT15" s="34"/>
      <c r="BU15" s="34"/>
      <c r="BV15" s="78" t="s">
        <v>30</v>
      </c>
      <c r="BW15" s="34"/>
      <c r="BX15" s="34"/>
      <c r="BY15" s="78" t="s">
        <v>30</v>
      </c>
      <c r="BZ15" s="34"/>
      <c r="CA15" s="34"/>
      <c r="CB15" s="34"/>
      <c r="CC15" s="34"/>
      <c r="CD15" s="34"/>
      <c r="CE15" s="78" t="s">
        <v>32</v>
      </c>
      <c r="CF15" s="34"/>
      <c r="CG15" s="32"/>
      <c r="CH15" s="33">
        <f>(((COUNTIF('6ème1'!BJ15:CG15,"A"))*4)+((COUNTIF('6ème1'!BJ15:CG15,"B"))*3)+((COUNTIF('6ème1'!BJ15:CG15,"C"))*2)+((COUNTIF('6ème1'!BJ15:CG15,"D"))*1))/5</f>
        <v>3.6</v>
      </c>
      <c r="CI15" s="33" t="str">
        <f t="shared" si="4"/>
        <v>B</v>
      </c>
      <c r="CJ15" s="32"/>
      <c r="CK15" s="32"/>
      <c r="CL15" s="32"/>
      <c r="CM15" s="32"/>
      <c r="CN15" s="32"/>
      <c r="CO15" s="32"/>
      <c r="CP15" s="33"/>
      <c r="CQ15" s="33"/>
      <c r="CR15" s="38"/>
    </row>
    <row r="16" spans="1:96" ht="17.100000000000001" customHeight="1" x14ac:dyDescent="0.25">
      <c r="A16" s="31" t="s">
        <v>144</v>
      </c>
      <c r="B16" s="137" t="s">
        <v>32</v>
      </c>
      <c r="C16" s="151" t="s">
        <v>30</v>
      </c>
      <c r="D16" s="135"/>
      <c r="E16" s="152">
        <f>(((COUNTIF('6ème1'!B16:D16,"A"))*4)+((COUNTIF('6ème1'!B16:D16,"B"))*3)+((COUNTIF('6ème1'!B16:D16,"C"))*2)+((COUNTIF('6ème1'!B16:D16,"D"))*1))/2</f>
        <v>3</v>
      </c>
      <c r="F16" s="136" t="str">
        <f t="shared" si="0"/>
        <v>B</v>
      </c>
      <c r="G16" s="32"/>
      <c r="H16" s="32"/>
      <c r="I16" s="32"/>
      <c r="J16" s="33"/>
      <c r="K16" s="33"/>
      <c r="L16" s="94" t="s">
        <v>31</v>
      </c>
      <c r="M16" s="74" t="s">
        <v>30</v>
      </c>
      <c r="N16" s="34" t="s">
        <v>30</v>
      </c>
      <c r="O16" s="33">
        <f>(((COUNTIF('6ème1'!L16:N16,"A"))*4)+((COUNTIF('6ème1'!L16:N16,"B"))*3)+((COUNTIF('6ème1'!L16:N16,"C"))*2)+((COUNTIF('6ème1'!L16:N16,"D"))*1))/3</f>
        <v>3.6666666666666665</v>
      </c>
      <c r="P16" s="33" t="str">
        <f t="shared" si="1"/>
        <v>B</v>
      </c>
      <c r="Q16" s="32"/>
      <c r="R16" s="32"/>
      <c r="S16" s="32"/>
      <c r="T16" s="33"/>
      <c r="U16" s="33"/>
      <c r="V16" s="42" t="s">
        <v>30</v>
      </c>
      <c r="W16" s="34" t="s">
        <v>32</v>
      </c>
      <c r="X16" s="41"/>
      <c r="Y16" s="78" t="s">
        <v>31</v>
      </c>
      <c r="Z16" s="34" t="s">
        <v>31</v>
      </c>
      <c r="AA16" s="41"/>
      <c r="AB16" s="78"/>
      <c r="AC16" s="77"/>
      <c r="AD16" s="41"/>
      <c r="AE16" s="78"/>
      <c r="AF16" s="77"/>
      <c r="AG16" s="41"/>
      <c r="AH16" s="78"/>
      <c r="AI16" s="77"/>
      <c r="AJ16" s="41"/>
      <c r="AK16" s="78"/>
      <c r="AL16" s="77"/>
      <c r="AM16" s="41"/>
      <c r="AN16" s="36" t="s">
        <v>30</v>
      </c>
      <c r="AO16" s="34"/>
      <c r="AP16" s="34"/>
      <c r="AQ16" s="34"/>
      <c r="AR16" s="34"/>
      <c r="AS16" s="32"/>
      <c r="AT16" s="33">
        <f>(((COUNTIF('6ème1'!V16:AS16,"A"))*4)+((COUNTIF('6ème1'!V16:AS16,"B"))*3)+((COUNTIF('6ème1'!V16:AS16,"C"))*2)+((COUNTIF('6ème1'!V16:AS16,"D"))*1))/5</f>
        <v>3.2</v>
      </c>
      <c r="AU16" s="33" t="str">
        <f t="shared" si="2"/>
        <v>B</v>
      </c>
      <c r="AV16" s="42" t="s">
        <v>30</v>
      </c>
      <c r="AW16" s="36" t="s">
        <v>30</v>
      </c>
      <c r="AX16" s="41" t="s">
        <v>30</v>
      </c>
      <c r="AY16" s="32"/>
      <c r="AZ16" s="32"/>
      <c r="BA16" s="32"/>
      <c r="BB16" s="33">
        <f>(((COUNTIF('6ème1'!AV16:BA16,"A"))*4)+((COUNTIF('6ème1'!AV16:BA16,"B"))*3)+((COUNTIF('6ème1'!AV16:BA16,"C"))*2)+((COUNTIF('6ème1'!AV16:BA16,"D"))*1))/3</f>
        <v>4</v>
      </c>
      <c r="BC16" s="33" t="str">
        <f t="shared" si="3"/>
        <v>A</v>
      </c>
      <c r="BD16" s="34"/>
      <c r="BE16" s="34"/>
      <c r="BF16" s="34"/>
      <c r="BG16" s="34"/>
      <c r="BH16" s="34"/>
      <c r="BI16" s="34"/>
      <c r="BJ16" s="34"/>
      <c r="BK16" s="34"/>
      <c r="BL16" s="34"/>
      <c r="BM16" s="78" t="s">
        <v>30</v>
      </c>
      <c r="BN16" s="34" t="s">
        <v>30</v>
      </c>
      <c r="BO16" s="34"/>
      <c r="BP16" s="34"/>
      <c r="BQ16" s="34"/>
      <c r="BR16" s="34"/>
      <c r="BS16" s="34"/>
      <c r="BT16" s="34"/>
      <c r="BU16" s="34"/>
      <c r="BV16" s="78" t="s">
        <v>33</v>
      </c>
      <c r="BW16" s="34"/>
      <c r="BX16" s="34"/>
      <c r="BY16" s="78" t="s">
        <v>30</v>
      </c>
      <c r="BZ16" s="34"/>
      <c r="CA16" s="34"/>
      <c r="CB16" s="34"/>
      <c r="CC16" s="34"/>
      <c r="CD16" s="34"/>
      <c r="CE16" s="78" t="s">
        <v>31</v>
      </c>
      <c r="CF16" s="34"/>
      <c r="CG16" s="32"/>
      <c r="CH16" s="33">
        <f>(((COUNTIF('6ème1'!BJ16:CG16,"A"))*4)+((COUNTIF('6ème1'!BJ16:CG16,"B"))*3)+((COUNTIF('6ème1'!BJ16:CG16,"C"))*2)+((COUNTIF('6ème1'!BJ16:CG16,"D"))*1))/5</f>
        <v>3.2</v>
      </c>
      <c r="CI16" s="33" t="str">
        <f t="shared" si="4"/>
        <v>B</v>
      </c>
      <c r="CJ16" s="32"/>
      <c r="CK16" s="32"/>
      <c r="CL16" s="32"/>
      <c r="CM16" s="32"/>
      <c r="CN16" s="32"/>
      <c r="CO16" s="32"/>
      <c r="CP16" s="33"/>
      <c r="CQ16" s="33"/>
      <c r="CR16" s="38"/>
    </row>
    <row r="17" spans="1:96" ht="17.100000000000001" customHeight="1" x14ac:dyDescent="0.25">
      <c r="A17" s="31" t="s">
        <v>145</v>
      </c>
      <c r="B17" s="137" t="s">
        <v>32</v>
      </c>
      <c r="C17" s="151"/>
      <c r="D17" s="135"/>
      <c r="E17" s="152">
        <f>(((COUNTIF('6ème1'!B17:D17,"A"))*4)+((COUNTIF('6ème1'!B17:D17,"B"))*3)+((COUNTIF('6ème1'!B17:D17,"C"))*2)+((COUNTIF('6ème1'!B17:D17,"D"))*1))/1</f>
        <v>2</v>
      </c>
      <c r="F17" s="136" t="str">
        <f t="shared" si="0"/>
        <v>C</v>
      </c>
      <c r="G17" s="32"/>
      <c r="H17" s="32"/>
      <c r="I17" s="32"/>
      <c r="J17" s="33"/>
      <c r="K17" s="33"/>
      <c r="L17" s="94" t="s">
        <v>31</v>
      </c>
      <c r="M17" s="74" t="s">
        <v>33</v>
      </c>
      <c r="N17" s="34"/>
      <c r="O17" s="33">
        <f>(((COUNTIF('6ème1'!L17:N17,"A"))*4)+((COUNTIF('6ème1'!L17:N17,"B"))*3)+((COUNTIF('6ème1'!L17:N17,"C"))*2)+((COUNTIF('6ème1'!L17:N17,"D"))*1))/2</f>
        <v>2</v>
      </c>
      <c r="P17" s="33" t="str">
        <f t="shared" si="1"/>
        <v>C</v>
      </c>
      <c r="Q17" s="32"/>
      <c r="R17" s="32"/>
      <c r="S17" s="32"/>
      <c r="T17" s="33"/>
      <c r="U17" s="33"/>
      <c r="V17" s="42" t="s">
        <v>30</v>
      </c>
      <c r="W17" s="34"/>
      <c r="X17" s="41"/>
      <c r="Y17" s="78" t="s">
        <v>33</v>
      </c>
      <c r="Z17" s="34"/>
      <c r="AA17" s="41"/>
      <c r="AB17" s="78"/>
      <c r="AC17" s="77"/>
      <c r="AD17" s="41"/>
      <c r="AE17" s="78"/>
      <c r="AF17" s="77"/>
      <c r="AG17" s="41"/>
      <c r="AH17" s="78"/>
      <c r="AI17" s="77"/>
      <c r="AJ17" s="41"/>
      <c r="AK17" s="78"/>
      <c r="AL17" s="77"/>
      <c r="AM17" s="41"/>
      <c r="AN17" s="77" t="s">
        <v>31</v>
      </c>
      <c r="AO17" s="34"/>
      <c r="AP17" s="34"/>
      <c r="AQ17" s="34"/>
      <c r="AR17" s="34"/>
      <c r="AS17" s="32"/>
      <c r="AT17" s="33">
        <f>(((COUNTIF('6ème1'!V17:AS17,"A"))*4)+((COUNTIF('6ème1'!V17:AS17,"B"))*3)+((COUNTIF('6ème1'!V17:AS17,"C"))*2)+((COUNTIF('6ème1'!V17:AS17,"D"))*1))/3</f>
        <v>2.6666666666666665</v>
      </c>
      <c r="AU17" s="33" t="str">
        <f t="shared" si="2"/>
        <v>C</v>
      </c>
      <c r="AV17" s="42" t="s">
        <v>30</v>
      </c>
      <c r="AW17" s="77" t="s">
        <v>31</v>
      </c>
      <c r="AX17" s="41" t="s">
        <v>32</v>
      </c>
      <c r="AY17" s="32"/>
      <c r="AZ17" s="32"/>
      <c r="BA17" s="32"/>
      <c r="BB17" s="33">
        <f>(((COUNTIF('6ème1'!AV17:BA17,"A"))*4)+((COUNTIF('6ème1'!AV17:BA17,"B"))*3)+((COUNTIF('6ème1'!AV17:BA17,"C"))*2)+((COUNTIF('6ème1'!AV17:BA17,"D"))*1))/3</f>
        <v>3</v>
      </c>
      <c r="BC17" s="33" t="str">
        <f t="shared" si="3"/>
        <v>B</v>
      </c>
      <c r="BD17" s="34"/>
      <c r="BE17" s="34"/>
      <c r="BF17" s="34"/>
      <c r="BG17" s="34"/>
      <c r="BH17" s="34"/>
      <c r="BI17" s="34"/>
      <c r="BJ17" s="34"/>
      <c r="BK17" s="34"/>
      <c r="BL17" s="34"/>
      <c r="BM17" s="78" t="s">
        <v>30</v>
      </c>
      <c r="BN17" s="34"/>
      <c r="BO17" s="34"/>
      <c r="BP17" s="34"/>
      <c r="BQ17" s="34"/>
      <c r="BR17" s="34"/>
      <c r="BS17" s="34"/>
      <c r="BT17" s="34"/>
      <c r="BU17" s="34"/>
      <c r="BV17" s="78" t="s">
        <v>32</v>
      </c>
      <c r="BW17" s="34"/>
      <c r="BX17" s="34"/>
      <c r="BY17" s="78" t="s">
        <v>32</v>
      </c>
      <c r="BZ17" s="34"/>
      <c r="CA17" s="34"/>
      <c r="CB17" s="34"/>
      <c r="CC17" s="34"/>
      <c r="CD17" s="34"/>
      <c r="CE17" s="78" t="s">
        <v>32</v>
      </c>
      <c r="CF17" s="34"/>
      <c r="CG17" s="32"/>
      <c r="CH17" s="33">
        <f>(((COUNTIF('6ème1'!BJ17:CG17,"A"))*4)+((COUNTIF('6ème1'!BJ17:CG17,"B"))*3)+((COUNTIF('6ème1'!BJ17:CG17,"C"))*2)+((COUNTIF('6ème1'!BJ17:CG17,"D"))*1))/4</f>
        <v>2.5</v>
      </c>
      <c r="CI17" s="33" t="str">
        <f t="shared" si="4"/>
        <v>C</v>
      </c>
      <c r="CJ17" s="32"/>
      <c r="CK17" s="32"/>
      <c r="CL17" s="32"/>
      <c r="CM17" s="32"/>
      <c r="CN17" s="32"/>
      <c r="CO17" s="32"/>
      <c r="CP17" s="33"/>
      <c r="CQ17" s="33"/>
      <c r="CR17" s="38"/>
    </row>
    <row r="18" spans="1:96" ht="17.100000000000001" customHeight="1" x14ac:dyDescent="0.25">
      <c r="A18" s="31" t="s">
        <v>146</v>
      </c>
      <c r="B18" s="137" t="s">
        <v>30</v>
      </c>
      <c r="C18" s="151" t="s">
        <v>30</v>
      </c>
      <c r="D18" s="135"/>
      <c r="E18" s="152">
        <f>(((COUNTIF('6ème1'!B18:D18,"A"))*4)+((COUNTIF('6ème1'!B18:D18,"B"))*3)+((COUNTIF('6ème1'!B18:D18,"C"))*2)+((COUNTIF('6ème1'!B18:D18,"D"))*1))/2</f>
        <v>4</v>
      </c>
      <c r="F18" s="136" t="str">
        <f t="shared" si="0"/>
        <v>A</v>
      </c>
      <c r="G18" s="32"/>
      <c r="H18" s="32"/>
      <c r="I18" s="32"/>
      <c r="J18" s="33"/>
      <c r="K18" s="33"/>
      <c r="L18" s="94" t="s">
        <v>31</v>
      </c>
      <c r="M18" s="74" t="s">
        <v>30</v>
      </c>
      <c r="N18" s="34" t="s">
        <v>30</v>
      </c>
      <c r="O18" s="33">
        <f>(((COUNTIF('6ème1'!L18:N18,"A"))*4)+((COUNTIF('6ème1'!L18:N18,"B"))*3)+((COUNTIF('6ème1'!L18:N18,"C"))*2)+((COUNTIF('6ème1'!L18:N18,"D"))*1))/3</f>
        <v>3.6666666666666665</v>
      </c>
      <c r="P18" s="33" t="str">
        <f t="shared" si="1"/>
        <v>B</v>
      </c>
      <c r="Q18" s="32"/>
      <c r="R18" s="32"/>
      <c r="S18" s="32"/>
      <c r="T18" s="33"/>
      <c r="U18" s="33"/>
      <c r="V18" s="42" t="s">
        <v>31</v>
      </c>
      <c r="W18" s="34" t="s">
        <v>30</v>
      </c>
      <c r="X18" s="41"/>
      <c r="Y18" s="78" t="s">
        <v>32</v>
      </c>
      <c r="Z18" s="34" t="s">
        <v>31</v>
      </c>
      <c r="AA18" s="41"/>
      <c r="AB18" s="78"/>
      <c r="AC18" s="77"/>
      <c r="AD18" s="41"/>
      <c r="AE18" s="78"/>
      <c r="AF18" s="77"/>
      <c r="AG18" s="41"/>
      <c r="AH18" s="78"/>
      <c r="AI18" s="77"/>
      <c r="AJ18" s="41"/>
      <c r="AK18" s="78"/>
      <c r="AL18" s="77"/>
      <c r="AM18" s="41"/>
      <c r="AN18" s="77" t="s">
        <v>30</v>
      </c>
      <c r="AO18" s="34"/>
      <c r="AP18" s="34"/>
      <c r="AQ18" s="34"/>
      <c r="AR18" s="34"/>
      <c r="AS18" s="32"/>
      <c r="AT18" s="33">
        <f>(((COUNTIF('6ème1'!V18:AS18,"A"))*4)+((COUNTIF('6ème1'!V18:AS18,"B"))*3)+((COUNTIF('6ème1'!V18:AS18,"C"))*2)+((COUNTIF('6ème1'!V18:AS18,"D"))*1))/5</f>
        <v>3.2</v>
      </c>
      <c r="AU18" s="33" t="str">
        <f t="shared" si="2"/>
        <v>B</v>
      </c>
      <c r="AV18" s="42" t="s">
        <v>30</v>
      </c>
      <c r="AW18" s="77" t="s">
        <v>30</v>
      </c>
      <c r="AX18" s="41" t="s">
        <v>30</v>
      </c>
      <c r="AY18" s="32"/>
      <c r="AZ18" s="32"/>
      <c r="BA18" s="32"/>
      <c r="BB18" s="33">
        <f>(((COUNTIF('6ème1'!AV18:BA18,"A"))*4)+((COUNTIF('6ème1'!AV18:BA18,"B"))*3)+((COUNTIF('6ème1'!AV18:BA18,"C"))*2)+((COUNTIF('6ème1'!AV18:BA18,"D"))*1))/3</f>
        <v>4</v>
      </c>
      <c r="BC18" s="33" t="str">
        <f t="shared" si="3"/>
        <v>A</v>
      </c>
      <c r="BD18" s="34"/>
      <c r="BE18" s="34"/>
      <c r="BF18" s="34"/>
      <c r="BG18" s="34"/>
      <c r="BH18" s="34"/>
      <c r="BI18" s="34"/>
      <c r="BJ18" s="34"/>
      <c r="BK18" s="34"/>
      <c r="BL18" s="34"/>
      <c r="BM18" s="78" t="s">
        <v>32</v>
      </c>
      <c r="BN18" s="34" t="s">
        <v>32</v>
      </c>
      <c r="BO18" s="34"/>
      <c r="BP18" s="34"/>
      <c r="BQ18" s="34"/>
      <c r="BR18" s="34"/>
      <c r="BS18" s="34"/>
      <c r="BT18" s="34"/>
      <c r="BU18" s="34"/>
      <c r="BV18" s="78" t="s">
        <v>30</v>
      </c>
      <c r="BW18" s="34"/>
      <c r="BX18" s="34"/>
      <c r="BY18" s="78" t="s">
        <v>30</v>
      </c>
      <c r="BZ18" s="34"/>
      <c r="CA18" s="34"/>
      <c r="CB18" s="34"/>
      <c r="CC18" s="34"/>
      <c r="CD18" s="34"/>
      <c r="CE18" s="78" t="s">
        <v>31</v>
      </c>
      <c r="CF18" s="34"/>
      <c r="CG18" s="32"/>
      <c r="CH18" s="33">
        <f>(((COUNTIF('6ème1'!BJ18:CG18,"A"))*4)+((COUNTIF('6ème1'!BJ18:CG18,"B"))*3)+((COUNTIF('6ème1'!BJ18:CG18,"C"))*2)+((COUNTIF('6ème1'!BJ18:CG18,"D"))*1))/5</f>
        <v>3</v>
      </c>
      <c r="CI18" s="33" t="str">
        <f t="shared" si="4"/>
        <v>B</v>
      </c>
      <c r="CJ18" s="32"/>
      <c r="CK18" s="32"/>
      <c r="CL18" s="32"/>
      <c r="CM18" s="32"/>
      <c r="CN18" s="32"/>
      <c r="CO18" s="32"/>
      <c r="CP18" s="33"/>
      <c r="CQ18" s="33"/>
      <c r="CR18" s="38"/>
    </row>
    <row r="19" spans="1:96" ht="17.100000000000001" customHeight="1" x14ac:dyDescent="0.25">
      <c r="A19" s="31" t="s">
        <v>147</v>
      </c>
      <c r="B19" s="137" t="s">
        <v>31</v>
      </c>
      <c r="C19" s="151" t="s">
        <v>30</v>
      </c>
      <c r="D19" s="135"/>
      <c r="E19" s="152">
        <f>(((COUNTIF('6ème1'!B19:D19,"A"))*4)+((COUNTIF('6ème1'!B19:D19,"B"))*3)+((COUNTIF('6ème1'!B19:D19,"C"))*2)+((COUNTIF('6ème1'!B19:D19,"D"))*1))/2</f>
        <v>3.5</v>
      </c>
      <c r="F19" s="136" t="str">
        <f t="shared" si="0"/>
        <v>B</v>
      </c>
      <c r="G19" s="32"/>
      <c r="H19" s="32"/>
      <c r="I19" s="32"/>
      <c r="J19" s="33"/>
      <c r="K19" s="33"/>
      <c r="L19" s="94" t="s">
        <v>33</v>
      </c>
      <c r="M19" s="74" t="s">
        <v>30</v>
      </c>
      <c r="N19" s="34" t="s">
        <v>30</v>
      </c>
      <c r="O19" s="33">
        <f>(((COUNTIF('6ème1'!L19:N19,"A"))*4)+((COUNTIF('6ème1'!L19:N19,"B"))*3)+((COUNTIF('6ème1'!L19:N19,"C"))*2)+((COUNTIF('6ème1'!L19:N19,"D"))*1))/3</f>
        <v>3</v>
      </c>
      <c r="P19" s="33" t="str">
        <f t="shared" si="1"/>
        <v>B</v>
      </c>
      <c r="Q19" s="32"/>
      <c r="R19" s="32"/>
      <c r="S19" s="32"/>
      <c r="T19" s="33"/>
      <c r="U19" s="33"/>
      <c r="V19" s="42" t="s">
        <v>30</v>
      </c>
      <c r="W19" s="34" t="s">
        <v>33</v>
      </c>
      <c r="X19" s="41"/>
      <c r="Y19" s="78" t="s">
        <v>31</v>
      </c>
      <c r="Z19" s="104" t="s">
        <v>31</v>
      </c>
      <c r="AA19" s="41"/>
      <c r="AB19" s="78"/>
      <c r="AC19" s="77"/>
      <c r="AD19" s="41"/>
      <c r="AE19" s="78"/>
      <c r="AF19" s="77"/>
      <c r="AG19" s="41"/>
      <c r="AH19" s="78"/>
      <c r="AI19" s="77"/>
      <c r="AJ19" s="41"/>
      <c r="AK19" s="78"/>
      <c r="AL19" s="77"/>
      <c r="AM19" s="41"/>
      <c r="AN19" s="77" t="s">
        <v>30</v>
      </c>
      <c r="AO19" s="34"/>
      <c r="AP19" s="34"/>
      <c r="AQ19" s="34"/>
      <c r="AR19" s="34"/>
      <c r="AS19" s="32"/>
      <c r="AT19" s="33">
        <f>(((COUNTIF('6ème1'!V19:AS19,"A"))*4)+((COUNTIF('6ème1'!V19:AS19,"B"))*3)+((COUNTIF('6ème1'!V19:AS19,"C"))*2)+((COUNTIF('6ème1'!V19:AS19,"D"))*1))/5</f>
        <v>3</v>
      </c>
      <c r="AU19" s="33" t="str">
        <f t="shared" si="2"/>
        <v>B</v>
      </c>
      <c r="AV19" s="42" t="s">
        <v>30</v>
      </c>
      <c r="AW19" s="77" t="s">
        <v>30</v>
      </c>
      <c r="AX19" s="41" t="s">
        <v>32</v>
      </c>
      <c r="AY19" s="32"/>
      <c r="AZ19" s="32"/>
      <c r="BA19" s="32"/>
      <c r="BB19" s="33">
        <f>(((COUNTIF('6ème1'!AV19:BA19,"A"))*4)+((COUNTIF('6ème1'!AV19:BA19,"B"))*3)+((COUNTIF('6ème1'!AV19:BA19,"C"))*2)+((COUNTIF('6ème1'!AV19:BA19,"D"))*1))/3</f>
        <v>3.3333333333333335</v>
      </c>
      <c r="BC19" s="33" t="str">
        <f t="shared" si="3"/>
        <v>B</v>
      </c>
      <c r="BD19" s="34"/>
      <c r="BE19" s="34"/>
      <c r="BF19" s="34"/>
      <c r="BG19" s="34"/>
      <c r="BH19" s="34"/>
      <c r="BI19" s="34"/>
      <c r="BJ19" s="34"/>
      <c r="BK19" s="34"/>
      <c r="BL19" s="34"/>
      <c r="BM19" s="78" t="s">
        <v>30</v>
      </c>
      <c r="BN19" s="34" t="s">
        <v>32</v>
      </c>
      <c r="BO19" s="34"/>
      <c r="BP19" s="34"/>
      <c r="BQ19" s="34"/>
      <c r="BR19" s="34"/>
      <c r="BS19" s="34"/>
      <c r="BT19" s="34"/>
      <c r="BU19" s="34"/>
      <c r="BV19" s="78" t="s">
        <v>31</v>
      </c>
      <c r="BW19" s="34"/>
      <c r="BX19" s="34"/>
      <c r="BY19" s="78" t="s">
        <v>32</v>
      </c>
      <c r="BZ19" s="34"/>
      <c r="CA19" s="34"/>
      <c r="CB19" s="34"/>
      <c r="CC19" s="34"/>
      <c r="CD19" s="34"/>
      <c r="CE19" s="78" t="s">
        <v>31</v>
      </c>
      <c r="CF19" s="34"/>
      <c r="CG19" s="32"/>
      <c r="CH19" s="33">
        <f>(((COUNTIF('6ème1'!BJ19:CG19,"A"))*4)+((COUNTIF('6ème1'!BJ19:CG19,"B"))*3)+((COUNTIF('6ème1'!BJ19:CG19,"C"))*2)+((COUNTIF('6ème1'!BJ19:CG19,"D"))*1))/5</f>
        <v>2.8</v>
      </c>
      <c r="CI19" s="33" t="str">
        <f t="shared" si="4"/>
        <v>C</v>
      </c>
      <c r="CJ19" s="32"/>
      <c r="CK19" s="32"/>
      <c r="CL19" s="32"/>
      <c r="CM19" s="32"/>
      <c r="CN19" s="32"/>
      <c r="CO19" s="32"/>
      <c r="CP19" s="33"/>
      <c r="CQ19" s="33"/>
      <c r="CR19" s="38"/>
    </row>
    <row r="20" spans="1:96" ht="17.100000000000001" customHeight="1" x14ac:dyDescent="0.25">
      <c r="A20" s="31" t="s">
        <v>148</v>
      </c>
      <c r="B20" s="137" t="s">
        <v>30</v>
      </c>
      <c r="C20" s="151" t="s">
        <v>30</v>
      </c>
      <c r="D20" s="135"/>
      <c r="E20" s="152">
        <f>(((COUNTIF('6ème1'!B20:D20,"A"))*4)+((COUNTIF('6ème1'!B20:D20,"B"))*3)+((COUNTIF('6ème1'!B20:D20,"C"))*2)+((COUNTIF('6ème1'!B20:D20,"D"))*1))/2</f>
        <v>4</v>
      </c>
      <c r="F20" s="136" t="str">
        <f t="shared" si="0"/>
        <v>A</v>
      </c>
      <c r="G20" s="32"/>
      <c r="H20" s="32"/>
      <c r="I20" s="32"/>
      <c r="J20" s="33"/>
      <c r="K20" s="33"/>
      <c r="L20" s="94" t="s">
        <v>31</v>
      </c>
      <c r="M20" s="74" t="s">
        <v>30</v>
      </c>
      <c r="N20" s="34" t="s">
        <v>30</v>
      </c>
      <c r="O20" s="33">
        <f>(((COUNTIF('6ème1'!L20:N20,"A"))*4)+((COUNTIF('6ème1'!L20:N20,"B"))*3)+((COUNTIF('6ème1'!L20:N20,"C"))*2)+((COUNTIF('6ème1'!L20:N20,"D"))*1))/3</f>
        <v>3.6666666666666665</v>
      </c>
      <c r="P20" s="33" t="str">
        <f t="shared" si="1"/>
        <v>B</v>
      </c>
      <c r="Q20" s="32"/>
      <c r="R20" s="32"/>
      <c r="S20" s="32"/>
      <c r="T20" s="33"/>
      <c r="U20" s="33"/>
      <c r="V20" s="42" t="s">
        <v>30</v>
      </c>
      <c r="W20" s="34" t="s">
        <v>33</v>
      </c>
      <c r="X20" s="41"/>
      <c r="Y20" s="78" t="s">
        <v>31</v>
      </c>
      <c r="Z20" s="34" t="s">
        <v>31</v>
      </c>
      <c r="AA20" s="41"/>
      <c r="AB20" s="78"/>
      <c r="AC20" s="77"/>
      <c r="AD20" s="41"/>
      <c r="AE20" s="78"/>
      <c r="AF20" s="77"/>
      <c r="AG20" s="41"/>
      <c r="AH20" s="78"/>
      <c r="AI20" s="77"/>
      <c r="AJ20" s="41"/>
      <c r="AK20" s="78"/>
      <c r="AL20" s="77"/>
      <c r="AM20" s="41"/>
      <c r="AN20" s="77" t="s">
        <v>30</v>
      </c>
      <c r="AO20" s="34"/>
      <c r="AP20" s="34"/>
      <c r="AQ20" s="34"/>
      <c r="AR20" s="34"/>
      <c r="AS20" s="32"/>
      <c r="AT20" s="33">
        <f>(((COUNTIF('6ème1'!V20:AS20,"A"))*4)+((COUNTIF('6ème1'!V20:AS20,"B"))*3)+((COUNTIF('6ème1'!V20:AS20,"C"))*2)+((COUNTIF('6ème1'!V20:AS20,"D"))*1))/5</f>
        <v>3</v>
      </c>
      <c r="AU20" s="33" t="str">
        <f t="shared" si="2"/>
        <v>B</v>
      </c>
      <c r="AV20" s="42" t="s">
        <v>30</v>
      </c>
      <c r="AW20" s="77" t="s">
        <v>30</v>
      </c>
      <c r="AX20" s="41" t="s">
        <v>32</v>
      </c>
      <c r="AY20" s="32"/>
      <c r="AZ20" s="32"/>
      <c r="BA20" s="32"/>
      <c r="BB20" s="33">
        <f>(((COUNTIF('6ème1'!AV20:BA20,"A"))*4)+((COUNTIF('6ème1'!AV20:BA20,"B"))*3)+((COUNTIF('6ème1'!AV20:BA20,"C"))*2)+((COUNTIF('6ème1'!AV20:BA20,"D"))*1))/3</f>
        <v>3.3333333333333335</v>
      </c>
      <c r="BC20" s="33" t="str">
        <f t="shared" si="3"/>
        <v>B</v>
      </c>
      <c r="BD20" s="34"/>
      <c r="BE20" s="34"/>
      <c r="BF20" s="34"/>
      <c r="BG20" s="34"/>
      <c r="BH20" s="34"/>
      <c r="BI20" s="34"/>
      <c r="BJ20" s="34"/>
      <c r="BK20" s="34"/>
      <c r="BL20" s="34"/>
      <c r="BM20" s="78" t="s">
        <v>30</v>
      </c>
      <c r="BN20" s="34" t="s">
        <v>32</v>
      </c>
      <c r="BO20" s="34"/>
      <c r="BP20" s="34"/>
      <c r="BQ20" s="34"/>
      <c r="BR20" s="34"/>
      <c r="BS20" s="34"/>
      <c r="BT20" s="34"/>
      <c r="BU20" s="34"/>
      <c r="BV20" s="78" t="s">
        <v>33</v>
      </c>
      <c r="BW20" s="34"/>
      <c r="BX20" s="34"/>
      <c r="BY20" s="78" t="s">
        <v>30</v>
      </c>
      <c r="BZ20" s="34"/>
      <c r="CA20" s="34"/>
      <c r="CB20" s="34"/>
      <c r="CC20" s="34"/>
      <c r="CD20" s="34"/>
      <c r="CE20" s="78" t="s">
        <v>31</v>
      </c>
      <c r="CF20" s="34"/>
      <c r="CG20" s="32"/>
      <c r="CH20" s="33">
        <f>(((COUNTIF('6ème1'!BJ20:CG20,"A"))*4)+((COUNTIF('6ème1'!BJ20:CG20,"B"))*3)+((COUNTIF('6ème1'!BJ20:CG20,"C"))*2)+((COUNTIF('6ème1'!BJ20:CG20,"D"))*1))/5</f>
        <v>2.8</v>
      </c>
      <c r="CI20" s="33" t="str">
        <f t="shared" si="4"/>
        <v>C</v>
      </c>
      <c r="CJ20" s="32"/>
      <c r="CK20" s="32"/>
      <c r="CL20" s="32"/>
      <c r="CM20" s="32"/>
      <c r="CN20" s="32"/>
      <c r="CO20" s="32"/>
      <c r="CP20" s="33"/>
      <c r="CQ20" s="33"/>
      <c r="CR20" s="38"/>
    </row>
    <row r="21" spans="1:96" ht="17.100000000000001" customHeight="1" x14ac:dyDescent="0.25">
      <c r="A21" s="31" t="s">
        <v>149</v>
      </c>
      <c r="B21" s="137" t="s">
        <v>30</v>
      </c>
      <c r="C21" s="151" t="s">
        <v>30</v>
      </c>
      <c r="D21" s="135"/>
      <c r="E21" s="152">
        <f>(((COUNTIF('6ème1'!B21:D21,"A"))*4)+((COUNTIF('6ème1'!B21:D21,"B"))*3)+((COUNTIF('6ème1'!B21:D21,"C"))*2)+((COUNTIF('6ème1'!B21:D21,"D"))*1))/2</f>
        <v>4</v>
      </c>
      <c r="F21" s="136" t="str">
        <f t="shared" si="0"/>
        <v>A</v>
      </c>
      <c r="G21" s="32"/>
      <c r="H21" s="32"/>
      <c r="I21" s="32"/>
      <c r="J21" s="33"/>
      <c r="K21" s="33"/>
      <c r="L21" s="94" t="s">
        <v>31</v>
      </c>
      <c r="M21" s="74" t="s">
        <v>30</v>
      </c>
      <c r="N21" s="34" t="s">
        <v>30</v>
      </c>
      <c r="O21" s="33">
        <f>(((COUNTIF('6ème1'!L21:N21,"A"))*4)+((COUNTIF('6ème1'!L21:N21,"B"))*3)+((COUNTIF('6ème1'!L21:N21,"C"))*2)+((COUNTIF('6ème1'!L21:N21,"D"))*1))/3</f>
        <v>3.6666666666666665</v>
      </c>
      <c r="P21" s="33" t="str">
        <f t="shared" si="1"/>
        <v>B</v>
      </c>
      <c r="Q21" s="32"/>
      <c r="R21" s="32"/>
      <c r="S21" s="32"/>
      <c r="T21" s="33"/>
      <c r="U21" s="33"/>
      <c r="V21" s="42" t="s">
        <v>31</v>
      </c>
      <c r="W21" s="34" t="s">
        <v>31</v>
      </c>
      <c r="X21" s="41"/>
      <c r="Y21" s="78" t="s">
        <v>32</v>
      </c>
      <c r="Z21" s="34" t="s">
        <v>31</v>
      </c>
      <c r="AA21" s="41"/>
      <c r="AB21" s="78"/>
      <c r="AC21" s="77"/>
      <c r="AD21" s="41"/>
      <c r="AE21" s="78"/>
      <c r="AF21" s="77"/>
      <c r="AG21" s="41"/>
      <c r="AH21" s="78"/>
      <c r="AI21" s="77"/>
      <c r="AJ21" s="41"/>
      <c r="AK21" s="78"/>
      <c r="AL21" s="77"/>
      <c r="AM21" s="41"/>
      <c r="AN21" s="77" t="s">
        <v>30</v>
      </c>
      <c r="AO21" s="34"/>
      <c r="AP21" s="34"/>
      <c r="AQ21" s="34"/>
      <c r="AR21" s="34"/>
      <c r="AS21" s="32"/>
      <c r="AT21" s="33">
        <f>(((COUNTIF('6ème1'!V21:AS21,"A"))*4)+((COUNTIF('6ème1'!V21:AS21,"B"))*3)+((COUNTIF('6ème1'!V21:AS21,"C"))*2)+((COUNTIF('6ème1'!V21:AS21,"D"))*1))/5</f>
        <v>3</v>
      </c>
      <c r="AU21" s="33" t="str">
        <f t="shared" si="2"/>
        <v>B</v>
      </c>
      <c r="AV21" s="42" t="s">
        <v>30</v>
      </c>
      <c r="AW21" s="77" t="s">
        <v>30</v>
      </c>
      <c r="AX21" s="41" t="s">
        <v>32</v>
      </c>
      <c r="AY21" s="32"/>
      <c r="AZ21" s="32"/>
      <c r="BA21" s="32"/>
      <c r="BB21" s="33">
        <f>(((COUNTIF('6ème1'!AV21:BA21,"A"))*4)+((COUNTIF('6ème1'!AV21:BA21,"B"))*3)+((COUNTIF('6ème1'!AV21:BA21,"C"))*2)+((COUNTIF('6ème1'!AV21:BA21,"D"))*1))/3</f>
        <v>3.3333333333333335</v>
      </c>
      <c r="BC21" s="33" t="str">
        <f t="shared" si="3"/>
        <v>B</v>
      </c>
      <c r="BD21" s="34"/>
      <c r="BE21" s="34"/>
      <c r="BF21" s="34"/>
      <c r="BG21" s="34"/>
      <c r="BH21" s="34"/>
      <c r="BI21" s="34"/>
      <c r="BJ21" s="34"/>
      <c r="BK21" s="34"/>
      <c r="BL21" s="34"/>
      <c r="BM21" s="78" t="s">
        <v>33</v>
      </c>
      <c r="BN21" s="34" t="s">
        <v>30</v>
      </c>
      <c r="BO21" s="34"/>
      <c r="BP21" s="34"/>
      <c r="BQ21" s="34"/>
      <c r="BR21" s="34"/>
      <c r="BS21" s="34"/>
      <c r="BT21" s="34"/>
      <c r="BU21" s="34"/>
      <c r="BV21" s="78" t="s">
        <v>31</v>
      </c>
      <c r="BW21" s="34"/>
      <c r="BX21" s="34"/>
      <c r="BY21" s="78" t="s">
        <v>30</v>
      </c>
      <c r="BZ21" s="34"/>
      <c r="CA21" s="34"/>
      <c r="CB21" s="34"/>
      <c r="CC21" s="34"/>
      <c r="CD21" s="34"/>
      <c r="CE21" s="78" t="s">
        <v>31</v>
      </c>
      <c r="CF21" s="34"/>
      <c r="CG21" s="32"/>
      <c r="CH21" s="33">
        <f>(((COUNTIF('6ème1'!BJ21:CG21,"A"))*4)+((COUNTIF('6ème1'!BJ21:CG21,"B"))*3)+((COUNTIF('6ème1'!BJ21:CG21,"C"))*2)+((COUNTIF('6ème1'!BJ21:CG21,"D"))*1))/5</f>
        <v>3</v>
      </c>
      <c r="CI21" s="33" t="str">
        <f t="shared" si="4"/>
        <v>B</v>
      </c>
      <c r="CJ21" s="32"/>
      <c r="CK21" s="32"/>
      <c r="CL21" s="32"/>
      <c r="CM21" s="32"/>
      <c r="CN21" s="32"/>
      <c r="CO21" s="32"/>
      <c r="CP21" s="33"/>
      <c r="CQ21" s="33"/>
      <c r="CR21" s="38"/>
    </row>
    <row r="22" spans="1:96" ht="17.100000000000001" customHeight="1" x14ac:dyDescent="0.25">
      <c r="A22" s="31" t="s">
        <v>150</v>
      </c>
      <c r="B22" s="137" t="s">
        <v>31</v>
      </c>
      <c r="C22" s="151" t="s">
        <v>30</v>
      </c>
      <c r="D22" s="135"/>
      <c r="E22" s="152">
        <f>(((COUNTIF('6ème1'!B22:D22,"A"))*4)+((COUNTIF('6ème1'!B22:D22,"B"))*3)+((COUNTIF('6ème1'!B22:D22,"C"))*2)+((COUNTIF('6ème1'!B22:D22,"D"))*1))/2</f>
        <v>3.5</v>
      </c>
      <c r="F22" s="136" t="str">
        <f t="shared" si="0"/>
        <v>B</v>
      </c>
      <c r="G22" s="32"/>
      <c r="H22" s="32"/>
      <c r="I22" s="32"/>
      <c r="J22" s="33"/>
      <c r="K22" s="33"/>
      <c r="L22" s="94" t="s">
        <v>30</v>
      </c>
      <c r="M22" s="74" t="s">
        <v>30</v>
      </c>
      <c r="N22" s="34" t="s">
        <v>30</v>
      </c>
      <c r="O22" s="33">
        <f>(((COUNTIF('6ème1'!L22:N22,"A"))*4)+((COUNTIF('6ème1'!L22:N22,"B"))*3)+((COUNTIF('6ème1'!L22:N22,"C"))*2)+((COUNTIF('6ème1'!L22:N22,"D"))*1))/3</f>
        <v>4</v>
      </c>
      <c r="P22" s="33" t="str">
        <f t="shared" si="1"/>
        <v>A</v>
      </c>
      <c r="Q22" s="32"/>
      <c r="R22" s="32"/>
      <c r="S22" s="32"/>
      <c r="T22" s="33"/>
      <c r="U22" s="33"/>
      <c r="V22" s="42" t="s">
        <v>30</v>
      </c>
      <c r="W22" s="34" t="s">
        <v>32</v>
      </c>
      <c r="X22" s="41"/>
      <c r="Y22" s="78" t="s">
        <v>31</v>
      </c>
      <c r="Z22" s="34" t="s">
        <v>31</v>
      </c>
      <c r="AA22" s="41"/>
      <c r="AB22" s="78"/>
      <c r="AC22" s="77"/>
      <c r="AD22" s="41"/>
      <c r="AE22" s="78"/>
      <c r="AF22" s="77"/>
      <c r="AG22" s="41"/>
      <c r="AH22" s="78"/>
      <c r="AI22" s="77"/>
      <c r="AJ22" s="41"/>
      <c r="AK22" s="78"/>
      <c r="AL22" s="77"/>
      <c r="AM22" s="41"/>
      <c r="AN22" s="77" t="s">
        <v>30</v>
      </c>
      <c r="AO22" s="34"/>
      <c r="AP22" s="34"/>
      <c r="AQ22" s="34"/>
      <c r="AR22" s="34"/>
      <c r="AS22" s="32"/>
      <c r="AT22" s="33">
        <f>(((COUNTIF('6ème1'!V22:AS22,"A"))*4)+((COUNTIF('6ème1'!V22:AS22,"B"))*3)+((COUNTIF('6ème1'!V22:AS22,"C"))*2)+((COUNTIF('6ème1'!V22:AS22,"D"))*1))/5</f>
        <v>3.2</v>
      </c>
      <c r="AU22" s="33" t="str">
        <f t="shared" si="2"/>
        <v>B</v>
      </c>
      <c r="AV22" s="42" t="s">
        <v>30</v>
      </c>
      <c r="AW22" s="77" t="s">
        <v>30</v>
      </c>
      <c r="AX22" s="41" t="s">
        <v>32</v>
      </c>
      <c r="AY22" s="32"/>
      <c r="AZ22" s="32"/>
      <c r="BA22" s="32"/>
      <c r="BB22" s="33">
        <f>(((COUNTIF('6ème1'!AV22:BA22,"A"))*4)+((COUNTIF('6ème1'!AV22:BA22,"B"))*3)+((COUNTIF('6ème1'!AV22:BA22,"C"))*2)+((COUNTIF('6ème1'!AV22:BA22,"D"))*1))/3</f>
        <v>3.3333333333333335</v>
      </c>
      <c r="BC22" s="33" t="str">
        <f t="shared" si="3"/>
        <v>B</v>
      </c>
      <c r="BD22" s="34"/>
      <c r="BE22" s="34"/>
      <c r="BF22" s="34"/>
      <c r="BG22" s="34"/>
      <c r="BH22" s="34"/>
      <c r="BI22" s="34"/>
      <c r="BJ22" s="34"/>
      <c r="BK22" s="34"/>
      <c r="BL22" s="34"/>
      <c r="BM22" s="78" t="s">
        <v>30</v>
      </c>
      <c r="BN22" s="34" t="s">
        <v>32</v>
      </c>
      <c r="BO22" s="34"/>
      <c r="BP22" s="34"/>
      <c r="BQ22" s="34"/>
      <c r="BR22" s="34"/>
      <c r="BS22" s="34"/>
      <c r="BT22" s="34"/>
      <c r="BU22" s="34"/>
      <c r="BV22" s="78" t="s">
        <v>30</v>
      </c>
      <c r="BW22" s="34"/>
      <c r="BX22" s="34"/>
      <c r="BY22" s="78" t="s">
        <v>30</v>
      </c>
      <c r="BZ22" s="34"/>
      <c r="CA22" s="34"/>
      <c r="CB22" s="34"/>
      <c r="CC22" s="34"/>
      <c r="CD22" s="34"/>
      <c r="CE22" s="78" t="s">
        <v>31</v>
      </c>
      <c r="CF22" s="34"/>
      <c r="CG22" s="32"/>
      <c r="CH22" s="33">
        <f>(((COUNTIF('6ème1'!BJ22:CG22,"A"))*4)+((COUNTIF('6ème1'!BJ22:CG22,"B"))*3)+((COUNTIF('6ème1'!BJ22:CG22,"C"))*2)+((COUNTIF('6ème1'!BJ22:CG22,"D"))*1))/5</f>
        <v>3.4</v>
      </c>
      <c r="CI22" s="33" t="str">
        <f t="shared" si="4"/>
        <v>B</v>
      </c>
      <c r="CJ22" s="32"/>
      <c r="CK22" s="32"/>
      <c r="CL22" s="32"/>
      <c r="CM22" s="32"/>
      <c r="CN22" s="32"/>
      <c r="CO22" s="32"/>
      <c r="CP22" s="33"/>
      <c r="CQ22" s="33"/>
      <c r="CR22" s="38"/>
    </row>
    <row r="23" spans="1:96" ht="17.100000000000001" customHeight="1" x14ac:dyDescent="0.25">
      <c r="A23" s="31" t="s">
        <v>151</v>
      </c>
      <c r="B23" s="137" t="s">
        <v>31</v>
      </c>
      <c r="C23" s="151" t="s">
        <v>30</v>
      </c>
      <c r="D23" s="135"/>
      <c r="E23" s="152">
        <f>(((COUNTIF('6ème1'!B23:D23,"A"))*4)+((COUNTIF('6ème1'!B23:D23,"B"))*3)+((COUNTIF('6ème1'!B23:D23,"C"))*2)+((COUNTIF('6ème1'!B23:D23,"D"))*1))/2</f>
        <v>3.5</v>
      </c>
      <c r="F23" s="136" t="str">
        <f t="shared" si="0"/>
        <v>B</v>
      </c>
      <c r="G23" s="32"/>
      <c r="H23" s="32"/>
      <c r="I23" s="32"/>
      <c r="J23" s="33"/>
      <c r="K23" s="33"/>
      <c r="L23" s="94" t="s">
        <v>32</v>
      </c>
      <c r="M23" s="74" t="s">
        <v>30</v>
      </c>
      <c r="N23" s="34" t="s">
        <v>30</v>
      </c>
      <c r="O23" s="33">
        <f>(((COUNTIF('6ème1'!L23:N23,"A"))*4)+((COUNTIF('6ème1'!L23:N23,"B"))*3)+((COUNTIF('6ème1'!L23:N23,"C"))*2)+((COUNTIF('6ème1'!L23:N23,"D"))*1))/3</f>
        <v>3.3333333333333335</v>
      </c>
      <c r="P23" s="33" t="str">
        <f t="shared" si="1"/>
        <v>B</v>
      </c>
      <c r="Q23" s="32"/>
      <c r="R23" s="32"/>
      <c r="S23" s="32"/>
      <c r="T23" s="33"/>
      <c r="U23" s="33"/>
      <c r="V23" s="42" t="s">
        <v>30</v>
      </c>
      <c r="W23" s="34" t="s">
        <v>33</v>
      </c>
      <c r="X23" s="41"/>
      <c r="Y23" s="78" t="s">
        <v>31</v>
      </c>
      <c r="Z23" s="34" t="s">
        <v>31</v>
      </c>
      <c r="AA23" s="41"/>
      <c r="AB23" s="78"/>
      <c r="AC23" s="77"/>
      <c r="AD23" s="41"/>
      <c r="AE23" s="78"/>
      <c r="AF23" s="77"/>
      <c r="AG23" s="41"/>
      <c r="AH23" s="78"/>
      <c r="AI23" s="77"/>
      <c r="AJ23" s="41"/>
      <c r="AK23" s="78"/>
      <c r="AL23" s="77"/>
      <c r="AM23" s="41"/>
      <c r="AN23" s="77" t="s">
        <v>30</v>
      </c>
      <c r="AO23" s="34"/>
      <c r="AP23" s="34"/>
      <c r="AQ23" s="34"/>
      <c r="AR23" s="34"/>
      <c r="AS23" s="32"/>
      <c r="AT23" s="33">
        <f>(((COUNTIF('6ème1'!V23:AS23,"A"))*4)+((COUNTIF('6ème1'!V23:AS23,"B"))*3)+((COUNTIF('6ème1'!V23:AS23,"C"))*2)+((COUNTIF('6ème1'!V23:AS23,"D"))*1))/5</f>
        <v>3</v>
      </c>
      <c r="AU23" s="33" t="str">
        <f t="shared" si="2"/>
        <v>B</v>
      </c>
      <c r="AV23" s="42" t="s">
        <v>30</v>
      </c>
      <c r="AW23" s="77" t="s">
        <v>30</v>
      </c>
      <c r="AX23" s="41" t="s">
        <v>30</v>
      </c>
      <c r="AY23" s="32"/>
      <c r="AZ23" s="32"/>
      <c r="BA23" s="32"/>
      <c r="BB23" s="33">
        <f>(((COUNTIF('6ème1'!AV23:BA23,"A"))*4)+((COUNTIF('6ème1'!AV23:BA23,"B"))*3)+((COUNTIF('6ème1'!AV23:BA23,"C"))*2)+((COUNTIF('6ème1'!AV23:BA23,"D"))*1))/3</f>
        <v>4</v>
      </c>
      <c r="BC23" s="33" t="str">
        <f t="shared" si="3"/>
        <v>A</v>
      </c>
      <c r="BD23" s="34"/>
      <c r="BE23" s="34"/>
      <c r="BF23" s="34"/>
      <c r="BG23" s="34"/>
      <c r="BH23" s="34"/>
      <c r="BI23" s="34"/>
      <c r="BJ23" s="34"/>
      <c r="BK23" s="34"/>
      <c r="BL23" s="34"/>
      <c r="BM23" s="78" t="s">
        <v>30</v>
      </c>
      <c r="BN23" s="34" t="s">
        <v>32</v>
      </c>
      <c r="BO23" s="34"/>
      <c r="BP23" s="34"/>
      <c r="BQ23" s="34"/>
      <c r="BR23" s="34"/>
      <c r="BS23" s="34"/>
      <c r="BT23" s="34"/>
      <c r="BU23" s="34"/>
      <c r="BV23" s="78" t="s">
        <v>30</v>
      </c>
      <c r="BW23" s="34"/>
      <c r="BX23" s="34"/>
      <c r="BY23" s="78" t="s">
        <v>30</v>
      </c>
      <c r="BZ23" s="34"/>
      <c r="CA23" s="34"/>
      <c r="CB23" s="34"/>
      <c r="CC23" s="34"/>
      <c r="CD23" s="34"/>
      <c r="CE23" s="78" t="s">
        <v>31</v>
      </c>
      <c r="CF23" s="34"/>
      <c r="CG23" s="32"/>
      <c r="CH23" s="33">
        <f>(((COUNTIF('6ème1'!BJ23:CG23,"A"))*4)+((COUNTIF('6ème1'!BJ23:CG23,"B"))*3)+((COUNTIF('6ème1'!BJ23:CG23,"C"))*2)+((COUNTIF('6ème1'!BJ23:CG23,"D"))*1))/5</f>
        <v>3.4</v>
      </c>
      <c r="CI23" s="33" t="str">
        <f t="shared" si="4"/>
        <v>B</v>
      </c>
      <c r="CJ23" s="32"/>
      <c r="CK23" s="32"/>
      <c r="CL23" s="32"/>
      <c r="CM23" s="32"/>
      <c r="CN23" s="32"/>
      <c r="CO23" s="32"/>
      <c r="CP23" s="33"/>
      <c r="CQ23" s="33"/>
      <c r="CR23" s="38"/>
    </row>
    <row r="24" spans="1:96" ht="17.100000000000001" customHeight="1" x14ac:dyDescent="0.25">
      <c r="A24" s="31" t="s">
        <v>152</v>
      </c>
      <c r="B24" s="137" t="s">
        <v>31</v>
      </c>
      <c r="C24" s="151" t="s">
        <v>30</v>
      </c>
      <c r="D24" s="135"/>
      <c r="E24" s="152">
        <f>(((COUNTIF('6ème1'!B24:D24,"A"))*4)+((COUNTIF('6ème1'!B24:D24,"B"))*3)+((COUNTIF('6ème1'!B24:D24,"C"))*2)+((COUNTIF('6ème1'!B24:D24,"D"))*1))/2</f>
        <v>3.5</v>
      </c>
      <c r="F24" s="136" t="str">
        <f t="shared" si="0"/>
        <v>B</v>
      </c>
      <c r="G24" s="32"/>
      <c r="H24" s="32"/>
      <c r="I24" s="32"/>
      <c r="J24" s="33"/>
      <c r="K24" s="33"/>
      <c r="L24" s="94" t="s">
        <v>31</v>
      </c>
      <c r="M24" s="74" t="s">
        <v>30</v>
      </c>
      <c r="N24" s="34" t="s">
        <v>30</v>
      </c>
      <c r="O24" s="33">
        <f>(((COUNTIF('6ème1'!L24:N24,"A"))*4)+((COUNTIF('6ème1'!L24:N24,"B"))*3)+((COUNTIF('6ème1'!L24:N24,"C"))*2)+((COUNTIF('6ème1'!L24:N24,"D"))*1))/3</f>
        <v>3.6666666666666665</v>
      </c>
      <c r="P24" s="33" t="str">
        <f t="shared" si="1"/>
        <v>B</v>
      </c>
      <c r="Q24" s="32"/>
      <c r="R24" s="32"/>
      <c r="S24" s="32"/>
      <c r="T24" s="33"/>
      <c r="U24" s="33"/>
      <c r="V24" s="42" t="s">
        <v>30</v>
      </c>
      <c r="W24" s="34" t="s">
        <v>30</v>
      </c>
      <c r="X24" s="41"/>
      <c r="Y24" s="78" t="s">
        <v>32</v>
      </c>
      <c r="Z24" s="34" t="s">
        <v>30</v>
      </c>
      <c r="AA24" s="41"/>
      <c r="AB24" s="78"/>
      <c r="AC24" s="77"/>
      <c r="AD24" s="41"/>
      <c r="AE24" s="78"/>
      <c r="AF24" s="77"/>
      <c r="AG24" s="41"/>
      <c r="AH24" s="78"/>
      <c r="AI24" s="77"/>
      <c r="AJ24" s="41"/>
      <c r="AK24" s="78"/>
      <c r="AL24" s="77"/>
      <c r="AM24" s="41"/>
      <c r="AN24" s="77" t="s">
        <v>30</v>
      </c>
      <c r="AO24" s="34"/>
      <c r="AP24" s="34"/>
      <c r="AQ24" s="34"/>
      <c r="AR24" s="34"/>
      <c r="AS24" s="32"/>
      <c r="AT24" s="33">
        <f>(((COUNTIF('6ème1'!V24:AS24,"A"))*4)+((COUNTIF('6ème1'!V24:AS24,"B"))*3)+((COUNTIF('6ème1'!V24:AS24,"C"))*2)+((COUNTIF('6ème1'!V24:AS24,"D"))*1))/5</f>
        <v>3.6</v>
      </c>
      <c r="AU24" s="33" t="str">
        <f t="shared" si="2"/>
        <v>B</v>
      </c>
      <c r="AV24" s="42" t="s">
        <v>30</v>
      </c>
      <c r="AW24" s="77" t="s">
        <v>30</v>
      </c>
      <c r="AX24" s="41" t="s">
        <v>33</v>
      </c>
      <c r="AY24" s="32"/>
      <c r="AZ24" s="32"/>
      <c r="BA24" s="32"/>
      <c r="BB24" s="33">
        <f>(((COUNTIF('6ème1'!AV24:BA24,"A"))*4)+((COUNTIF('6ème1'!AV24:BA24,"B"))*3)+((COUNTIF('6ème1'!AV24:BA24,"C"))*2)+((COUNTIF('6ème1'!AV24:BA24,"D"))*1))/3</f>
        <v>3</v>
      </c>
      <c r="BC24" s="33" t="str">
        <f t="shared" si="3"/>
        <v>B</v>
      </c>
      <c r="BD24" s="34"/>
      <c r="BE24" s="34"/>
      <c r="BF24" s="34"/>
      <c r="BG24" s="34"/>
      <c r="BH24" s="34"/>
      <c r="BI24" s="34"/>
      <c r="BJ24" s="34"/>
      <c r="BK24" s="34"/>
      <c r="BL24" s="34"/>
      <c r="BM24" s="78" t="s">
        <v>30</v>
      </c>
      <c r="BN24" s="34" t="s">
        <v>32</v>
      </c>
      <c r="BO24" s="34"/>
      <c r="BP24" s="34"/>
      <c r="BQ24" s="34"/>
      <c r="BR24" s="34"/>
      <c r="BS24" s="34"/>
      <c r="BT24" s="34"/>
      <c r="BU24" s="34"/>
      <c r="BV24" s="78" t="s">
        <v>31</v>
      </c>
      <c r="BW24" s="34"/>
      <c r="BX24" s="34"/>
      <c r="BY24" s="78" t="s">
        <v>30</v>
      </c>
      <c r="BZ24" s="34"/>
      <c r="CA24" s="34"/>
      <c r="CB24" s="34"/>
      <c r="CC24" s="34"/>
      <c r="CD24" s="34"/>
      <c r="CE24" s="78" t="s">
        <v>31</v>
      </c>
      <c r="CF24" s="34"/>
      <c r="CG24" s="32"/>
      <c r="CH24" s="33">
        <f>(((COUNTIF('6ème1'!BJ24:CG24,"A"))*4)+((COUNTIF('6ème1'!BJ24:CG24,"B"))*3)+((COUNTIF('6ème1'!BJ24:CG24,"C"))*2)+((COUNTIF('6ème1'!BJ24:CG24,"D"))*1))/5</f>
        <v>3.2</v>
      </c>
      <c r="CI24" s="33" t="str">
        <f t="shared" si="4"/>
        <v>B</v>
      </c>
      <c r="CJ24" s="32"/>
      <c r="CK24" s="32"/>
      <c r="CL24" s="32"/>
      <c r="CM24" s="32"/>
      <c r="CN24" s="32"/>
      <c r="CO24" s="32"/>
      <c r="CP24" s="33"/>
      <c r="CQ24" s="33"/>
      <c r="CR24" s="38"/>
    </row>
    <row r="25" spans="1:96" ht="17.100000000000001" customHeight="1" x14ac:dyDescent="0.25">
      <c r="A25" s="31" t="s">
        <v>153</v>
      </c>
      <c r="B25" s="137" t="s">
        <v>31</v>
      </c>
      <c r="C25" s="151" t="s">
        <v>31</v>
      </c>
      <c r="D25" s="135"/>
      <c r="E25" s="152">
        <f>(((COUNTIF('6ème1'!B25:D25,"A"))*4)+((COUNTIF('6ème1'!B25:D25,"B"))*3)+((COUNTIF('6ème1'!B25:D25,"C"))*2)+((COUNTIF('6ème1'!B25:D25,"D"))*1))/2</f>
        <v>3</v>
      </c>
      <c r="F25" s="136" t="str">
        <f t="shared" si="0"/>
        <v>B</v>
      </c>
      <c r="G25" s="32"/>
      <c r="H25" s="32"/>
      <c r="I25" s="32"/>
      <c r="J25" s="33"/>
      <c r="K25" s="33"/>
      <c r="L25" s="94" t="s">
        <v>31</v>
      </c>
      <c r="M25" s="74" t="s">
        <v>30</v>
      </c>
      <c r="N25" s="34" t="s">
        <v>30</v>
      </c>
      <c r="O25" s="33">
        <f>(((COUNTIF('6ème1'!L25:N25,"A"))*4)+((COUNTIF('6ème1'!L25:N25,"B"))*3)+((COUNTIF('6ème1'!L25:N25,"C"))*2)+((COUNTIF('6ème1'!L25:N25,"D"))*1))/3</f>
        <v>3.6666666666666665</v>
      </c>
      <c r="P25" s="33" t="str">
        <f t="shared" si="1"/>
        <v>B</v>
      </c>
      <c r="Q25" s="32"/>
      <c r="R25" s="32"/>
      <c r="S25" s="32"/>
      <c r="T25" s="33"/>
      <c r="U25" s="33"/>
      <c r="V25" s="42" t="s">
        <v>30</v>
      </c>
      <c r="W25" s="34" t="s">
        <v>30</v>
      </c>
      <c r="X25" s="41"/>
      <c r="Y25" s="78" t="s">
        <v>31</v>
      </c>
      <c r="Z25" s="34" t="s">
        <v>31</v>
      </c>
      <c r="AA25" s="41"/>
      <c r="AB25" s="78"/>
      <c r="AC25" s="77"/>
      <c r="AD25" s="41"/>
      <c r="AE25" s="78"/>
      <c r="AF25" s="77"/>
      <c r="AG25" s="41"/>
      <c r="AH25" s="78"/>
      <c r="AI25" s="77"/>
      <c r="AJ25" s="41"/>
      <c r="AK25" s="78"/>
      <c r="AL25" s="77"/>
      <c r="AM25" s="41"/>
      <c r="AN25" s="77" t="s">
        <v>30</v>
      </c>
      <c r="AO25" s="34"/>
      <c r="AP25" s="34"/>
      <c r="AQ25" s="34"/>
      <c r="AR25" s="34"/>
      <c r="AS25" s="32"/>
      <c r="AT25" s="33">
        <f>(((COUNTIF('6ème1'!V25:AS25,"A"))*4)+((COUNTIF('6ème1'!V25:AS25,"B"))*3)+((COUNTIF('6ème1'!V25:AS25,"C"))*2)+((COUNTIF('6ème1'!V25:AS25,"D"))*1))/5</f>
        <v>3.6</v>
      </c>
      <c r="AU25" s="33" t="str">
        <f t="shared" si="2"/>
        <v>B</v>
      </c>
      <c r="AV25" s="42" t="s">
        <v>30</v>
      </c>
      <c r="AW25" s="77" t="s">
        <v>30</v>
      </c>
      <c r="AX25" s="41" t="s">
        <v>30</v>
      </c>
      <c r="AY25" s="32"/>
      <c r="AZ25" s="32"/>
      <c r="BA25" s="32"/>
      <c r="BB25" s="33">
        <f>(((COUNTIF('6ème1'!AV25:BA25,"A"))*4)+((COUNTIF('6ème1'!AV25:BA25,"B"))*3)+((COUNTIF('6ème1'!AV25:BA25,"C"))*2)+((COUNTIF('6ème1'!AV25:BA25,"D"))*1))/3</f>
        <v>4</v>
      </c>
      <c r="BC25" s="33" t="str">
        <f t="shared" si="3"/>
        <v>A</v>
      </c>
      <c r="BD25" s="34"/>
      <c r="BE25" s="34"/>
      <c r="BF25" s="34"/>
      <c r="BG25" s="34"/>
      <c r="BH25" s="34"/>
      <c r="BI25" s="34"/>
      <c r="BJ25" s="34"/>
      <c r="BK25" s="34"/>
      <c r="BL25" s="34"/>
      <c r="BM25" s="78" t="s">
        <v>30</v>
      </c>
      <c r="BN25" s="34" t="s">
        <v>30</v>
      </c>
      <c r="BO25" s="34"/>
      <c r="BP25" s="34"/>
      <c r="BQ25" s="34"/>
      <c r="BR25" s="34"/>
      <c r="BS25" s="34"/>
      <c r="BT25" s="34"/>
      <c r="BU25" s="34"/>
      <c r="BV25" s="78" t="s">
        <v>30</v>
      </c>
      <c r="BW25" s="34"/>
      <c r="BX25" s="34"/>
      <c r="BY25" s="78" t="s">
        <v>30</v>
      </c>
      <c r="BZ25" s="34"/>
      <c r="CA25" s="34"/>
      <c r="CB25" s="34"/>
      <c r="CC25" s="34"/>
      <c r="CD25" s="34"/>
      <c r="CE25" s="78" t="s">
        <v>31</v>
      </c>
      <c r="CF25" s="34"/>
      <c r="CG25" s="32"/>
      <c r="CH25" s="33">
        <f>(((COUNTIF('6ème1'!BJ25:CG25,"A"))*4)+((COUNTIF('6ème1'!BJ25:CG25,"B"))*3)+((COUNTIF('6ème1'!BJ25:CG25,"C"))*2)+((COUNTIF('6ème1'!BJ25:CG25,"D"))*1))/5</f>
        <v>3.8</v>
      </c>
      <c r="CI25" s="33" t="str">
        <f t="shared" si="4"/>
        <v>A</v>
      </c>
      <c r="CJ25" s="32"/>
      <c r="CK25" s="32"/>
      <c r="CL25" s="32"/>
      <c r="CM25" s="32"/>
      <c r="CN25" s="32"/>
      <c r="CO25" s="32"/>
      <c r="CP25" s="33"/>
      <c r="CQ25" s="33"/>
      <c r="CR25" s="38"/>
    </row>
    <row r="26" spans="1:96" ht="17.100000000000001" customHeight="1" x14ac:dyDescent="0.25">
      <c r="A26" s="31" t="s">
        <v>154</v>
      </c>
      <c r="B26" s="137" t="s">
        <v>31</v>
      </c>
      <c r="C26" s="151" t="s">
        <v>30</v>
      </c>
      <c r="D26" s="135"/>
      <c r="E26" s="152">
        <f>(((COUNTIF('6ème1'!B26:D26,"A"))*4)+((COUNTIF('6ème1'!B26:D26,"B"))*3)+((COUNTIF('6ème1'!B26:D26,"C"))*2)+((COUNTIF('6ème1'!B26:D26,"D"))*1))/2</f>
        <v>3.5</v>
      </c>
      <c r="F26" s="136" t="str">
        <f t="shared" si="0"/>
        <v>B</v>
      </c>
      <c r="G26" s="32"/>
      <c r="H26" s="32"/>
      <c r="I26" s="32"/>
      <c r="J26" s="33"/>
      <c r="K26" s="33"/>
      <c r="L26" s="94" t="s">
        <v>33</v>
      </c>
      <c r="M26" s="74" t="s">
        <v>30</v>
      </c>
      <c r="N26" s="34" t="s">
        <v>33</v>
      </c>
      <c r="O26" s="33">
        <f>(((COUNTIF('6ème1'!L26:N26,"A"))*4)+((COUNTIF('6ème1'!L26:N26,"B"))*3)+((COUNTIF('6ème1'!L26:N26,"C"))*2)+((COUNTIF('6ème1'!L26:N26,"D"))*1))/3</f>
        <v>2</v>
      </c>
      <c r="P26" s="33" t="str">
        <f t="shared" si="1"/>
        <v>C</v>
      </c>
      <c r="Q26" s="32"/>
      <c r="R26" s="32"/>
      <c r="S26" s="32"/>
      <c r="T26" s="33"/>
      <c r="U26" s="33"/>
      <c r="V26" s="42" t="s">
        <v>31</v>
      </c>
      <c r="W26" s="34" t="s">
        <v>33</v>
      </c>
      <c r="X26" s="41"/>
      <c r="Y26" s="78" t="s">
        <v>31</v>
      </c>
      <c r="Z26" s="34" t="s">
        <v>31</v>
      </c>
      <c r="AA26" s="41"/>
      <c r="AB26" s="78"/>
      <c r="AC26" s="77"/>
      <c r="AD26" s="41"/>
      <c r="AE26" s="78"/>
      <c r="AF26" s="77"/>
      <c r="AG26" s="41"/>
      <c r="AH26" s="78"/>
      <c r="AI26" s="77"/>
      <c r="AJ26" s="41"/>
      <c r="AK26" s="78"/>
      <c r="AL26" s="77"/>
      <c r="AM26" s="41"/>
      <c r="AN26" s="77" t="s">
        <v>30</v>
      </c>
      <c r="AO26" s="34"/>
      <c r="AP26" s="34"/>
      <c r="AQ26" s="34"/>
      <c r="AR26" s="34"/>
      <c r="AS26" s="32"/>
      <c r="AT26" s="33">
        <f>(((COUNTIF('6ème1'!V26:AS26,"A"))*4)+((COUNTIF('6ème1'!V26:AS26,"B"))*3)+((COUNTIF('6ème1'!V26:AS26,"C"))*2)+((COUNTIF('6ème1'!V26:AS26,"D"))*1))/5</f>
        <v>2.8</v>
      </c>
      <c r="AU26" s="33" t="str">
        <f t="shared" si="2"/>
        <v>C</v>
      </c>
      <c r="AV26" s="42" t="s">
        <v>30</v>
      </c>
      <c r="AW26" s="77" t="s">
        <v>30</v>
      </c>
      <c r="AX26" s="41" t="s">
        <v>32</v>
      </c>
      <c r="AY26" s="32"/>
      <c r="AZ26" s="32"/>
      <c r="BA26" s="32"/>
      <c r="BB26" s="33">
        <f>(((COUNTIF('6ème1'!AV26:BA26,"A"))*4)+((COUNTIF('6ème1'!AV26:BA26,"B"))*3)+((COUNTIF('6ème1'!AV26:BA26,"C"))*2)+((COUNTIF('6ème1'!AV26:BA26,"D"))*1))/3</f>
        <v>3.3333333333333335</v>
      </c>
      <c r="BC26" s="33" t="str">
        <f t="shared" si="3"/>
        <v>B</v>
      </c>
      <c r="BD26" s="34"/>
      <c r="BE26" s="34"/>
      <c r="BF26" s="34"/>
      <c r="BG26" s="34"/>
      <c r="BH26" s="34"/>
      <c r="BI26" s="34"/>
      <c r="BJ26" s="34"/>
      <c r="BK26" s="34"/>
      <c r="BL26" s="34"/>
      <c r="BM26" s="78" t="s">
        <v>30</v>
      </c>
      <c r="BN26" s="34" t="s">
        <v>33</v>
      </c>
      <c r="BO26" s="34"/>
      <c r="BP26" s="34"/>
      <c r="BQ26" s="34"/>
      <c r="BR26" s="34"/>
      <c r="BS26" s="34"/>
      <c r="BT26" s="34"/>
      <c r="BU26" s="34"/>
      <c r="BV26" s="78" t="s">
        <v>32</v>
      </c>
      <c r="BW26" s="34"/>
      <c r="BX26" s="34"/>
      <c r="BY26" s="78" t="s">
        <v>32</v>
      </c>
      <c r="BZ26" s="34"/>
      <c r="CA26" s="34"/>
      <c r="CB26" s="34"/>
      <c r="CC26" s="34"/>
      <c r="CD26" s="34"/>
      <c r="CE26" s="78" t="s">
        <v>32</v>
      </c>
      <c r="CF26" s="34"/>
      <c r="CG26" s="32"/>
      <c r="CH26" s="33">
        <f>(((COUNTIF('6ème1'!BJ26:CG26,"A"))*4)+((COUNTIF('6ème1'!BJ26:CG26,"B"))*3)+((COUNTIF('6ème1'!BJ26:CG26,"C"))*2)+((COUNTIF('6ème1'!BJ26:CG26,"D"))*1))/5</f>
        <v>2.2000000000000002</v>
      </c>
      <c r="CI26" s="33" t="str">
        <f t="shared" si="4"/>
        <v>C</v>
      </c>
      <c r="CJ26" s="32"/>
      <c r="CK26" s="32"/>
      <c r="CL26" s="32"/>
      <c r="CM26" s="32"/>
      <c r="CN26" s="32"/>
      <c r="CO26" s="32"/>
      <c r="CP26" s="33"/>
      <c r="CQ26" s="33"/>
      <c r="CR26" s="38"/>
    </row>
    <row r="27" spans="1:96" ht="17.100000000000001" customHeight="1" x14ac:dyDescent="0.25">
      <c r="A27" s="31" t="s">
        <v>155</v>
      </c>
      <c r="B27" s="137" t="s">
        <v>30</v>
      </c>
      <c r="C27" s="151" t="s">
        <v>30</v>
      </c>
      <c r="D27" s="135"/>
      <c r="E27" s="152">
        <f>(((COUNTIF('6ème1'!B27:D27,"A"))*4)+((COUNTIF('6ème1'!B27:D27,"B"))*3)+((COUNTIF('6ème1'!B27:D27,"C"))*2)+((COUNTIF('6ème1'!B27:D27,"D"))*1))/2</f>
        <v>4</v>
      </c>
      <c r="F27" s="136" t="str">
        <f t="shared" si="0"/>
        <v>A</v>
      </c>
      <c r="G27" s="32"/>
      <c r="H27" s="32"/>
      <c r="I27" s="32"/>
      <c r="J27" s="33"/>
      <c r="K27" s="33"/>
      <c r="L27" s="94" t="s">
        <v>30</v>
      </c>
      <c r="M27" s="74" t="s">
        <v>31</v>
      </c>
      <c r="N27" s="34" t="s">
        <v>31</v>
      </c>
      <c r="O27" s="33">
        <f>(((COUNTIF('6ème1'!L27:N27,"A"))*4)+((COUNTIF('6ème1'!L27:N27,"B"))*3)+((COUNTIF('6ème1'!L27:N27,"C"))*2)+((COUNTIF('6ème1'!L27:N27,"D"))*1))/3</f>
        <v>3.3333333333333335</v>
      </c>
      <c r="P27" s="33" t="str">
        <f t="shared" si="1"/>
        <v>B</v>
      </c>
      <c r="Q27" s="32"/>
      <c r="R27" s="32"/>
      <c r="S27" s="32"/>
      <c r="T27" s="33"/>
      <c r="U27" s="33"/>
      <c r="V27" s="42" t="s">
        <v>30</v>
      </c>
      <c r="W27" s="34" t="s">
        <v>30</v>
      </c>
      <c r="X27" s="41"/>
      <c r="Y27" s="78" t="s">
        <v>31</v>
      </c>
      <c r="Z27" s="34" t="s">
        <v>31</v>
      </c>
      <c r="AA27" s="41"/>
      <c r="AB27" s="78"/>
      <c r="AC27" s="77"/>
      <c r="AD27" s="41"/>
      <c r="AE27" s="78"/>
      <c r="AF27" s="77"/>
      <c r="AG27" s="41"/>
      <c r="AH27" s="78"/>
      <c r="AI27" s="77"/>
      <c r="AJ27" s="41"/>
      <c r="AK27" s="78"/>
      <c r="AL27" s="77"/>
      <c r="AM27" s="41"/>
      <c r="AN27" s="77" t="s">
        <v>30</v>
      </c>
      <c r="AO27" s="34"/>
      <c r="AP27" s="34"/>
      <c r="AQ27" s="34"/>
      <c r="AR27" s="34"/>
      <c r="AS27" s="32"/>
      <c r="AT27" s="33">
        <f>(((COUNTIF('6ème1'!V27:AS27,"A"))*4)+((COUNTIF('6ème1'!V27:AS27,"B"))*3)+((COUNTIF('6ème1'!V27:AS27,"C"))*2)+((COUNTIF('6ème1'!V27:AS27,"D"))*1))/5</f>
        <v>3.6</v>
      </c>
      <c r="AU27" s="33" t="str">
        <f t="shared" si="2"/>
        <v>B</v>
      </c>
      <c r="AV27" s="42" t="s">
        <v>30</v>
      </c>
      <c r="AW27" s="77" t="s">
        <v>30</v>
      </c>
      <c r="AX27" s="41" t="s">
        <v>30</v>
      </c>
      <c r="AY27" s="32"/>
      <c r="AZ27" s="32"/>
      <c r="BA27" s="32"/>
      <c r="BB27" s="33">
        <f>(((COUNTIF('6ème1'!AV27:BA27,"A"))*4)+((COUNTIF('6ème1'!AV27:BA27,"B"))*3)+((COUNTIF('6ème1'!AV27:BA27,"C"))*2)+((COUNTIF('6ème1'!AV27:BA27,"D"))*1))/3</f>
        <v>4</v>
      </c>
      <c r="BC27" s="33" t="str">
        <f t="shared" si="3"/>
        <v>A</v>
      </c>
      <c r="BD27" s="34"/>
      <c r="BE27" s="34"/>
      <c r="BF27" s="34"/>
      <c r="BG27" s="34"/>
      <c r="BH27" s="34"/>
      <c r="BI27" s="34"/>
      <c r="BJ27" s="34"/>
      <c r="BK27" s="34"/>
      <c r="BL27" s="34"/>
      <c r="BM27" s="78" t="s">
        <v>30</v>
      </c>
      <c r="BN27" s="34" t="s">
        <v>30</v>
      </c>
      <c r="BO27" s="34"/>
      <c r="BP27" s="34"/>
      <c r="BQ27" s="34"/>
      <c r="BR27" s="34"/>
      <c r="BS27" s="34"/>
      <c r="BT27" s="34"/>
      <c r="BU27" s="34"/>
      <c r="BV27" s="78" t="s">
        <v>30</v>
      </c>
      <c r="BW27" s="34"/>
      <c r="BX27" s="34"/>
      <c r="BY27" s="78" t="s">
        <v>30</v>
      </c>
      <c r="BZ27" s="34"/>
      <c r="CA27" s="34"/>
      <c r="CB27" s="34"/>
      <c r="CC27" s="34"/>
      <c r="CD27" s="34"/>
      <c r="CE27" s="78" t="s">
        <v>31</v>
      </c>
      <c r="CF27" s="34"/>
      <c r="CG27" s="32"/>
      <c r="CH27" s="33">
        <f>(((COUNTIF('6ème1'!BJ27:CG27,"A"))*4)+((COUNTIF('6ème1'!BJ27:CG27,"B"))*3)+((COUNTIF('6ème1'!BJ27:CG27,"C"))*2)+((COUNTIF('6ème1'!BJ27:CG27,"D"))*1))/5</f>
        <v>3.8</v>
      </c>
      <c r="CI27" s="33" t="str">
        <f t="shared" si="4"/>
        <v>A</v>
      </c>
      <c r="CJ27" s="32"/>
      <c r="CK27" s="32"/>
      <c r="CL27" s="32"/>
      <c r="CM27" s="32"/>
      <c r="CN27" s="32"/>
      <c r="CO27" s="32"/>
      <c r="CP27" s="33"/>
      <c r="CQ27" s="33"/>
      <c r="CR27" s="38"/>
    </row>
    <row r="28" spans="1:96" ht="17.100000000000001" customHeight="1" x14ac:dyDescent="0.25">
      <c r="A28" s="31" t="s">
        <v>156</v>
      </c>
      <c r="B28" s="137" t="s">
        <v>30</v>
      </c>
      <c r="C28" s="151" t="s">
        <v>30</v>
      </c>
      <c r="D28" s="135"/>
      <c r="E28" s="152">
        <f>(((COUNTIF('6ème1'!B28:D28,"A"))*4)+((COUNTIF('6ème1'!B28:D28,"B"))*3)+((COUNTIF('6ème1'!B28:D28,"C"))*2)+((COUNTIF('6ème1'!B28:D28,"D"))*1))/2</f>
        <v>4</v>
      </c>
      <c r="F28" s="136" t="str">
        <f t="shared" si="0"/>
        <v>A</v>
      </c>
      <c r="G28" s="32"/>
      <c r="H28" s="32"/>
      <c r="I28" s="32"/>
      <c r="J28" s="33"/>
      <c r="K28" s="33"/>
      <c r="L28" s="94" t="s">
        <v>30</v>
      </c>
      <c r="M28" s="74" t="s">
        <v>30</v>
      </c>
      <c r="N28" s="34" t="s">
        <v>30</v>
      </c>
      <c r="O28" s="33">
        <f>(((COUNTIF('6ème1'!L28:N28,"A"))*4)+((COUNTIF('6ème1'!L28:N28,"B"))*3)+((COUNTIF('6ème1'!L28:N28,"C"))*2)+((COUNTIF('6ème1'!L28:N28,"D"))*1))/3</f>
        <v>4</v>
      </c>
      <c r="P28" s="33" t="str">
        <f t="shared" si="1"/>
        <v>A</v>
      </c>
      <c r="Q28" s="32"/>
      <c r="R28" s="32"/>
      <c r="S28" s="32"/>
      <c r="T28" s="33"/>
      <c r="U28" s="33"/>
      <c r="V28" s="42" t="s">
        <v>30</v>
      </c>
      <c r="W28" s="34" t="s">
        <v>30</v>
      </c>
      <c r="X28" s="41"/>
      <c r="Y28" s="78" t="s">
        <v>31</v>
      </c>
      <c r="Z28" s="34" t="s">
        <v>30</v>
      </c>
      <c r="AA28" s="41"/>
      <c r="AB28" s="78"/>
      <c r="AC28" s="77"/>
      <c r="AD28" s="41"/>
      <c r="AE28" s="78"/>
      <c r="AF28" s="77"/>
      <c r="AG28" s="41"/>
      <c r="AH28" s="78"/>
      <c r="AI28" s="77"/>
      <c r="AJ28" s="41"/>
      <c r="AK28" s="78"/>
      <c r="AL28" s="77"/>
      <c r="AM28" s="41"/>
      <c r="AN28" s="77" t="s">
        <v>30</v>
      </c>
      <c r="AO28" s="34"/>
      <c r="AP28" s="34"/>
      <c r="AQ28" s="34"/>
      <c r="AR28" s="34"/>
      <c r="AS28" s="32"/>
      <c r="AT28" s="33">
        <f>(((COUNTIF('6ème1'!V28:AS28,"A"))*4)+((COUNTIF('6ème1'!V28:AS28,"B"))*3)+((COUNTIF('6ème1'!V28:AS28,"C"))*2)+((COUNTIF('6ème1'!V28:AS28,"D"))*1))/5</f>
        <v>3.8</v>
      </c>
      <c r="AU28" s="33" t="str">
        <f t="shared" si="2"/>
        <v>A</v>
      </c>
      <c r="AV28" s="42" t="s">
        <v>30</v>
      </c>
      <c r="AW28" s="77" t="s">
        <v>30</v>
      </c>
      <c r="AX28" s="41" t="s">
        <v>30</v>
      </c>
      <c r="AY28" s="32"/>
      <c r="AZ28" s="32"/>
      <c r="BA28" s="32"/>
      <c r="BB28" s="33">
        <f>(((COUNTIF('6ème1'!AV28:BA28,"A"))*4)+((COUNTIF('6ème1'!AV28:BA28,"B"))*3)+((COUNTIF('6ème1'!AV28:BA28,"C"))*2)+((COUNTIF('6ème1'!AV28:BA28,"D"))*1))/3</f>
        <v>4</v>
      </c>
      <c r="BC28" s="33" t="str">
        <f t="shared" si="3"/>
        <v>A</v>
      </c>
      <c r="BD28" s="34"/>
      <c r="BE28" s="34"/>
      <c r="BF28" s="34"/>
      <c r="BG28" s="34"/>
      <c r="BH28" s="34"/>
      <c r="BI28" s="34"/>
      <c r="BJ28" s="34"/>
      <c r="BK28" s="34"/>
      <c r="BL28" s="34"/>
      <c r="BM28" s="78" t="s">
        <v>33</v>
      </c>
      <c r="BN28" s="34" t="s">
        <v>30</v>
      </c>
      <c r="BO28" s="34"/>
      <c r="BP28" s="34"/>
      <c r="BQ28" s="34"/>
      <c r="BR28" s="34"/>
      <c r="BS28" s="34"/>
      <c r="BT28" s="34"/>
      <c r="BU28" s="34"/>
      <c r="BV28" s="78" t="s">
        <v>31</v>
      </c>
      <c r="BW28" s="34"/>
      <c r="BX28" s="34"/>
      <c r="BY28" s="78" t="s">
        <v>30</v>
      </c>
      <c r="BZ28" s="34"/>
      <c r="CA28" s="34"/>
      <c r="CB28" s="34"/>
      <c r="CC28" s="34"/>
      <c r="CD28" s="34"/>
      <c r="CE28" s="78" t="s">
        <v>31</v>
      </c>
      <c r="CF28" s="34"/>
      <c r="CG28" s="32"/>
      <c r="CH28" s="33">
        <f>(((COUNTIF('6ème1'!BJ28:CG28,"A"))*4)+((COUNTIF('6ème1'!BJ28:CG28,"B"))*3)+((COUNTIF('6ème1'!BJ28:CG28,"C"))*2)+((COUNTIF('6ème1'!BJ28:CG28,"D"))*1))/5</f>
        <v>3</v>
      </c>
      <c r="CI28" s="33" t="str">
        <f t="shared" si="4"/>
        <v>B</v>
      </c>
      <c r="CJ28" s="32"/>
      <c r="CK28" s="32"/>
      <c r="CL28" s="32"/>
      <c r="CM28" s="32"/>
      <c r="CN28" s="32"/>
      <c r="CO28" s="32"/>
      <c r="CP28" s="33"/>
      <c r="CQ28" s="33"/>
      <c r="CR28" s="38"/>
    </row>
    <row r="29" spans="1:96" ht="17.100000000000001" customHeight="1" x14ac:dyDescent="0.25">
      <c r="A29" s="31" t="s">
        <v>157</v>
      </c>
      <c r="B29" s="137" t="s">
        <v>30</v>
      </c>
      <c r="C29" s="151" t="s">
        <v>31</v>
      </c>
      <c r="D29" s="135"/>
      <c r="E29" s="152">
        <f>(((COUNTIF('6ème1'!B29:D29,"A"))*4)+((COUNTIF('6ème1'!B29:D29,"B"))*3)+((COUNTIF('6ème1'!B29:D29,"C"))*2)+((COUNTIF('6ème1'!B29:D29,"D"))*1))/2</f>
        <v>3.5</v>
      </c>
      <c r="F29" s="136" t="str">
        <f t="shared" si="0"/>
        <v>B</v>
      </c>
      <c r="G29" s="32"/>
      <c r="H29" s="32"/>
      <c r="I29" s="32"/>
      <c r="J29" s="33"/>
      <c r="K29" s="33"/>
      <c r="L29" s="94" t="s">
        <v>31</v>
      </c>
      <c r="M29" s="74" t="s">
        <v>30</v>
      </c>
      <c r="N29" s="34" t="s">
        <v>30</v>
      </c>
      <c r="O29" s="33">
        <f>(((COUNTIF('6ème1'!L29:N29,"A"))*4)+((COUNTIF('6ème1'!L29:N29,"B"))*3)+((COUNTIF('6ème1'!L29:N29,"C"))*2)+((COUNTIF('6ème1'!L29:N29,"D"))*1))/3</f>
        <v>3.6666666666666665</v>
      </c>
      <c r="P29" s="33" t="str">
        <f t="shared" si="1"/>
        <v>B</v>
      </c>
      <c r="Q29" s="32"/>
      <c r="R29" s="32"/>
      <c r="S29" s="32"/>
      <c r="T29" s="33"/>
      <c r="U29" s="33"/>
      <c r="V29" s="42" t="s">
        <v>31</v>
      </c>
      <c r="W29" s="34" t="s">
        <v>32</v>
      </c>
      <c r="X29" s="41"/>
      <c r="Y29" s="78" t="s">
        <v>32</v>
      </c>
      <c r="Z29" s="34" t="s">
        <v>31</v>
      </c>
      <c r="AA29" s="41"/>
      <c r="AB29" s="78"/>
      <c r="AC29" s="77"/>
      <c r="AD29" s="41"/>
      <c r="AE29" s="78"/>
      <c r="AF29" s="77"/>
      <c r="AG29" s="41"/>
      <c r="AH29" s="78"/>
      <c r="AI29" s="77"/>
      <c r="AJ29" s="41"/>
      <c r="AK29" s="78"/>
      <c r="AL29" s="77"/>
      <c r="AM29" s="41"/>
      <c r="AN29" s="77" t="s">
        <v>30</v>
      </c>
      <c r="AO29" s="34"/>
      <c r="AP29" s="34"/>
      <c r="AQ29" s="34"/>
      <c r="AR29" s="34"/>
      <c r="AS29" s="32"/>
      <c r="AT29" s="33">
        <f>(((COUNTIF('6ème1'!V29:AS29,"A"))*4)+((COUNTIF('6ème1'!V29:AS29,"B"))*3)+((COUNTIF('6ème1'!V29:AS29,"C"))*2)+((COUNTIF('6ème1'!V29:AS29,"D"))*1))/5</f>
        <v>2.8</v>
      </c>
      <c r="AU29" s="33" t="str">
        <f t="shared" si="2"/>
        <v>C</v>
      </c>
      <c r="AV29" s="42" t="s">
        <v>30</v>
      </c>
      <c r="AW29" s="77" t="s">
        <v>30</v>
      </c>
      <c r="AX29" s="41" t="s">
        <v>32</v>
      </c>
      <c r="AY29" s="32"/>
      <c r="AZ29" s="32"/>
      <c r="BA29" s="32"/>
      <c r="BB29" s="33">
        <f>(((COUNTIF('6ème1'!AV29:BA29,"A"))*4)+((COUNTIF('6ème1'!AV29:BA29,"B"))*3)+((COUNTIF('6ème1'!AV29:BA29,"C"))*2)+((COUNTIF('6ème1'!AV29:BA29,"D"))*1))/3</f>
        <v>3.3333333333333335</v>
      </c>
      <c r="BC29" s="33" t="str">
        <f t="shared" si="3"/>
        <v>B</v>
      </c>
      <c r="BD29" s="34"/>
      <c r="BE29" s="34"/>
      <c r="BF29" s="34"/>
      <c r="BG29" s="34"/>
      <c r="BH29" s="34"/>
      <c r="BI29" s="34"/>
      <c r="BJ29" s="34"/>
      <c r="BK29" s="34"/>
      <c r="BL29" s="34"/>
      <c r="BM29" s="78" t="s">
        <v>30</v>
      </c>
      <c r="BN29" s="34" t="s">
        <v>30</v>
      </c>
      <c r="BO29" s="34"/>
      <c r="BP29" s="34"/>
      <c r="BQ29" s="34"/>
      <c r="BR29" s="34"/>
      <c r="BS29" s="34"/>
      <c r="BT29" s="34"/>
      <c r="BU29" s="34"/>
      <c r="BV29" s="78" t="s">
        <v>30</v>
      </c>
      <c r="BW29" s="34"/>
      <c r="BX29" s="34"/>
      <c r="BY29" s="78" t="s">
        <v>30</v>
      </c>
      <c r="BZ29" s="34"/>
      <c r="CA29" s="34"/>
      <c r="CB29" s="34"/>
      <c r="CC29" s="34"/>
      <c r="CD29" s="34"/>
      <c r="CE29" s="78" t="s">
        <v>31</v>
      </c>
      <c r="CF29" s="34"/>
      <c r="CG29" s="32"/>
      <c r="CH29" s="33">
        <f>(((COUNTIF('6ème1'!BJ29:CG29,"A"))*4)+((COUNTIF('6ème1'!BJ29:CG29,"B"))*3)+((COUNTIF('6ème1'!BJ29:CG29,"C"))*2)+((COUNTIF('6ème1'!BJ29:CG29,"D"))*1))/5</f>
        <v>3.8</v>
      </c>
      <c r="CI29" s="33" t="str">
        <f t="shared" si="4"/>
        <v>A</v>
      </c>
      <c r="CJ29" s="32"/>
      <c r="CK29" s="32"/>
      <c r="CL29" s="32"/>
      <c r="CM29" s="32"/>
      <c r="CN29" s="32"/>
      <c r="CO29" s="32"/>
      <c r="CP29" s="33"/>
      <c r="CQ29" s="33"/>
      <c r="CR29" s="38"/>
    </row>
    <row r="30" spans="1:96" ht="17.100000000000001" customHeight="1" x14ac:dyDescent="0.25">
      <c r="A30" s="31" t="s">
        <v>158</v>
      </c>
      <c r="B30" s="137" t="s">
        <v>31</v>
      </c>
      <c r="C30" s="151" t="s">
        <v>30</v>
      </c>
      <c r="D30" s="135"/>
      <c r="E30" s="152">
        <f>(((COUNTIF('6ème1'!B30:D30,"A"))*4)+((COUNTIF('6ème1'!B30:D30,"B"))*3)+((COUNTIF('6ème1'!B30:D30,"C"))*2)+((COUNTIF('6ème1'!B30:D30,"D"))*1))/2</f>
        <v>3.5</v>
      </c>
      <c r="F30" s="136" t="str">
        <f t="shared" si="0"/>
        <v>B</v>
      </c>
      <c r="G30" s="32"/>
      <c r="H30" s="32"/>
      <c r="I30" s="32"/>
      <c r="J30" s="33"/>
      <c r="K30" s="33"/>
      <c r="L30" s="94" t="s">
        <v>31</v>
      </c>
      <c r="M30" s="74" t="s">
        <v>30</v>
      </c>
      <c r="N30" s="34" t="s">
        <v>30</v>
      </c>
      <c r="O30" s="33">
        <f>(((COUNTIF('6ème1'!L30:N30,"A"))*4)+((COUNTIF('6ème1'!L30:N30,"B"))*3)+((COUNTIF('6ème1'!L30:N30,"C"))*2)+((COUNTIF('6ème1'!L30:N30,"D"))*1))/3</f>
        <v>3.6666666666666665</v>
      </c>
      <c r="P30" s="33" t="str">
        <f t="shared" si="1"/>
        <v>B</v>
      </c>
      <c r="Q30" s="32"/>
      <c r="R30" s="32"/>
      <c r="S30" s="32"/>
      <c r="T30" s="33"/>
      <c r="U30" s="33"/>
      <c r="V30" s="42" t="s">
        <v>30</v>
      </c>
      <c r="W30" s="34" t="s">
        <v>32</v>
      </c>
      <c r="X30" s="41"/>
      <c r="Y30" s="78" t="s">
        <v>31</v>
      </c>
      <c r="Z30" s="34" t="s">
        <v>31</v>
      </c>
      <c r="AA30" s="41"/>
      <c r="AB30" s="78"/>
      <c r="AC30" s="77"/>
      <c r="AD30" s="41"/>
      <c r="AE30" s="78"/>
      <c r="AF30" s="77"/>
      <c r="AG30" s="41"/>
      <c r="AH30" s="78"/>
      <c r="AI30" s="77"/>
      <c r="AJ30" s="41"/>
      <c r="AK30" s="78"/>
      <c r="AL30" s="77"/>
      <c r="AM30" s="41"/>
      <c r="AN30" s="77" t="s">
        <v>30</v>
      </c>
      <c r="AO30" s="34"/>
      <c r="AP30" s="34"/>
      <c r="AQ30" s="34"/>
      <c r="AR30" s="34"/>
      <c r="AS30" s="32"/>
      <c r="AT30" s="33">
        <f>(((COUNTIF('6ème1'!V30:AS30,"A"))*4)+((COUNTIF('6ème1'!V30:AS30,"B"))*3)+((COUNTIF('6ème1'!V30:AS30,"C"))*2)+((COUNTIF('6ème1'!V30:AS30,"D"))*1))/5</f>
        <v>3.2</v>
      </c>
      <c r="AU30" s="33" t="str">
        <f t="shared" si="2"/>
        <v>B</v>
      </c>
      <c r="AV30" s="42" t="s">
        <v>30</v>
      </c>
      <c r="AW30" s="77" t="s">
        <v>30</v>
      </c>
      <c r="AX30" s="41" t="s">
        <v>33</v>
      </c>
      <c r="AY30" s="32"/>
      <c r="AZ30" s="32"/>
      <c r="BA30" s="32"/>
      <c r="BB30" s="33">
        <f>(((COUNTIF('6ème1'!AV30:BA30,"A"))*4)+((COUNTIF('6ème1'!AV30:BA30,"B"))*3)+((COUNTIF('6ème1'!AV30:BA30,"C"))*2)+((COUNTIF('6ème1'!AV30:BA30,"D"))*1))/3</f>
        <v>3</v>
      </c>
      <c r="BC30" s="33" t="str">
        <f t="shared" si="3"/>
        <v>B</v>
      </c>
      <c r="BD30" s="34"/>
      <c r="BE30" s="34"/>
      <c r="BF30" s="34"/>
      <c r="BG30" s="34"/>
      <c r="BH30" s="34"/>
      <c r="BI30" s="34"/>
      <c r="BJ30" s="34"/>
      <c r="BK30" s="34"/>
      <c r="BL30" s="34"/>
      <c r="BM30" s="78" t="s">
        <v>33</v>
      </c>
      <c r="BN30" s="34" t="s">
        <v>33</v>
      </c>
      <c r="BO30" s="34"/>
      <c r="BP30" s="34"/>
      <c r="BQ30" s="34"/>
      <c r="BR30" s="34"/>
      <c r="BS30" s="34"/>
      <c r="BT30" s="34"/>
      <c r="BU30" s="34"/>
      <c r="BV30" s="78" t="s">
        <v>30</v>
      </c>
      <c r="BW30" s="34"/>
      <c r="BX30" s="34"/>
      <c r="BY30" s="78" t="s">
        <v>30</v>
      </c>
      <c r="BZ30" s="34"/>
      <c r="CA30" s="34"/>
      <c r="CB30" s="34"/>
      <c r="CC30" s="34"/>
      <c r="CD30" s="34"/>
      <c r="CE30" s="78" t="s">
        <v>32</v>
      </c>
      <c r="CF30" s="34"/>
      <c r="CG30" s="32"/>
      <c r="CH30" s="33">
        <f>(((COUNTIF('6ème1'!BJ30:CG30,"A"))*4)+((COUNTIF('6ème1'!BJ30:CG30,"B"))*3)+((COUNTIF('6ème1'!BJ30:CG30,"C"))*2)+((COUNTIF('6ème1'!BJ30:CG30,"D"))*1))/5</f>
        <v>2.4</v>
      </c>
      <c r="CI30" s="33" t="str">
        <f t="shared" si="4"/>
        <v>C</v>
      </c>
      <c r="CJ30" s="32"/>
      <c r="CK30" s="32"/>
      <c r="CL30" s="32"/>
      <c r="CM30" s="32"/>
      <c r="CN30" s="32"/>
      <c r="CO30" s="32"/>
      <c r="CP30" s="33"/>
      <c r="CQ30" s="33"/>
      <c r="CR30" s="38"/>
    </row>
    <row r="31" spans="1:96" ht="17.100000000000001" customHeight="1" x14ac:dyDescent="0.25">
      <c r="A31" s="31" t="s">
        <v>159</v>
      </c>
      <c r="B31" s="137" t="s">
        <v>31</v>
      </c>
      <c r="C31" s="151" t="s">
        <v>30</v>
      </c>
      <c r="D31" s="135"/>
      <c r="E31" s="152">
        <f>(((COUNTIF('6ème1'!B31:D31,"A"))*4)+((COUNTIF('6ème1'!B31:D31,"B"))*3)+((COUNTIF('6ème1'!B31:D31,"C"))*2)+((COUNTIF('6ème1'!B31:D31,"D"))*1))/2</f>
        <v>3.5</v>
      </c>
      <c r="F31" s="136" t="str">
        <f t="shared" si="0"/>
        <v>B</v>
      </c>
      <c r="G31" s="32"/>
      <c r="H31" s="32"/>
      <c r="I31" s="32"/>
      <c r="J31" s="33"/>
      <c r="K31" s="33"/>
      <c r="L31" s="94" t="s">
        <v>33</v>
      </c>
      <c r="M31" s="74" t="s">
        <v>30</v>
      </c>
      <c r="N31" s="34" t="s">
        <v>31</v>
      </c>
      <c r="O31" s="33">
        <f>(((COUNTIF('6ème1'!L31:N31,"A"))*4)+((COUNTIF('6ème1'!L31:N31,"B"))*3)+((COUNTIF('6ème1'!L31:N31,"C"))*2)+((COUNTIF('6ème1'!L31:N31,"D"))*1))/3</f>
        <v>2.6666666666666665</v>
      </c>
      <c r="P31" s="33" t="str">
        <f t="shared" si="1"/>
        <v>C</v>
      </c>
      <c r="Q31" s="32"/>
      <c r="R31" s="32"/>
      <c r="S31" s="32"/>
      <c r="T31" s="33"/>
      <c r="U31" s="33"/>
      <c r="V31" s="42" t="s">
        <v>31</v>
      </c>
      <c r="W31" s="34" t="s">
        <v>33</v>
      </c>
      <c r="X31" s="41"/>
      <c r="Y31" s="78" t="s">
        <v>31</v>
      </c>
      <c r="Z31" s="34" t="s">
        <v>31</v>
      </c>
      <c r="AA31" s="41"/>
      <c r="AB31" s="78"/>
      <c r="AC31" s="77"/>
      <c r="AD31" s="41"/>
      <c r="AE31" s="78"/>
      <c r="AF31" s="77"/>
      <c r="AG31" s="41"/>
      <c r="AH31" s="78"/>
      <c r="AI31" s="77"/>
      <c r="AJ31" s="41"/>
      <c r="AK31" s="78"/>
      <c r="AL31" s="77"/>
      <c r="AM31" s="41"/>
      <c r="AN31" s="77" t="s">
        <v>30</v>
      </c>
      <c r="AO31" s="34"/>
      <c r="AP31" s="34"/>
      <c r="AQ31" s="34"/>
      <c r="AR31" s="34"/>
      <c r="AS31" s="32"/>
      <c r="AT31" s="33">
        <f>(((COUNTIF('6ème1'!V31:AS31,"A"))*4)+((COUNTIF('6ème1'!V31:AS31,"B"))*3)+((COUNTIF('6ème1'!V31:AS31,"C"))*2)+((COUNTIF('6ème1'!V31:AS31,"D"))*1))/5</f>
        <v>2.8</v>
      </c>
      <c r="AU31" s="33" t="str">
        <f t="shared" si="2"/>
        <v>C</v>
      </c>
      <c r="AV31" s="42" t="s">
        <v>30</v>
      </c>
      <c r="AW31" s="77" t="s">
        <v>30</v>
      </c>
      <c r="AX31" s="41" t="s">
        <v>32</v>
      </c>
      <c r="AY31" s="32"/>
      <c r="AZ31" s="32"/>
      <c r="BA31" s="32"/>
      <c r="BB31" s="33">
        <f>(((COUNTIF('6ème1'!AV31:BA31,"A"))*4)+((COUNTIF('6ème1'!AV31:BA31,"B"))*3)+((COUNTIF('6ème1'!AV31:BA31,"C"))*2)+((COUNTIF('6ème1'!AV31:BA31,"D"))*1))/3</f>
        <v>3.3333333333333335</v>
      </c>
      <c r="BC31" s="33" t="str">
        <f t="shared" si="3"/>
        <v>B</v>
      </c>
      <c r="BD31" s="34"/>
      <c r="BE31" s="34"/>
      <c r="BF31" s="34"/>
      <c r="BG31" s="34"/>
      <c r="BH31" s="34"/>
      <c r="BI31" s="34"/>
      <c r="BJ31" s="34"/>
      <c r="BK31" s="34"/>
      <c r="BL31" s="34"/>
      <c r="BM31" s="78" t="s">
        <v>33</v>
      </c>
      <c r="BN31" s="34" t="s">
        <v>31</v>
      </c>
      <c r="BO31" s="34"/>
      <c r="BP31" s="34"/>
      <c r="BQ31" s="34"/>
      <c r="BR31" s="34"/>
      <c r="BS31" s="34"/>
      <c r="BT31" s="34"/>
      <c r="BU31" s="34"/>
      <c r="BV31" s="78" t="s">
        <v>33</v>
      </c>
      <c r="BW31" s="34"/>
      <c r="BX31" s="34"/>
      <c r="BY31" s="78" t="s">
        <v>30</v>
      </c>
      <c r="BZ31" s="34"/>
      <c r="CA31" s="34"/>
      <c r="CB31" s="34"/>
      <c r="CC31" s="34"/>
      <c r="CD31" s="34"/>
      <c r="CE31" s="78" t="s">
        <v>32</v>
      </c>
      <c r="CF31" s="34"/>
      <c r="CG31" s="32"/>
      <c r="CH31" s="33">
        <f>(((COUNTIF('6ème1'!BJ31:CG31,"A"))*4)+((COUNTIF('6ème1'!BJ31:CG31,"B"))*3)+((COUNTIF('6ème1'!BJ31:CG31,"C"))*2)+((COUNTIF('6ème1'!BJ31:CG31,"D"))*1))/5</f>
        <v>2.2000000000000002</v>
      </c>
      <c r="CI31" s="33" t="str">
        <f t="shared" si="4"/>
        <v>C</v>
      </c>
      <c r="CJ31" s="32"/>
      <c r="CK31" s="32"/>
      <c r="CL31" s="32"/>
      <c r="CM31" s="32"/>
      <c r="CN31" s="32"/>
      <c r="CO31" s="32"/>
      <c r="CP31" s="33"/>
      <c r="CQ31" s="33"/>
      <c r="CR31" s="38"/>
    </row>
    <row r="32" spans="1:96" ht="17.100000000000001" customHeight="1" thickBot="1" x14ac:dyDescent="0.3">
      <c r="A32" s="31" t="s">
        <v>160</v>
      </c>
      <c r="B32" s="153" t="s">
        <v>31</v>
      </c>
      <c r="C32" s="151" t="s">
        <v>30</v>
      </c>
      <c r="D32" s="135"/>
      <c r="E32" s="152">
        <f>(((COUNTIF('6ème1'!B32:D32,"A"))*4)+((COUNTIF('6ème1'!B32:D32,"B"))*3)+((COUNTIF('6ème1'!B32:D32,"C"))*2)+((COUNTIF('6ème1'!B32:D32,"D"))*1))/2</f>
        <v>3.5</v>
      </c>
      <c r="F32" s="136" t="str">
        <f t="shared" si="0"/>
        <v>B</v>
      </c>
      <c r="G32" s="32"/>
      <c r="H32" s="32"/>
      <c r="I32" s="32"/>
      <c r="J32" s="33"/>
      <c r="K32" s="33"/>
      <c r="L32" s="102" t="s">
        <v>32</v>
      </c>
      <c r="M32" s="103" t="s">
        <v>32</v>
      </c>
      <c r="N32" s="34" t="s">
        <v>31</v>
      </c>
      <c r="O32" s="33">
        <f>(((COUNTIF('6ème1'!L32:N32,"A"))*4)+((COUNTIF('6ème1'!L32:N32,"B"))*3)+((COUNTIF('6ème1'!L32:N32,"C"))*2)+((COUNTIF('6ème1'!L32:N32,"D"))*1))/3</f>
        <v>2.3333333333333335</v>
      </c>
      <c r="P32" s="33" t="str">
        <f t="shared" si="1"/>
        <v>C</v>
      </c>
      <c r="Q32" s="32"/>
      <c r="R32" s="32"/>
      <c r="S32" s="32"/>
      <c r="T32" s="33"/>
      <c r="U32" s="33"/>
      <c r="V32" s="105" t="s">
        <v>31</v>
      </c>
      <c r="W32" s="34" t="s">
        <v>33</v>
      </c>
      <c r="X32" s="106"/>
      <c r="Y32" s="107" t="s">
        <v>32</v>
      </c>
      <c r="Z32" s="34" t="s">
        <v>31</v>
      </c>
      <c r="AA32" s="72"/>
      <c r="AB32" s="84"/>
      <c r="AC32" s="72"/>
      <c r="AD32" s="106"/>
      <c r="AE32" s="98"/>
      <c r="AF32" s="72"/>
      <c r="AG32" s="72"/>
      <c r="AH32" s="84"/>
      <c r="AI32" s="72"/>
      <c r="AJ32" s="72"/>
      <c r="AK32" s="84"/>
      <c r="AL32" s="72"/>
      <c r="AM32" s="72"/>
      <c r="AN32" s="77" t="s">
        <v>30</v>
      </c>
      <c r="AO32" s="34"/>
      <c r="AP32" s="34"/>
      <c r="AQ32" s="34"/>
      <c r="AR32" s="34"/>
      <c r="AS32" s="32"/>
      <c r="AT32" s="33">
        <f>(((COUNTIF('6ème1'!V32:AS32,"A"))*4)+((COUNTIF('6ème1'!V32:AS32,"B"))*3)+((COUNTIF('6ème1'!V32:AS32,"C"))*2)+((COUNTIF('6ème1'!V32:AS32,"D"))*1))/5</f>
        <v>2.6</v>
      </c>
      <c r="AU32" s="33" t="str">
        <f t="shared" si="2"/>
        <v>C</v>
      </c>
      <c r="AV32" s="105" t="s">
        <v>30</v>
      </c>
      <c r="AW32" s="77" t="s">
        <v>30</v>
      </c>
      <c r="AX32" s="106" t="s">
        <v>33</v>
      </c>
      <c r="AY32" s="32"/>
      <c r="AZ32" s="32"/>
      <c r="BA32" s="32"/>
      <c r="BB32" s="33">
        <f>(((COUNTIF('6ème1'!AV32:BA32,"A"))*4)+((COUNTIF('6ème1'!AV32:BA32,"B"))*3)+((COUNTIF('6ème1'!AV32:BA32,"C"))*2)+((COUNTIF('6ème1'!AV32:BA32,"D"))*1))/3</f>
        <v>3</v>
      </c>
      <c r="BC32" s="33" t="str">
        <f t="shared" si="3"/>
        <v>B</v>
      </c>
      <c r="BD32" s="34"/>
      <c r="BE32" s="34"/>
      <c r="BF32" s="34"/>
      <c r="BG32" s="34"/>
      <c r="BH32" s="34"/>
      <c r="BI32" s="34"/>
      <c r="BJ32" s="34"/>
      <c r="BK32" s="34"/>
      <c r="BL32" s="34"/>
      <c r="BM32" s="84" t="s">
        <v>33</v>
      </c>
      <c r="BN32" s="34" t="s">
        <v>33</v>
      </c>
      <c r="BO32" s="34"/>
      <c r="BP32" s="34"/>
      <c r="BQ32" s="34"/>
      <c r="BR32" s="34"/>
      <c r="BS32" s="34"/>
      <c r="BT32" s="34"/>
      <c r="BU32" s="34"/>
      <c r="BV32" s="84" t="s">
        <v>33</v>
      </c>
      <c r="BW32" s="34"/>
      <c r="BX32" s="34"/>
      <c r="BY32" s="84" t="s">
        <v>31</v>
      </c>
      <c r="BZ32" s="34"/>
      <c r="CA32" s="34"/>
      <c r="CB32" s="34"/>
      <c r="CC32" s="34"/>
      <c r="CD32" s="34"/>
      <c r="CE32" s="84" t="s">
        <v>31</v>
      </c>
      <c r="CF32" s="34"/>
      <c r="CG32" s="32"/>
      <c r="CH32" s="33">
        <f>(((COUNTIF('6ème1'!BJ32:CG32,"A"))*4)+((COUNTIF('6ème1'!BJ32:CG32,"B"))*3)+((COUNTIF('6ème1'!BJ32:CG32,"C"))*2)+((COUNTIF('6ème1'!BJ32:CG32,"D"))*1))/5</f>
        <v>1.8</v>
      </c>
      <c r="CI32" s="33" t="str">
        <f t="shared" si="4"/>
        <v>C</v>
      </c>
      <c r="CJ32" s="32"/>
      <c r="CK32" s="32"/>
      <c r="CL32" s="32"/>
      <c r="CM32" s="32"/>
      <c r="CN32" s="32"/>
      <c r="CO32" s="32"/>
      <c r="CP32" s="33"/>
      <c r="CQ32" s="33"/>
    </row>
    <row r="33" spans="1:95" x14ac:dyDescent="0.25">
      <c r="A33" s="31"/>
      <c r="B33" s="135"/>
      <c r="C33" s="135"/>
      <c r="D33" s="135"/>
      <c r="E33" s="152"/>
      <c r="F33" s="136"/>
      <c r="G33" s="32"/>
      <c r="H33" s="32"/>
      <c r="I33" s="32"/>
      <c r="J33" s="33"/>
      <c r="K33" s="33"/>
      <c r="L33" s="32"/>
      <c r="M33" s="32"/>
      <c r="N33" s="32"/>
      <c r="O33" s="33"/>
      <c r="P33" s="33"/>
      <c r="Q33" s="32"/>
      <c r="R33" s="32"/>
      <c r="S33" s="32"/>
      <c r="T33" s="33"/>
      <c r="U33" s="33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3"/>
      <c r="AU33" s="33"/>
      <c r="AV33" s="32"/>
      <c r="AW33" s="32"/>
      <c r="AX33" s="32"/>
      <c r="AY33" s="32"/>
      <c r="AZ33" s="32"/>
      <c r="BA33" s="32"/>
      <c r="BB33" s="33"/>
      <c r="BC33" s="33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3"/>
      <c r="CI33" s="33"/>
      <c r="CJ33" s="32"/>
      <c r="CK33" s="32"/>
      <c r="CL33" s="32"/>
      <c r="CM33" s="32"/>
      <c r="CN33" s="32"/>
      <c r="CO33" s="32"/>
      <c r="CP33" s="33"/>
      <c r="CQ33" s="33"/>
    </row>
    <row r="34" spans="1:95" x14ac:dyDescent="0.25">
      <c r="A34" s="45"/>
    </row>
    <row r="35" spans="1:95" x14ac:dyDescent="0.25">
      <c r="A35" s="45"/>
    </row>
    <row r="36" spans="1:95" x14ac:dyDescent="0.25">
      <c r="A36" s="45"/>
    </row>
    <row r="37" spans="1:95" x14ac:dyDescent="0.25">
      <c r="A37" s="45"/>
    </row>
  </sheetData>
  <autoFilter ref="A1:CQ4"/>
  <mergeCells count="23">
    <mergeCell ref="AH2:AJ2"/>
    <mergeCell ref="A1:A2"/>
    <mergeCell ref="V2:X2"/>
    <mergeCell ref="Y2:AA2"/>
    <mergeCell ref="AB2:AD2"/>
    <mergeCell ref="AE2:AG2"/>
    <mergeCell ref="BV2:BX2"/>
    <mergeCell ref="AK2:AM2"/>
    <mergeCell ref="AN2:AP2"/>
    <mergeCell ref="AQ2:AS2"/>
    <mergeCell ref="AV2:AX2"/>
    <mergeCell ref="AY2:BA2"/>
    <mergeCell ref="BD2:BF2"/>
    <mergeCell ref="BG2:BI2"/>
    <mergeCell ref="BJ2:BL2"/>
    <mergeCell ref="BM2:BO2"/>
    <mergeCell ref="BP2:BR2"/>
    <mergeCell ref="BS2:BU2"/>
    <mergeCell ref="BY2:CA2"/>
    <mergeCell ref="CB2:CD2"/>
    <mergeCell ref="CE2:CG2"/>
    <mergeCell ref="CJ2:CL2"/>
    <mergeCell ref="CM2:CO2"/>
  </mergeCells>
  <dataValidations count="1">
    <dataValidation type="list" allowBlank="1" showInputMessage="1" showErrorMessage="1" sqref="B4:B32 L4:M32 V4:V32 X4:Y32 AA4:AN32 AV4:AX32 BY4:BY32 BM4:BM32 BV4:BV32 CE4:CE32">
      <formula1>$A$33:$A$36</formula1>
    </dataValidation>
  </dataValidation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'référence '!$A$1:$A$6</xm:f>
          </x14:formula1>
          <xm:sqref>CJ4:CO33 G4:I33 B33:C33 Q4:S33 L33:N33 V33:AR33 AV33:AX33 D4:D33 AS4:AS33 AY4:BA33 CG4:CG33 BD33:CF33</xm:sqref>
        </x14:dataValidation>
        <x14:dataValidation type="list" allowBlank="1" showInputMessage="1" showErrorMessage="1">
          <x14:formula1>
            <xm:f>'C:\Users\c79ch\Dropbox\perso\[tableau récapitulatif socle 6°à3° (1).xlsx]référence '!#REF!</xm:f>
          </x14:formula1>
          <xm:sqref>C4:C32 N4:N32 W4:W32 AO4:AR32 Z4:Z18 Z20:Z32 BW4:BX32 BD4:BL32 BN4:BU32 BZ4:CD32 CF4:CF32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37"/>
  <sheetViews>
    <sheetView zoomScale="55" zoomScaleNormal="55" workbookViewId="0">
      <pane xSplit="1" topLeftCell="B1" activePane="topRight" state="frozen"/>
      <selection pane="topRight" activeCell="B1" sqref="B1:F1048576"/>
    </sheetView>
  </sheetViews>
  <sheetFormatPr baseColWidth="10" defaultColWidth="11.42578125" defaultRowHeight="15" x14ac:dyDescent="0.25"/>
  <cols>
    <col min="1" max="1" width="24.7109375" customWidth="1"/>
    <col min="2" max="4" width="4.5703125" style="147" customWidth="1"/>
    <col min="5" max="5" width="6.42578125" style="147" customWidth="1"/>
    <col min="6" max="6" width="5.5703125" style="147" customWidth="1"/>
    <col min="7" max="95" width="5.5703125" customWidth="1"/>
    <col min="96" max="96" width="24.7109375" customWidth="1"/>
    <col min="97" max="111" width="5.7109375" customWidth="1"/>
  </cols>
  <sheetData>
    <row r="1" spans="1:96" ht="16.5" customHeight="1" thickBot="1" x14ac:dyDescent="0.3">
      <c r="A1" s="187" t="s">
        <v>0</v>
      </c>
      <c r="B1" s="1"/>
      <c r="C1" s="2"/>
      <c r="D1" s="2"/>
      <c r="E1" s="2"/>
      <c r="F1" s="2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5"/>
      <c r="AW1" s="6"/>
      <c r="AX1" s="6"/>
      <c r="AY1" s="6"/>
      <c r="AZ1" s="6"/>
      <c r="BA1" s="6"/>
      <c r="BB1" s="6"/>
      <c r="BC1" s="6"/>
      <c r="BD1" s="5"/>
      <c r="BE1" s="6"/>
      <c r="BF1" s="6"/>
      <c r="BG1" s="6"/>
      <c r="BH1" s="6"/>
      <c r="BI1" s="6"/>
      <c r="BJ1" s="33">
        <f>(((COUNTIF('6ème2'!V22:AS22,"A"))*4)+((COUNTIF('6ème2'!V22:AS22,"B"))*3)+((COUNTIF('6ème2'!V22:AS22,"C"))*2)+((COUNTIF('6ème2'!V22:AS22,"D"))*1))/4</f>
        <v>3.25</v>
      </c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5"/>
      <c r="CK1" s="6"/>
      <c r="CL1" s="6"/>
      <c r="CM1" s="6"/>
      <c r="CN1" s="6"/>
      <c r="CO1" s="6"/>
      <c r="CP1" s="6"/>
      <c r="CQ1" s="7"/>
      <c r="CR1" s="6"/>
    </row>
    <row r="2" spans="1:96" s="21" customFormat="1" ht="21" customHeight="1" x14ac:dyDescent="0.25">
      <c r="A2" s="187"/>
      <c r="B2" s="141" t="s">
        <v>1</v>
      </c>
      <c r="C2" s="142"/>
      <c r="D2" s="142"/>
      <c r="E2" s="142"/>
      <c r="F2" s="142"/>
      <c r="G2" s="10" t="s">
        <v>2</v>
      </c>
      <c r="H2" s="11"/>
      <c r="I2" s="11"/>
      <c r="J2" s="11"/>
      <c r="K2" s="12" t="s">
        <v>3</v>
      </c>
      <c r="L2" s="10" t="s">
        <v>4</v>
      </c>
      <c r="M2" s="11"/>
      <c r="N2" s="11"/>
      <c r="O2" s="18"/>
      <c r="P2" s="14"/>
      <c r="Q2" s="10" t="s">
        <v>5</v>
      </c>
      <c r="R2" s="11"/>
      <c r="S2" s="11"/>
      <c r="T2" s="11"/>
      <c r="U2" s="15" t="s">
        <v>3</v>
      </c>
      <c r="V2" s="179" t="s">
        <v>6</v>
      </c>
      <c r="W2" s="179"/>
      <c r="X2" s="180"/>
      <c r="Y2" s="178" t="s">
        <v>7</v>
      </c>
      <c r="Z2" s="179"/>
      <c r="AA2" s="180"/>
      <c r="AB2" s="178" t="s">
        <v>8</v>
      </c>
      <c r="AC2" s="179"/>
      <c r="AD2" s="180"/>
      <c r="AE2" s="178" t="s">
        <v>9</v>
      </c>
      <c r="AF2" s="179"/>
      <c r="AG2" s="180"/>
      <c r="AH2" s="178" t="s">
        <v>10</v>
      </c>
      <c r="AI2" s="179"/>
      <c r="AJ2" s="180"/>
      <c r="AK2" s="178" t="s">
        <v>11</v>
      </c>
      <c r="AL2" s="179"/>
      <c r="AM2" s="180"/>
      <c r="AN2" s="178" t="s">
        <v>12</v>
      </c>
      <c r="AO2" s="179"/>
      <c r="AP2" s="180"/>
      <c r="AQ2" s="178" t="s">
        <v>13</v>
      </c>
      <c r="AR2" s="179"/>
      <c r="AS2" s="186"/>
      <c r="AT2" s="16"/>
      <c r="AU2" s="17" t="s">
        <v>3</v>
      </c>
      <c r="AV2" s="185" t="s">
        <v>14</v>
      </c>
      <c r="AW2" s="179"/>
      <c r="AX2" s="180"/>
      <c r="AY2" s="178" t="s">
        <v>15</v>
      </c>
      <c r="AZ2" s="179"/>
      <c r="BA2" s="186"/>
      <c r="BB2" s="16"/>
      <c r="BC2" s="17" t="s">
        <v>3</v>
      </c>
      <c r="BD2" s="185" t="s">
        <v>16</v>
      </c>
      <c r="BE2" s="179"/>
      <c r="BF2" s="180"/>
      <c r="BG2" s="178" t="s">
        <v>17</v>
      </c>
      <c r="BH2" s="179"/>
      <c r="BI2" s="180"/>
      <c r="BJ2" s="178" t="s">
        <v>18</v>
      </c>
      <c r="BK2" s="179"/>
      <c r="BL2" s="180"/>
      <c r="BM2" s="178" t="s">
        <v>19</v>
      </c>
      <c r="BN2" s="179"/>
      <c r="BO2" s="180"/>
      <c r="BP2" s="178" t="s">
        <v>20</v>
      </c>
      <c r="BQ2" s="179"/>
      <c r="BR2" s="180"/>
      <c r="BS2" s="178" t="s">
        <v>21</v>
      </c>
      <c r="BT2" s="179"/>
      <c r="BU2" s="180"/>
      <c r="BV2" s="178" t="s">
        <v>22</v>
      </c>
      <c r="BW2" s="179"/>
      <c r="BX2" s="180"/>
      <c r="BY2" s="178" t="s">
        <v>23</v>
      </c>
      <c r="BZ2" s="179"/>
      <c r="CA2" s="180"/>
      <c r="CB2" s="178" t="s">
        <v>24</v>
      </c>
      <c r="CC2" s="179"/>
      <c r="CD2" s="180"/>
      <c r="CE2" s="178" t="s">
        <v>25</v>
      </c>
      <c r="CF2" s="179"/>
      <c r="CG2" s="186"/>
      <c r="CH2" s="16"/>
      <c r="CI2" s="17" t="s">
        <v>3</v>
      </c>
      <c r="CJ2" s="181" t="s">
        <v>26</v>
      </c>
      <c r="CK2" s="182"/>
      <c r="CL2" s="183"/>
      <c r="CM2" s="184" t="s">
        <v>27</v>
      </c>
      <c r="CN2" s="182"/>
      <c r="CO2" s="182"/>
      <c r="CP2" s="18"/>
      <c r="CQ2" s="19" t="s">
        <v>3</v>
      </c>
      <c r="CR2" s="20"/>
    </row>
    <row r="3" spans="1:96" s="21" customFormat="1" ht="36.75" customHeight="1" thickBot="1" x14ac:dyDescent="0.3">
      <c r="A3" s="22" t="s">
        <v>28</v>
      </c>
      <c r="B3" s="143"/>
      <c r="C3" s="144"/>
      <c r="D3" s="144"/>
      <c r="E3" s="145" t="s">
        <v>29</v>
      </c>
      <c r="F3" s="145" t="s">
        <v>29</v>
      </c>
      <c r="G3" s="26"/>
      <c r="H3" s="27"/>
      <c r="I3" s="27"/>
      <c r="J3" s="25" t="s">
        <v>29</v>
      </c>
      <c r="K3" s="28" t="s">
        <v>29</v>
      </c>
      <c r="L3" s="29"/>
      <c r="M3" s="20"/>
      <c r="N3" s="20"/>
      <c r="O3" s="25" t="s">
        <v>29</v>
      </c>
      <c r="P3" s="28" t="s">
        <v>29</v>
      </c>
      <c r="Q3" s="29"/>
      <c r="R3" s="20"/>
      <c r="S3" s="20"/>
      <c r="T3" s="25" t="s">
        <v>29</v>
      </c>
      <c r="U3" s="28" t="s">
        <v>29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5" t="s">
        <v>29</v>
      </c>
      <c r="AU3" s="28" t="s">
        <v>29</v>
      </c>
      <c r="AV3" s="29"/>
      <c r="AW3" s="20"/>
      <c r="AX3" s="30"/>
      <c r="AY3" s="20"/>
      <c r="AZ3" s="20"/>
      <c r="BA3" s="20"/>
      <c r="BB3" s="25" t="s">
        <v>29</v>
      </c>
      <c r="BC3" s="28" t="s">
        <v>29</v>
      </c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5" t="s">
        <v>29</v>
      </c>
      <c r="CI3" s="28" t="s">
        <v>29</v>
      </c>
      <c r="CJ3" s="29"/>
      <c r="CK3" s="20"/>
      <c r="CL3" s="20"/>
      <c r="CM3" s="20"/>
      <c r="CN3" s="20"/>
      <c r="CO3" s="20"/>
      <c r="CP3" s="25" t="s">
        <v>29</v>
      </c>
      <c r="CQ3" s="28" t="s">
        <v>29</v>
      </c>
      <c r="CR3" s="20"/>
    </row>
    <row r="4" spans="1:96" ht="17.100000000000001" customHeight="1" x14ac:dyDescent="0.25">
      <c r="A4" s="31" t="s">
        <v>66</v>
      </c>
      <c r="B4" s="155" t="s">
        <v>31</v>
      </c>
      <c r="C4" s="151" t="s">
        <v>32</v>
      </c>
      <c r="D4" s="135"/>
      <c r="E4" s="136">
        <f>(((COUNTIF('6ème2'!B4:D4,"A"))*4)+((COUNTIF('6ème2'!B4:D4,"B"))*3)+((COUNTIF('6ème2'!B4:D4,"C"))*2)+((COUNTIF('6ème2'!B4:D4,"D"))*1))/2</f>
        <v>2.5</v>
      </c>
      <c r="F4" s="136" t="str">
        <f>IF(E4&gt;3.7,"A",IF(E4&gt;2.8,"B",IF(E4&gt;1.5,"C",IF(E4&gt;=0,"D"))))</f>
        <v>C</v>
      </c>
      <c r="G4" s="64" t="s">
        <v>30</v>
      </c>
      <c r="H4" s="32"/>
      <c r="I4" s="32"/>
      <c r="J4" s="33">
        <f>(((COUNTIF('6ème2'!G4:I4,"A"))*4)+((COUNTIF('6ème2'!G4:I4,"B"))*3)+((COUNTIF('6ème2'!G4:I4,"C"))*2)+((COUNTIF('6ème2'!G4:I4,"D"))*1))/1</f>
        <v>4</v>
      </c>
      <c r="K4" s="33" t="str">
        <f>IF(J4&gt;3.7,"A",IF(J4&gt;2.8,"B",IF(J4&gt;1.5,"C",IF(J4&gt;=0,"D"))))</f>
        <v>A</v>
      </c>
      <c r="L4" s="65" t="s">
        <v>32</v>
      </c>
      <c r="M4" s="34" t="s">
        <v>33</v>
      </c>
      <c r="N4" s="34" t="s">
        <v>30</v>
      </c>
      <c r="O4" s="33">
        <f>(((COUNTIF('6ème2'!L4:N4,"A"))*4)+((COUNTIF('6ème2'!L4:N4,"B"))*3)+((COUNTIF('6ème2'!L4:N4,"C"))*2)+((COUNTIF('6ème2'!L4:N4,"D"))*1))/3</f>
        <v>2.3333333333333335</v>
      </c>
      <c r="P4" s="33" t="str">
        <f>IF(O4&gt;3.7,"A",IF(O4&gt;2.8,"B",IF(O4&gt;1.5,"C",IF(O4&gt;=0,"D"))))</f>
        <v>C</v>
      </c>
      <c r="Q4" s="32"/>
      <c r="R4" s="32"/>
      <c r="S4" s="32"/>
      <c r="T4" s="33">
        <f>(((COUNTIF('6ème2'!Q4:S4,"A"))*4)+((COUNTIF('6ème2'!Q4:S4,"B"))*3)+((COUNTIF('6ème2'!Q4:S4,"C"))*2)+((COUNTIF('6ème2'!Q4:S4,"D"))*1))/3</f>
        <v>0</v>
      </c>
      <c r="U4" s="33" t="str">
        <f>IF(T4&gt;3.7,"A",IF(T4&gt;2.8,"B",IF(T4&gt;1.5,"C",IF(T4&gt;=0,"D"))))</f>
        <v>D</v>
      </c>
      <c r="V4" s="34" t="s">
        <v>30</v>
      </c>
      <c r="W4" s="34" t="s">
        <v>31</v>
      </c>
      <c r="X4" s="34"/>
      <c r="Y4" s="34" t="s">
        <v>31</v>
      </c>
      <c r="Z4" s="34" t="s">
        <v>32</v>
      </c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 t="s">
        <v>32</v>
      </c>
      <c r="AM4" s="70"/>
      <c r="AN4" s="34"/>
      <c r="AO4" s="34" t="s">
        <v>30</v>
      </c>
      <c r="AP4" s="34"/>
      <c r="AQ4" s="34"/>
      <c r="AR4" s="34"/>
      <c r="AS4" s="34"/>
      <c r="AT4" s="33">
        <f>(((COUNTIF('6ème2'!V4:AS4,"A"))*4)+((COUNTIF('6ème2'!V4:AS4,"B"))*3)+((COUNTIF('6ème2'!V4:AS4,"C"))*2)+((COUNTIF('6ème2'!V4:AS4,"D"))*1))/6</f>
        <v>3</v>
      </c>
      <c r="AU4" s="33" t="str">
        <f>IF(AT4&gt;3.7,"A",IF(AT4&gt;2.8,"B",IF(AT4&gt;1.5,"C",IF(AT4&gt;=0,"D"))))</f>
        <v>B</v>
      </c>
      <c r="AV4" s="35" t="s">
        <v>30</v>
      </c>
      <c r="AW4" s="36" t="s">
        <v>30</v>
      </c>
      <c r="AX4" s="37" t="s">
        <v>33</v>
      </c>
      <c r="AY4" s="73"/>
      <c r="AZ4" s="36"/>
      <c r="BA4" s="70"/>
      <c r="BB4" s="33">
        <f>(((COUNTIF('6ème2'!AV4:BA4,"A"))*4)+((COUNTIF('6ème2'!AV4:BA4,"B"))*3)+((COUNTIF('6ème2'!AV4:BA4,"C"))*2)+((COUNTIF('6ème2'!AV4:BA4,"D"))*1))/3</f>
        <v>3</v>
      </c>
      <c r="BC4" s="33" t="str">
        <f>IF(BB4&gt;3.7,"A",IF(BB4&gt;2.8,"B",IF(BB4&gt;1.5,"C",IF(BB4&gt;=0,"D"))))</f>
        <v>B</v>
      </c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 t="s">
        <v>31</v>
      </c>
      <c r="BX4" s="34"/>
      <c r="BY4" s="34"/>
      <c r="BZ4" s="34" t="s">
        <v>32</v>
      </c>
      <c r="CA4" s="34"/>
      <c r="CB4" s="34"/>
      <c r="CC4" s="34"/>
      <c r="CD4" s="34"/>
      <c r="CE4" s="34"/>
      <c r="CF4" s="34" t="s">
        <v>30</v>
      </c>
      <c r="CG4" s="34"/>
      <c r="CH4" s="33">
        <f>(((COUNTIF('6ème2'!BJ4:CG4,"A"))*4)+((COUNTIF('6ème2'!BJ4:CG4,"B"))*3)+((COUNTIF('6ème2'!BJ4:CG4,"C"))*2)+((COUNTIF('6ème2'!BJ4:CG4,"D"))*1))/3</f>
        <v>3</v>
      </c>
      <c r="CI4" s="33" t="str">
        <f>IF(CH4&gt;3.7,"A",IF(CH4&gt;2.8,"B",IF(CH4&gt;1.5,"C",IF(CH4&gt;=0,"D"))))</f>
        <v>B</v>
      </c>
      <c r="CJ4" s="32"/>
      <c r="CK4" s="32"/>
      <c r="CL4" s="32"/>
      <c r="CM4" s="34"/>
      <c r="CN4" s="34" t="s">
        <v>31</v>
      </c>
      <c r="CO4" s="32"/>
      <c r="CP4" s="33">
        <f>(((COUNTIF('6ème2'!CJ4:CO4,"A"))*4)+((COUNTIF('6ème2'!CJ4:CO4,"B"))*3)+((COUNTIF('6ème2'!CJ4:CO4,"C"))*2)+((COUNTIF('6ème2'!CJ4:CO4,"D"))*1))/1</f>
        <v>3</v>
      </c>
      <c r="CQ4" s="33" t="str">
        <f>IF(CP4&gt;3.7,"A",IF(CP4&gt;2.8,"B",IF(CP4&gt;1.5,"C",IF(CP4&gt;=0,"D"))))</f>
        <v>B</v>
      </c>
      <c r="CR4" s="38"/>
    </row>
    <row r="5" spans="1:96" ht="17.100000000000001" customHeight="1" x14ac:dyDescent="0.25">
      <c r="A5" s="31" t="s">
        <v>67</v>
      </c>
      <c r="B5" s="155" t="s">
        <v>30</v>
      </c>
      <c r="C5" s="151" t="s">
        <v>32</v>
      </c>
      <c r="D5" s="135"/>
      <c r="E5" s="136">
        <f>(((COUNTIF('6ème2'!B5:D5,"A"))*4)+((COUNTIF('6ème2'!B5:D5,"B"))*3)+((COUNTIF('6ème2'!B5:D5,"C"))*2)+((COUNTIF('6ème2'!B5:D5,"D"))*1))/2</f>
        <v>3</v>
      </c>
      <c r="F5" s="136" t="str">
        <f t="shared" ref="F5:F32" si="0">IF(E5&gt;3.7,"A",IF(E5&gt;2.8,"B",IF(E5&gt;1.5,"C",IF(E5&gt;=0,"D"))))</f>
        <v>B</v>
      </c>
      <c r="G5" s="34" t="s">
        <v>31</v>
      </c>
      <c r="H5" s="32"/>
      <c r="I5" s="32"/>
      <c r="J5" s="33">
        <f>(((COUNTIF('6ème2'!G5:I5,"A"))*4)+((COUNTIF('6ème2'!G5:I5,"B"))*3)+((COUNTIF('6ème2'!G5:I5,"C"))*2)+((COUNTIF('6ème2'!G5:I5,"D"))*1))/1</f>
        <v>3</v>
      </c>
      <c r="K5" s="33" t="str">
        <f t="shared" ref="K5:K33" si="1">IF(J5&gt;3.7,"A",IF(J5&gt;2.8,"B",IF(J5&gt;1.5,"C",IF(J5&gt;=0,"D"))))</f>
        <v>B</v>
      </c>
      <c r="L5" s="65" t="s">
        <v>31</v>
      </c>
      <c r="M5" s="34" t="s">
        <v>31</v>
      </c>
      <c r="N5" s="34" t="s">
        <v>30</v>
      </c>
      <c r="O5" s="33">
        <f>(((COUNTIF('6ème2'!L5:N5,"A"))*4)+((COUNTIF('6ème2'!L5:N5,"B"))*3)+((COUNTIF('6ème2'!L5:N5,"C"))*2)+((COUNTIF('6ème2'!L5:N5,"D"))*1))/3</f>
        <v>3.3333333333333335</v>
      </c>
      <c r="P5" s="33" t="str">
        <f t="shared" ref="P5:P33" si="2">IF(O5&gt;3.7,"A",IF(O5&gt;2.8,"B",IF(O5&gt;1.5,"C",IF(O5&gt;=0,"D"))))</f>
        <v>B</v>
      </c>
      <c r="Q5" s="32"/>
      <c r="R5" s="32"/>
      <c r="S5" s="32"/>
      <c r="T5" s="33"/>
      <c r="U5" s="33"/>
      <c r="V5" s="34" t="s">
        <v>33</v>
      </c>
      <c r="W5" s="34" t="s">
        <v>30</v>
      </c>
      <c r="X5" s="34"/>
      <c r="Y5" s="34" t="s">
        <v>30</v>
      </c>
      <c r="Z5" s="34" t="s">
        <v>31</v>
      </c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 t="s">
        <v>32</v>
      </c>
      <c r="AM5" s="39"/>
      <c r="AN5" s="34"/>
      <c r="AO5" s="34" t="s">
        <v>30</v>
      </c>
      <c r="AP5" s="34"/>
      <c r="AQ5" s="34"/>
      <c r="AR5" s="34"/>
      <c r="AS5" s="34"/>
      <c r="AT5" s="33">
        <f>(((COUNTIF('6ème2'!V5:AS5,"A"))*4)+((COUNTIF('6ème2'!V5:AS5,"B"))*3)+((COUNTIF('6ème2'!V5:AS5,"C"))*2)+((COUNTIF('6ème2'!V5:AS5,"D"))*1))/6</f>
        <v>3</v>
      </c>
      <c r="AU5" s="33" t="str">
        <f t="shared" ref="AU5:AU33" si="3">IF(AT5&gt;3.7,"A",IF(AT5&gt;2.8,"B",IF(AT5&gt;1.5,"C",IF(AT5&gt;=0,"D"))))</f>
        <v>B</v>
      </c>
      <c r="AV5" s="40" t="s">
        <v>30</v>
      </c>
      <c r="AW5" s="74" t="s">
        <v>30</v>
      </c>
      <c r="AX5" s="39" t="s">
        <v>32</v>
      </c>
      <c r="AY5" s="75"/>
      <c r="AZ5" s="74"/>
      <c r="BA5" s="76"/>
      <c r="BB5" s="33">
        <f>(((COUNTIF('6ème2'!AV5:BA5,"A"))*4)+((COUNTIF('6ème2'!AV5:BA5,"B"))*3)+((COUNTIF('6ème2'!AV5:BA5,"C"))*2)+((COUNTIF('6ème2'!AV5:BA5,"D"))*1))/3</f>
        <v>3.3333333333333335</v>
      </c>
      <c r="BC5" s="33" t="str">
        <f t="shared" ref="BC5:BC31" si="4">IF(BB5&gt;3.7,"A",IF(BB5&gt;2.8,"B",IF(BB5&gt;1.5,"C",IF(BB5&gt;=0,"D"))))</f>
        <v>B</v>
      </c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 t="s">
        <v>31</v>
      </c>
      <c r="BX5" s="34"/>
      <c r="BY5" s="34"/>
      <c r="BZ5" s="34" t="s">
        <v>32</v>
      </c>
      <c r="CA5" s="34"/>
      <c r="CB5" s="34"/>
      <c r="CC5" s="34"/>
      <c r="CD5" s="34"/>
      <c r="CE5" s="34"/>
      <c r="CF5" s="34" t="s">
        <v>30</v>
      </c>
      <c r="CG5" s="34"/>
      <c r="CH5" s="33">
        <f>(((COUNTIF('6ème2'!BJ5:CG5,"A"))*4)+((COUNTIF('6ème2'!BJ5:CG5,"B"))*3)+((COUNTIF('6ème2'!BJ5:CG5,"C"))*2)+((COUNTIF('6ème2'!BJ5:CG5,"D"))*1))/3</f>
        <v>3</v>
      </c>
      <c r="CI5" s="33" t="str">
        <f t="shared" ref="CI5:CI33" si="5">IF(CH5&gt;3.7,"A",IF(CH5&gt;2.8,"B",IF(CH5&gt;1.5,"C",IF(CH5&gt;=0,"D"))))</f>
        <v>B</v>
      </c>
      <c r="CJ5" s="32"/>
      <c r="CK5" s="32"/>
      <c r="CL5" s="32"/>
      <c r="CM5" s="34"/>
      <c r="CN5" s="34" t="s">
        <v>31</v>
      </c>
      <c r="CO5" s="32"/>
      <c r="CP5" s="33">
        <f>(((COUNTIF('6ème2'!CJ5:CO5,"A"))*4)+((COUNTIF('6ème2'!CJ5:CO5,"B"))*3)+((COUNTIF('6ème2'!CJ5:CO5,"C"))*2)+((COUNTIF('6ème2'!CJ5:CO5,"D"))*1))/1</f>
        <v>3</v>
      </c>
      <c r="CQ5" s="33" t="str">
        <f t="shared" ref="CQ5:CQ33" si="6">IF(CP5&gt;3.7,"A",IF(CP5&gt;2.8,"B",IF(CP5&gt;1.5,"C",IF(CP5&gt;=0,"D"))))</f>
        <v>B</v>
      </c>
      <c r="CR5" s="38"/>
    </row>
    <row r="6" spans="1:96" ht="17.100000000000001" customHeight="1" x14ac:dyDescent="0.25">
      <c r="A6" s="31" t="s">
        <v>68</v>
      </c>
      <c r="B6" s="155" t="s">
        <v>31</v>
      </c>
      <c r="C6" s="151" t="s">
        <v>31</v>
      </c>
      <c r="D6" s="135"/>
      <c r="E6" s="136">
        <f>(((COUNTIF('6ème2'!B6:D6,"A"))*4)+((COUNTIF('6ème2'!B6:D6,"B"))*3)+((COUNTIF('6ème2'!B6:D6,"C"))*2)+((COUNTIF('6ème2'!B6:D6,"D"))*1))/2</f>
        <v>3</v>
      </c>
      <c r="F6" s="136" t="str">
        <f t="shared" si="0"/>
        <v>B</v>
      </c>
      <c r="G6" s="34" t="s">
        <v>33</v>
      </c>
      <c r="H6" s="32"/>
      <c r="I6" s="32"/>
      <c r="J6" s="33">
        <f>(((COUNTIF('6ème2'!G6:I6,"A"))*4)+((COUNTIF('6ème2'!G6:I6,"B"))*3)+((COUNTIF('6ème2'!G6:I6,"C"))*2)+((COUNTIF('6ème2'!G6:I6,"D"))*1))/1</f>
        <v>1</v>
      </c>
      <c r="K6" s="33" t="str">
        <f t="shared" si="1"/>
        <v>D</v>
      </c>
      <c r="L6" s="65" t="s">
        <v>30</v>
      </c>
      <c r="M6" s="34" t="s">
        <v>33</v>
      </c>
      <c r="N6" s="34" t="s">
        <v>33</v>
      </c>
      <c r="O6" s="33">
        <f>(((COUNTIF('6ème2'!L6:N6,"A"))*4)+((COUNTIF('6ème2'!L6:N6,"B"))*3)+((COUNTIF('6ème2'!L6:N6,"C"))*2)+((COUNTIF('6ème2'!L6:N6,"D"))*1))/3</f>
        <v>2</v>
      </c>
      <c r="P6" s="33" t="str">
        <f t="shared" si="2"/>
        <v>C</v>
      </c>
      <c r="Q6" s="32"/>
      <c r="R6" s="32"/>
      <c r="S6" s="32"/>
      <c r="T6" s="33"/>
      <c r="U6" s="33"/>
      <c r="V6" s="34" t="s">
        <v>33</v>
      </c>
      <c r="W6" s="34" t="s">
        <v>32</v>
      </c>
      <c r="X6" s="34"/>
      <c r="Y6" s="34" t="s">
        <v>32</v>
      </c>
      <c r="Z6" s="34" t="s">
        <v>33</v>
      </c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 t="s">
        <v>31</v>
      </c>
      <c r="AM6" s="39"/>
      <c r="AN6" s="34"/>
      <c r="AO6" s="34" t="s">
        <v>32</v>
      </c>
      <c r="AP6" s="34"/>
      <c r="AQ6" s="34"/>
      <c r="AR6" s="34"/>
      <c r="AS6" s="34"/>
      <c r="AT6" s="33">
        <f>(((COUNTIF('6ème2'!V6:AS6,"A"))*4)+((COUNTIF('6ème2'!V6:AS6,"B"))*3)+((COUNTIF('6ème2'!V6:AS6,"C"))*2)+((COUNTIF('6ème2'!V6:AS6,"D"))*1))/6</f>
        <v>1.8333333333333333</v>
      </c>
      <c r="AU6" s="33" t="str">
        <f t="shared" si="3"/>
        <v>C</v>
      </c>
      <c r="AV6" s="40" t="s">
        <v>30</v>
      </c>
      <c r="AW6" s="74" t="s">
        <v>32</v>
      </c>
      <c r="AX6" s="39" t="s">
        <v>32</v>
      </c>
      <c r="AY6" s="75"/>
      <c r="AZ6" s="74"/>
      <c r="BA6" s="76"/>
      <c r="BB6" s="33">
        <f>(((COUNTIF('6ème2'!AV6:BA6,"A"))*4)+((COUNTIF('6ème2'!AV6:BA6,"B"))*3)+((COUNTIF('6ème2'!AV6:BA6,"C"))*2)+((COUNTIF('6ème2'!AV6:BA6,"D"))*1))/3</f>
        <v>2.6666666666666665</v>
      </c>
      <c r="BC6" s="33" t="str">
        <f t="shared" si="4"/>
        <v>C</v>
      </c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 t="s">
        <v>31</v>
      </c>
      <c r="BX6" s="34"/>
      <c r="BY6" s="34"/>
      <c r="BZ6" s="34" t="s">
        <v>31</v>
      </c>
      <c r="CA6" s="34"/>
      <c r="CB6" s="34"/>
      <c r="CC6" s="34"/>
      <c r="CD6" s="34"/>
      <c r="CE6" s="34"/>
      <c r="CF6" s="34" t="s">
        <v>32</v>
      </c>
      <c r="CG6" s="34"/>
      <c r="CH6" s="33">
        <f>(((COUNTIF('6ème2'!BJ6:CG6,"A"))*4)+((COUNTIF('6ème2'!BJ6:CG6,"B"))*3)+((COUNTIF('6ème2'!BJ6:CG6,"C"))*2)+((COUNTIF('6ème2'!BJ6:CG6,"D"))*1))/3</f>
        <v>2.6666666666666665</v>
      </c>
      <c r="CI6" s="33" t="str">
        <f t="shared" si="5"/>
        <v>C</v>
      </c>
      <c r="CJ6" s="32"/>
      <c r="CK6" s="32"/>
      <c r="CL6" s="32"/>
      <c r="CM6" s="34"/>
      <c r="CN6" s="34" t="s">
        <v>31</v>
      </c>
      <c r="CO6" s="32"/>
      <c r="CP6" s="33">
        <f>(((COUNTIF('6ème2'!CJ6:CO6,"A"))*4)+((COUNTIF('6ème2'!CJ6:CO6,"B"))*3)+((COUNTIF('6ème2'!CJ6:CO6,"C"))*2)+((COUNTIF('6ème2'!CJ6:CO6,"D"))*1))/1</f>
        <v>3</v>
      </c>
      <c r="CQ6" s="33" t="str">
        <f t="shared" si="6"/>
        <v>B</v>
      </c>
      <c r="CR6" s="38"/>
    </row>
    <row r="7" spans="1:96" ht="17.100000000000001" customHeight="1" x14ac:dyDescent="0.25">
      <c r="A7" s="31" t="s">
        <v>69</v>
      </c>
      <c r="B7" s="155" t="s">
        <v>30</v>
      </c>
      <c r="C7" s="151" t="s">
        <v>32</v>
      </c>
      <c r="D7" s="135"/>
      <c r="E7" s="136">
        <f>(((COUNTIF('6ème2'!B7:D7,"A"))*4)+((COUNTIF('6ème2'!B7:D7,"B"))*3)+((COUNTIF('6ème2'!B7:D7,"C"))*2)+((COUNTIF('6ème2'!B7:D7,"D"))*1))/2</f>
        <v>3</v>
      </c>
      <c r="F7" s="136" t="str">
        <f t="shared" si="0"/>
        <v>B</v>
      </c>
      <c r="G7" s="34" t="s">
        <v>31</v>
      </c>
      <c r="H7" s="32"/>
      <c r="I7" s="32"/>
      <c r="J7" s="33">
        <f>(((COUNTIF('6ème2'!G7:I7,"A"))*4)+((COUNTIF('6ème2'!G7:I7,"B"))*3)+((COUNTIF('6ème2'!G7:I7,"C"))*2)+((COUNTIF('6ème2'!G7:I7,"D"))*1))/1</f>
        <v>3</v>
      </c>
      <c r="K7" s="33" t="str">
        <f t="shared" si="1"/>
        <v>B</v>
      </c>
      <c r="L7" s="65" t="s">
        <v>32</v>
      </c>
      <c r="M7" s="34" t="s">
        <v>33</v>
      </c>
      <c r="N7" s="34" t="s">
        <v>30</v>
      </c>
      <c r="O7" s="33">
        <f>(((COUNTIF('6ème2'!L7:N7,"A"))*4)+((COUNTIF('6ème2'!L7:N7,"B"))*3)+((COUNTIF('6ème2'!L7:N7,"C"))*2)+((COUNTIF('6ème2'!L7:N7,"D"))*1))/3</f>
        <v>2.3333333333333335</v>
      </c>
      <c r="P7" s="33" t="str">
        <f t="shared" si="2"/>
        <v>C</v>
      </c>
      <c r="Q7" s="32"/>
      <c r="R7" s="32"/>
      <c r="S7" s="32"/>
      <c r="T7" s="33"/>
      <c r="U7" s="33"/>
      <c r="V7" s="34" t="s">
        <v>31</v>
      </c>
      <c r="W7" s="34" t="s">
        <v>31</v>
      </c>
      <c r="X7" s="34"/>
      <c r="Y7" s="34" t="s">
        <v>31</v>
      </c>
      <c r="Z7" s="34" t="s">
        <v>31</v>
      </c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 t="s">
        <v>30</v>
      </c>
      <c r="AM7" s="39"/>
      <c r="AN7" s="34"/>
      <c r="AO7" s="34" t="s">
        <v>30</v>
      </c>
      <c r="AP7" s="34"/>
      <c r="AQ7" s="34"/>
      <c r="AR7" s="34"/>
      <c r="AS7" s="34"/>
      <c r="AT7" s="33">
        <f>(((COUNTIF('6ème2'!V7:AS7,"A"))*4)+((COUNTIF('6ème2'!V7:AS7,"B"))*3)+((COUNTIF('6ème2'!V7:AS7,"C"))*2)+((COUNTIF('6ème2'!V7:AS7,"D"))*1))/6</f>
        <v>3.3333333333333335</v>
      </c>
      <c r="AU7" s="33" t="str">
        <f t="shared" si="3"/>
        <v>B</v>
      </c>
      <c r="AV7" s="40" t="s">
        <v>30</v>
      </c>
      <c r="AW7" s="74" t="s">
        <v>30</v>
      </c>
      <c r="AX7" s="39" t="s">
        <v>30</v>
      </c>
      <c r="AY7" s="75"/>
      <c r="AZ7" s="74"/>
      <c r="BA7" s="76"/>
      <c r="BB7" s="33">
        <f>(((COUNTIF('6ème2'!AV7:BA7,"A"))*4)+((COUNTIF('6ème2'!AV7:BA7,"B"))*3)+((COUNTIF('6ème2'!AV7:BA7,"C"))*2)+((COUNTIF('6ème2'!AV7:BA7,"D"))*1))/3</f>
        <v>4</v>
      </c>
      <c r="BC7" s="33" t="str">
        <f t="shared" si="4"/>
        <v>A</v>
      </c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 t="s">
        <v>33</v>
      </c>
      <c r="BX7" s="34"/>
      <c r="BY7" s="34"/>
      <c r="BZ7" s="34" t="s">
        <v>30</v>
      </c>
      <c r="CA7" s="34"/>
      <c r="CB7" s="34"/>
      <c r="CC7" s="34"/>
      <c r="CD7" s="34"/>
      <c r="CE7" s="34"/>
      <c r="CF7" s="34" t="s">
        <v>30</v>
      </c>
      <c r="CG7" s="34"/>
      <c r="CH7" s="33">
        <v>3</v>
      </c>
      <c r="CI7" s="33" t="str">
        <f t="shared" si="5"/>
        <v>B</v>
      </c>
      <c r="CJ7" s="32"/>
      <c r="CK7" s="32"/>
      <c r="CL7" s="32"/>
      <c r="CM7" s="34"/>
      <c r="CN7" s="34" t="s">
        <v>31</v>
      </c>
      <c r="CO7" s="32"/>
      <c r="CP7" s="33">
        <f>(((COUNTIF('6ème2'!CJ7:CO7,"A"))*4)+((COUNTIF('6ème2'!CJ7:CO7,"B"))*3)+((COUNTIF('6ème2'!CJ7:CO7,"C"))*2)+((COUNTIF('6ème2'!CJ7:CO7,"D"))*1))/1</f>
        <v>3</v>
      </c>
      <c r="CQ7" s="33" t="str">
        <f t="shared" si="6"/>
        <v>B</v>
      </c>
      <c r="CR7" s="38"/>
    </row>
    <row r="8" spans="1:96" ht="17.100000000000001" customHeight="1" x14ac:dyDescent="0.25">
      <c r="A8" s="31" t="s">
        <v>70</v>
      </c>
      <c r="B8" s="155" t="s">
        <v>30</v>
      </c>
      <c r="C8" s="151" t="s">
        <v>32</v>
      </c>
      <c r="D8" s="135"/>
      <c r="E8" s="136">
        <f>(((COUNTIF('6ème2'!B8:D8,"A"))*4)+((COUNTIF('6ème2'!B8:D8,"B"))*3)+((COUNTIF('6ème2'!B8:D8,"C"))*2)+((COUNTIF('6ème2'!B8:D8,"D"))*1))/2</f>
        <v>3</v>
      </c>
      <c r="F8" s="136" t="str">
        <f t="shared" si="0"/>
        <v>B</v>
      </c>
      <c r="G8" s="34" t="s">
        <v>31</v>
      </c>
      <c r="H8" s="32"/>
      <c r="I8" s="32"/>
      <c r="J8" s="33">
        <f>(((COUNTIF('6ème2'!G8:I8,"A"))*4)+((COUNTIF('6ème2'!G8:I8,"B"))*3)+((COUNTIF('6ème2'!G8:I8,"C"))*2)+((COUNTIF('6ème2'!G8:I8,"D"))*1))/1</f>
        <v>3</v>
      </c>
      <c r="K8" s="33" t="str">
        <f t="shared" si="1"/>
        <v>B</v>
      </c>
      <c r="L8" s="65" t="s">
        <v>30</v>
      </c>
      <c r="M8" s="34" t="s">
        <v>33</v>
      </c>
      <c r="N8" s="34" t="s">
        <v>33</v>
      </c>
      <c r="O8" s="33">
        <f>(((COUNTIF('6ème2'!L8:N8,"A"))*4)+((COUNTIF('6ème2'!L8:N8,"B"))*3)+((COUNTIF('6ème2'!L8:N8,"C"))*2)+((COUNTIF('6ème2'!L8:N8,"D"))*1))/3</f>
        <v>2</v>
      </c>
      <c r="P8" s="33" t="str">
        <f t="shared" si="2"/>
        <v>C</v>
      </c>
      <c r="Q8" s="32"/>
      <c r="R8" s="32"/>
      <c r="S8" s="32"/>
      <c r="T8" s="33"/>
      <c r="U8" s="33"/>
      <c r="V8" s="34" t="s">
        <v>32</v>
      </c>
      <c r="W8" s="34" t="s">
        <v>30</v>
      </c>
      <c r="X8" s="34"/>
      <c r="Y8" s="34" t="s">
        <v>32</v>
      </c>
      <c r="Z8" s="34" t="s">
        <v>31</v>
      </c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 t="s">
        <v>30</v>
      </c>
      <c r="AM8" s="39"/>
      <c r="AN8" s="34"/>
      <c r="AO8" s="34"/>
      <c r="AP8" s="34"/>
      <c r="AQ8" s="34"/>
      <c r="AR8" s="34"/>
      <c r="AS8" s="34"/>
      <c r="AT8" s="33">
        <f>(((COUNTIF('6ème2'!V8:AS8,"A"))*4)+((COUNTIF('6ème2'!V8:AS8,"B"))*3)+((COUNTIF('6ème2'!V8:AS8,"C"))*2)+((COUNTIF('6ème2'!V8:AS8,"D"))*1))/5</f>
        <v>3</v>
      </c>
      <c r="AU8" s="33" t="str">
        <f t="shared" si="3"/>
        <v>B</v>
      </c>
      <c r="AV8" s="40" t="s">
        <v>31</v>
      </c>
      <c r="AW8" s="74"/>
      <c r="AX8" s="39" t="s">
        <v>32</v>
      </c>
      <c r="AY8" s="75"/>
      <c r="AZ8" s="74"/>
      <c r="BA8" s="76"/>
      <c r="BB8" s="33">
        <f>(((COUNTIF('6ème2'!AV8:BA8,"A"))*4)+((COUNTIF('6ème2'!AV8:BA8,"B"))*3)+((COUNTIF('6ème2'!AV8:BA8,"C"))*2)+((COUNTIF('6ème2'!AV8:BA8,"D"))*1))/2</f>
        <v>2.5</v>
      </c>
      <c r="BC8" s="33" t="str">
        <f t="shared" si="4"/>
        <v>C</v>
      </c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 t="s">
        <v>30</v>
      </c>
      <c r="BO8" s="34"/>
      <c r="BP8" s="34"/>
      <c r="BQ8" s="34"/>
      <c r="BR8" s="34"/>
      <c r="BS8" s="34"/>
      <c r="BT8" s="34"/>
      <c r="BU8" s="34"/>
      <c r="BV8" s="34"/>
      <c r="BW8" s="34" t="s">
        <v>32</v>
      </c>
      <c r="BX8" s="34"/>
      <c r="BY8" s="34"/>
      <c r="BZ8" s="34" t="s">
        <v>32</v>
      </c>
      <c r="CA8" s="34"/>
      <c r="CB8" s="34"/>
      <c r="CC8" s="34"/>
      <c r="CD8" s="34"/>
      <c r="CE8" s="34"/>
      <c r="CF8" s="34"/>
      <c r="CG8" s="34"/>
      <c r="CH8" s="33">
        <f>(((COUNTIF('6ème2'!BJ8:CG8,"A"))*4)+((COUNTIF('6ème2'!BJ8:CG8,"B"))*3)+((COUNTIF('6ème2'!BJ8:CG8,"C"))*2)+((COUNTIF('6ème2'!BJ8:CG8,"D"))*1))/3</f>
        <v>2.6666666666666665</v>
      </c>
      <c r="CI8" s="33" t="str">
        <f t="shared" si="5"/>
        <v>C</v>
      </c>
      <c r="CJ8" s="32"/>
      <c r="CK8" s="32"/>
      <c r="CL8" s="32"/>
      <c r="CM8" s="34"/>
      <c r="CN8" s="34" t="s">
        <v>32</v>
      </c>
      <c r="CO8" s="32"/>
      <c r="CP8" s="33">
        <f>(((COUNTIF('6ème2'!CJ8:CO8,"A"))*4)+((COUNTIF('6ème2'!CJ8:CO8,"B"))*3)+((COUNTIF('6ème2'!CJ8:CO8,"C"))*2)+((COUNTIF('6ème2'!CJ8:CO8,"D"))*1))/1</f>
        <v>2</v>
      </c>
      <c r="CQ8" s="33" t="str">
        <f t="shared" si="6"/>
        <v>C</v>
      </c>
      <c r="CR8" s="38"/>
    </row>
    <row r="9" spans="1:96" ht="17.100000000000001" customHeight="1" x14ac:dyDescent="0.25">
      <c r="A9" s="31" t="s">
        <v>71</v>
      </c>
      <c r="B9" s="155" t="s">
        <v>33</v>
      </c>
      <c r="C9" s="151" t="s">
        <v>31</v>
      </c>
      <c r="D9" s="135"/>
      <c r="E9" s="136">
        <f>(((COUNTIF('6ème2'!B9:D9,"A"))*4)+((COUNTIF('6ème2'!B9:D9,"B"))*3)+((COUNTIF('6ème2'!B9:D9,"C"))*2)+((COUNTIF('6ème2'!B9:D9,"D"))*1))/2</f>
        <v>2</v>
      </c>
      <c r="F9" s="136" t="str">
        <f t="shared" si="0"/>
        <v>C</v>
      </c>
      <c r="G9" s="34" t="s">
        <v>30</v>
      </c>
      <c r="H9" s="32"/>
      <c r="I9" s="32"/>
      <c r="J9" s="33">
        <f>(((COUNTIF('6ème2'!G9:I9,"A"))*4)+((COUNTIF('6ème2'!G9:I9,"B"))*3)+((COUNTIF('6ème2'!G9:I9,"C"))*2)+((COUNTIF('6ème2'!G9:I9,"D"))*1))/1</f>
        <v>4</v>
      </c>
      <c r="K9" s="33" t="str">
        <f t="shared" si="1"/>
        <v>A</v>
      </c>
      <c r="L9" s="65" t="s">
        <v>31</v>
      </c>
      <c r="M9" s="34" t="s">
        <v>31</v>
      </c>
      <c r="N9" s="34" t="s">
        <v>33</v>
      </c>
      <c r="O9" s="33">
        <f>(((COUNTIF('6ème2'!L9:N9,"A"))*4)+((COUNTIF('6ème2'!L9:N9,"B"))*3)+((COUNTIF('6ème2'!L9:N9,"C"))*2)+((COUNTIF('6ème2'!L9:N9,"D"))*1))/3</f>
        <v>2.3333333333333335</v>
      </c>
      <c r="P9" s="33" t="str">
        <f t="shared" si="2"/>
        <v>C</v>
      </c>
      <c r="Q9" s="32"/>
      <c r="R9" s="32"/>
      <c r="S9" s="32"/>
      <c r="T9" s="33"/>
      <c r="U9" s="33"/>
      <c r="V9" s="34" t="s">
        <v>33</v>
      </c>
      <c r="W9" s="34" t="s">
        <v>31</v>
      </c>
      <c r="X9" s="34"/>
      <c r="Y9" s="34" t="s">
        <v>31</v>
      </c>
      <c r="Z9" s="34" t="s">
        <v>32</v>
      </c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 t="s">
        <v>32</v>
      </c>
      <c r="AM9" s="41"/>
      <c r="AN9" s="34"/>
      <c r="AO9" s="34" t="s">
        <v>30</v>
      </c>
      <c r="AP9" s="34"/>
      <c r="AQ9" s="34"/>
      <c r="AR9" s="34"/>
      <c r="AS9" s="34"/>
      <c r="AT9" s="33">
        <f>(((COUNTIF('6ème2'!V9:AS9,"A"))*4)+((COUNTIF('6ème2'!V9:AS9,"B"))*3)+((COUNTIF('6ème2'!V9:AS9,"C"))*2)+((COUNTIF('6ème2'!V9:AS9,"D"))*1))/6</f>
        <v>2.5</v>
      </c>
      <c r="AU9" s="33" t="str">
        <f t="shared" si="3"/>
        <v>C</v>
      </c>
      <c r="AV9" s="42" t="s">
        <v>30</v>
      </c>
      <c r="AW9" s="77" t="s">
        <v>30</v>
      </c>
      <c r="AX9" s="41" t="s">
        <v>30</v>
      </c>
      <c r="AY9" s="78"/>
      <c r="AZ9" s="77"/>
      <c r="BA9" s="79"/>
      <c r="BB9" s="33">
        <f>(((COUNTIF('6ème2'!AV9:BA9,"A"))*4)+((COUNTIF('6ème2'!AV9:BA9,"B"))*3)+((COUNTIF('6ème2'!AV9:BA9,"C"))*2)+((COUNTIF('6ème2'!AV9:BA9,"D"))*1))/3</f>
        <v>4</v>
      </c>
      <c r="BC9" s="33" t="str">
        <f t="shared" si="4"/>
        <v>A</v>
      </c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 t="s">
        <v>30</v>
      </c>
      <c r="BO9" s="34"/>
      <c r="BP9" s="34"/>
      <c r="BQ9" s="34"/>
      <c r="BR9" s="34"/>
      <c r="BS9" s="34"/>
      <c r="BT9" s="34"/>
      <c r="BU9" s="34"/>
      <c r="BV9" s="34"/>
      <c r="BW9" s="34" t="s">
        <v>31</v>
      </c>
      <c r="BX9" s="34"/>
      <c r="BY9" s="34"/>
      <c r="BZ9" s="34" t="s">
        <v>30</v>
      </c>
      <c r="CA9" s="34"/>
      <c r="CB9" s="34"/>
      <c r="CC9" s="34"/>
      <c r="CD9" s="34"/>
      <c r="CE9" s="34"/>
      <c r="CF9" s="34" t="s">
        <v>31</v>
      </c>
      <c r="CG9" s="34"/>
      <c r="CH9" s="33">
        <f>(((COUNTIF('6ème2'!BJ9:CG9,"A"))*4)+((COUNTIF('6ème2'!BJ9:CG9,"B"))*3)+((COUNTIF('6ème2'!BJ9:CG9,"C"))*2)+((COUNTIF('6ème2'!BJ9:CG9,"D"))*1))/4</f>
        <v>3.5</v>
      </c>
      <c r="CI9" s="33" t="str">
        <f t="shared" si="5"/>
        <v>B</v>
      </c>
      <c r="CJ9" s="32"/>
      <c r="CK9" s="32"/>
      <c r="CL9" s="32"/>
      <c r="CM9" s="34"/>
      <c r="CN9" s="34" t="s">
        <v>31</v>
      </c>
      <c r="CO9" s="32"/>
      <c r="CP9" s="33">
        <f>(((COUNTIF('6ème2'!CJ9:CO9,"A"))*4)+((COUNTIF('6ème2'!CJ9:CO9,"B"))*3)+((COUNTIF('6ème2'!CJ9:CO9,"C"))*2)+((COUNTIF('6ème2'!CJ9:CO9,"D"))*1))/1</f>
        <v>3</v>
      </c>
      <c r="CQ9" s="33" t="str">
        <f t="shared" si="6"/>
        <v>B</v>
      </c>
      <c r="CR9" s="38"/>
    </row>
    <row r="10" spans="1:96" ht="17.100000000000001" customHeight="1" x14ac:dyDescent="0.25">
      <c r="A10" s="31" t="s">
        <v>72</v>
      </c>
      <c r="B10" s="155" t="s">
        <v>31</v>
      </c>
      <c r="C10" s="151" t="s">
        <v>31</v>
      </c>
      <c r="D10" s="135"/>
      <c r="E10" s="136">
        <f>(((COUNTIF('6ème2'!B10:D10,"A"))*4)+((COUNTIF('6ème2'!B10:D10,"B"))*3)+((COUNTIF('6ème2'!B10:D10,"C"))*2)+((COUNTIF('6ème2'!B10:D10,"D"))*1))/2</f>
        <v>3</v>
      </c>
      <c r="F10" s="136" t="str">
        <f t="shared" si="0"/>
        <v>B</v>
      </c>
      <c r="G10" s="34" t="s">
        <v>32</v>
      </c>
      <c r="H10" s="32"/>
      <c r="I10" s="32"/>
      <c r="J10" s="33">
        <f>(((COUNTIF('6ème2'!G10:I10,"A"))*4)+((COUNTIF('6ème2'!G10:I10,"B"))*3)+((COUNTIF('6ème2'!G10:I10,"C"))*2)+((COUNTIF('6ème2'!G10:I10,"D"))*1))/1</f>
        <v>2</v>
      </c>
      <c r="K10" s="33" t="str">
        <f t="shared" si="1"/>
        <v>C</v>
      </c>
      <c r="L10" s="65" t="s">
        <v>33</v>
      </c>
      <c r="M10" s="34" t="s">
        <v>30</v>
      </c>
      <c r="N10" s="34" t="s">
        <v>31</v>
      </c>
      <c r="O10" s="33">
        <f>(((COUNTIF('6ème2'!L10:N10,"A"))*4)+((COUNTIF('6ème2'!L10:N10,"B"))*3)+((COUNTIF('6ème2'!L10:N10,"C"))*2)+((COUNTIF('6ème2'!L10:N10,"D"))*1))/3</f>
        <v>2.6666666666666665</v>
      </c>
      <c r="P10" s="33" t="str">
        <f t="shared" si="2"/>
        <v>C</v>
      </c>
      <c r="Q10" s="32"/>
      <c r="R10" s="32"/>
      <c r="S10" s="32"/>
      <c r="T10" s="33"/>
      <c r="U10" s="33"/>
      <c r="V10" s="34" t="s">
        <v>33</v>
      </c>
      <c r="W10" s="34" t="s">
        <v>31</v>
      </c>
      <c r="X10" s="34"/>
      <c r="Y10" s="34" t="s">
        <v>31</v>
      </c>
      <c r="Z10" s="34" t="s">
        <v>32</v>
      </c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 t="s">
        <v>30</v>
      </c>
      <c r="AM10" s="41"/>
      <c r="AN10" s="34"/>
      <c r="AO10" s="34" t="s">
        <v>31</v>
      </c>
      <c r="AP10" s="34"/>
      <c r="AQ10" s="34"/>
      <c r="AR10" s="34"/>
      <c r="AS10" s="34"/>
      <c r="AT10" s="33">
        <f>(((COUNTIF('6ème2'!V10:AS10,"A"))*4)+((COUNTIF('6ème2'!V10:AS10,"B"))*3)+((COUNTIF('6ème2'!V10:AS10,"C"))*2)+((COUNTIF('6ème2'!V10:AS10,"D"))*1))/6</f>
        <v>2.6666666666666665</v>
      </c>
      <c r="AU10" s="33" t="str">
        <f t="shared" si="3"/>
        <v>C</v>
      </c>
      <c r="AV10" s="42" t="s">
        <v>32</v>
      </c>
      <c r="AW10" s="77" t="s">
        <v>31</v>
      </c>
      <c r="AX10" s="41" t="s">
        <v>33</v>
      </c>
      <c r="AY10" s="78"/>
      <c r="AZ10" s="77"/>
      <c r="BA10" s="80"/>
      <c r="BB10" s="33">
        <f>(((COUNTIF('6ème2'!AV10:BA10,"A"))*4)+((COUNTIF('6ème2'!AV10:BA10,"B"))*3)+((COUNTIF('6ème2'!AV10:BA10,"C"))*2)+((COUNTIF('6ème2'!AV10:BA10,"D"))*1))/3</f>
        <v>2</v>
      </c>
      <c r="BC10" s="33" t="str">
        <f t="shared" si="4"/>
        <v>C</v>
      </c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 t="s">
        <v>30</v>
      </c>
      <c r="BO10" s="34"/>
      <c r="BP10" s="34"/>
      <c r="BQ10" s="34"/>
      <c r="BR10" s="34"/>
      <c r="BS10" s="34"/>
      <c r="BT10" s="34"/>
      <c r="BU10" s="34"/>
      <c r="BV10" s="34"/>
      <c r="BW10" s="34" t="s">
        <v>31</v>
      </c>
      <c r="BX10" s="34"/>
      <c r="BY10" s="34"/>
      <c r="BZ10" s="34" t="s">
        <v>32</v>
      </c>
      <c r="CA10" s="34"/>
      <c r="CB10" s="34"/>
      <c r="CC10" s="34"/>
      <c r="CD10" s="34"/>
      <c r="CE10" s="34"/>
      <c r="CF10" s="34" t="s">
        <v>31</v>
      </c>
      <c r="CG10" s="34"/>
      <c r="CH10" s="33">
        <f>(((COUNTIF('6ème2'!BJ10:CG10,"A"))*4)+((COUNTIF('6ème2'!BJ10:CG10,"B"))*3)+((COUNTIF('6ème2'!BJ10:CG10,"C"))*2)+((COUNTIF('6ème2'!BJ10:CG10,"D"))*1))/4</f>
        <v>3</v>
      </c>
      <c r="CI10" s="33" t="str">
        <f t="shared" si="5"/>
        <v>B</v>
      </c>
      <c r="CJ10" s="32"/>
      <c r="CK10" s="32"/>
      <c r="CL10" s="32"/>
      <c r="CM10" s="34"/>
      <c r="CN10" s="34" t="s">
        <v>33</v>
      </c>
      <c r="CO10" s="32"/>
      <c r="CP10" s="33">
        <f>(((COUNTIF('6ème2'!CJ10:CO10,"A"))*4)+((COUNTIF('6ème2'!CJ10:CO10,"B"))*3)+((COUNTIF('6ème2'!CJ10:CO10,"C"))*2)+((COUNTIF('6ème2'!CJ10:CO10,"D"))*1))/1</f>
        <v>1</v>
      </c>
      <c r="CQ10" s="33" t="str">
        <f t="shared" si="6"/>
        <v>D</v>
      </c>
      <c r="CR10" s="38"/>
    </row>
    <row r="11" spans="1:96" ht="17.100000000000001" customHeight="1" x14ac:dyDescent="0.25">
      <c r="A11" s="31" t="s">
        <v>73</v>
      </c>
      <c r="B11" s="155" t="s">
        <v>30</v>
      </c>
      <c r="C11" s="151" t="s">
        <v>31</v>
      </c>
      <c r="D11" s="135"/>
      <c r="E11" s="136">
        <f>(((COUNTIF('6ème2'!B11:D11,"A"))*4)+((COUNTIF('6ème2'!B11:D11,"B"))*3)+((COUNTIF('6ème2'!B11:D11,"C"))*2)+((COUNTIF('6ème2'!B11:D11,"D"))*1))/2</f>
        <v>3.5</v>
      </c>
      <c r="F11" s="136" t="str">
        <f t="shared" si="0"/>
        <v>B</v>
      </c>
      <c r="G11" s="34" t="s">
        <v>30</v>
      </c>
      <c r="H11" s="32"/>
      <c r="I11" s="32"/>
      <c r="J11" s="33">
        <f>(((COUNTIF('6ème2'!G11:I11,"A"))*4)+((COUNTIF('6ème2'!G11:I11,"B"))*3)+((COUNTIF('6ème2'!G11:I11,"C"))*2)+((COUNTIF('6ème2'!G11:I11,"D"))*1))/1</f>
        <v>4</v>
      </c>
      <c r="K11" s="33" t="str">
        <f t="shared" si="1"/>
        <v>A</v>
      </c>
      <c r="L11" s="65" t="s">
        <v>32</v>
      </c>
      <c r="M11" s="34" t="s">
        <v>30</v>
      </c>
      <c r="N11" s="34" t="s">
        <v>30</v>
      </c>
      <c r="O11" s="33">
        <f>(((COUNTIF('6ème2'!L11:N11,"A"))*4)+((COUNTIF('6ème2'!L11:N11,"B"))*3)+((COUNTIF('6ème2'!L11:N11,"C"))*2)+((COUNTIF('6ème2'!L11:N11,"D"))*1))/3</f>
        <v>3.3333333333333335</v>
      </c>
      <c r="P11" s="33" t="str">
        <f t="shared" si="2"/>
        <v>B</v>
      </c>
      <c r="Q11" s="32"/>
      <c r="R11" s="32"/>
      <c r="S11" s="32"/>
      <c r="T11" s="33"/>
      <c r="U11" s="33"/>
      <c r="V11" s="34" t="s">
        <v>33</v>
      </c>
      <c r="W11" s="34" t="s">
        <v>30</v>
      </c>
      <c r="X11" s="34"/>
      <c r="Y11" s="34" t="s">
        <v>31</v>
      </c>
      <c r="Z11" s="34" t="s">
        <v>32</v>
      </c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 t="s">
        <v>30</v>
      </c>
      <c r="AM11" s="41"/>
      <c r="AN11" s="34"/>
      <c r="AO11" s="34" t="s">
        <v>30</v>
      </c>
      <c r="AP11" s="34"/>
      <c r="AQ11" s="34"/>
      <c r="AR11" s="34"/>
      <c r="AS11" s="34"/>
      <c r="AT11" s="33">
        <f>(((COUNTIF('6ème2'!V11:AS11,"A"))*4)+((COUNTIF('6ème2'!V11:AS11,"B"))*3)+((COUNTIF('6ème2'!V11:AS11,"C"))*2)+((COUNTIF('6ème2'!V11:AS11,"D"))*1))/6</f>
        <v>3</v>
      </c>
      <c r="AU11" s="33" t="str">
        <f t="shared" si="3"/>
        <v>B</v>
      </c>
      <c r="AV11" s="42" t="s">
        <v>30</v>
      </c>
      <c r="AW11" s="77" t="s">
        <v>30</v>
      </c>
      <c r="AX11" s="41" t="s">
        <v>30</v>
      </c>
      <c r="AY11" s="78"/>
      <c r="AZ11" s="77"/>
      <c r="BA11" s="79"/>
      <c r="BB11" s="33">
        <f>(((COUNTIF('6ème2'!AV11:BA11,"A"))*4)+((COUNTIF('6ème2'!AV11:BA11,"B"))*3)+((COUNTIF('6ème2'!AV11:BA11,"C"))*2)+((COUNTIF('6ème2'!AV11:BA11,"D"))*1))/3</f>
        <v>4</v>
      </c>
      <c r="BC11" s="33" t="str">
        <f t="shared" si="4"/>
        <v>A</v>
      </c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 t="s">
        <v>30</v>
      </c>
      <c r="BO11" s="34"/>
      <c r="BP11" s="34"/>
      <c r="BQ11" s="34"/>
      <c r="BR11" s="34"/>
      <c r="BS11" s="34"/>
      <c r="BT11" s="34"/>
      <c r="BU11" s="34"/>
      <c r="BV11" s="34"/>
      <c r="BW11" s="34" t="s">
        <v>30</v>
      </c>
      <c r="BX11" s="34"/>
      <c r="BY11" s="34"/>
      <c r="BZ11" s="34" t="s">
        <v>30</v>
      </c>
      <c r="CA11" s="34"/>
      <c r="CB11" s="34"/>
      <c r="CC11" s="34"/>
      <c r="CD11" s="34"/>
      <c r="CE11" s="34"/>
      <c r="CF11" s="34" t="s">
        <v>30</v>
      </c>
      <c r="CG11" s="34"/>
      <c r="CH11" s="33">
        <f>(((COUNTIF('6ème2'!BJ11:CG11,"A"))*4)+((COUNTIF('6ème2'!BJ11:CG11,"B"))*3)+((COUNTIF('6ème2'!BJ11:CG11,"C"))*2)+((COUNTIF('6ème2'!BJ11:CG11,"D"))*1))/4</f>
        <v>4</v>
      </c>
      <c r="CI11" s="33" t="str">
        <f t="shared" si="5"/>
        <v>A</v>
      </c>
      <c r="CJ11" s="32"/>
      <c r="CK11" s="32"/>
      <c r="CL11" s="32"/>
      <c r="CM11" s="34"/>
      <c r="CN11" s="34" t="s">
        <v>31</v>
      </c>
      <c r="CO11" s="32"/>
      <c r="CP11" s="33">
        <f>(((COUNTIF('6ème2'!CJ11:CO11,"A"))*4)+((COUNTIF('6ème2'!CJ11:CO11,"B"))*3)+((COUNTIF('6ème2'!CJ11:CO11,"C"))*2)+((COUNTIF('6ème2'!CJ11:CO11,"D"))*1))/1</f>
        <v>3</v>
      </c>
      <c r="CQ11" s="33" t="str">
        <f t="shared" si="6"/>
        <v>B</v>
      </c>
      <c r="CR11" s="38"/>
    </row>
    <row r="12" spans="1:96" ht="17.100000000000001" customHeight="1" x14ac:dyDescent="0.25">
      <c r="A12" s="31" t="s">
        <v>74</v>
      </c>
      <c r="B12" s="155" t="s">
        <v>30</v>
      </c>
      <c r="C12" s="151" t="s">
        <v>31</v>
      </c>
      <c r="D12" s="135"/>
      <c r="E12" s="136">
        <f>(((COUNTIF('6ème2'!B12:D12,"A"))*4)+((COUNTIF('6ème2'!B12:D12,"B"))*3)+((COUNTIF('6ème2'!B12:D12,"C"))*2)+((COUNTIF('6ème2'!B12:D12,"D"))*1))/2</f>
        <v>3.5</v>
      </c>
      <c r="F12" s="136" t="str">
        <f t="shared" si="0"/>
        <v>B</v>
      </c>
      <c r="G12" s="34" t="s">
        <v>30</v>
      </c>
      <c r="H12" s="32"/>
      <c r="I12" s="32"/>
      <c r="J12" s="33">
        <f>(((COUNTIF('6ème2'!G12:I12,"A"))*4)+((COUNTIF('6ème2'!G12:I12,"B"))*3)+((COUNTIF('6ème2'!G12:I12,"C"))*2)+((COUNTIF('6ème2'!G12:I12,"D"))*1))/1</f>
        <v>4</v>
      </c>
      <c r="K12" s="33" t="str">
        <f t="shared" si="1"/>
        <v>A</v>
      </c>
      <c r="L12" s="65" t="s">
        <v>30</v>
      </c>
      <c r="M12" s="34" t="s">
        <v>32</v>
      </c>
      <c r="N12" s="34" t="s">
        <v>30</v>
      </c>
      <c r="O12" s="33">
        <f>(((COUNTIF('6ème2'!L12:N12,"A"))*4)+((COUNTIF('6ème2'!L12:N12,"B"))*3)+((COUNTIF('6ème2'!L12:N12,"C"))*2)+((COUNTIF('6ème2'!L12:N12,"D"))*1))/3</f>
        <v>3.3333333333333335</v>
      </c>
      <c r="P12" s="33" t="str">
        <f t="shared" si="2"/>
        <v>B</v>
      </c>
      <c r="Q12" s="32"/>
      <c r="R12" s="32"/>
      <c r="S12" s="32"/>
      <c r="T12" s="33"/>
      <c r="U12" s="33"/>
      <c r="V12" s="34" t="s">
        <v>30</v>
      </c>
      <c r="W12" s="34" t="s">
        <v>31</v>
      </c>
      <c r="X12" s="34"/>
      <c r="Y12" s="34" t="s">
        <v>31</v>
      </c>
      <c r="Z12" s="34" t="s">
        <v>31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 t="s">
        <v>31</v>
      </c>
      <c r="AM12" s="41"/>
      <c r="AN12" s="34"/>
      <c r="AO12" s="34" t="s">
        <v>30</v>
      </c>
      <c r="AP12" s="34"/>
      <c r="AQ12" s="34"/>
      <c r="AR12" s="34"/>
      <c r="AS12" s="34"/>
      <c r="AT12" s="33">
        <f>(((COUNTIF('6ème2'!V12:AS12,"A"))*4)+((COUNTIF('6ème2'!V12:AS12,"B"))*3)+((COUNTIF('6ème2'!V12:AS12,"C"))*2)+((COUNTIF('6ème2'!V12:AS12,"D"))*1))/6</f>
        <v>3.3333333333333335</v>
      </c>
      <c r="AU12" s="33" t="str">
        <f t="shared" si="3"/>
        <v>B</v>
      </c>
      <c r="AV12" s="42" t="s">
        <v>31</v>
      </c>
      <c r="AW12" s="77" t="s">
        <v>30</v>
      </c>
      <c r="AX12" s="41" t="s">
        <v>30</v>
      </c>
      <c r="AY12" s="78"/>
      <c r="AZ12" s="77"/>
      <c r="BA12" s="79"/>
      <c r="BB12" s="33">
        <f>(((COUNTIF('6ème2'!AV12:BA12,"A"))*4)+((COUNTIF('6ème2'!AV12:BA12,"B"))*3)+((COUNTIF('6ème2'!AV12:BA12,"C"))*2)+((COUNTIF('6ème2'!AV12:BA12,"D"))*1))/3</f>
        <v>3.6666666666666665</v>
      </c>
      <c r="BC12" s="33" t="str">
        <f t="shared" si="4"/>
        <v>B</v>
      </c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 t="s">
        <v>31</v>
      </c>
      <c r="BX12" s="34"/>
      <c r="BY12" s="34"/>
      <c r="BZ12" s="34" t="s">
        <v>30</v>
      </c>
      <c r="CA12" s="34"/>
      <c r="CB12" s="34"/>
      <c r="CC12" s="34"/>
      <c r="CD12" s="34"/>
      <c r="CE12" s="34"/>
      <c r="CF12" s="34" t="s">
        <v>31</v>
      </c>
      <c r="CG12" s="34"/>
      <c r="CH12" s="33">
        <f>(((COUNTIF('6ème2'!BJ12:CG12,"A"))*4)+((COUNTIF('6ème2'!BJ12:CG12,"B"))*3)+((COUNTIF('6ème2'!BJ12:CG12,"C"))*2)+((COUNTIF('6ème2'!BJ12:CG12,"D"))*1))/3</f>
        <v>3.3333333333333335</v>
      </c>
      <c r="CI12" s="33" t="str">
        <f t="shared" si="5"/>
        <v>B</v>
      </c>
      <c r="CJ12" s="32"/>
      <c r="CK12" s="32"/>
      <c r="CL12" s="32"/>
      <c r="CM12" s="34"/>
      <c r="CN12" s="34" t="s">
        <v>31</v>
      </c>
      <c r="CO12" s="32"/>
      <c r="CP12" s="33">
        <f>(((COUNTIF('6ème2'!CJ12:CO12,"A"))*4)+((COUNTIF('6ème2'!CJ12:CO12,"B"))*3)+((COUNTIF('6ème2'!CJ12:CO12,"C"))*2)+((COUNTIF('6ème2'!CJ12:CO12,"D"))*1))/1</f>
        <v>3</v>
      </c>
      <c r="CQ12" s="33" t="str">
        <f t="shared" si="6"/>
        <v>B</v>
      </c>
      <c r="CR12" s="38"/>
    </row>
    <row r="13" spans="1:96" ht="17.100000000000001" customHeight="1" x14ac:dyDescent="0.25">
      <c r="A13" s="31" t="s">
        <v>75</v>
      </c>
      <c r="B13" s="155" t="s">
        <v>31</v>
      </c>
      <c r="C13" s="151" t="s">
        <v>32</v>
      </c>
      <c r="D13" s="135"/>
      <c r="E13" s="136">
        <f>(((COUNTIF('6ème2'!B13:D13,"A"))*4)+((COUNTIF('6ème2'!B13:D13,"B"))*3)+((COUNTIF('6ème2'!B13:D13,"C"))*2)+((COUNTIF('6ème2'!B13:D13,"D"))*1))/2</f>
        <v>2.5</v>
      </c>
      <c r="F13" s="136" t="str">
        <f t="shared" si="0"/>
        <v>C</v>
      </c>
      <c r="G13" s="34" t="s">
        <v>30</v>
      </c>
      <c r="H13" s="32"/>
      <c r="I13" s="32"/>
      <c r="J13" s="33">
        <f>(((COUNTIF('6ème2'!G13:I13,"A"))*4)+((COUNTIF('6ème2'!G13:I13,"B"))*3)+((COUNTIF('6ème2'!G13:I13,"C"))*2)+((COUNTIF('6ème2'!G13:I13,"D"))*1))/1</f>
        <v>4</v>
      </c>
      <c r="K13" s="33" t="str">
        <f t="shared" si="1"/>
        <v>A</v>
      </c>
      <c r="L13" s="65" t="s">
        <v>31</v>
      </c>
      <c r="M13" s="34" t="s">
        <v>31</v>
      </c>
      <c r="N13" s="34" t="s">
        <v>30</v>
      </c>
      <c r="O13" s="33">
        <f>(((COUNTIF('6ème2'!L13:N13,"A"))*4)+((COUNTIF('6ème2'!L13:N13,"B"))*3)+((COUNTIF('6ème2'!L13:N13,"C"))*2)+((COUNTIF('6ème2'!L13:N13,"D"))*1))/3</f>
        <v>3.3333333333333335</v>
      </c>
      <c r="P13" s="33" t="str">
        <f t="shared" si="2"/>
        <v>B</v>
      </c>
      <c r="Q13" s="32"/>
      <c r="R13" s="32"/>
      <c r="S13" s="32"/>
      <c r="T13" s="33"/>
      <c r="U13" s="33"/>
      <c r="V13" s="34" t="s">
        <v>33</v>
      </c>
      <c r="W13" s="34" t="s">
        <v>30</v>
      </c>
      <c r="X13" s="34"/>
      <c r="Y13" s="34" t="s">
        <v>31</v>
      </c>
      <c r="Z13" s="34" t="s">
        <v>31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 t="s">
        <v>30</v>
      </c>
      <c r="AM13" s="41"/>
      <c r="AN13" s="34"/>
      <c r="AO13" s="34" t="s">
        <v>30</v>
      </c>
      <c r="AP13" s="34"/>
      <c r="AQ13" s="34"/>
      <c r="AR13" s="34"/>
      <c r="AS13" s="34"/>
      <c r="AT13" s="33">
        <f>(((COUNTIF('6ème2'!V13:AS13,"A"))*4)+((COUNTIF('6ème2'!V13:AS13,"B"))*3)+((COUNTIF('6ème2'!V13:AS13,"C"))*2)+((COUNTIF('6ème2'!V13:AS13,"D"))*1))/6</f>
        <v>3.1666666666666665</v>
      </c>
      <c r="AU13" s="33" t="str">
        <f t="shared" si="3"/>
        <v>B</v>
      </c>
      <c r="AV13" s="42" t="s">
        <v>32</v>
      </c>
      <c r="AW13" s="77" t="s">
        <v>30</v>
      </c>
      <c r="AX13" s="41" t="s">
        <v>30</v>
      </c>
      <c r="AY13" s="78"/>
      <c r="AZ13" s="77"/>
      <c r="BA13" s="79"/>
      <c r="BB13" s="33">
        <f>(((COUNTIF('6ème2'!AV13:BA13,"A"))*4)+((COUNTIF('6ème2'!AV13:BA13,"B"))*3)+((COUNTIF('6ème2'!AV13:BA13,"C"))*2)+((COUNTIF('6ème2'!AV13:BA13,"D"))*1))/3</f>
        <v>3.3333333333333335</v>
      </c>
      <c r="BC13" s="33" t="str">
        <f t="shared" si="4"/>
        <v>B</v>
      </c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 t="s">
        <v>31</v>
      </c>
      <c r="BX13" s="34"/>
      <c r="BY13" s="34"/>
      <c r="BZ13" s="34" t="s">
        <v>31</v>
      </c>
      <c r="CA13" s="34"/>
      <c r="CB13" s="34"/>
      <c r="CC13" s="34"/>
      <c r="CD13" s="34"/>
      <c r="CE13" s="34"/>
      <c r="CF13" s="34" t="s">
        <v>30</v>
      </c>
      <c r="CG13" s="34"/>
      <c r="CH13" s="33">
        <f>(((COUNTIF('6ème2'!BJ13:CG13,"A"))*4)+((COUNTIF('6ème2'!BJ13:CG13,"B"))*3)+((COUNTIF('6ème2'!BJ13:CG13,"C"))*2)+((COUNTIF('6ème2'!BJ13:CG13,"D"))*1))/3</f>
        <v>3.3333333333333335</v>
      </c>
      <c r="CI13" s="33" t="str">
        <f t="shared" si="5"/>
        <v>B</v>
      </c>
      <c r="CJ13" s="32"/>
      <c r="CK13" s="32"/>
      <c r="CL13" s="32"/>
      <c r="CM13" s="34"/>
      <c r="CN13" s="34" t="s">
        <v>31</v>
      </c>
      <c r="CO13" s="32"/>
      <c r="CP13" s="33">
        <f>(((COUNTIF('6ème2'!CJ13:CO13,"A"))*4)+((COUNTIF('6ème2'!CJ13:CO13,"B"))*3)+((COUNTIF('6ème2'!CJ13:CO13,"C"))*2)+((COUNTIF('6ème2'!CJ13:CO13,"D"))*1))/1</f>
        <v>3</v>
      </c>
      <c r="CQ13" s="33" t="str">
        <f t="shared" si="6"/>
        <v>B</v>
      </c>
      <c r="CR13" s="38"/>
    </row>
    <row r="14" spans="1:96" ht="17.100000000000001" customHeight="1" x14ac:dyDescent="0.25">
      <c r="A14" s="31" t="s">
        <v>76</v>
      </c>
      <c r="B14" s="155" t="s">
        <v>30</v>
      </c>
      <c r="C14" s="151" t="s">
        <v>32</v>
      </c>
      <c r="D14" s="135"/>
      <c r="E14" s="136">
        <f>(((COUNTIF('6ème2'!B14:D14,"A"))*4)+((COUNTIF('6ème2'!B14:D14,"B"))*3)+((COUNTIF('6ème2'!B14:D14,"C"))*2)+((COUNTIF('6ème2'!B14:D14,"D"))*1))/2</f>
        <v>3</v>
      </c>
      <c r="F14" s="136" t="str">
        <f t="shared" si="0"/>
        <v>B</v>
      </c>
      <c r="G14" s="34" t="s">
        <v>30</v>
      </c>
      <c r="H14" s="32"/>
      <c r="I14" s="32"/>
      <c r="J14" s="33">
        <f>(((COUNTIF('6ème2'!G14:I14,"A"))*4)+((COUNTIF('6ème2'!G14:I14,"B"))*3)+((COUNTIF('6ème2'!G14:I14,"C"))*2)+((COUNTIF('6ème2'!G14:I14,"D"))*1))/1</f>
        <v>4</v>
      </c>
      <c r="K14" s="33" t="str">
        <f t="shared" si="1"/>
        <v>A</v>
      </c>
      <c r="L14" s="65" t="s">
        <v>31</v>
      </c>
      <c r="M14" s="34" t="s">
        <v>31</v>
      </c>
      <c r="N14" s="34" t="s">
        <v>30</v>
      </c>
      <c r="O14" s="33">
        <f>(((COUNTIF('6ème2'!L14:N14,"A"))*4)+((COUNTIF('6ème2'!L14:N14,"B"))*3)+((COUNTIF('6ème2'!L14:N14,"C"))*2)+((COUNTIF('6ème2'!L14:N14,"D"))*1))/3</f>
        <v>3.3333333333333335</v>
      </c>
      <c r="P14" s="33" t="str">
        <f t="shared" si="2"/>
        <v>B</v>
      </c>
      <c r="Q14" s="32"/>
      <c r="R14" s="32"/>
      <c r="S14" s="32"/>
      <c r="T14" s="33"/>
      <c r="U14" s="33"/>
      <c r="V14" s="34" t="s">
        <v>33</v>
      </c>
      <c r="W14" s="34" t="s">
        <v>31</v>
      </c>
      <c r="X14" s="34"/>
      <c r="Y14" s="34" t="s">
        <v>31</v>
      </c>
      <c r="Z14" s="34" t="s">
        <v>32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 t="s">
        <v>30</v>
      </c>
      <c r="AM14" s="41"/>
      <c r="AN14" s="34"/>
      <c r="AO14" s="34" t="s">
        <v>30</v>
      </c>
      <c r="AP14" s="34"/>
      <c r="AQ14" s="34"/>
      <c r="AR14" s="34"/>
      <c r="AS14" s="34"/>
      <c r="AT14" s="33">
        <f>(((COUNTIF('6ème2'!V14:AS14,"A"))*4)+((COUNTIF('6ème2'!V14:AS14,"B"))*3)+((COUNTIF('6ème2'!V14:AS14,"C"))*2)+((COUNTIF('6ème2'!V14:AS14,"D"))*1))/6</f>
        <v>2.8333333333333335</v>
      </c>
      <c r="AU14" s="33" t="str">
        <f t="shared" si="3"/>
        <v>B</v>
      </c>
      <c r="AV14" s="42" t="s">
        <v>31</v>
      </c>
      <c r="AW14" s="77" t="s">
        <v>30</v>
      </c>
      <c r="AX14" s="41" t="s">
        <v>33</v>
      </c>
      <c r="AY14" s="78"/>
      <c r="AZ14" s="77"/>
      <c r="BA14" s="79"/>
      <c r="BB14" s="33">
        <f>(((COUNTIF('6ème2'!AV14:BA14,"A"))*4)+((COUNTIF('6ème2'!AV14:BA14,"B"))*3)+((COUNTIF('6ème2'!AV14:BA14,"C"))*2)+((COUNTIF('6ème2'!AV14:BA14,"D"))*1))/3</f>
        <v>2.6666666666666665</v>
      </c>
      <c r="BC14" s="33" t="str">
        <f t="shared" si="4"/>
        <v>C</v>
      </c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 t="s">
        <v>30</v>
      </c>
      <c r="BO14" s="34"/>
      <c r="BP14" s="34"/>
      <c r="BQ14" s="34"/>
      <c r="BR14" s="34"/>
      <c r="BS14" s="34"/>
      <c r="BT14" s="34"/>
      <c r="BU14" s="34"/>
      <c r="BV14" s="34"/>
      <c r="BW14" s="34" t="s">
        <v>32</v>
      </c>
      <c r="BX14" s="34"/>
      <c r="BY14" s="34"/>
      <c r="BZ14" s="34" t="s">
        <v>32</v>
      </c>
      <c r="CA14" s="34"/>
      <c r="CB14" s="34"/>
      <c r="CC14" s="34"/>
      <c r="CD14" s="34"/>
      <c r="CE14" s="34"/>
      <c r="CF14" s="34" t="s">
        <v>31</v>
      </c>
      <c r="CG14" s="34"/>
      <c r="CH14" s="33">
        <f>(((COUNTIF('6ème2'!BJ14:CG14,"A"))*4)+((COUNTIF('6ème2'!BJ14:CG14,"B"))*3)+((COUNTIF('6ème2'!BJ14:CG14,"C"))*2)+((COUNTIF('6ème2'!BJ14:CG14,"D"))*1))/4</f>
        <v>2.75</v>
      </c>
      <c r="CI14" s="33" t="str">
        <f t="shared" si="5"/>
        <v>C</v>
      </c>
      <c r="CJ14" s="32"/>
      <c r="CK14" s="32"/>
      <c r="CL14" s="32"/>
      <c r="CM14" s="34"/>
      <c r="CN14" s="34" t="s">
        <v>31</v>
      </c>
      <c r="CO14" s="32"/>
      <c r="CP14" s="33">
        <f>(((COUNTIF('6ème2'!CJ14:CO14,"A"))*4)+((COUNTIF('6ème2'!CJ14:CO14,"B"))*3)+((COUNTIF('6ème2'!CJ14:CO14,"C"))*2)+((COUNTIF('6ème2'!CJ14:CO14,"D"))*1))/1</f>
        <v>3</v>
      </c>
      <c r="CQ14" s="33" t="str">
        <f t="shared" si="6"/>
        <v>B</v>
      </c>
      <c r="CR14" s="38"/>
    </row>
    <row r="15" spans="1:96" ht="17.100000000000001" customHeight="1" x14ac:dyDescent="0.25">
      <c r="A15" s="31" t="s">
        <v>77</v>
      </c>
      <c r="B15" s="155" t="s">
        <v>31</v>
      </c>
      <c r="C15" s="151" t="s">
        <v>30</v>
      </c>
      <c r="D15" s="135"/>
      <c r="E15" s="136">
        <f>(((COUNTIF('6ème2'!B15:D15,"A"))*4)+((COUNTIF('6ème2'!B15:D15,"B"))*3)+((COUNTIF('6ème2'!B15:D15,"C"))*2)+((COUNTIF('6ème2'!B15:D15,"D"))*1))/2</f>
        <v>3.5</v>
      </c>
      <c r="F15" s="136" t="str">
        <f t="shared" si="0"/>
        <v>B</v>
      </c>
      <c r="G15" s="34" t="s">
        <v>31</v>
      </c>
      <c r="H15" s="32"/>
      <c r="I15" s="32"/>
      <c r="J15" s="33">
        <f>(((COUNTIF('6ème2'!G15:I15,"A"))*4)+((COUNTIF('6ème2'!G15:I15,"B"))*3)+((COUNTIF('6ème2'!G15:I15,"C"))*2)+((COUNTIF('6ème2'!G15:I15,"D"))*1))/1</f>
        <v>3</v>
      </c>
      <c r="K15" s="33" t="str">
        <f t="shared" si="1"/>
        <v>B</v>
      </c>
      <c r="L15" s="65" t="s">
        <v>30</v>
      </c>
      <c r="M15" s="34" t="s">
        <v>30</v>
      </c>
      <c r="N15" s="34" t="s">
        <v>30</v>
      </c>
      <c r="O15" s="33">
        <f>(((COUNTIF('6ème2'!L15:N15,"A"))*4)+((COUNTIF('6ème2'!L15:N15,"B"))*3)+((COUNTIF('6ème2'!L15:N15,"C"))*2)+((COUNTIF('6ème2'!L15:N15,"D"))*1))/3</f>
        <v>4</v>
      </c>
      <c r="P15" s="33" t="str">
        <f t="shared" si="2"/>
        <v>A</v>
      </c>
      <c r="Q15" s="32"/>
      <c r="R15" s="32"/>
      <c r="S15" s="32"/>
      <c r="T15" s="33"/>
      <c r="U15" s="33"/>
      <c r="V15" s="34" t="s">
        <v>30</v>
      </c>
      <c r="W15" s="34" t="s">
        <v>32</v>
      </c>
      <c r="X15" s="34"/>
      <c r="Y15" s="34" t="s">
        <v>31</v>
      </c>
      <c r="Z15" s="34" t="s">
        <v>31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 t="s">
        <v>30</v>
      </c>
      <c r="AM15" s="41"/>
      <c r="AN15" s="34"/>
      <c r="AO15" s="34" t="s">
        <v>30</v>
      </c>
      <c r="AP15" s="34"/>
      <c r="AQ15" s="34"/>
      <c r="AR15" s="34"/>
      <c r="AS15" s="34"/>
      <c r="AT15" s="33">
        <f>(((COUNTIF('6ème2'!V15:AS15,"A"))*4)+((COUNTIF('6ème2'!V15:AS15,"B"))*3)+((COUNTIF('6ème2'!V15:AS15,"C"))*2)+((COUNTIF('6ème2'!V15:AS15,"D"))*1))/6</f>
        <v>3.3333333333333335</v>
      </c>
      <c r="AU15" s="33" t="str">
        <f t="shared" si="3"/>
        <v>B</v>
      </c>
      <c r="AV15" s="42" t="s">
        <v>30</v>
      </c>
      <c r="AW15" s="77" t="s">
        <v>30</v>
      </c>
      <c r="AX15" s="41" t="s">
        <v>30</v>
      </c>
      <c r="AY15" s="78"/>
      <c r="AZ15" s="77"/>
      <c r="BA15" s="79"/>
      <c r="BB15" s="33">
        <f>(((COUNTIF('6ème2'!AV15:BA15,"A"))*4)+((COUNTIF('6ème2'!AV15:BA15,"B"))*3)+((COUNTIF('6ème2'!AV15:BA15,"C"))*2)+((COUNTIF('6ème2'!AV15:BA15,"D"))*1))/3</f>
        <v>4</v>
      </c>
      <c r="BC15" s="33" t="str">
        <f t="shared" si="4"/>
        <v>A</v>
      </c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 t="s">
        <v>31</v>
      </c>
      <c r="BO15" s="34"/>
      <c r="BP15" s="34"/>
      <c r="BQ15" s="34"/>
      <c r="BR15" s="34"/>
      <c r="BS15" s="34"/>
      <c r="BT15" s="34"/>
      <c r="BU15" s="34"/>
      <c r="BV15" s="34"/>
      <c r="BW15" s="34" t="s">
        <v>31</v>
      </c>
      <c r="BX15" s="34"/>
      <c r="BY15" s="34"/>
      <c r="BZ15" s="34" t="s">
        <v>30</v>
      </c>
      <c r="CA15" s="34"/>
      <c r="CB15" s="34"/>
      <c r="CC15" s="34"/>
      <c r="CD15" s="34"/>
      <c r="CE15" s="34"/>
      <c r="CF15" s="34" t="s">
        <v>31</v>
      </c>
      <c r="CG15" s="34"/>
      <c r="CH15" s="33">
        <f>(((COUNTIF('6ème2'!BJ15:CG15,"A"))*4)+((COUNTIF('6ème2'!BJ15:CG15,"B"))*3)+((COUNTIF('6ème2'!BJ15:CG15,"C"))*2)+((COUNTIF('6ème2'!BJ15:CG15,"D"))*1))/4</f>
        <v>3.25</v>
      </c>
      <c r="CI15" s="33" t="str">
        <f t="shared" si="5"/>
        <v>B</v>
      </c>
      <c r="CJ15" s="32"/>
      <c r="CK15" s="32"/>
      <c r="CL15" s="32"/>
      <c r="CM15" s="34"/>
      <c r="CN15" s="34" t="s">
        <v>31</v>
      </c>
      <c r="CO15" s="32"/>
      <c r="CP15" s="33">
        <f>(((COUNTIF('6ème2'!CJ15:CO15,"A"))*4)+((COUNTIF('6ème2'!CJ15:CO15,"B"))*3)+((COUNTIF('6ème2'!CJ15:CO15,"C"))*2)+((COUNTIF('6ème2'!CJ15:CO15,"D"))*1))/1</f>
        <v>3</v>
      </c>
      <c r="CQ15" s="33" t="str">
        <f t="shared" si="6"/>
        <v>B</v>
      </c>
      <c r="CR15" s="38"/>
    </row>
    <row r="16" spans="1:96" ht="17.100000000000001" customHeight="1" x14ac:dyDescent="0.25">
      <c r="A16" s="31" t="s">
        <v>78</v>
      </c>
      <c r="B16" s="155" t="s">
        <v>30</v>
      </c>
      <c r="C16" s="151" t="s">
        <v>31</v>
      </c>
      <c r="D16" s="135"/>
      <c r="E16" s="136">
        <f>(((COUNTIF('6ème2'!B16:D16,"A"))*4)+((COUNTIF('6ème2'!B16:D16,"B"))*3)+((COUNTIF('6ème2'!B16:D16,"C"))*2)+((COUNTIF('6ème2'!B16:D16,"D"))*1))/2</f>
        <v>3.5</v>
      </c>
      <c r="F16" s="136" t="str">
        <f t="shared" si="0"/>
        <v>B</v>
      </c>
      <c r="G16" s="34" t="s">
        <v>32</v>
      </c>
      <c r="H16" s="32"/>
      <c r="I16" s="32"/>
      <c r="J16" s="33">
        <f>(((COUNTIF('6ème2'!G16:I16,"A"))*4)+((COUNTIF('6ème2'!G16:I16,"B"))*3)+((COUNTIF('6ème2'!G16:I16,"C"))*2)+((COUNTIF('6ème2'!G16:I16,"D"))*1))/1</f>
        <v>2</v>
      </c>
      <c r="K16" s="33" t="str">
        <f t="shared" si="1"/>
        <v>C</v>
      </c>
      <c r="L16" s="65" t="s">
        <v>31</v>
      </c>
      <c r="M16" s="34" t="s">
        <v>30</v>
      </c>
      <c r="N16" s="34" t="s">
        <v>30</v>
      </c>
      <c r="O16" s="33">
        <f>(((COUNTIF('6ème2'!L16:N16,"A"))*4)+((COUNTIF('6ème2'!L16:N16,"B"))*3)+((COUNTIF('6ème2'!L16:N16,"C"))*2)+((COUNTIF('6ème2'!L16:N16,"D"))*1))/3</f>
        <v>3.6666666666666665</v>
      </c>
      <c r="P16" s="33" t="str">
        <f t="shared" si="2"/>
        <v>B</v>
      </c>
      <c r="Q16" s="32"/>
      <c r="R16" s="32"/>
      <c r="S16" s="32"/>
      <c r="T16" s="33"/>
      <c r="U16" s="33"/>
      <c r="V16" s="34" t="s">
        <v>30</v>
      </c>
      <c r="W16" s="34" t="s">
        <v>32</v>
      </c>
      <c r="X16" s="34"/>
      <c r="Y16" s="34" t="s">
        <v>31</v>
      </c>
      <c r="Z16" s="34" t="s">
        <v>31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 t="s">
        <v>30</v>
      </c>
      <c r="AM16" s="41"/>
      <c r="AN16" s="34"/>
      <c r="AO16" s="34" t="s">
        <v>30</v>
      </c>
      <c r="AP16" s="34"/>
      <c r="AQ16" s="34"/>
      <c r="AR16" s="34"/>
      <c r="AS16" s="34"/>
      <c r="AT16" s="33">
        <f>(((COUNTIF('6ème2'!V16:AS16,"A"))*4)+((COUNTIF('6ème2'!V16:AS16,"B"))*3)+((COUNTIF('6ème2'!V16:AS16,"C"))*2)+((COUNTIF('6ème2'!V16:AS16,"D"))*1))/6</f>
        <v>3.3333333333333335</v>
      </c>
      <c r="AU16" s="33" t="str">
        <f t="shared" si="3"/>
        <v>B</v>
      </c>
      <c r="AV16" s="42" t="s">
        <v>30</v>
      </c>
      <c r="AW16" s="77" t="s">
        <v>30</v>
      </c>
      <c r="AX16" s="41" t="s">
        <v>33</v>
      </c>
      <c r="AY16" s="78"/>
      <c r="AZ16" s="77"/>
      <c r="BA16" s="79"/>
      <c r="BB16" s="33">
        <f>(((COUNTIF('6ème2'!AV16:BA16,"A"))*4)+((COUNTIF('6ème2'!AV16:BA16,"B"))*3)+((COUNTIF('6ème2'!AV16:BA16,"C"))*2)+((COUNTIF('6ème2'!AV16:BA16,"D"))*1))/3</f>
        <v>3</v>
      </c>
      <c r="BC16" s="33" t="str">
        <f t="shared" si="4"/>
        <v>B</v>
      </c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 t="s">
        <v>31</v>
      </c>
      <c r="BO16" s="34"/>
      <c r="BP16" s="34"/>
      <c r="BQ16" s="34"/>
      <c r="BR16" s="34"/>
      <c r="BS16" s="34"/>
      <c r="BT16" s="34"/>
      <c r="BU16" s="34"/>
      <c r="BV16" s="34"/>
      <c r="BW16" s="34" t="s">
        <v>31</v>
      </c>
      <c r="BX16" s="34"/>
      <c r="BY16" s="34"/>
      <c r="BZ16" s="34" t="s">
        <v>31</v>
      </c>
      <c r="CA16" s="34"/>
      <c r="CB16" s="34"/>
      <c r="CC16" s="34"/>
      <c r="CD16" s="34"/>
      <c r="CE16" s="34"/>
      <c r="CF16" s="34" t="s">
        <v>30</v>
      </c>
      <c r="CG16" s="34"/>
      <c r="CH16" s="33">
        <f>(((COUNTIF('6ème2'!BJ16:CG16,"A"))*4)+((COUNTIF('6ème2'!BJ16:CG16,"B"))*3)+((COUNTIF('6ème2'!BJ16:CG16,"C"))*2)+((COUNTIF('6ème2'!BJ16:CG16,"D"))*1))/4</f>
        <v>3.25</v>
      </c>
      <c r="CI16" s="33" t="str">
        <f t="shared" si="5"/>
        <v>B</v>
      </c>
      <c r="CJ16" s="32"/>
      <c r="CK16" s="32"/>
      <c r="CL16" s="32"/>
      <c r="CM16" s="34"/>
      <c r="CN16" s="34" t="s">
        <v>31</v>
      </c>
      <c r="CO16" s="32"/>
      <c r="CP16" s="33">
        <f>(((COUNTIF('6ème2'!CJ16:CO16,"A"))*4)+((COUNTIF('6ème2'!CJ16:CO16,"B"))*3)+((COUNTIF('6ème2'!CJ16:CO16,"C"))*2)+((COUNTIF('6ème2'!CJ16:CO16,"D"))*1))/1</f>
        <v>3</v>
      </c>
      <c r="CQ16" s="33" t="str">
        <f t="shared" si="6"/>
        <v>B</v>
      </c>
      <c r="CR16" s="38"/>
    </row>
    <row r="17" spans="1:96" ht="17.100000000000001" customHeight="1" x14ac:dyDescent="0.25">
      <c r="A17" s="31" t="s">
        <v>79</v>
      </c>
      <c r="B17" s="155" t="s">
        <v>30</v>
      </c>
      <c r="C17" s="151" t="s">
        <v>30</v>
      </c>
      <c r="D17" s="135"/>
      <c r="E17" s="136">
        <f>(((COUNTIF('6ème2'!B17:D17,"A"))*4)+((COUNTIF('6ème2'!B17:D17,"B"))*3)+((COUNTIF('6ème2'!B17:D17,"C"))*2)+((COUNTIF('6ème2'!B17:D17,"D"))*1))/2</f>
        <v>4</v>
      </c>
      <c r="F17" s="136" t="str">
        <f t="shared" si="0"/>
        <v>A</v>
      </c>
      <c r="G17" s="34" t="s">
        <v>32</v>
      </c>
      <c r="H17" s="32"/>
      <c r="I17" s="32"/>
      <c r="J17" s="33">
        <f>(((COUNTIF('6ème2'!G17:I17,"A"))*4)+((COUNTIF('6ème2'!G17:I17,"B"))*3)+((COUNTIF('6ème2'!G17:I17,"C"))*2)+((COUNTIF('6ème2'!G17:I17,"D"))*1))/1</f>
        <v>2</v>
      </c>
      <c r="K17" s="33" t="str">
        <f t="shared" si="1"/>
        <v>C</v>
      </c>
      <c r="L17" s="65" t="s">
        <v>32</v>
      </c>
      <c r="M17" s="34" t="s">
        <v>31</v>
      </c>
      <c r="N17" s="34" t="s">
        <v>30</v>
      </c>
      <c r="O17" s="33">
        <f>(((COUNTIF('6ème2'!L17:N17,"A"))*4)+((COUNTIF('6ème2'!L17:N17,"B"))*3)+((COUNTIF('6ème2'!L17:N17,"C"))*2)+((COUNTIF('6ème2'!L17:N17,"D"))*1))/3</f>
        <v>3</v>
      </c>
      <c r="P17" s="33" t="str">
        <f t="shared" si="2"/>
        <v>B</v>
      </c>
      <c r="Q17" s="32"/>
      <c r="R17" s="32"/>
      <c r="S17" s="32"/>
      <c r="T17" s="33"/>
      <c r="U17" s="33"/>
      <c r="V17" s="34" t="s">
        <v>33</v>
      </c>
      <c r="W17" s="34" t="s">
        <v>30</v>
      </c>
      <c r="X17" s="34"/>
      <c r="Y17" s="34" t="s">
        <v>31</v>
      </c>
      <c r="Z17" s="34" t="s">
        <v>31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 t="s">
        <v>30</v>
      </c>
      <c r="AM17" s="41"/>
      <c r="AN17" s="34"/>
      <c r="AO17" s="34" t="s">
        <v>30</v>
      </c>
      <c r="AP17" s="34"/>
      <c r="AQ17" s="34"/>
      <c r="AR17" s="34"/>
      <c r="AS17" s="34"/>
      <c r="AT17" s="33">
        <f>(((COUNTIF('6ème2'!V17:AS17,"A"))*4)+((COUNTIF('6ème2'!V17:AS17,"B"))*3)+((COUNTIF('6ème2'!V17:AS17,"C"))*2)+((COUNTIF('6ème2'!V17:AS17,"D"))*1))/6</f>
        <v>3.1666666666666665</v>
      </c>
      <c r="AU17" s="33" t="str">
        <f t="shared" si="3"/>
        <v>B</v>
      </c>
      <c r="AV17" s="42" t="s">
        <v>30</v>
      </c>
      <c r="AW17" s="77" t="s">
        <v>30</v>
      </c>
      <c r="AX17" s="41" t="s">
        <v>30</v>
      </c>
      <c r="AY17" s="78"/>
      <c r="AZ17" s="77"/>
      <c r="BA17" s="79"/>
      <c r="BB17" s="33">
        <f>(((COUNTIF('6ème2'!AV17:BA17,"A"))*4)+((COUNTIF('6ème2'!AV17:BA17,"B"))*3)+((COUNTIF('6ème2'!AV17:BA17,"C"))*2)+((COUNTIF('6ème2'!AV17:BA17,"D"))*1))/3</f>
        <v>4</v>
      </c>
      <c r="BC17" s="33" t="str">
        <f t="shared" si="4"/>
        <v>A</v>
      </c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 t="s">
        <v>31</v>
      </c>
      <c r="BX17" s="34"/>
      <c r="BY17" s="34"/>
      <c r="BZ17" s="34" t="s">
        <v>30</v>
      </c>
      <c r="CA17" s="34"/>
      <c r="CB17" s="34"/>
      <c r="CC17" s="34"/>
      <c r="CD17" s="34"/>
      <c r="CE17" s="34"/>
      <c r="CF17" s="34" t="s">
        <v>31</v>
      </c>
      <c r="CG17" s="34"/>
      <c r="CH17" s="33">
        <f>(((COUNTIF('6ème2'!BJ17:CG17,"A"))*4)+((COUNTIF('6ème2'!BJ17:CG17,"B"))*3)+((COUNTIF('6ème2'!BJ17:CG17,"C"))*2)+((COUNTIF('6ème2'!BJ17:CG17,"D"))*1))/3</f>
        <v>3.3333333333333335</v>
      </c>
      <c r="CI17" s="33" t="str">
        <f t="shared" si="5"/>
        <v>B</v>
      </c>
      <c r="CJ17" s="32"/>
      <c r="CK17" s="32"/>
      <c r="CL17" s="32"/>
      <c r="CM17" s="34"/>
      <c r="CN17" s="34" t="s">
        <v>31</v>
      </c>
      <c r="CO17" s="32"/>
      <c r="CP17" s="33">
        <f>(((COUNTIF('6ème2'!CJ17:CO17,"A"))*4)+((COUNTIF('6ème2'!CJ17:CO17,"B"))*3)+((COUNTIF('6ème2'!CJ17:CO17,"C"))*2)+((COUNTIF('6ème2'!CJ17:CO17,"D"))*1))/1</f>
        <v>3</v>
      </c>
      <c r="CQ17" s="33" t="str">
        <f t="shared" si="6"/>
        <v>B</v>
      </c>
      <c r="CR17" s="38"/>
    </row>
    <row r="18" spans="1:96" ht="17.100000000000001" customHeight="1" x14ac:dyDescent="0.25">
      <c r="A18" s="31" t="s">
        <v>80</v>
      </c>
      <c r="B18" s="155" t="s">
        <v>30</v>
      </c>
      <c r="C18" s="151" t="s">
        <v>31</v>
      </c>
      <c r="D18" s="135"/>
      <c r="E18" s="136">
        <f>(((COUNTIF('6ème2'!B18:D18,"A"))*4)+((COUNTIF('6ème2'!B18:D18,"B"))*3)+((COUNTIF('6ème2'!B18:D18,"C"))*2)+((COUNTIF('6ème2'!B18:D18,"D"))*1))/2</f>
        <v>3.5</v>
      </c>
      <c r="F18" s="136" t="str">
        <f t="shared" si="0"/>
        <v>B</v>
      </c>
      <c r="G18" s="34" t="s">
        <v>30</v>
      </c>
      <c r="H18" s="32"/>
      <c r="I18" s="32"/>
      <c r="J18" s="33">
        <f>(((COUNTIF('6ème2'!G18:I18,"A"))*4)+((COUNTIF('6ème2'!G18:I18,"B"))*3)+((COUNTIF('6ème2'!G18:I18,"C"))*2)+((COUNTIF('6ème2'!G18:I18,"D"))*1))/1</f>
        <v>4</v>
      </c>
      <c r="K18" s="33" t="str">
        <f t="shared" si="1"/>
        <v>A</v>
      </c>
      <c r="L18" s="65" t="s">
        <v>31</v>
      </c>
      <c r="M18" s="34" t="s">
        <v>31</v>
      </c>
      <c r="N18" s="34" t="s">
        <v>30</v>
      </c>
      <c r="O18" s="33">
        <f>(((COUNTIF('6ème2'!L18:N18,"A"))*4)+((COUNTIF('6ème2'!L18:N18,"B"))*3)+((COUNTIF('6ème2'!L18:N18,"C"))*2)+((COUNTIF('6ème2'!L18:N18,"D"))*1))/3</f>
        <v>3.3333333333333335</v>
      </c>
      <c r="P18" s="33" t="str">
        <f t="shared" si="2"/>
        <v>B</v>
      </c>
      <c r="Q18" s="32"/>
      <c r="R18" s="32"/>
      <c r="S18" s="32"/>
      <c r="T18" s="33"/>
      <c r="U18" s="33"/>
      <c r="V18" s="34" t="s">
        <v>30</v>
      </c>
      <c r="W18" s="34" t="s">
        <v>30</v>
      </c>
      <c r="X18" s="34"/>
      <c r="Y18" s="34" t="s">
        <v>31</v>
      </c>
      <c r="Z18" s="34" t="s">
        <v>31</v>
      </c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 t="s">
        <v>32</v>
      </c>
      <c r="AM18" s="41"/>
      <c r="AN18" s="34"/>
      <c r="AO18" s="34" t="s">
        <v>30</v>
      </c>
      <c r="AP18" s="34"/>
      <c r="AQ18" s="34"/>
      <c r="AR18" s="34"/>
      <c r="AS18" s="34"/>
      <c r="AT18" s="33">
        <f>(((COUNTIF('6ème2'!V18:AS18,"A"))*4)+((COUNTIF('6ème2'!V18:AS18,"B"))*3)+((COUNTIF('6ème2'!V18:AS18,"C"))*2)+((COUNTIF('6ème2'!V18:AS18,"D"))*1))/6</f>
        <v>3.3333333333333335</v>
      </c>
      <c r="AU18" s="33" t="str">
        <f t="shared" si="3"/>
        <v>B</v>
      </c>
      <c r="AV18" s="42" t="s">
        <v>30</v>
      </c>
      <c r="AW18" s="77" t="s">
        <v>30</v>
      </c>
      <c r="AX18" s="41" t="s">
        <v>32</v>
      </c>
      <c r="AY18" s="78"/>
      <c r="AZ18" s="77"/>
      <c r="BA18" s="79"/>
      <c r="BB18" s="33">
        <f>(((COUNTIF('6ème2'!AV18:BA18,"A"))*4)+((COUNTIF('6ème2'!AV18:BA18,"B"))*3)+((COUNTIF('6ème2'!AV18:BA18,"C"))*2)+((COUNTIF('6ème2'!AV18:BA18,"D"))*1))/3</f>
        <v>3.3333333333333335</v>
      </c>
      <c r="BC18" s="33" t="str">
        <f t="shared" si="4"/>
        <v>B</v>
      </c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 t="s">
        <v>30</v>
      </c>
      <c r="BO18" s="34"/>
      <c r="BP18" s="34"/>
      <c r="BQ18" s="34"/>
      <c r="BR18" s="34"/>
      <c r="BS18" s="34"/>
      <c r="BT18" s="34"/>
      <c r="BU18" s="34"/>
      <c r="BV18" s="34"/>
      <c r="BW18" s="34" t="s">
        <v>30</v>
      </c>
      <c r="BX18" s="34"/>
      <c r="BY18" s="34"/>
      <c r="BZ18" s="34" t="s">
        <v>30</v>
      </c>
      <c r="CA18" s="34"/>
      <c r="CB18" s="34"/>
      <c r="CC18" s="34"/>
      <c r="CD18" s="34"/>
      <c r="CE18" s="34"/>
      <c r="CF18" s="34" t="s">
        <v>31</v>
      </c>
      <c r="CG18" s="34"/>
      <c r="CH18" s="33">
        <f>(((COUNTIF('6ème2'!BJ18:CG18,"A"))*4)+((COUNTIF('6ème2'!BJ18:CG18,"B"))*3)+((COUNTIF('6ème2'!BJ18:CG18,"C"))*2)+((COUNTIF('6ème2'!BJ18:CG18,"D"))*1))/4</f>
        <v>3.75</v>
      </c>
      <c r="CI18" s="33" t="str">
        <f t="shared" si="5"/>
        <v>A</v>
      </c>
      <c r="CJ18" s="32"/>
      <c r="CK18" s="32"/>
      <c r="CL18" s="32"/>
      <c r="CM18" s="34"/>
      <c r="CN18" s="34" t="s">
        <v>30</v>
      </c>
      <c r="CO18" s="32"/>
      <c r="CP18" s="33">
        <f>(((COUNTIF('6ème2'!CJ18:CO18,"A"))*4)+((COUNTIF('6ème2'!CJ18:CO18,"B"))*3)+((COUNTIF('6ème2'!CJ18:CO18,"C"))*2)+((COUNTIF('6ème2'!CJ18:CO18,"D"))*1))/1</f>
        <v>4</v>
      </c>
      <c r="CQ18" s="33" t="str">
        <f t="shared" si="6"/>
        <v>A</v>
      </c>
      <c r="CR18" s="38"/>
    </row>
    <row r="19" spans="1:96" ht="17.100000000000001" customHeight="1" x14ac:dyDescent="0.25">
      <c r="A19" s="31" t="s">
        <v>81</v>
      </c>
      <c r="B19" s="155" t="s">
        <v>30</v>
      </c>
      <c r="C19" s="151" t="s">
        <v>31</v>
      </c>
      <c r="D19" s="135"/>
      <c r="E19" s="136">
        <f>(((COUNTIF('6ème2'!B19:D19,"A"))*4)+((COUNTIF('6ème2'!B19:D19,"B"))*3)+((COUNTIF('6ème2'!B19:D19,"C"))*2)+((COUNTIF('6ème2'!B19:D19,"D"))*1))/2</f>
        <v>3.5</v>
      </c>
      <c r="F19" s="136" t="str">
        <f t="shared" si="0"/>
        <v>B</v>
      </c>
      <c r="G19" s="34" t="s">
        <v>30</v>
      </c>
      <c r="H19" s="32"/>
      <c r="I19" s="32"/>
      <c r="J19" s="33">
        <f>(((COUNTIF('6ème2'!G19:I19,"A"))*4)+((COUNTIF('6ème2'!G19:I19,"B"))*3)+((COUNTIF('6ème2'!G19:I19,"C"))*2)+((COUNTIF('6ème2'!G19:I19,"D"))*1))/1</f>
        <v>4</v>
      </c>
      <c r="K19" s="33" t="str">
        <f t="shared" si="1"/>
        <v>A</v>
      </c>
      <c r="L19" s="65" t="s">
        <v>32</v>
      </c>
      <c r="M19" s="34" t="s">
        <v>31</v>
      </c>
      <c r="N19" s="34" t="s">
        <v>30</v>
      </c>
      <c r="O19" s="33">
        <f>(((COUNTIF('6ème2'!L19:N19,"A"))*4)+((COUNTIF('6ème2'!L19:N19,"B"))*3)+((COUNTIF('6ème2'!L19:N19,"C"))*2)+((COUNTIF('6ème2'!L19:N19,"D"))*1))/3</f>
        <v>3</v>
      </c>
      <c r="P19" s="33" t="str">
        <f t="shared" si="2"/>
        <v>B</v>
      </c>
      <c r="Q19" s="32"/>
      <c r="R19" s="32"/>
      <c r="S19" s="32"/>
      <c r="T19" s="33"/>
      <c r="U19" s="33"/>
      <c r="V19" s="34" t="s">
        <v>33</v>
      </c>
      <c r="W19" s="34" t="s">
        <v>30</v>
      </c>
      <c r="X19" s="34"/>
      <c r="Y19" s="34" t="s">
        <v>30</v>
      </c>
      <c r="Z19" s="34" t="s">
        <v>31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 t="s">
        <v>30</v>
      </c>
      <c r="AM19" s="41"/>
      <c r="AN19" s="34"/>
      <c r="AO19" s="34" t="s">
        <v>30</v>
      </c>
      <c r="AP19" s="34"/>
      <c r="AQ19" s="34"/>
      <c r="AR19" s="34"/>
      <c r="AS19" s="34"/>
      <c r="AT19" s="33">
        <f>(((COUNTIF('6ème2'!V19:AS19,"A"))*4)+((COUNTIF('6ème2'!V19:AS19,"B"))*3)+((COUNTIF('6ème2'!V19:AS19,"C"))*2)+((COUNTIF('6ème2'!V19:AS19,"D"))*1))/6</f>
        <v>3.3333333333333335</v>
      </c>
      <c r="AU19" s="33" t="str">
        <f t="shared" si="3"/>
        <v>B</v>
      </c>
      <c r="AV19" s="42" t="s">
        <v>30</v>
      </c>
      <c r="AW19" s="77" t="s">
        <v>30</v>
      </c>
      <c r="AX19" s="41" t="s">
        <v>32</v>
      </c>
      <c r="AY19" s="78"/>
      <c r="AZ19" s="77"/>
      <c r="BA19" s="79"/>
      <c r="BB19" s="33">
        <f>(((COUNTIF('6ème2'!AV19:BA19,"A"))*4)+((COUNTIF('6ème2'!AV19:BA19,"B"))*3)+((COUNTIF('6ème2'!AV19:BA19,"C"))*2)+((COUNTIF('6ème2'!AV19:BA19,"D"))*1))/3</f>
        <v>3.3333333333333335</v>
      </c>
      <c r="BC19" s="33" t="str">
        <f t="shared" si="4"/>
        <v>B</v>
      </c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 t="s">
        <v>31</v>
      </c>
      <c r="BX19" s="34"/>
      <c r="BY19" s="34"/>
      <c r="BZ19" s="34" t="s">
        <v>32</v>
      </c>
      <c r="CA19" s="34"/>
      <c r="CB19" s="34"/>
      <c r="CC19" s="34"/>
      <c r="CD19" s="34"/>
      <c r="CE19" s="34"/>
      <c r="CF19" s="34" t="s">
        <v>31</v>
      </c>
      <c r="CG19" s="34"/>
      <c r="CH19" s="33">
        <f>(((COUNTIF('6ème2'!BJ19:CG19,"A"))*4)+((COUNTIF('6ème2'!BJ19:CG19,"B"))*3)+((COUNTIF('6ème2'!BJ19:CG19,"C"))*2)+((COUNTIF('6ème2'!BJ19:CG19,"D"))*1))/3</f>
        <v>2.6666666666666665</v>
      </c>
      <c r="CI19" s="33" t="str">
        <f t="shared" si="5"/>
        <v>C</v>
      </c>
      <c r="CJ19" s="32"/>
      <c r="CK19" s="32"/>
      <c r="CL19" s="32"/>
      <c r="CM19" s="34"/>
      <c r="CN19" s="34" t="s">
        <v>31</v>
      </c>
      <c r="CO19" s="32"/>
      <c r="CP19" s="33">
        <f>(((COUNTIF('6ème2'!CJ19:CO19,"A"))*4)+((COUNTIF('6ème2'!CJ19:CO19,"B"))*3)+((COUNTIF('6ème2'!CJ19:CO19,"C"))*2)+((COUNTIF('6ème2'!CJ19:CO19,"D"))*1))/1</f>
        <v>3</v>
      </c>
      <c r="CQ19" s="33" t="str">
        <f t="shared" si="6"/>
        <v>B</v>
      </c>
      <c r="CR19" s="38"/>
    </row>
    <row r="20" spans="1:96" ht="17.100000000000001" customHeight="1" x14ac:dyDescent="0.25">
      <c r="A20" s="31" t="s">
        <v>82</v>
      </c>
      <c r="B20" s="155" t="s">
        <v>30</v>
      </c>
      <c r="C20" s="151" t="s">
        <v>31</v>
      </c>
      <c r="D20" s="135"/>
      <c r="E20" s="136">
        <f>(((COUNTIF('6ème2'!B20:D20,"A"))*4)+((COUNTIF('6ème2'!B20:D20,"B"))*3)+((COUNTIF('6ème2'!B20:D20,"C"))*2)+((COUNTIF('6ème2'!B20:D20,"D"))*1))/2</f>
        <v>3.5</v>
      </c>
      <c r="F20" s="136" t="str">
        <f t="shared" si="0"/>
        <v>B</v>
      </c>
      <c r="G20" s="34" t="s">
        <v>32</v>
      </c>
      <c r="H20" s="32"/>
      <c r="I20" s="32"/>
      <c r="J20" s="33">
        <f>(((COUNTIF('6ème2'!G20:I20,"A"))*4)+((COUNTIF('6ème2'!G20:I20,"B"))*3)+((COUNTIF('6ème2'!G20:I20,"C"))*2)+((COUNTIF('6ème2'!G20:I20,"D"))*1))/1</f>
        <v>2</v>
      </c>
      <c r="K20" s="33" t="str">
        <f t="shared" si="1"/>
        <v>C</v>
      </c>
      <c r="L20" s="65" t="s">
        <v>30</v>
      </c>
      <c r="M20" s="34" t="s">
        <v>30</v>
      </c>
      <c r="N20" s="34" t="s">
        <v>30</v>
      </c>
      <c r="O20" s="33">
        <f>(((COUNTIF('6ème2'!L20:N20,"A"))*4)+((COUNTIF('6ème2'!L20:N20,"B"))*3)+((COUNTIF('6ème2'!L20:N20,"C"))*2)+((COUNTIF('6ème2'!L20:N20,"D"))*1))/3</f>
        <v>4</v>
      </c>
      <c r="P20" s="33" t="str">
        <f t="shared" si="2"/>
        <v>A</v>
      </c>
      <c r="Q20" s="32"/>
      <c r="R20" s="32"/>
      <c r="S20" s="32"/>
      <c r="T20" s="33"/>
      <c r="U20" s="33"/>
      <c r="V20" s="34" t="s">
        <v>30</v>
      </c>
      <c r="W20" s="34" t="s">
        <v>31</v>
      </c>
      <c r="X20" s="34"/>
      <c r="Y20" s="34" t="s">
        <v>31</v>
      </c>
      <c r="Z20" s="34" t="s">
        <v>31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 t="s">
        <v>30</v>
      </c>
      <c r="AM20" s="41"/>
      <c r="AN20" s="34"/>
      <c r="AO20" s="34" t="s">
        <v>30</v>
      </c>
      <c r="AP20" s="34"/>
      <c r="AQ20" s="34"/>
      <c r="AR20" s="34"/>
      <c r="AS20" s="34"/>
      <c r="AT20" s="33">
        <f>(((COUNTIF('6ème2'!V20:AS20,"A"))*4)+((COUNTIF('6ème2'!V20:AS20,"B"))*3)+((COUNTIF('6ème2'!V20:AS20,"C"))*2)+((COUNTIF('6ème2'!V20:AS20,"D"))*1))/6</f>
        <v>3.5</v>
      </c>
      <c r="AU20" s="33" t="str">
        <f t="shared" si="3"/>
        <v>B</v>
      </c>
      <c r="AV20" s="42" t="s">
        <v>30</v>
      </c>
      <c r="AW20" s="77" t="s">
        <v>30</v>
      </c>
      <c r="AX20" s="41" t="s">
        <v>32</v>
      </c>
      <c r="AY20" s="78"/>
      <c r="AZ20" s="77"/>
      <c r="BA20" s="79"/>
      <c r="BB20" s="33">
        <f>(((COUNTIF('6ème2'!AV20:BA20,"A"))*4)+((COUNTIF('6ème2'!AV20:BA20,"B"))*3)+((COUNTIF('6ème2'!AV20:BA20,"C"))*2)+((COUNTIF('6ème2'!AV20:BA20,"D"))*1))/3</f>
        <v>3.3333333333333335</v>
      </c>
      <c r="BC20" s="33" t="str">
        <f t="shared" si="4"/>
        <v>B</v>
      </c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 t="s">
        <v>30</v>
      </c>
      <c r="BO20" s="34"/>
      <c r="BP20" s="34"/>
      <c r="BQ20" s="34"/>
      <c r="BR20" s="34"/>
      <c r="BS20" s="34"/>
      <c r="BT20" s="34"/>
      <c r="BU20" s="34"/>
      <c r="BV20" s="34"/>
      <c r="BW20" s="34" t="s">
        <v>30</v>
      </c>
      <c r="BX20" s="34"/>
      <c r="BY20" s="34"/>
      <c r="BZ20" s="34" t="s">
        <v>30</v>
      </c>
      <c r="CA20" s="34"/>
      <c r="CB20" s="34"/>
      <c r="CC20" s="34"/>
      <c r="CD20" s="34"/>
      <c r="CE20" s="34"/>
      <c r="CF20" s="34" t="s">
        <v>30</v>
      </c>
      <c r="CG20" s="34"/>
      <c r="CH20" s="33">
        <f>(((COUNTIF('6ème2'!BJ20:CG20,"A"))*4)+((COUNTIF('6ème2'!BJ20:CG20,"B"))*3)+((COUNTIF('6ème2'!BJ20:CG20,"C"))*2)+((COUNTIF('6ème2'!BJ20:CG20,"D"))*1))/4</f>
        <v>4</v>
      </c>
      <c r="CI20" s="33" t="str">
        <f t="shared" si="5"/>
        <v>A</v>
      </c>
      <c r="CJ20" s="32"/>
      <c r="CK20" s="32"/>
      <c r="CL20" s="32"/>
      <c r="CM20" s="34"/>
      <c r="CN20" s="34" t="s">
        <v>31</v>
      </c>
      <c r="CO20" s="32"/>
      <c r="CP20" s="33">
        <f>(((COUNTIF('6ème2'!CJ20:CO20,"A"))*4)+((COUNTIF('6ème2'!CJ20:CO20,"B"))*3)+((COUNTIF('6ème2'!CJ20:CO20,"C"))*2)+((COUNTIF('6ème2'!CJ20:CO20,"D"))*1))/1</f>
        <v>3</v>
      </c>
      <c r="CQ20" s="33" t="str">
        <f t="shared" si="6"/>
        <v>B</v>
      </c>
      <c r="CR20" s="38"/>
    </row>
    <row r="21" spans="1:96" ht="17.100000000000001" customHeight="1" x14ac:dyDescent="0.25">
      <c r="A21" s="31" t="s">
        <v>83</v>
      </c>
      <c r="B21" s="155" t="s">
        <v>31</v>
      </c>
      <c r="C21" s="151" t="s">
        <v>31</v>
      </c>
      <c r="D21" s="135"/>
      <c r="E21" s="136">
        <f>(((COUNTIF('6ème2'!B21:D21,"A"))*4)+((COUNTIF('6ème2'!B21:D21,"B"))*3)+((COUNTIF('6ème2'!B21:D21,"C"))*2)+((COUNTIF('6ème2'!B21:D21,"D"))*1))/2</f>
        <v>3</v>
      </c>
      <c r="F21" s="136" t="str">
        <f t="shared" si="0"/>
        <v>B</v>
      </c>
      <c r="G21" s="34" t="s">
        <v>33</v>
      </c>
      <c r="H21" s="32"/>
      <c r="I21" s="32"/>
      <c r="J21" s="33">
        <f>(((COUNTIF('6ème2'!G21:I21,"A"))*4)+((COUNTIF('6ème2'!G21:I21,"B"))*3)+((COUNTIF('6ème2'!G21:I21,"C"))*2)+((COUNTIF('6ème2'!G21:I21,"D"))*1))/1</f>
        <v>1</v>
      </c>
      <c r="K21" s="33" t="str">
        <f t="shared" si="1"/>
        <v>D</v>
      </c>
      <c r="L21" s="65" t="s">
        <v>32</v>
      </c>
      <c r="M21" s="34" t="s">
        <v>31</v>
      </c>
      <c r="N21" s="34" t="s">
        <v>33</v>
      </c>
      <c r="O21" s="33">
        <f>(((COUNTIF('6ème2'!L21:N21,"A"))*4)+((COUNTIF('6ème2'!L21:N21,"B"))*3)+((COUNTIF('6ème2'!L21:N21,"C"))*2)+((COUNTIF('6ème2'!L21:N21,"D"))*1))/3</f>
        <v>2</v>
      </c>
      <c r="P21" s="33" t="str">
        <f t="shared" si="2"/>
        <v>C</v>
      </c>
      <c r="Q21" s="32"/>
      <c r="R21" s="32"/>
      <c r="S21" s="32"/>
      <c r="T21" s="33"/>
      <c r="U21" s="33"/>
      <c r="V21" s="34" t="s">
        <v>33</v>
      </c>
      <c r="W21" s="34" t="s">
        <v>31</v>
      </c>
      <c r="X21" s="34"/>
      <c r="Y21" s="34" t="s">
        <v>30</v>
      </c>
      <c r="Z21" s="34" t="s">
        <v>32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 t="s">
        <v>30</v>
      </c>
      <c r="AM21" s="41"/>
      <c r="AN21" s="34"/>
      <c r="AO21" s="34" t="s">
        <v>30</v>
      </c>
      <c r="AP21" s="34"/>
      <c r="AQ21" s="34"/>
      <c r="AR21" s="34"/>
      <c r="AS21" s="34"/>
      <c r="AT21" s="33">
        <f>(((COUNTIF('6ème2'!V21:AS21,"A"))*4)+((COUNTIF('6ème2'!V21:AS21,"B"))*3)+((COUNTIF('6ème2'!V21:AS21,"C"))*2)+((COUNTIF('6ème2'!V21:AS21,"D"))*1))/6</f>
        <v>3</v>
      </c>
      <c r="AU21" s="33" t="str">
        <f t="shared" si="3"/>
        <v>B</v>
      </c>
      <c r="AV21" s="42" t="s">
        <v>30</v>
      </c>
      <c r="AW21" s="77" t="s">
        <v>30</v>
      </c>
      <c r="AX21" s="41" t="s">
        <v>33</v>
      </c>
      <c r="AY21" s="78"/>
      <c r="AZ21" s="77"/>
      <c r="BA21" s="79"/>
      <c r="BB21" s="33">
        <f>(((COUNTIF('6ème2'!AV21:BA21,"A"))*4)+((COUNTIF('6ème2'!AV21:BA21,"B"))*3)+((COUNTIF('6ème2'!AV21:BA21,"C"))*2)+((COUNTIF('6ème2'!AV21:BA21,"D"))*1))/3</f>
        <v>3</v>
      </c>
      <c r="BC21" s="33" t="str">
        <f t="shared" si="4"/>
        <v>B</v>
      </c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 t="s">
        <v>31</v>
      </c>
      <c r="BX21" s="34"/>
      <c r="BY21" s="34"/>
      <c r="BZ21" s="34" t="s">
        <v>30</v>
      </c>
      <c r="CA21" s="34"/>
      <c r="CB21" s="34"/>
      <c r="CC21" s="34"/>
      <c r="CD21" s="34"/>
      <c r="CE21" s="34"/>
      <c r="CF21" s="34" t="s">
        <v>31</v>
      </c>
      <c r="CG21" s="34"/>
      <c r="CH21" s="33">
        <f>(((COUNTIF('6ème2'!BJ21:CG21,"A"))*4)+((COUNTIF('6ème2'!BJ21:CG21,"B"))*3)+((COUNTIF('6ème2'!BJ21:CG21,"C"))*2)+((COUNTIF('6ème2'!BJ21:CG21,"D"))*1))/3</f>
        <v>3.3333333333333335</v>
      </c>
      <c r="CI21" s="33" t="str">
        <f t="shared" si="5"/>
        <v>B</v>
      </c>
      <c r="CJ21" s="32"/>
      <c r="CK21" s="32"/>
      <c r="CL21" s="32"/>
      <c r="CM21" s="34"/>
      <c r="CN21" s="34" t="s">
        <v>31</v>
      </c>
      <c r="CO21" s="32"/>
      <c r="CP21" s="33">
        <f>(((COUNTIF('6ème2'!CJ21:CO21,"A"))*4)+((COUNTIF('6ème2'!CJ21:CO21,"B"))*3)+((COUNTIF('6ème2'!CJ21:CO21,"C"))*2)+((COUNTIF('6ème2'!CJ21:CO21,"D"))*1))/1</f>
        <v>3</v>
      </c>
      <c r="CQ21" s="33" t="str">
        <f t="shared" si="6"/>
        <v>B</v>
      </c>
      <c r="CR21" s="38"/>
    </row>
    <row r="22" spans="1:96" ht="17.100000000000001" customHeight="1" x14ac:dyDescent="0.25">
      <c r="A22" s="31" t="s">
        <v>84</v>
      </c>
      <c r="B22" s="155" t="s">
        <v>30</v>
      </c>
      <c r="C22" s="151" t="s">
        <v>30</v>
      </c>
      <c r="D22" s="135"/>
      <c r="E22" s="136">
        <f>(((COUNTIF('6ème2'!B22:D22,"A"))*4)+((COUNTIF('6ème2'!B22:D22,"B"))*3)+((COUNTIF('6ème2'!B22:D22,"C"))*2)+((COUNTIF('6ème2'!B22:D22,"D"))*1))/2</f>
        <v>4</v>
      </c>
      <c r="F22" s="136" t="str">
        <f t="shared" si="0"/>
        <v>A</v>
      </c>
      <c r="G22" s="34" t="s">
        <v>30</v>
      </c>
      <c r="H22" s="32"/>
      <c r="I22" s="32"/>
      <c r="J22" s="33">
        <f>(((COUNTIF('6ème2'!G22:I22,"A"))*4)+((COUNTIF('6ème2'!G22:I22,"B"))*3)+((COUNTIF('6ème2'!G22:I22,"C"))*2)+((COUNTIF('6ème2'!G22:I22,"D"))*1))/1</f>
        <v>4</v>
      </c>
      <c r="K22" s="33" t="str">
        <f t="shared" si="1"/>
        <v>A</v>
      </c>
      <c r="L22" s="65" t="s">
        <v>31</v>
      </c>
      <c r="M22" s="34" t="s">
        <v>32</v>
      </c>
      <c r="N22" s="34" t="s">
        <v>30</v>
      </c>
      <c r="O22" s="33">
        <f>(((COUNTIF('6ème2'!L22:N22,"A"))*4)+((COUNTIF('6ème2'!L22:N22,"B"))*3)+((COUNTIF('6ème2'!L22:N22,"C"))*2)+((COUNTIF('6ème2'!L22:N22,"D"))*1))/3</f>
        <v>3</v>
      </c>
      <c r="P22" s="33" t="str">
        <f t="shared" si="2"/>
        <v>B</v>
      </c>
      <c r="Q22" s="32"/>
      <c r="R22" s="32"/>
      <c r="S22" s="32"/>
      <c r="T22" s="33"/>
      <c r="U22" s="33"/>
      <c r="V22" s="34" t="s">
        <v>30</v>
      </c>
      <c r="W22" s="34"/>
      <c r="X22" s="34"/>
      <c r="Y22" s="34" t="s">
        <v>31</v>
      </c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 t="s">
        <v>32</v>
      </c>
      <c r="AM22" s="41"/>
      <c r="AN22" s="34"/>
      <c r="AO22" s="34" t="s">
        <v>30</v>
      </c>
      <c r="AP22" s="34"/>
      <c r="AQ22" s="34"/>
      <c r="AR22" s="34"/>
      <c r="AS22" s="34"/>
      <c r="AT22" s="33">
        <f>(((COUNTIF('6ème2'!V22:AS22,"A"))*4)+((COUNTIF('6ème2'!V22:AS22,"B"))*3)+((COUNTIF('6ème2'!V22:AS22,"C"))*2)+((COUNTIF('6ème2'!V22:AS22,"D"))*1))/4</f>
        <v>3.25</v>
      </c>
      <c r="AU22" s="33" t="str">
        <f>IF(BJ1&gt;3.7,"A",IF(BJ1&gt;2.8,"B",IF(BJ1&gt;1.5,"C",IF(BJ1&gt;=0,"D"))))</f>
        <v>B</v>
      </c>
      <c r="AV22" s="42" t="s">
        <v>30</v>
      </c>
      <c r="AW22" s="77" t="s">
        <v>31</v>
      </c>
      <c r="AX22" s="41" t="s">
        <v>32</v>
      </c>
      <c r="AY22" s="78"/>
      <c r="AZ22" s="77"/>
      <c r="BA22" s="79"/>
      <c r="BB22" s="33">
        <f>(((COUNTIF('6ème2'!AV22:BA22,"A"))*4)+((COUNTIF('6ème2'!AV22:BA22,"B"))*3)+((COUNTIF('6ème2'!AV22:BA22,"C"))*2)+((COUNTIF('6ème2'!AV22:BA22,"D"))*1))/3</f>
        <v>3</v>
      </c>
      <c r="BC22" s="33" t="str">
        <f t="shared" si="4"/>
        <v>B</v>
      </c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 t="s">
        <v>30</v>
      </c>
      <c r="BX22" s="34"/>
      <c r="BY22" s="34"/>
      <c r="BZ22" s="34" t="s">
        <v>30</v>
      </c>
      <c r="CA22" s="34"/>
      <c r="CB22" s="34"/>
      <c r="CC22" s="34"/>
      <c r="CD22" s="34"/>
      <c r="CE22" s="34"/>
      <c r="CF22" s="34" t="s">
        <v>30</v>
      </c>
      <c r="CG22" s="34"/>
      <c r="CH22" s="33">
        <f>(((COUNTIF('6ème2'!BJ22:CG22,"A"))*4)+((COUNTIF('6ème2'!BJ22:CG22,"B"))*3)+((COUNTIF('6ème2'!BJ22:CG22,"C"))*2)+((COUNTIF('6ème2'!BJ22:CG22,"D"))*1))/3</f>
        <v>4</v>
      </c>
      <c r="CI22" s="33" t="str">
        <f t="shared" si="5"/>
        <v>A</v>
      </c>
      <c r="CJ22" s="32"/>
      <c r="CK22" s="32"/>
      <c r="CL22" s="32"/>
      <c r="CM22" s="34"/>
      <c r="CN22" s="34" t="s">
        <v>31</v>
      </c>
      <c r="CO22" s="32"/>
      <c r="CP22" s="33">
        <f>(((COUNTIF('6ème2'!CJ22:CO22,"A"))*4)+((COUNTIF('6ème2'!CJ22:CO22,"B"))*3)+((COUNTIF('6ème2'!CJ22:CO22,"C"))*2)+((COUNTIF('6ème2'!CJ22:CO22,"D"))*1))/1</f>
        <v>3</v>
      </c>
      <c r="CQ22" s="33" t="str">
        <f t="shared" si="6"/>
        <v>B</v>
      </c>
      <c r="CR22" s="38"/>
    </row>
    <row r="23" spans="1:96" ht="17.100000000000001" customHeight="1" x14ac:dyDescent="0.25">
      <c r="A23" s="31" t="s">
        <v>85</v>
      </c>
      <c r="B23" s="155" t="s">
        <v>30</v>
      </c>
      <c r="C23" s="151" t="s">
        <v>31</v>
      </c>
      <c r="D23" s="135"/>
      <c r="E23" s="136">
        <f>(((COUNTIF('6ème2'!B23:D23,"A"))*4)+((COUNTIF('6ème2'!B23:D23,"B"))*3)+((COUNTIF('6ème2'!B23:D23,"C"))*2)+((COUNTIF('6ème2'!B23:D23,"D"))*1))/2</f>
        <v>3.5</v>
      </c>
      <c r="F23" s="136" t="str">
        <f t="shared" si="0"/>
        <v>B</v>
      </c>
      <c r="G23" s="34" t="s">
        <v>30</v>
      </c>
      <c r="H23" s="32"/>
      <c r="I23" s="32"/>
      <c r="J23" s="33">
        <f>(((COUNTIF('6ème2'!G23:I23,"A"))*4)+((COUNTIF('6ème2'!G23:I23,"B"))*3)+((COUNTIF('6ème2'!G23:I23,"C"))*2)+((COUNTIF('6ème2'!G23:I23,"D"))*1))/1</f>
        <v>4</v>
      </c>
      <c r="K23" s="33" t="str">
        <f t="shared" si="1"/>
        <v>A</v>
      </c>
      <c r="L23" s="65" t="s">
        <v>32</v>
      </c>
      <c r="M23" s="34" t="s">
        <v>30</v>
      </c>
      <c r="N23" s="34" t="s">
        <v>30</v>
      </c>
      <c r="O23" s="33">
        <f>(((COUNTIF('6ème2'!L23:N23,"A"))*4)+((COUNTIF('6ème2'!L23:N23,"B"))*3)+((COUNTIF('6ème2'!L23:N23,"C"))*2)+((COUNTIF('6ème2'!L23:N23,"D"))*1))/3</f>
        <v>3.3333333333333335</v>
      </c>
      <c r="P23" s="33" t="str">
        <f t="shared" si="2"/>
        <v>B</v>
      </c>
      <c r="Q23" s="32"/>
      <c r="R23" s="32"/>
      <c r="S23" s="32"/>
      <c r="T23" s="33"/>
      <c r="U23" s="33"/>
      <c r="V23" s="34" t="s">
        <v>30</v>
      </c>
      <c r="W23" s="34" t="s">
        <v>30</v>
      </c>
      <c r="X23" s="34"/>
      <c r="Y23" s="34" t="s">
        <v>31</v>
      </c>
      <c r="Z23" s="34" t="s">
        <v>31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 t="s">
        <v>31</v>
      </c>
      <c r="AM23" s="41"/>
      <c r="AN23" s="34"/>
      <c r="AO23" s="34" t="s">
        <v>30</v>
      </c>
      <c r="AP23" s="34"/>
      <c r="AQ23" s="34"/>
      <c r="AR23" s="34"/>
      <c r="AS23" s="34"/>
      <c r="AT23" s="33">
        <f>(((COUNTIF('6ème2'!V23:AS23,"A"))*4)+((COUNTIF('6ème2'!V23:AS23,"B"))*3)+((COUNTIF('6ème2'!V23:AS23,"C"))*2)+((COUNTIF('6ème2'!V23:AS23,"D"))*1))/6</f>
        <v>3.5</v>
      </c>
      <c r="AU23" s="33" t="str">
        <f t="shared" si="3"/>
        <v>B</v>
      </c>
      <c r="AV23" s="42" t="s">
        <v>30</v>
      </c>
      <c r="AW23" s="77" t="s">
        <v>30</v>
      </c>
      <c r="AX23" s="41" t="s">
        <v>32</v>
      </c>
      <c r="AY23" s="78"/>
      <c r="AZ23" s="77"/>
      <c r="BA23" s="79"/>
      <c r="BB23" s="33">
        <f>(((COUNTIF('6ème2'!AV23:BA23,"A"))*4)+((COUNTIF('6ème2'!AV23:BA23,"B"))*3)+((COUNTIF('6ème2'!AV23:BA23,"C"))*2)+((COUNTIF('6ème2'!AV23:BA23,"D"))*1))/3</f>
        <v>3.3333333333333335</v>
      </c>
      <c r="BC23" s="33" t="str">
        <f t="shared" si="4"/>
        <v>B</v>
      </c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 t="s">
        <v>30</v>
      </c>
      <c r="BO23" s="34"/>
      <c r="BP23" s="34"/>
      <c r="BQ23" s="34"/>
      <c r="BR23" s="34"/>
      <c r="BS23" s="34"/>
      <c r="BT23" s="34"/>
      <c r="BU23" s="34"/>
      <c r="BV23" s="34"/>
      <c r="BW23" s="34" t="s">
        <v>31</v>
      </c>
      <c r="BX23" s="34"/>
      <c r="BY23" s="34"/>
      <c r="BZ23" s="34" t="s">
        <v>30</v>
      </c>
      <c r="CA23" s="34"/>
      <c r="CB23" s="34"/>
      <c r="CC23" s="34"/>
      <c r="CD23" s="34"/>
      <c r="CE23" s="34"/>
      <c r="CF23" s="34" t="s">
        <v>30</v>
      </c>
      <c r="CG23" s="34"/>
      <c r="CH23" s="33">
        <f>(((COUNTIF('6ème2'!BJ23:CG23,"A"))*4)+((COUNTIF('6ème2'!BJ23:CG23,"B"))*3)+((COUNTIF('6ème2'!BJ23:CG23,"C"))*2)+((COUNTIF('6ème2'!BJ23:CG23,"D"))*1))/4</f>
        <v>3.75</v>
      </c>
      <c r="CI23" s="33" t="str">
        <f t="shared" si="5"/>
        <v>A</v>
      </c>
      <c r="CJ23" s="32"/>
      <c r="CK23" s="32"/>
      <c r="CL23" s="32"/>
      <c r="CM23" s="34"/>
      <c r="CN23" s="34" t="s">
        <v>31</v>
      </c>
      <c r="CO23" s="32"/>
      <c r="CP23" s="33">
        <f>(((COUNTIF('6ème2'!CJ23:CO23,"A"))*4)+((COUNTIF('6ème2'!CJ23:CO23,"B"))*3)+((COUNTIF('6ème2'!CJ23:CO23,"C"))*2)+((COUNTIF('6ème2'!CJ23:CO23,"D"))*1))/1</f>
        <v>3</v>
      </c>
      <c r="CQ23" s="33" t="str">
        <f t="shared" si="6"/>
        <v>B</v>
      </c>
      <c r="CR23" s="38"/>
    </row>
    <row r="24" spans="1:96" ht="17.100000000000001" customHeight="1" x14ac:dyDescent="0.25">
      <c r="A24" s="31" t="s">
        <v>86</v>
      </c>
      <c r="B24" s="155" t="s">
        <v>31</v>
      </c>
      <c r="C24" s="151" t="s">
        <v>32</v>
      </c>
      <c r="D24" s="135"/>
      <c r="E24" s="136">
        <f>(((COUNTIF('6ème2'!B24:D24,"A"))*4)+((COUNTIF('6ème2'!B24:D24,"B"))*3)+((COUNTIF('6ème2'!B24:D24,"C"))*2)+((COUNTIF('6ème2'!B24:D24,"D"))*1))/2</f>
        <v>2.5</v>
      </c>
      <c r="F24" s="136" t="str">
        <f t="shared" si="0"/>
        <v>C</v>
      </c>
      <c r="G24" s="34" t="s">
        <v>32</v>
      </c>
      <c r="H24" s="32"/>
      <c r="I24" s="32"/>
      <c r="J24" s="33">
        <f>(((COUNTIF('6ème2'!G24:I24,"A"))*4)+((COUNTIF('6ème2'!G24:I24,"B"))*3)+((COUNTIF('6ème2'!G24:I24,"C"))*2)+((COUNTIF('6ème2'!G24:I24,"D"))*1))/1</f>
        <v>2</v>
      </c>
      <c r="K24" s="33" t="str">
        <f t="shared" si="1"/>
        <v>C</v>
      </c>
      <c r="L24" s="65" t="s">
        <v>31</v>
      </c>
      <c r="M24" s="34" t="s">
        <v>31</v>
      </c>
      <c r="N24" s="34" t="s">
        <v>30</v>
      </c>
      <c r="O24" s="33">
        <f>(((COUNTIF('6ème2'!L24:N24,"A"))*4)+((COUNTIF('6ème2'!L24:N24,"B"))*3)+((COUNTIF('6ème2'!L24:N24,"C"))*2)+((COUNTIF('6ème2'!L24:N24,"D"))*1))/3</f>
        <v>3.3333333333333335</v>
      </c>
      <c r="P24" s="33" t="str">
        <f t="shared" si="2"/>
        <v>B</v>
      </c>
      <c r="Q24" s="32"/>
      <c r="R24" s="32"/>
      <c r="S24" s="32"/>
      <c r="T24" s="33"/>
      <c r="U24" s="33"/>
      <c r="V24" s="34" t="s">
        <v>33</v>
      </c>
      <c r="W24" s="34" t="s">
        <v>31</v>
      </c>
      <c r="X24" s="34"/>
      <c r="Y24" s="34" t="s">
        <v>31</v>
      </c>
      <c r="Z24" s="34" t="s">
        <v>32</v>
      </c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 t="s">
        <v>30</v>
      </c>
      <c r="AM24" s="41"/>
      <c r="AN24" s="34"/>
      <c r="AO24" s="34" t="s">
        <v>30</v>
      </c>
      <c r="AP24" s="34"/>
      <c r="AQ24" s="34"/>
      <c r="AR24" s="34"/>
      <c r="AS24" s="34"/>
      <c r="AT24" s="33">
        <f>(((COUNTIF('6ème2'!V24:AS24,"A"))*4)+((COUNTIF('6ème2'!V24:AS24,"B"))*3)+((COUNTIF('6ème2'!V24:AS24,"C"))*2)+((COUNTIF('6ème2'!V24:AS24,"D"))*1))/6</f>
        <v>2.8333333333333335</v>
      </c>
      <c r="AU24" s="33" t="str">
        <f t="shared" si="3"/>
        <v>B</v>
      </c>
      <c r="AV24" s="42" t="s">
        <v>30</v>
      </c>
      <c r="AW24" s="77" t="s">
        <v>30</v>
      </c>
      <c r="AX24" s="41" t="s">
        <v>30</v>
      </c>
      <c r="AY24" s="78"/>
      <c r="AZ24" s="77"/>
      <c r="BA24" s="79"/>
      <c r="BB24" s="33">
        <f>(((COUNTIF('6ème2'!AV24:BA24,"A"))*4)+((COUNTIF('6ème2'!AV24:BA24,"B"))*3)+((COUNTIF('6ème2'!AV24:BA24,"C"))*2)+((COUNTIF('6ème2'!AV24:BA24,"D"))*1))/3</f>
        <v>4</v>
      </c>
      <c r="BC24" s="33" t="str">
        <f t="shared" si="4"/>
        <v>A</v>
      </c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 t="s">
        <v>33</v>
      </c>
      <c r="BX24" s="34"/>
      <c r="BY24" s="34"/>
      <c r="BZ24" s="34" t="s">
        <v>32</v>
      </c>
      <c r="CA24" s="34"/>
      <c r="CB24" s="34"/>
      <c r="CC24" s="34"/>
      <c r="CD24" s="34"/>
      <c r="CE24" s="34"/>
      <c r="CF24" s="34" t="s">
        <v>31</v>
      </c>
      <c r="CG24" s="34"/>
      <c r="CH24" s="33">
        <f>(((COUNTIF('6ème2'!BJ24:CG24,"A"))*4)+((COUNTIF('6ème2'!BJ24:CG24,"B"))*3)+((COUNTIF('6ème2'!BJ24:CG24,"C"))*2)+((COUNTIF('6ème2'!BJ24:CG24,"D"))*1))/3</f>
        <v>2</v>
      </c>
      <c r="CI24" s="33" t="str">
        <f t="shared" si="5"/>
        <v>C</v>
      </c>
      <c r="CJ24" s="32"/>
      <c r="CK24" s="32"/>
      <c r="CL24" s="32"/>
      <c r="CM24" s="34"/>
      <c r="CN24" s="34" t="s">
        <v>31</v>
      </c>
      <c r="CO24" s="32"/>
      <c r="CP24" s="33">
        <f>(((COUNTIF('6ème2'!CJ24:CO24,"A"))*4)+((COUNTIF('6ème2'!CJ24:CO24,"B"))*3)+((COUNTIF('6ème2'!CJ24:CO24,"C"))*2)+((COUNTIF('6ème2'!CJ24:CO24,"D"))*1))/1</f>
        <v>3</v>
      </c>
      <c r="CQ24" s="33" t="str">
        <f t="shared" si="6"/>
        <v>B</v>
      </c>
      <c r="CR24" s="38"/>
    </row>
    <row r="25" spans="1:96" ht="17.100000000000001" customHeight="1" x14ac:dyDescent="0.25">
      <c r="A25" s="31" t="s">
        <v>87</v>
      </c>
      <c r="B25" s="155" t="s">
        <v>30</v>
      </c>
      <c r="C25" s="151" t="s">
        <v>31</v>
      </c>
      <c r="D25" s="135"/>
      <c r="E25" s="136">
        <f>(((COUNTIF('6ème2'!B25:D25,"A"))*4)+((COUNTIF('6ème2'!B25:D25,"B"))*3)+((COUNTIF('6ème2'!B25:D25,"C"))*2)+((COUNTIF('6ème2'!B25:D25,"D"))*1))/2</f>
        <v>3.5</v>
      </c>
      <c r="F25" s="136" t="str">
        <f t="shared" si="0"/>
        <v>B</v>
      </c>
      <c r="G25" s="34" t="s">
        <v>32</v>
      </c>
      <c r="H25" s="32"/>
      <c r="I25" s="32"/>
      <c r="J25" s="33">
        <f>(((COUNTIF('6ème2'!G25:I25,"A"))*4)+((COUNTIF('6ème2'!G25:I25,"B"))*3)+((COUNTIF('6ème2'!G25:I25,"C"))*2)+((COUNTIF('6ème2'!G25:I25,"D"))*1))/1</f>
        <v>2</v>
      </c>
      <c r="K25" s="33" t="str">
        <f t="shared" si="1"/>
        <v>C</v>
      </c>
      <c r="L25" s="65" t="s">
        <v>33</v>
      </c>
      <c r="M25" s="34" t="s">
        <v>31</v>
      </c>
      <c r="N25" s="34" t="s">
        <v>30</v>
      </c>
      <c r="O25" s="33">
        <f>(((COUNTIF('6ème2'!L25:N25,"A"))*4)+((COUNTIF('6ème2'!L25:N25,"B"))*3)+((COUNTIF('6ème2'!L25:N25,"C"))*2)+((COUNTIF('6ème2'!L25:N25,"D"))*1))/3</f>
        <v>2.6666666666666665</v>
      </c>
      <c r="P25" s="33" t="str">
        <f t="shared" si="2"/>
        <v>C</v>
      </c>
      <c r="Q25" s="32"/>
      <c r="R25" s="32"/>
      <c r="S25" s="32"/>
      <c r="T25" s="33"/>
      <c r="U25" s="33"/>
      <c r="V25" s="34" t="s">
        <v>33</v>
      </c>
      <c r="W25" s="34" t="s">
        <v>32</v>
      </c>
      <c r="X25" s="34"/>
      <c r="Y25" s="34" t="s">
        <v>31</v>
      </c>
      <c r="Z25" s="34" t="s">
        <v>32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 t="s">
        <v>32</v>
      </c>
      <c r="AM25" s="41"/>
      <c r="AN25" s="34"/>
      <c r="AO25" s="34" t="s">
        <v>30</v>
      </c>
      <c r="AP25" s="34"/>
      <c r="AQ25" s="34"/>
      <c r="AR25" s="34"/>
      <c r="AS25" s="34"/>
      <c r="AT25" s="33">
        <f>(((COUNTIF('6ème2'!V25:AS25,"A"))*4)+((COUNTIF('6ème2'!V25:AS25,"B"))*3)+((COUNTIF('6ème2'!V25:AS25,"C"))*2)+((COUNTIF('6ème2'!V25:AS25,"D"))*1))/6</f>
        <v>2.3333333333333335</v>
      </c>
      <c r="AU25" s="33" t="str">
        <f t="shared" si="3"/>
        <v>C</v>
      </c>
      <c r="AV25" s="42" t="s">
        <v>30</v>
      </c>
      <c r="AW25" s="77" t="s">
        <v>31</v>
      </c>
      <c r="AX25" s="41" t="s">
        <v>32</v>
      </c>
      <c r="AY25" s="78"/>
      <c r="AZ25" s="77"/>
      <c r="BA25" s="79"/>
      <c r="BB25" s="33">
        <f>(((COUNTIF('6ème2'!AV25:BA25,"A"))*4)+((COUNTIF('6ème2'!AV25:BA25,"B"))*3)+((COUNTIF('6ème2'!AV25:BA25,"C"))*2)+((COUNTIF('6ème2'!AV25:BA25,"D"))*1))/3</f>
        <v>3</v>
      </c>
      <c r="BC25" s="33" t="str">
        <f t="shared" si="4"/>
        <v>B</v>
      </c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 t="s">
        <v>31</v>
      </c>
      <c r="BO25" s="34"/>
      <c r="BP25" s="34"/>
      <c r="BQ25" s="34"/>
      <c r="BR25" s="34"/>
      <c r="BS25" s="34"/>
      <c r="BT25" s="34"/>
      <c r="BU25" s="34"/>
      <c r="BV25" s="34"/>
      <c r="BW25" s="34" t="s">
        <v>31</v>
      </c>
      <c r="BX25" s="34"/>
      <c r="BY25" s="34"/>
      <c r="BZ25" s="34" t="s">
        <v>31</v>
      </c>
      <c r="CA25" s="34"/>
      <c r="CB25" s="34"/>
      <c r="CC25" s="34"/>
      <c r="CD25" s="34"/>
      <c r="CE25" s="34"/>
      <c r="CF25" s="34" t="s">
        <v>32</v>
      </c>
      <c r="CG25" s="34"/>
      <c r="CH25" s="33">
        <f>(((COUNTIF('6ème2'!BJ25:CG25,"A"))*4)+((COUNTIF('6ème2'!BJ25:CG25,"B"))*3)+((COUNTIF('6ème2'!BJ25:CG25,"C"))*2)+((COUNTIF('6ème2'!BJ25:CG25,"D"))*1))/4</f>
        <v>2.75</v>
      </c>
      <c r="CI25" s="33" t="str">
        <f t="shared" si="5"/>
        <v>C</v>
      </c>
      <c r="CJ25" s="32"/>
      <c r="CK25" s="32"/>
      <c r="CL25" s="32"/>
      <c r="CM25" s="34"/>
      <c r="CN25" s="34" t="s">
        <v>31</v>
      </c>
      <c r="CO25" s="32"/>
      <c r="CP25" s="33">
        <f>(((COUNTIF('6ème2'!CJ25:CO25,"A"))*4)+((COUNTIF('6ème2'!CJ25:CO25,"B"))*3)+((COUNTIF('6ème2'!CJ25:CO25,"C"))*2)+((COUNTIF('6ème2'!CJ25:CO25,"D"))*1))/1</f>
        <v>3</v>
      </c>
      <c r="CQ25" s="33" t="str">
        <f t="shared" si="6"/>
        <v>B</v>
      </c>
      <c r="CR25" s="38"/>
    </row>
    <row r="26" spans="1:96" ht="17.100000000000001" customHeight="1" x14ac:dyDescent="0.25">
      <c r="A26" s="31" t="s">
        <v>88</v>
      </c>
      <c r="B26" s="155" t="s">
        <v>30</v>
      </c>
      <c r="C26" s="151" t="s">
        <v>31</v>
      </c>
      <c r="D26" s="135"/>
      <c r="E26" s="136">
        <f>(((COUNTIF('6ème2'!B26:D26,"A"))*4)+((COUNTIF('6ème2'!B26:D26,"B"))*3)+((COUNTIF('6ème2'!B26:D26,"C"))*2)+((COUNTIF('6ème2'!B26:D26,"D"))*1))/2</f>
        <v>3.5</v>
      </c>
      <c r="F26" s="136" t="str">
        <f t="shared" si="0"/>
        <v>B</v>
      </c>
      <c r="G26" s="34" t="s">
        <v>30</v>
      </c>
      <c r="H26" s="32"/>
      <c r="I26" s="32"/>
      <c r="J26" s="33">
        <f>(((COUNTIF('6ème2'!G26:I26,"A"))*4)+((COUNTIF('6ème2'!G26:I26,"B"))*3)+((COUNTIF('6ème2'!G26:I26,"C"))*2)+((COUNTIF('6ème2'!G26:I26,"D"))*1))/1</f>
        <v>4</v>
      </c>
      <c r="K26" s="33" t="str">
        <f t="shared" si="1"/>
        <v>A</v>
      </c>
      <c r="L26" s="65" t="s">
        <v>31</v>
      </c>
      <c r="M26" s="34" t="s">
        <v>31</v>
      </c>
      <c r="N26" s="34" t="s">
        <v>30</v>
      </c>
      <c r="O26" s="33">
        <f>(((COUNTIF('6ème2'!L26:N26,"A"))*4)+((COUNTIF('6ème2'!L26:N26,"B"))*3)+((COUNTIF('6ème2'!L26:N26,"C"))*2)+((COUNTIF('6ème2'!L26:N26,"D"))*1))/3</f>
        <v>3.3333333333333335</v>
      </c>
      <c r="P26" s="33" t="str">
        <f t="shared" si="2"/>
        <v>B</v>
      </c>
      <c r="Q26" s="32"/>
      <c r="R26" s="32"/>
      <c r="S26" s="32"/>
      <c r="T26" s="33"/>
      <c r="U26" s="33"/>
      <c r="V26" s="34" t="s">
        <v>31</v>
      </c>
      <c r="W26" s="34" t="s">
        <v>30</v>
      </c>
      <c r="X26" s="34"/>
      <c r="Y26" s="34" t="s">
        <v>31</v>
      </c>
      <c r="Z26" s="34" t="s">
        <v>31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 t="s">
        <v>30</v>
      </c>
      <c r="AM26" s="41"/>
      <c r="AN26" s="34"/>
      <c r="AO26" s="34" t="s">
        <v>30</v>
      </c>
      <c r="AP26" s="34"/>
      <c r="AQ26" s="34"/>
      <c r="AR26" s="34"/>
      <c r="AS26" s="34"/>
      <c r="AT26" s="33">
        <f>(((COUNTIF('6ème2'!V26:AS26,"A"))*4)+((COUNTIF('6ème2'!V26:AS26,"B"))*3)+((COUNTIF('6ème2'!V26:AS26,"C"))*2)+((COUNTIF('6ème2'!V26:AS26,"D"))*1))/6</f>
        <v>3.5</v>
      </c>
      <c r="AU26" s="33" t="str">
        <f t="shared" si="3"/>
        <v>B</v>
      </c>
      <c r="AV26" s="42" t="s">
        <v>30</v>
      </c>
      <c r="AW26" s="77" t="s">
        <v>30</v>
      </c>
      <c r="AX26" s="41" t="s">
        <v>30</v>
      </c>
      <c r="AY26" s="78"/>
      <c r="AZ26" s="77"/>
      <c r="BA26" s="79"/>
      <c r="BB26" s="33">
        <f>(((COUNTIF('6ème2'!AV26:BA26,"A"))*4)+((COUNTIF('6ème2'!AV26:BA26,"B"))*3)+((COUNTIF('6ème2'!AV26:BA26,"C"))*2)+((COUNTIF('6ème2'!AV26:BA26,"D"))*1))/3</f>
        <v>4</v>
      </c>
      <c r="BC26" s="33" t="str">
        <f t="shared" si="4"/>
        <v>A</v>
      </c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 t="s">
        <v>31</v>
      </c>
      <c r="BX26" s="34"/>
      <c r="BY26" s="34"/>
      <c r="BZ26" s="34" t="s">
        <v>30</v>
      </c>
      <c r="CA26" s="34"/>
      <c r="CB26" s="34"/>
      <c r="CC26" s="34"/>
      <c r="CD26" s="34"/>
      <c r="CE26" s="34"/>
      <c r="CF26" s="34" t="s">
        <v>30</v>
      </c>
      <c r="CG26" s="34"/>
      <c r="CH26" s="33">
        <f>(((COUNTIF('6ème2'!BJ26:CG26,"A"))*4)+((COUNTIF('6ème2'!BJ26:CG26,"B"))*3)+((COUNTIF('6ème2'!BJ26:CG26,"C"))*2)+((COUNTIF('6ème2'!BJ26:CG26,"D"))*1))/3</f>
        <v>3.6666666666666665</v>
      </c>
      <c r="CI26" s="33" t="str">
        <f t="shared" si="5"/>
        <v>B</v>
      </c>
      <c r="CJ26" s="32"/>
      <c r="CK26" s="32"/>
      <c r="CL26" s="32"/>
      <c r="CM26" s="34"/>
      <c r="CN26" s="34" t="s">
        <v>30</v>
      </c>
      <c r="CO26" s="32"/>
      <c r="CP26" s="33">
        <f>(((COUNTIF('6ème2'!CJ26:CO26,"A"))*4)+((COUNTIF('6ème2'!CJ26:CO26,"B"))*3)+((COUNTIF('6ème2'!CJ26:CO26,"C"))*2)+((COUNTIF('6ème2'!CJ26:CO26,"D"))*1))/1</f>
        <v>4</v>
      </c>
      <c r="CQ26" s="33" t="str">
        <f t="shared" si="6"/>
        <v>A</v>
      </c>
      <c r="CR26" s="38"/>
    </row>
    <row r="27" spans="1:96" ht="17.100000000000001" customHeight="1" x14ac:dyDescent="0.25">
      <c r="A27" s="31" t="s">
        <v>89</v>
      </c>
      <c r="B27" s="155" t="s">
        <v>30</v>
      </c>
      <c r="C27" s="151" t="s">
        <v>31</v>
      </c>
      <c r="D27" s="135"/>
      <c r="E27" s="136">
        <f>(((COUNTIF('6ème2'!B27:D27,"A"))*4)+((COUNTIF('6ème2'!B27:D27,"B"))*3)+((COUNTIF('6ème2'!B27:D27,"C"))*2)+((COUNTIF('6ème2'!B27:D27,"D"))*1))/2</f>
        <v>3.5</v>
      </c>
      <c r="F27" s="136" t="str">
        <f t="shared" si="0"/>
        <v>B</v>
      </c>
      <c r="G27" s="34" t="s">
        <v>30</v>
      </c>
      <c r="H27" s="32"/>
      <c r="I27" s="32"/>
      <c r="J27" s="33">
        <f>(((COUNTIF('6ème2'!G27:I27,"A"))*4)+((COUNTIF('6ème2'!G27:I27,"B"))*3)+((COUNTIF('6ème2'!G27:I27,"C"))*2)+((COUNTIF('6ème2'!G27:I27,"D"))*1))/1</f>
        <v>4</v>
      </c>
      <c r="K27" s="33" t="str">
        <f t="shared" si="1"/>
        <v>A</v>
      </c>
      <c r="L27" s="65" t="s">
        <v>31</v>
      </c>
      <c r="M27" s="34" t="s">
        <v>31</v>
      </c>
      <c r="N27" s="34" t="s">
        <v>30</v>
      </c>
      <c r="O27" s="33">
        <f>(((COUNTIF('6ème2'!L27:N27,"A"))*4)+((COUNTIF('6ème2'!L27:N27,"B"))*3)+((COUNTIF('6ème2'!L27:N27,"C"))*2)+((COUNTIF('6ème2'!L27:N27,"D"))*1))/3</f>
        <v>3.3333333333333335</v>
      </c>
      <c r="P27" s="33" t="str">
        <f t="shared" si="2"/>
        <v>B</v>
      </c>
      <c r="Q27" s="32"/>
      <c r="R27" s="32"/>
      <c r="S27" s="32"/>
      <c r="T27" s="33"/>
      <c r="U27" s="33"/>
      <c r="V27" s="34" t="s">
        <v>30</v>
      </c>
      <c r="W27" s="34" t="s">
        <v>31</v>
      </c>
      <c r="X27" s="34"/>
      <c r="Y27" s="34" t="s">
        <v>31</v>
      </c>
      <c r="Z27" s="34" t="s">
        <v>32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 t="s">
        <v>30</v>
      </c>
      <c r="AM27" s="41"/>
      <c r="AN27" s="34"/>
      <c r="AO27" s="34" t="s">
        <v>30</v>
      </c>
      <c r="AP27" s="34"/>
      <c r="AQ27" s="34"/>
      <c r="AR27" s="34"/>
      <c r="AS27" s="34"/>
      <c r="AT27" s="33">
        <f>(((COUNTIF('6ème2'!V27:AS27,"A"))*4)+((COUNTIF('6ème2'!V27:AS27,"B"))*3)+((COUNTIF('6ème2'!V27:AS27,"C"))*2)+((COUNTIF('6ème2'!V27:AS27,"D"))*1))/6</f>
        <v>3.3333333333333335</v>
      </c>
      <c r="AU27" s="33" t="str">
        <f t="shared" si="3"/>
        <v>B</v>
      </c>
      <c r="AV27" s="42" t="s">
        <v>30</v>
      </c>
      <c r="AW27" s="77" t="s">
        <v>30</v>
      </c>
      <c r="AX27" s="41" t="s">
        <v>30</v>
      </c>
      <c r="AY27" s="78"/>
      <c r="AZ27" s="77"/>
      <c r="BA27" s="79"/>
      <c r="BB27" s="33">
        <f>(((COUNTIF('6ème2'!AV27:BA27,"A"))*4)+((COUNTIF('6ème2'!AV27:BA27,"B"))*3)+((COUNTIF('6ème2'!AV27:BA27,"C"))*2)+((COUNTIF('6ème2'!AV27:BA27,"D"))*1))/3</f>
        <v>4</v>
      </c>
      <c r="BC27" s="33" t="str">
        <f t="shared" si="4"/>
        <v>A</v>
      </c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 t="s">
        <v>30</v>
      </c>
      <c r="BO27" s="34"/>
      <c r="BP27" s="34"/>
      <c r="BQ27" s="34"/>
      <c r="BR27" s="34"/>
      <c r="BS27" s="34"/>
      <c r="BT27" s="34"/>
      <c r="BU27" s="34"/>
      <c r="BV27" s="34"/>
      <c r="BW27" s="34" t="s">
        <v>32</v>
      </c>
      <c r="BX27" s="34"/>
      <c r="BY27" s="34"/>
      <c r="BZ27" s="34" t="s">
        <v>32</v>
      </c>
      <c r="CA27" s="34"/>
      <c r="CB27" s="34"/>
      <c r="CC27" s="34"/>
      <c r="CD27" s="34"/>
      <c r="CE27" s="34"/>
      <c r="CF27" s="34" t="s">
        <v>30</v>
      </c>
      <c r="CG27" s="34"/>
      <c r="CH27" s="33">
        <f>(((COUNTIF('6ème2'!BJ27:CG27,"A"))*4)+((COUNTIF('6ème2'!BJ27:CG27,"B"))*3)+((COUNTIF('6ème2'!BJ27:CG27,"C"))*2)+((COUNTIF('6ème2'!BJ27:CG27,"D"))*1))/4</f>
        <v>3</v>
      </c>
      <c r="CI27" s="33" t="str">
        <f t="shared" si="5"/>
        <v>B</v>
      </c>
      <c r="CJ27" s="32"/>
      <c r="CK27" s="32"/>
      <c r="CL27" s="32"/>
      <c r="CM27" s="34"/>
      <c r="CN27" s="34" t="s">
        <v>31</v>
      </c>
      <c r="CO27" s="32"/>
      <c r="CP27" s="33">
        <f>(((COUNTIF('6ème2'!CJ27:CO27,"A"))*4)+((COUNTIF('6ème2'!CJ27:CO27,"B"))*3)+((COUNTIF('6ème2'!CJ27:CO27,"C"))*2)+((COUNTIF('6ème2'!CJ27:CO27,"D"))*1))/1</f>
        <v>3</v>
      </c>
      <c r="CQ27" s="33" t="str">
        <f t="shared" si="6"/>
        <v>B</v>
      </c>
      <c r="CR27" s="38"/>
    </row>
    <row r="28" spans="1:96" ht="17.100000000000001" customHeight="1" x14ac:dyDescent="0.25">
      <c r="A28" s="31" t="s">
        <v>90</v>
      </c>
      <c r="B28" s="155" t="s">
        <v>30</v>
      </c>
      <c r="C28" s="151" t="s">
        <v>32</v>
      </c>
      <c r="D28" s="135"/>
      <c r="E28" s="136">
        <f>(((COUNTIF('6ème2'!B28:D28,"A"))*4)+((COUNTIF('6ème2'!B28:D28,"B"))*3)+((COUNTIF('6ème2'!B28:D28,"C"))*2)+((COUNTIF('6ème2'!B28:D28,"D"))*1))/2</f>
        <v>3</v>
      </c>
      <c r="F28" s="136" t="str">
        <f t="shared" si="0"/>
        <v>B</v>
      </c>
      <c r="G28" s="34" t="s">
        <v>31</v>
      </c>
      <c r="H28" s="32"/>
      <c r="I28" s="32"/>
      <c r="J28" s="33">
        <f>(((COUNTIF('6ème2'!G28:I28,"A"))*4)+((COUNTIF('6ème2'!G28:I28,"B"))*3)+((COUNTIF('6ème2'!G28:I28,"C"))*2)+((COUNTIF('6ème2'!G28:I28,"D"))*1))/1</f>
        <v>3</v>
      </c>
      <c r="K28" s="33" t="str">
        <f t="shared" si="1"/>
        <v>B</v>
      </c>
      <c r="L28" s="65" t="s">
        <v>33</v>
      </c>
      <c r="M28" s="34" t="s">
        <v>31</v>
      </c>
      <c r="N28" s="34" t="s">
        <v>31</v>
      </c>
      <c r="O28" s="33">
        <f>(((COUNTIF('6ème2'!L28:N28,"A"))*4)+((COUNTIF('6ème2'!L28:N28,"B"))*3)+((COUNTIF('6ème2'!L28:N28,"C"))*2)+((COUNTIF('6ème2'!L28:N28,"D"))*1))/3</f>
        <v>2.3333333333333335</v>
      </c>
      <c r="P28" s="33" t="str">
        <f t="shared" si="2"/>
        <v>C</v>
      </c>
      <c r="Q28" s="32"/>
      <c r="R28" s="32"/>
      <c r="S28" s="32"/>
      <c r="T28" s="33"/>
      <c r="U28" s="33"/>
      <c r="V28" s="34" t="s">
        <v>31</v>
      </c>
      <c r="W28" s="34" t="s">
        <v>31</v>
      </c>
      <c r="X28" s="34"/>
      <c r="Y28" s="34" t="s">
        <v>32</v>
      </c>
      <c r="Z28" s="34" t="s">
        <v>32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 t="s">
        <v>31</v>
      </c>
      <c r="AM28" s="41"/>
      <c r="AN28" s="34"/>
      <c r="AO28" s="34" t="s">
        <v>30</v>
      </c>
      <c r="AP28" s="34"/>
      <c r="AQ28" s="34"/>
      <c r="AR28" s="34"/>
      <c r="AS28" s="34"/>
      <c r="AT28" s="33">
        <f>(((COUNTIF('6ème2'!V28:AS28,"A"))*4)+((COUNTIF('6ème2'!V28:AS28,"B"))*3)+((COUNTIF('6ème2'!V28:AS28,"C"))*2)+((COUNTIF('6ème2'!V28:AS28,"D"))*1))/6</f>
        <v>2.8333333333333335</v>
      </c>
      <c r="AU28" s="33" t="str">
        <f t="shared" si="3"/>
        <v>B</v>
      </c>
      <c r="AV28" s="42" t="s">
        <v>30</v>
      </c>
      <c r="AW28" s="77" t="s">
        <v>30</v>
      </c>
      <c r="AX28" s="41" t="s">
        <v>32</v>
      </c>
      <c r="AY28" s="78"/>
      <c r="AZ28" s="77"/>
      <c r="BA28" s="79"/>
      <c r="BB28" s="33">
        <f>(((COUNTIF('6ème2'!AV28:BA28,"A"))*4)+((COUNTIF('6ème2'!AV28:BA28,"B"))*3)+((COUNTIF('6ème2'!AV28:BA28,"C"))*2)+((COUNTIF('6ème2'!AV28:BA28,"D"))*1))/3</f>
        <v>3.3333333333333335</v>
      </c>
      <c r="BC28" s="33" t="str">
        <f t="shared" si="4"/>
        <v>B</v>
      </c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 t="s">
        <v>30</v>
      </c>
      <c r="BO28" s="34"/>
      <c r="BP28" s="34"/>
      <c r="BQ28" s="34"/>
      <c r="BR28" s="34"/>
      <c r="BS28" s="34"/>
      <c r="BT28" s="34"/>
      <c r="BU28" s="34"/>
      <c r="BV28" s="34"/>
      <c r="BW28" s="34" t="s">
        <v>32</v>
      </c>
      <c r="BX28" s="34"/>
      <c r="BY28" s="34"/>
      <c r="BZ28" s="34" t="s">
        <v>30</v>
      </c>
      <c r="CA28" s="34"/>
      <c r="CB28" s="34"/>
      <c r="CC28" s="34"/>
      <c r="CD28" s="34"/>
      <c r="CE28" s="34"/>
      <c r="CF28" s="34" t="s">
        <v>30</v>
      </c>
      <c r="CG28" s="34"/>
      <c r="CH28" s="33">
        <f>(((COUNTIF('6ème2'!BJ28:CG28,"A"))*4)+((COUNTIF('6ème2'!BJ28:CG28,"B"))*3)+((COUNTIF('6ème2'!BJ28:CG28,"C"))*2)+((COUNTIF('6ème2'!BJ28:CG28,"D"))*1))/4</f>
        <v>3.5</v>
      </c>
      <c r="CI28" s="33" t="str">
        <f t="shared" si="5"/>
        <v>B</v>
      </c>
      <c r="CJ28" s="32"/>
      <c r="CK28" s="32"/>
      <c r="CL28" s="32"/>
      <c r="CM28" s="34"/>
      <c r="CN28" s="34" t="s">
        <v>31</v>
      </c>
      <c r="CO28" s="32"/>
      <c r="CP28" s="33">
        <f>(((COUNTIF('6ème2'!CJ28:CO28,"A"))*4)+((COUNTIF('6ème2'!CJ28:CO28,"B"))*3)+((COUNTIF('6ème2'!CJ28:CO28,"C"))*2)+((COUNTIF('6ème2'!CJ28:CO28,"D"))*1))/1</f>
        <v>3</v>
      </c>
      <c r="CQ28" s="33" t="str">
        <f t="shared" si="6"/>
        <v>B</v>
      </c>
      <c r="CR28" s="38"/>
    </row>
    <row r="29" spans="1:96" ht="17.100000000000001" customHeight="1" x14ac:dyDescent="0.25">
      <c r="A29" s="31" t="s">
        <v>91</v>
      </c>
      <c r="B29" s="155" t="s">
        <v>30</v>
      </c>
      <c r="C29" s="151" t="s">
        <v>30</v>
      </c>
      <c r="D29" s="135"/>
      <c r="E29" s="136">
        <f>(((COUNTIF('6ème2'!B29:D29,"A"))*4)+((COUNTIF('6ème2'!B29:D29,"B"))*3)+((COUNTIF('6ème2'!B29:D29,"C"))*2)+((COUNTIF('6ème2'!B29:D29,"D"))*1))/2</f>
        <v>4</v>
      </c>
      <c r="F29" s="136" t="str">
        <f t="shared" si="0"/>
        <v>A</v>
      </c>
      <c r="G29" s="34" t="s">
        <v>30</v>
      </c>
      <c r="H29" s="32"/>
      <c r="I29" s="32"/>
      <c r="J29" s="33">
        <f>(((COUNTIF('6ème2'!G29:I29,"A"))*4)+((COUNTIF('6ème2'!G29:I29,"B"))*3)+((COUNTIF('6ème2'!G29:I29,"C"))*2)+((COUNTIF('6ème2'!G29:I29,"D"))*1))/1</f>
        <v>4</v>
      </c>
      <c r="K29" s="33" t="str">
        <f t="shared" si="1"/>
        <v>A</v>
      </c>
      <c r="L29" s="65" t="s">
        <v>30</v>
      </c>
      <c r="M29" s="34" t="s">
        <v>30</v>
      </c>
      <c r="N29" s="34" t="s">
        <v>30</v>
      </c>
      <c r="O29" s="33">
        <f>(((COUNTIF('6ème2'!L29:N29,"A"))*4)+((COUNTIF('6ème2'!L29:N29,"B"))*3)+((COUNTIF('6ème2'!L29:N29,"C"))*2)+((COUNTIF('6ème2'!L29:N29,"D"))*1))/3</f>
        <v>4</v>
      </c>
      <c r="P29" s="33" t="str">
        <f t="shared" si="2"/>
        <v>A</v>
      </c>
      <c r="Q29" s="32"/>
      <c r="R29" s="32"/>
      <c r="S29" s="32"/>
      <c r="T29" s="33"/>
      <c r="U29" s="33"/>
      <c r="V29" s="34" t="s">
        <v>30</v>
      </c>
      <c r="W29" s="34" t="s">
        <v>30</v>
      </c>
      <c r="X29" s="34"/>
      <c r="Y29" s="34" t="s">
        <v>31</v>
      </c>
      <c r="Z29" s="34" t="s">
        <v>31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 t="s">
        <v>32</v>
      </c>
      <c r="AM29" s="41"/>
      <c r="AN29" s="34"/>
      <c r="AO29" s="34" t="s">
        <v>30</v>
      </c>
      <c r="AP29" s="34"/>
      <c r="AQ29" s="34"/>
      <c r="AR29" s="34"/>
      <c r="AS29" s="34"/>
      <c r="AT29" s="33">
        <f>(((COUNTIF('6ème2'!V29:AS29,"A"))*4)+((COUNTIF('6ème2'!V29:AS29,"B"))*3)+((COUNTIF('6ème2'!V29:AS29,"C"))*2)+((COUNTIF('6ème2'!V29:AS29,"D"))*1))/6</f>
        <v>3.3333333333333335</v>
      </c>
      <c r="AU29" s="33" t="str">
        <f t="shared" si="3"/>
        <v>B</v>
      </c>
      <c r="AV29" s="42" t="s">
        <v>30</v>
      </c>
      <c r="AW29" s="77" t="s">
        <v>30</v>
      </c>
      <c r="AX29" s="41" t="s">
        <v>30</v>
      </c>
      <c r="AY29" s="78"/>
      <c r="AZ29" s="77"/>
      <c r="BA29" s="79"/>
      <c r="BB29" s="33">
        <f>(((COUNTIF('6ème2'!AV29:BA29,"A"))*4)+((COUNTIF('6ème2'!AV29:BA29,"B"))*3)+((COUNTIF('6ème2'!AV29:BA29,"C"))*2)+((COUNTIF('6ème2'!AV29:BA29,"D"))*1))/3</f>
        <v>4</v>
      </c>
      <c r="BC29" s="33" t="str">
        <f t="shared" si="4"/>
        <v>A</v>
      </c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 t="s">
        <v>30</v>
      </c>
      <c r="BO29" s="34"/>
      <c r="BP29" s="34"/>
      <c r="BQ29" s="34"/>
      <c r="BR29" s="34"/>
      <c r="BS29" s="34"/>
      <c r="BT29" s="34"/>
      <c r="BU29" s="34"/>
      <c r="BV29" s="34"/>
      <c r="BW29" s="34" t="s">
        <v>30</v>
      </c>
      <c r="BX29" s="34"/>
      <c r="BY29" s="34"/>
      <c r="BZ29" s="34" t="s">
        <v>30</v>
      </c>
      <c r="CA29" s="34"/>
      <c r="CB29" s="34"/>
      <c r="CC29" s="34"/>
      <c r="CD29" s="34"/>
      <c r="CE29" s="34"/>
      <c r="CF29" s="34" t="s">
        <v>30</v>
      </c>
      <c r="CG29" s="34"/>
      <c r="CH29" s="33">
        <f>(((COUNTIF('6ème2'!BJ29:CG29,"A"))*4)+((COUNTIF('6ème2'!BJ29:CG29,"B"))*3)+((COUNTIF('6ème2'!BJ29:CG29,"C"))*2)+((COUNTIF('6ème2'!BJ29:CG29,"D"))*1))/4</f>
        <v>4</v>
      </c>
      <c r="CI29" s="33" t="str">
        <f t="shared" si="5"/>
        <v>A</v>
      </c>
      <c r="CJ29" s="32"/>
      <c r="CK29" s="32"/>
      <c r="CL29" s="32"/>
      <c r="CM29" s="34"/>
      <c r="CN29" s="34" t="s">
        <v>30</v>
      </c>
      <c r="CO29" s="32"/>
      <c r="CP29" s="33">
        <f>(((COUNTIF('6ème2'!CJ29:CO29,"A"))*4)+((COUNTIF('6ème2'!CJ29:CO29,"B"))*3)+((COUNTIF('6ème2'!CJ29:CO29,"C"))*2)+((COUNTIF('6ème2'!CJ29:CO29,"D"))*1))/1</f>
        <v>4</v>
      </c>
      <c r="CQ29" s="33" t="str">
        <f t="shared" si="6"/>
        <v>A</v>
      </c>
      <c r="CR29" s="38"/>
    </row>
    <row r="30" spans="1:96" ht="17.100000000000001" customHeight="1" x14ac:dyDescent="0.25">
      <c r="A30" s="31" t="s">
        <v>92</v>
      </c>
      <c r="B30" s="155" t="s">
        <v>30</v>
      </c>
      <c r="C30" s="151" t="s">
        <v>32</v>
      </c>
      <c r="D30" s="135"/>
      <c r="E30" s="136">
        <f>(((COUNTIF('6ème2'!B30:D30,"A"))*4)+((COUNTIF('6ème2'!B30:D30,"B"))*3)+((COUNTIF('6ème2'!B30:D30,"C"))*2)+((COUNTIF('6ème2'!B30:D30,"D"))*1))/2</f>
        <v>3</v>
      </c>
      <c r="F30" s="136" t="str">
        <f t="shared" si="0"/>
        <v>B</v>
      </c>
      <c r="G30" s="34" t="s">
        <v>31</v>
      </c>
      <c r="H30" s="32"/>
      <c r="I30" s="32"/>
      <c r="J30" s="33">
        <f>(((COUNTIF('6ème2'!G30:I30,"A"))*4)+((COUNTIF('6ème2'!G30:I30,"B"))*3)+((COUNTIF('6ème2'!G30:I30,"C"))*2)+((COUNTIF('6ème2'!G30:I30,"D"))*1))/1</f>
        <v>3</v>
      </c>
      <c r="K30" s="33" t="str">
        <f t="shared" si="1"/>
        <v>B</v>
      </c>
      <c r="L30" s="65" t="s">
        <v>31</v>
      </c>
      <c r="M30" s="34" t="s">
        <v>32</v>
      </c>
      <c r="N30" s="34" t="s">
        <v>30</v>
      </c>
      <c r="O30" s="33">
        <f>(((COUNTIF('6ème2'!L30:N30,"A"))*4)+((COUNTIF('6ème2'!L30:N30,"B"))*3)+((COUNTIF('6ème2'!L30:N30,"C"))*2)+((COUNTIF('6ème2'!L30:N30,"D"))*1))/3</f>
        <v>3</v>
      </c>
      <c r="P30" s="33" t="str">
        <f t="shared" si="2"/>
        <v>B</v>
      </c>
      <c r="Q30" s="32"/>
      <c r="R30" s="32"/>
      <c r="S30" s="32"/>
      <c r="T30" s="33"/>
      <c r="U30" s="33"/>
      <c r="V30" s="34" t="s">
        <v>33</v>
      </c>
      <c r="W30" s="34" t="s">
        <v>30</v>
      </c>
      <c r="X30" s="34"/>
      <c r="Y30" s="34" t="s">
        <v>32</v>
      </c>
      <c r="Z30" s="34" t="s">
        <v>32</v>
      </c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 t="s">
        <v>32</v>
      </c>
      <c r="AM30" s="41"/>
      <c r="AN30" s="34"/>
      <c r="AO30" s="34" t="s">
        <v>30</v>
      </c>
      <c r="AP30" s="34"/>
      <c r="AQ30" s="34"/>
      <c r="AR30" s="34"/>
      <c r="AS30" s="34"/>
      <c r="AT30" s="33">
        <f>(((COUNTIF('6ème2'!V30:AS30,"A"))*4)+((COUNTIF('6ème2'!V30:AS30,"B"))*3)+((COUNTIF('6ème2'!V30:AS30,"C"))*2)+((COUNTIF('6ème2'!V30:AS30,"D"))*1))/6</f>
        <v>2.5</v>
      </c>
      <c r="AU30" s="33" t="str">
        <f t="shared" si="3"/>
        <v>C</v>
      </c>
      <c r="AV30" s="42" t="s">
        <v>30</v>
      </c>
      <c r="AW30" s="77" t="s">
        <v>30</v>
      </c>
      <c r="AX30" s="41" t="s">
        <v>32</v>
      </c>
      <c r="AY30" s="78"/>
      <c r="AZ30" s="77"/>
      <c r="BA30" s="79"/>
      <c r="BB30" s="33">
        <f>(((COUNTIF('6ème2'!AV30:BA30,"A"))*4)+((COUNTIF('6ème2'!AV30:BA30,"B"))*3)+((COUNTIF('6ème2'!AV30:BA30,"C"))*2)+((COUNTIF('6ème2'!AV30:BA30,"D"))*1))/3</f>
        <v>3.3333333333333335</v>
      </c>
      <c r="BC30" s="33" t="str">
        <f t="shared" si="4"/>
        <v>B</v>
      </c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 t="s">
        <v>31</v>
      </c>
      <c r="BO30" s="34"/>
      <c r="BP30" s="34"/>
      <c r="BQ30" s="34"/>
      <c r="BR30" s="34"/>
      <c r="BS30" s="34"/>
      <c r="BT30" s="34"/>
      <c r="BU30" s="34"/>
      <c r="BV30" s="34"/>
      <c r="BW30" s="34" t="s">
        <v>33</v>
      </c>
      <c r="BX30" s="34"/>
      <c r="BY30" s="34"/>
      <c r="BZ30" s="34" t="s">
        <v>32</v>
      </c>
      <c r="CA30" s="34"/>
      <c r="CB30" s="34"/>
      <c r="CC30" s="34"/>
      <c r="CD30" s="34"/>
      <c r="CE30" s="34"/>
      <c r="CF30" s="34" t="s">
        <v>31</v>
      </c>
      <c r="CG30" s="34"/>
      <c r="CH30" s="33">
        <f>(((COUNTIF('6ème2'!BJ30:CG30,"A"))*4)+((COUNTIF('6ème2'!BJ30:CG30,"B"))*3)+((COUNTIF('6ème2'!BJ30:CG30,"C"))*2)+((COUNTIF('6ème2'!BJ30:CG30,"D"))*1))/4</f>
        <v>2.25</v>
      </c>
      <c r="CI30" s="33" t="str">
        <f t="shared" si="5"/>
        <v>C</v>
      </c>
      <c r="CJ30" s="32"/>
      <c r="CK30" s="32"/>
      <c r="CL30" s="32"/>
      <c r="CM30" s="34"/>
      <c r="CN30" s="34" t="s">
        <v>32</v>
      </c>
      <c r="CO30" s="32"/>
      <c r="CP30" s="33">
        <f>(((COUNTIF('6ème2'!CJ30:CO30,"A"))*4)+((COUNTIF('6ème2'!CJ30:CO30,"B"))*3)+((COUNTIF('6ème2'!CJ30:CO30,"C"))*2)+((COUNTIF('6ème2'!CJ30:CO30,"D"))*1))/1</f>
        <v>2</v>
      </c>
      <c r="CQ30" s="33" t="str">
        <f t="shared" si="6"/>
        <v>C</v>
      </c>
      <c r="CR30" s="38"/>
    </row>
    <row r="31" spans="1:96" ht="17.100000000000001" customHeight="1" x14ac:dyDescent="0.25">
      <c r="A31" s="31" t="s">
        <v>93</v>
      </c>
      <c r="B31" s="155" t="s">
        <v>30</v>
      </c>
      <c r="C31" s="151" t="s">
        <v>31</v>
      </c>
      <c r="D31" s="135"/>
      <c r="E31" s="136">
        <f>(((COUNTIF('6ème2'!B31:D31,"A"))*4)+((COUNTIF('6ème2'!B31:D31,"B"))*3)+((COUNTIF('6ème2'!B31:D31,"C"))*2)+((COUNTIF('6ème2'!B31:D31,"D"))*1))/2</f>
        <v>3.5</v>
      </c>
      <c r="F31" s="136" t="str">
        <f t="shared" si="0"/>
        <v>B</v>
      </c>
      <c r="G31" s="34" t="s">
        <v>31</v>
      </c>
      <c r="H31" s="32"/>
      <c r="I31" s="32"/>
      <c r="J31" s="33">
        <f>(((COUNTIF('6ème2'!G31:I31,"A"))*4)+((COUNTIF('6ème2'!G31:I31,"B"))*3)+((COUNTIF('6ème2'!G31:I31,"C"))*2)+((COUNTIF('6ème2'!G31:I31,"D"))*1))/1</f>
        <v>3</v>
      </c>
      <c r="K31" s="33" t="str">
        <f t="shared" si="1"/>
        <v>B</v>
      </c>
      <c r="L31" s="65" t="s">
        <v>31</v>
      </c>
      <c r="M31" s="34" t="s">
        <v>30</v>
      </c>
      <c r="N31" s="34" t="s">
        <v>30</v>
      </c>
      <c r="O31" s="33">
        <f>(((COUNTIF('6ème2'!L31:N31,"A"))*4)+((COUNTIF('6ème2'!L31:N31,"B"))*3)+((COUNTIF('6ème2'!L31:N31,"C"))*2)+((COUNTIF('6ème2'!L31:N31,"D"))*1))/3</f>
        <v>3.6666666666666665</v>
      </c>
      <c r="P31" s="33" t="str">
        <f t="shared" si="2"/>
        <v>B</v>
      </c>
      <c r="Q31" s="32"/>
      <c r="R31" s="32"/>
      <c r="S31" s="32"/>
      <c r="T31" s="33"/>
      <c r="U31" s="33"/>
      <c r="V31" s="34" t="s">
        <v>31</v>
      </c>
      <c r="W31" s="34" t="s">
        <v>30</v>
      </c>
      <c r="X31" s="34"/>
      <c r="Y31" s="34" t="s">
        <v>30</v>
      </c>
      <c r="Z31" s="34" t="s">
        <v>31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 t="s">
        <v>31</v>
      </c>
      <c r="AM31" s="41"/>
      <c r="AN31" s="34"/>
      <c r="AO31" s="34" t="s">
        <v>30</v>
      </c>
      <c r="AP31" s="34"/>
      <c r="AQ31" s="34"/>
      <c r="AR31" s="34"/>
      <c r="AS31" s="34"/>
      <c r="AT31" s="33">
        <f>(((COUNTIF('6ème2'!V31:AS31,"A"))*4)+((COUNTIF('6ème2'!V31:AS31,"B"))*3)+((COUNTIF('6ème2'!V31:AS31,"C"))*2)+((COUNTIF('6ème2'!V31:AS31,"D"))*1))/6</f>
        <v>3.5</v>
      </c>
      <c r="AU31" s="33" t="str">
        <f t="shared" si="3"/>
        <v>B</v>
      </c>
      <c r="AV31" s="42" t="s">
        <v>31</v>
      </c>
      <c r="AW31" s="77" t="s">
        <v>30</v>
      </c>
      <c r="AX31" s="41" t="s">
        <v>30</v>
      </c>
      <c r="AY31" s="78"/>
      <c r="AZ31" s="77"/>
      <c r="BA31" s="79"/>
      <c r="BB31" s="33">
        <f>(((COUNTIF('6ème2'!AV31:BA31,"A"))*4)+((COUNTIF('6ème2'!AV31:BA31,"B"))*3)+((COUNTIF('6ème2'!AV31:BA31,"C"))*2)+((COUNTIF('6ème2'!AV31:BA31,"D"))*1))/3</f>
        <v>3.6666666666666665</v>
      </c>
      <c r="BC31" s="33" t="str">
        <f t="shared" si="4"/>
        <v>B</v>
      </c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 t="s">
        <v>31</v>
      </c>
      <c r="BO31" s="34"/>
      <c r="BP31" s="34"/>
      <c r="BQ31" s="34"/>
      <c r="BR31" s="34"/>
      <c r="BS31" s="34"/>
      <c r="BT31" s="34"/>
      <c r="BU31" s="34"/>
      <c r="BV31" s="34"/>
      <c r="BW31" s="34" t="s">
        <v>30</v>
      </c>
      <c r="BX31" s="34"/>
      <c r="BY31" s="34"/>
      <c r="BZ31" s="34" t="s">
        <v>32</v>
      </c>
      <c r="CA31" s="34"/>
      <c r="CB31" s="34"/>
      <c r="CC31" s="34"/>
      <c r="CD31" s="34"/>
      <c r="CE31" s="34"/>
      <c r="CF31" s="34" t="s">
        <v>31</v>
      </c>
      <c r="CG31" s="34"/>
      <c r="CH31" s="33">
        <f>(((COUNTIF('6ème2'!BJ31:CG31,"A"))*4)+((COUNTIF('6ème2'!BJ31:CG31,"B"))*3)+((COUNTIF('6ème2'!BJ31:CG31,"C"))*2)+((COUNTIF('6ème2'!BJ31:CG31,"D"))*1))/4</f>
        <v>3</v>
      </c>
      <c r="CI31" s="33" t="str">
        <f t="shared" si="5"/>
        <v>B</v>
      </c>
      <c r="CJ31" s="32"/>
      <c r="CK31" s="32"/>
      <c r="CL31" s="32"/>
      <c r="CM31" s="34"/>
      <c r="CN31" s="34" t="s">
        <v>31</v>
      </c>
      <c r="CO31" s="32"/>
      <c r="CP31" s="33">
        <f>(((COUNTIF('6ème2'!CJ31:CO31,"A"))*4)+((COUNTIF('6ème2'!CJ31:CO31,"B"))*3)+((COUNTIF('6ème2'!CJ31:CO31,"C"))*2)+((COUNTIF('6ème2'!CJ31:CO31,"D"))*1))/1</f>
        <v>3</v>
      </c>
      <c r="CQ31" s="33" t="str">
        <f t="shared" si="6"/>
        <v>B</v>
      </c>
      <c r="CR31" s="38"/>
    </row>
    <row r="32" spans="1:96" s="60" customFormat="1" ht="17.100000000000001" customHeight="1" x14ac:dyDescent="0.25">
      <c r="A32" s="66" t="s">
        <v>94</v>
      </c>
      <c r="B32" s="156"/>
      <c r="C32" s="157"/>
      <c r="D32" s="157"/>
      <c r="E32" s="158">
        <f>(((COUNTIF('6ème2'!B32:D32,"A"))*4)+((COUNTIF('6ème2'!B32:D32,"B"))*3)+((COUNTIF('6ème2'!B32:D32,"C"))*2)+((COUNTIF('6ème2'!B32:D32,"D"))*1))/2</f>
        <v>0</v>
      </c>
      <c r="F32" s="158" t="str">
        <f t="shared" si="0"/>
        <v>D</v>
      </c>
      <c r="G32" s="67"/>
      <c r="H32" s="67"/>
      <c r="I32" s="67"/>
      <c r="J32" s="68">
        <f>(((COUNTIF('6ème2'!G32:I32,"A"))*4)+((COUNTIF('6ème2'!G32:I32,"B"))*3)+((COUNTIF('6ème2'!G32:I32,"C"))*2)+((COUNTIF('6ème2'!G32:I32,"D"))*1))/1</f>
        <v>0</v>
      </c>
      <c r="K32" s="68" t="str">
        <f t="shared" si="1"/>
        <v>D</v>
      </c>
      <c r="L32" s="69"/>
      <c r="M32" s="67"/>
      <c r="N32" s="67"/>
      <c r="O32" s="68">
        <f>(((COUNTIF('6ème2'!L32:N32,"A"))*4)+((COUNTIF('6ème2'!L32:N32,"B"))*3)+((COUNTIF('6ème2'!L32:N32,"C"))*2)+((COUNTIF('6ème2'!L32:N32,"D"))*1))/3</f>
        <v>0</v>
      </c>
      <c r="P32" s="68" t="str">
        <f t="shared" si="2"/>
        <v>D</v>
      </c>
      <c r="Q32" s="67"/>
      <c r="R32" s="67"/>
      <c r="S32" s="67"/>
      <c r="T32" s="68"/>
      <c r="U32" s="68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85"/>
      <c r="AN32" s="67"/>
      <c r="AO32" s="67"/>
      <c r="AP32" s="67"/>
      <c r="AQ32" s="67"/>
      <c r="AR32" s="67"/>
      <c r="AS32" s="67"/>
      <c r="AT32" s="68"/>
      <c r="AU32" s="68"/>
      <c r="AV32" s="86"/>
      <c r="AW32" s="85"/>
      <c r="AX32" s="87"/>
      <c r="AY32" s="88"/>
      <c r="AZ32" s="85"/>
      <c r="BA32" s="89"/>
      <c r="BB32" s="68"/>
      <c r="BC32" s="68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8"/>
      <c r="CI32" s="68"/>
      <c r="CJ32" s="67"/>
      <c r="CK32" s="67"/>
      <c r="CL32" s="67"/>
      <c r="CM32" s="67"/>
      <c r="CN32" s="67"/>
      <c r="CO32" s="67"/>
      <c r="CP32" s="68"/>
      <c r="CQ32" s="68"/>
    </row>
    <row r="33" spans="1:95" ht="15.75" thickBot="1" x14ac:dyDescent="0.3">
      <c r="A33" s="31" t="s">
        <v>95</v>
      </c>
      <c r="B33" s="159" t="s">
        <v>31</v>
      </c>
      <c r="C33" s="160" t="s">
        <v>31</v>
      </c>
      <c r="D33" s="135"/>
      <c r="E33" s="136">
        <f>(((COUNTIF('6ème2'!B33:D33,"A"))*4)+((COUNTIF('6ème2'!B33:D33,"B"))*3)+((COUNTIF('6ème2'!B33:D33,"C"))*2)+((COUNTIF('6ème2'!B33:D33,"D"))*1))/2</f>
        <v>3</v>
      </c>
      <c r="F33" s="136"/>
      <c r="G33" s="32" t="s">
        <v>31</v>
      </c>
      <c r="H33" s="32"/>
      <c r="I33" s="32"/>
      <c r="J33" s="33">
        <f>(((COUNTIF('6ème2'!G33:I33,"A"))*4)+((COUNTIF('6ème2'!G33:I33,"B"))*3)+((COUNTIF('6ème2'!G33:I33,"C"))*2)+((COUNTIF('6ème2'!G33:I33,"D"))*1))/1</f>
        <v>3</v>
      </c>
      <c r="K33" s="33" t="str">
        <f t="shared" si="1"/>
        <v>B</v>
      </c>
      <c r="L33" s="65" t="s">
        <v>31</v>
      </c>
      <c r="M33" s="34" t="s">
        <v>33</v>
      </c>
      <c r="N33" s="34" t="s">
        <v>30</v>
      </c>
      <c r="O33" s="33">
        <f>(((COUNTIF('6ème2'!L33:N33,"A"))*4)+((COUNTIF('6ème2'!L33:N33,"B"))*3)+((COUNTIF('6ème2'!L33:N33,"C"))*2)+((COUNTIF('6ème2'!L33:N33,"D"))*1))/3</f>
        <v>2.6666666666666665</v>
      </c>
      <c r="P33" s="33" t="str">
        <f t="shared" si="2"/>
        <v>C</v>
      </c>
      <c r="Q33" s="32"/>
      <c r="R33" s="32"/>
      <c r="S33" s="32"/>
      <c r="T33" s="33"/>
      <c r="U33" s="33"/>
      <c r="V33" s="34" t="s">
        <v>33</v>
      </c>
      <c r="W33" s="34" t="s">
        <v>31</v>
      </c>
      <c r="X33" s="34"/>
      <c r="Y33" s="34" t="s">
        <v>31</v>
      </c>
      <c r="Z33" s="34" t="s">
        <v>32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 t="s">
        <v>32</v>
      </c>
      <c r="AM33" s="72"/>
      <c r="AN33" s="34"/>
      <c r="AO33" s="34" t="s">
        <v>30</v>
      </c>
      <c r="AP33" s="34"/>
      <c r="AQ33" s="34"/>
      <c r="AR33" s="34"/>
      <c r="AS33" s="34"/>
      <c r="AT33" s="33">
        <f>(((COUNTIF('6ème2'!V33:AS33,"A"))*4)+((COUNTIF('6ème2'!V33:AS33,"B"))*3)+((COUNTIF('6ème2'!V33:AS33,"C"))*2)+((COUNTIF('6ème2'!V33:AS33,"D"))*1))/6</f>
        <v>2.5</v>
      </c>
      <c r="AU33" s="33" t="str">
        <f t="shared" si="3"/>
        <v>C</v>
      </c>
      <c r="AV33" s="83" t="s">
        <v>31</v>
      </c>
      <c r="AW33" s="83" t="s">
        <v>30</v>
      </c>
      <c r="AX33" s="72" t="s">
        <v>33</v>
      </c>
      <c r="AY33" s="84"/>
      <c r="AZ33" s="83"/>
      <c r="BA33" s="72"/>
      <c r="BB33" s="33">
        <f>(((COUNTIF('6ème2'!AV33:BA33,"A"))*4)+((COUNTIF('6ème2'!AV33:BA33,"B"))*3)+((COUNTIF('6ème2'!AV33:BA33,"C"))*2)+((COUNTIF('6ème2'!AV33:BA33,"D"))*1))/3</f>
        <v>2.6666666666666665</v>
      </c>
      <c r="BC33" s="33" t="str">
        <f>IF(BB33&gt;3.7,"A",IF(BB33&gt;2.8,"B",IF(BB33&gt;1.5,"C",IF(BB33&gt;=0,"D"))))</f>
        <v>C</v>
      </c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 t="s">
        <v>33</v>
      </c>
      <c r="BO33" s="34"/>
      <c r="BP33" s="34"/>
      <c r="BQ33" s="34"/>
      <c r="BR33" s="34"/>
      <c r="BS33" s="34"/>
      <c r="BT33" s="34"/>
      <c r="BU33" s="34"/>
      <c r="BV33" s="34"/>
      <c r="BW33" s="34" t="s">
        <v>33</v>
      </c>
      <c r="BX33" s="34"/>
      <c r="BY33" s="34"/>
      <c r="BZ33" s="34" t="s">
        <v>30</v>
      </c>
      <c r="CA33" s="34"/>
      <c r="CB33" s="34"/>
      <c r="CC33" s="34"/>
      <c r="CD33" s="34"/>
      <c r="CE33" s="34"/>
      <c r="CF33" s="34" t="s">
        <v>31</v>
      </c>
      <c r="CG33" s="34"/>
      <c r="CH33" s="33">
        <f>(((COUNTIF('6ème2'!BJ33:CG33,"A"))*4)+((COUNTIF('6ème2'!BJ33:CG33,"B"))*3)+((COUNTIF('6ème2'!BJ33:CG33,"C"))*2)+((COUNTIF('6ème2'!BJ33:CG33,"D"))*1))/4</f>
        <v>2.25</v>
      </c>
      <c r="CI33" s="33" t="str">
        <f t="shared" si="5"/>
        <v>C</v>
      </c>
      <c r="CJ33" s="32"/>
      <c r="CK33" s="32"/>
      <c r="CL33" s="32"/>
      <c r="CM33" s="34"/>
      <c r="CN33" s="34" t="s">
        <v>31</v>
      </c>
      <c r="CO33" s="32"/>
      <c r="CP33" s="33">
        <f>(((COUNTIF('6ème2'!CJ33:CO33,"A"))*4)+((COUNTIF('6ème2'!CJ33:CO33,"B"))*3)+((COUNTIF('6ème2'!CJ33:CO33,"C"))*2)+((COUNTIF('6ème2'!CJ33:CO33,"D"))*1))/1</f>
        <v>3</v>
      </c>
      <c r="CQ33" s="33" t="str">
        <f t="shared" si="6"/>
        <v>B</v>
      </c>
    </row>
    <row r="34" spans="1:95" x14ac:dyDescent="0.25">
      <c r="A34" s="45"/>
      <c r="CP34" s="33"/>
    </row>
    <row r="35" spans="1:95" x14ac:dyDescent="0.25">
      <c r="A35" s="45"/>
    </row>
    <row r="36" spans="1:95" x14ac:dyDescent="0.25">
      <c r="A36" s="45"/>
    </row>
    <row r="37" spans="1:95" x14ac:dyDescent="0.25">
      <c r="A37" s="45"/>
    </row>
  </sheetData>
  <autoFilter ref="A1:CQ4"/>
  <mergeCells count="23">
    <mergeCell ref="AH2:AJ2"/>
    <mergeCell ref="A1:A2"/>
    <mergeCell ref="V2:X2"/>
    <mergeCell ref="Y2:AA2"/>
    <mergeCell ref="AB2:AD2"/>
    <mergeCell ref="AE2:AG2"/>
    <mergeCell ref="BV2:BX2"/>
    <mergeCell ref="AK2:AM2"/>
    <mergeCell ref="AN2:AP2"/>
    <mergeCell ref="AQ2:AS2"/>
    <mergeCell ref="AV2:AX2"/>
    <mergeCell ref="AY2:BA2"/>
    <mergeCell ref="BD2:BF2"/>
    <mergeCell ref="BG2:BI2"/>
    <mergeCell ref="BJ2:BL2"/>
    <mergeCell ref="BM2:BO2"/>
    <mergeCell ref="BP2:BR2"/>
    <mergeCell ref="BS2:BU2"/>
    <mergeCell ref="BY2:CA2"/>
    <mergeCell ref="CB2:CD2"/>
    <mergeCell ref="CE2:CG2"/>
    <mergeCell ref="CJ2:CL2"/>
    <mergeCell ref="CM2:CO2"/>
  </mergeCells>
  <dataValidations count="1">
    <dataValidation type="list" allowBlank="1" showInputMessage="1" showErrorMessage="1" sqref="AM4:AM32 AV33 AV4:BA32">
      <formula1>$A$33:$A$36</formula1>
    </dataValidation>
  </dataValidation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'référence '!$A$1:$A$6</xm:f>
          </x14:formula1>
          <xm:sqref>H4:I33 D4:D33 G33 Q4:S33 CJ4:CL33 CO4:CO33</xm:sqref>
        </x14:dataValidation>
        <x14:dataValidation type="list" allowBlank="1" showInputMessage="1" showErrorMessage="1">
          <x14:formula1>
            <xm:f>'C:\Users\c79ch\Dropbox\perso\[tableau récapitulatif socle 6°à3° (1).xlsx]référence '!#REF!</xm:f>
          </x14:formula1>
          <xm:sqref>B4:C33 G4:G32 L4:N33 V4:AL33 AN4:AS33 BD4:CG33 CM4:CN33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37"/>
  <sheetViews>
    <sheetView zoomScale="58" zoomScaleNormal="60" workbookViewId="0">
      <pane xSplit="1" topLeftCell="B1" activePane="topRight" state="frozen"/>
      <selection pane="topRight" activeCell="B1" sqref="B1:F1048576"/>
    </sheetView>
  </sheetViews>
  <sheetFormatPr baseColWidth="10" defaultColWidth="11.42578125" defaultRowHeight="15" x14ac:dyDescent="0.25"/>
  <cols>
    <col min="1" max="1" width="24.7109375" customWidth="1"/>
    <col min="2" max="4" width="4.5703125" style="147" customWidth="1"/>
    <col min="5" max="5" width="6.28515625" style="147" customWidth="1"/>
    <col min="6" max="6" width="5.5703125" style="147" customWidth="1"/>
    <col min="7" max="95" width="5.5703125" customWidth="1"/>
    <col min="96" max="96" width="24.7109375" customWidth="1"/>
    <col min="97" max="111" width="5.7109375" customWidth="1"/>
  </cols>
  <sheetData>
    <row r="1" spans="1:96" ht="16.5" customHeight="1" thickBot="1" x14ac:dyDescent="0.3">
      <c r="A1" s="187" t="s">
        <v>0</v>
      </c>
      <c r="B1" s="1"/>
      <c r="C1" s="2"/>
      <c r="D1" s="2"/>
      <c r="E1" s="2"/>
      <c r="F1" s="2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5"/>
      <c r="AW1" s="6"/>
      <c r="AX1" s="6"/>
      <c r="AY1" s="6"/>
      <c r="AZ1" s="6"/>
      <c r="BA1" s="6"/>
      <c r="BB1" s="6"/>
      <c r="BC1" s="6"/>
      <c r="BD1" s="5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5"/>
      <c r="CK1" s="6"/>
      <c r="CL1" s="6"/>
      <c r="CM1" s="6"/>
      <c r="CN1" s="6"/>
      <c r="CO1" s="6"/>
      <c r="CP1" s="6"/>
      <c r="CQ1" s="7"/>
      <c r="CR1" s="6"/>
    </row>
    <row r="2" spans="1:96" s="21" customFormat="1" ht="21" customHeight="1" x14ac:dyDescent="0.25">
      <c r="A2" s="187"/>
      <c r="B2" s="141" t="s">
        <v>1</v>
      </c>
      <c r="C2" s="142"/>
      <c r="D2" s="142"/>
      <c r="E2" s="142"/>
      <c r="F2" s="148" t="s">
        <v>96</v>
      </c>
      <c r="G2" s="10" t="s">
        <v>2</v>
      </c>
      <c r="H2" s="11"/>
      <c r="I2" s="11"/>
      <c r="J2" s="11"/>
      <c r="K2" s="90" t="s">
        <v>100</v>
      </c>
      <c r="L2" s="10" t="s">
        <v>4</v>
      </c>
      <c r="M2" s="11"/>
      <c r="N2" s="11"/>
      <c r="O2" s="18"/>
      <c r="P2" s="90" t="s">
        <v>101</v>
      </c>
      <c r="Q2" s="10" t="s">
        <v>5</v>
      </c>
      <c r="R2" s="11"/>
      <c r="S2" s="11"/>
      <c r="T2" s="11"/>
      <c r="U2" s="90" t="s">
        <v>102</v>
      </c>
      <c r="V2" s="179" t="s">
        <v>6</v>
      </c>
      <c r="W2" s="179"/>
      <c r="X2" s="180"/>
      <c r="Y2" s="178" t="s">
        <v>7</v>
      </c>
      <c r="Z2" s="179"/>
      <c r="AA2" s="180"/>
      <c r="AB2" s="178" t="s">
        <v>8</v>
      </c>
      <c r="AC2" s="179"/>
      <c r="AD2" s="180"/>
      <c r="AE2" s="178" t="s">
        <v>9</v>
      </c>
      <c r="AF2" s="179"/>
      <c r="AG2" s="180"/>
      <c r="AH2" s="178" t="s">
        <v>10</v>
      </c>
      <c r="AI2" s="179"/>
      <c r="AJ2" s="180"/>
      <c r="AK2" s="178" t="s">
        <v>11</v>
      </c>
      <c r="AL2" s="179"/>
      <c r="AM2" s="180"/>
      <c r="AN2" s="178" t="s">
        <v>12</v>
      </c>
      <c r="AO2" s="179"/>
      <c r="AP2" s="180"/>
      <c r="AQ2" s="178" t="s">
        <v>13</v>
      </c>
      <c r="AR2" s="179"/>
      <c r="AS2" s="186"/>
      <c r="AT2" s="16"/>
      <c r="AU2" s="90" t="s">
        <v>65</v>
      </c>
      <c r="AV2" s="185" t="s">
        <v>14</v>
      </c>
      <c r="AW2" s="179"/>
      <c r="AX2" s="180"/>
      <c r="AY2" s="178" t="s">
        <v>15</v>
      </c>
      <c r="AZ2" s="179"/>
      <c r="BA2" s="186"/>
      <c r="BB2" s="16"/>
      <c r="BC2" s="90" t="s">
        <v>99</v>
      </c>
      <c r="BD2" s="185" t="s">
        <v>16</v>
      </c>
      <c r="BE2" s="179"/>
      <c r="BF2" s="180"/>
      <c r="BG2" s="178" t="s">
        <v>17</v>
      </c>
      <c r="BH2" s="179"/>
      <c r="BI2" s="180"/>
      <c r="BJ2" s="178" t="s">
        <v>18</v>
      </c>
      <c r="BK2" s="179"/>
      <c r="BL2" s="180"/>
      <c r="BM2" s="178" t="s">
        <v>19</v>
      </c>
      <c r="BN2" s="179"/>
      <c r="BO2" s="180"/>
      <c r="BP2" s="178" t="s">
        <v>20</v>
      </c>
      <c r="BQ2" s="179"/>
      <c r="BR2" s="180"/>
      <c r="BS2" s="178" t="s">
        <v>21</v>
      </c>
      <c r="BT2" s="179"/>
      <c r="BU2" s="180"/>
      <c r="BV2" s="178" t="s">
        <v>22</v>
      </c>
      <c r="BW2" s="179"/>
      <c r="BX2" s="180"/>
      <c r="BY2" s="178" t="s">
        <v>23</v>
      </c>
      <c r="BZ2" s="179"/>
      <c r="CA2" s="180"/>
      <c r="CB2" s="178" t="s">
        <v>24</v>
      </c>
      <c r="CC2" s="179"/>
      <c r="CD2" s="180"/>
      <c r="CE2" s="178" t="s">
        <v>25</v>
      </c>
      <c r="CF2" s="179"/>
      <c r="CG2" s="186"/>
      <c r="CH2" s="16"/>
      <c r="CI2" s="90" t="s">
        <v>98</v>
      </c>
      <c r="CJ2" s="181" t="s">
        <v>26</v>
      </c>
      <c r="CK2" s="182"/>
      <c r="CL2" s="183"/>
      <c r="CM2" s="184" t="s">
        <v>27</v>
      </c>
      <c r="CN2" s="182"/>
      <c r="CO2" s="182"/>
      <c r="CP2" s="18"/>
      <c r="CQ2" s="90" t="s">
        <v>97</v>
      </c>
      <c r="CR2" s="20"/>
    </row>
    <row r="3" spans="1:96" s="21" customFormat="1" ht="36.75" customHeight="1" x14ac:dyDescent="0.25">
      <c r="A3" s="22" t="s">
        <v>28</v>
      </c>
      <c r="B3" s="143"/>
      <c r="C3" s="144"/>
      <c r="D3" s="144"/>
      <c r="E3" s="145" t="s">
        <v>29</v>
      </c>
      <c r="F3" s="145" t="s">
        <v>29</v>
      </c>
      <c r="G3" s="26"/>
      <c r="H3" s="27"/>
      <c r="I3" s="27"/>
      <c r="J3" s="25" t="s">
        <v>29</v>
      </c>
      <c r="K3" s="28" t="s">
        <v>29</v>
      </c>
      <c r="L3" s="29"/>
      <c r="M3" s="20"/>
      <c r="N3" s="20"/>
      <c r="O3" s="25" t="s">
        <v>29</v>
      </c>
      <c r="P3" s="28" t="s">
        <v>29</v>
      </c>
      <c r="Q3" s="29"/>
      <c r="R3" s="20"/>
      <c r="S3" s="20"/>
      <c r="T3" s="25" t="s">
        <v>29</v>
      </c>
      <c r="U3" s="28" t="s">
        <v>29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5" t="s">
        <v>29</v>
      </c>
      <c r="AU3" s="28" t="s">
        <v>29</v>
      </c>
      <c r="AV3" s="29"/>
      <c r="AW3" s="20"/>
      <c r="AX3" s="30"/>
      <c r="AY3" s="20"/>
      <c r="AZ3" s="20"/>
      <c r="BA3" s="20"/>
      <c r="BB3" s="25" t="s">
        <v>29</v>
      </c>
      <c r="BC3" s="28" t="s">
        <v>29</v>
      </c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5" t="s">
        <v>29</v>
      </c>
      <c r="CI3" s="28" t="s">
        <v>29</v>
      </c>
      <c r="CJ3" s="29"/>
      <c r="CK3" s="20"/>
      <c r="CL3" s="20"/>
      <c r="CM3" s="20"/>
      <c r="CN3" s="20"/>
      <c r="CO3" s="20"/>
      <c r="CP3" s="25" t="s">
        <v>29</v>
      </c>
      <c r="CQ3" s="28" t="s">
        <v>29</v>
      </c>
      <c r="CR3" s="20"/>
    </row>
    <row r="4" spans="1:96" ht="17.100000000000001" customHeight="1" x14ac:dyDescent="0.25">
      <c r="A4" s="91" t="s">
        <v>103</v>
      </c>
      <c r="B4" s="133" t="s">
        <v>31</v>
      </c>
      <c r="C4" s="133"/>
      <c r="D4" s="135"/>
      <c r="E4" s="136">
        <f>(((COUNTIF('6ème3'!B4:D4,"A"))*4)+((COUNTIF('6ème3'!B4:D4,"B"))*3)+((COUNTIF('6ème3'!B4:D4,"C"))*2)+((COUNTIF('6ème3'!B4:D4,"D"))*1))/1</f>
        <v>3</v>
      </c>
      <c r="F4" s="136" t="str">
        <f>IF(E4&gt;3.7,"A",IF(E4&gt;2.8,"B",IF(E4&gt;1.5,"C",IF(E4&gt;=0,"D"))))</f>
        <v>B</v>
      </c>
      <c r="G4" s="32"/>
      <c r="H4" s="32"/>
      <c r="I4" s="32"/>
      <c r="J4" s="33"/>
      <c r="K4" s="33"/>
      <c r="L4" s="73" t="s">
        <v>33</v>
      </c>
      <c r="M4" s="36" t="s">
        <v>33</v>
      </c>
      <c r="N4" s="32"/>
      <c r="O4" s="33">
        <f>(((COUNTIF('6ème3'!L4:N4,"A"))*4)+((COUNTIF('6ème3'!L4:N4,"B"))*3)+((COUNTIF('6ème3'!L4:N4,"C"))*2)+((COUNTIF('6ème3'!L4:N4,"D"))*1))/2</f>
        <v>1</v>
      </c>
      <c r="P4" s="33" t="str">
        <f>IF(O4&gt;3.7,"A",IF(O4&gt;2.8,"B",IF(O4&gt;1.5,"C",IF(O4&gt;=0,"D"))))</f>
        <v>D</v>
      </c>
      <c r="Q4" s="96" t="s">
        <v>30</v>
      </c>
      <c r="R4" s="32"/>
      <c r="S4" s="32"/>
      <c r="T4" s="33">
        <f>(((COUNTIF('6ème3'!Q4:S4,"A"))*4)+((COUNTIF('6ème3'!Q4:S4,"B"))*3)+((COUNTIF('6ème3'!Q4:S4,"C"))*2)+((COUNTIF('6ème3'!Q4:S4,"D"))*1))/1</f>
        <v>4</v>
      </c>
      <c r="U4" s="33" t="str">
        <f>IF(T4&gt;3.7,"A",IF(T4&gt;2.8,"B",IF(T4&gt;1.5,"C",IF(T4&gt;=0,"D"))))</f>
        <v>A</v>
      </c>
      <c r="V4" s="73"/>
      <c r="W4" s="36"/>
      <c r="X4" s="70"/>
      <c r="Y4" s="96" t="s">
        <v>32</v>
      </c>
      <c r="Z4" s="36"/>
      <c r="AA4" s="70"/>
      <c r="AB4" s="96" t="s">
        <v>32</v>
      </c>
      <c r="AC4" s="36"/>
      <c r="AD4" s="70"/>
      <c r="AE4" s="96"/>
      <c r="AF4" s="36"/>
      <c r="AG4" s="70"/>
      <c r="AH4" s="96"/>
      <c r="AI4" s="36"/>
      <c r="AJ4" s="70"/>
      <c r="AK4" s="96"/>
      <c r="AL4" s="36"/>
      <c r="AM4" s="70"/>
      <c r="AN4" s="96"/>
      <c r="AO4" s="36"/>
      <c r="AP4" s="70"/>
      <c r="AQ4" s="96"/>
      <c r="AR4" s="36"/>
      <c r="AS4" s="70"/>
      <c r="AT4" s="33">
        <f>(((COUNTIF('6ème3'!V4:AS4,"A"))*4)+((COUNTIF('6ème3'!V4:AS4,"B"))*3)+((COUNTIF('6ème3'!V4:AS4,"C"))*2)+((COUNTIF('6ème3'!V4:AS4,"D"))*1))/2</f>
        <v>2</v>
      </c>
      <c r="AU4" s="33" t="str">
        <f>IF(AT4&gt;3.7,"A",IF(AT4&gt;2.8,"B",IF(AT4&gt;1.5,"C",IF(AT4&gt;=0,"D"))))</f>
        <v>C</v>
      </c>
      <c r="AV4" s="35" t="s">
        <v>32</v>
      </c>
      <c r="AW4" s="36" t="s">
        <v>32</v>
      </c>
      <c r="AX4" s="37"/>
      <c r="AY4" s="73"/>
      <c r="AZ4" s="36"/>
      <c r="BA4" s="70"/>
      <c r="BB4" s="33">
        <f>(((COUNTIF('6ème3'!AV4:BA4,"A"))*4)+((COUNTIF('6ème3'!AV4:BA4,"B"))*3)+((COUNTIF('6ème3'!AV4:BA4,"C"))*2)+((COUNTIF('6ème3'!AV4:BA4,"D"))*1))/2</f>
        <v>2</v>
      </c>
      <c r="BC4" s="33" t="str">
        <f>IF(BB4&gt;3.7,"A",IF(BB4&gt;2.8,"B",IF(BB4&gt;1.5,"C",IF(BB4&gt;=0,"D"))))</f>
        <v>C</v>
      </c>
      <c r="BD4" s="73"/>
      <c r="BE4" s="36"/>
      <c r="BF4" s="37"/>
      <c r="BG4" s="73"/>
      <c r="BH4" s="36"/>
      <c r="BI4" s="70"/>
      <c r="BJ4" s="96"/>
      <c r="BK4" s="36"/>
      <c r="BL4" s="70"/>
      <c r="BM4" s="96"/>
      <c r="BN4" s="36"/>
      <c r="BO4" s="37"/>
      <c r="BP4" s="73"/>
      <c r="BQ4" s="36"/>
      <c r="BR4" s="70"/>
      <c r="BS4" s="96"/>
      <c r="BT4" s="36"/>
      <c r="BU4" s="70"/>
      <c r="BV4" s="96" t="s">
        <v>30</v>
      </c>
      <c r="BW4" s="36"/>
      <c r="BX4" s="70"/>
      <c r="BY4" s="96" t="s">
        <v>30</v>
      </c>
      <c r="BZ4" s="36"/>
      <c r="CA4" s="70"/>
      <c r="CB4" s="96"/>
      <c r="CC4" s="36"/>
      <c r="CD4" s="70"/>
      <c r="CE4" s="96"/>
      <c r="CF4" s="36"/>
      <c r="CG4" s="70"/>
      <c r="CH4" s="33">
        <f>(((COUNTIF('6ème3'!BJ4:CG4,"A"))*4)+((COUNTIF('6ème3'!BJ4:CG4,"B"))*3)+((COUNTIF('6ème3'!BJ4:CG4,"C"))*2)+((COUNTIF('6ème3'!BJ4:CG4,"D"))*1))/2</f>
        <v>4</v>
      </c>
      <c r="CI4" s="33" t="str">
        <f>IF(CH4&gt;3.7,"A",IF(CH4&gt;2.8,"B",IF(CH4&gt;1.5,"C",IF(CH4&gt;=0,"D"))))</f>
        <v>A</v>
      </c>
      <c r="CJ4" s="32"/>
      <c r="CK4" s="32"/>
      <c r="CL4" s="32"/>
      <c r="CM4" s="96" t="s">
        <v>31</v>
      </c>
      <c r="CN4" s="32"/>
      <c r="CO4" s="32"/>
      <c r="CP4" s="33">
        <f>(((COUNTIF('6ème3'!CJ4:CO4,"A"))*4)+((COUNTIF('6ème3'!CJ4:CO4,"B"))*3)+((COUNTIF('6ème3'!CJ4:CO4,"C"))*2)+((COUNTIF('6ème3'!CJ4:CO4,"D"))*1))/1</f>
        <v>3</v>
      </c>
      <c r="CQ4" s="33" t="str">
        <f>IF(CP4&gt;3.7,"A",IF(CP4&gt;2.8,"B",IF(CP4&gt;1.5,"C",IF(CP4&gt;=0,"D"))))</f>
        <v>B</v>
      </c>
      <c r="CR4" s="38"/>
    </row>
    <row r="5" spans="1:96" ht="17.100000000000001" customHeight="1" x14ac:dyDescent="0.25">
      <c r="A5" s="91" t="s">
        <v>104</v>
      </c>
      <c r="B5" s="137" t="s">
        <v>30</v>
      </c>
      <c r="C5" s="161" t="s">
        <v>33</v>
      </c>
      <c r="D5" s="135"/>
      <c r="E5" s="136">
        <f>(((COUNTIF('6ème3'!B5:D5,"A"))*4)+((COUNTIF('6ème3'!B5:D5,"B"))*3)+((COUNTIF('6ème3'!B5:D5,"C"))*2)+((COUNTIF('6ème3'!B5:D5,"D"))*1))/2</f>
        <v>2.5</v>
      </c>
      <c r="F5" s="136" t="str">
        <f t="shared" ref="F5:F32" si="0">IF(E5&gt;3.7,"A",IF(E5&gt;2.8,"B",IF(E5&gt;1.5,"C",IF(E5&gt;=0,"D"))))</f>
        <v>C</v>
      </c>
      <c r="G5" s="75" t="s">
        <v>31</v>
      </c>
      <c r="H5" s="32"/>
      <c r="I5" s="32"/>
      <c r="J5" s="33">
        <f>(((COUNTIF('6ème3'!G5:I5,"A"))*4)+((COUNTIF('6ème3'!G5:I5,"B"))*3)+((COUNTIF('6ème3'!G5:I5,"C"))*2)+((COUNTIF('6ème3'!G5:I5,"D"))*1))/1</f>
        <v>3</v>
      </c>
      <c r="K5" s="33" t="str">
        <f t="shared" ref="K5:K32" si="1">IF(J5&gt;3.7,"A",IF(J5&gt;2.8,"B",IF(J5&gt;1.5,"C",IF(J5&gt;=0,"D"))))</f>
        <v>B</v>
      </c>
      <c r="L5" s="94" t="s">
        <v>32</v>
      </c>
      <c r="M5" s="74" t="s">
        <v>32</v>
      </c>
      <c r="N5" s="32"/>
      <c r="O5" s="33">
        <f>(((COUNTIF('6ème3'!L5:N5,"A"))*4)+((COUNTIF('6ème3'!L5:N5,"B"))*3)+((COUNTIF('6ème3'!L5:N5,"C"))*2)+((COUNTIF('6ème3'!L5:N5,"D"))*1))/2</f>
        <v>2</v>
      </c>
      <c r="P5" s="33" t="str">
        <f t="shared" ref="P5:P32" si="2">IF(O5&gt;3.7,"A",IF(O5&gt;2.8,"B",IF(O5&gt;1.5,"C",IF(O5&gt;=0,"D"))))</f>
        <v>C</v>
      </c>
      <c r="Q5" s="75" t="s">
        <v>30</v>
      </c>
      <c r="R5" s="32"/>
      <c r="S5" s="32"/>
      <c r="T5" s="33">
        <f>(((COUNTIF('6ème3'!Q5:S5,"A"))*4)+((COUNTIF('6ème3'!Q5:S5,"B"))*3)+((COUNTIF('6ème3'!Q5:S5,"C"))*2)+((COUNTIF('6ème3'!Q5:S5,"D"))*1))/1</f>
        <v>4</v>
      </c>
      <c r="U5" s="33" t="str">
        <f t="shared" ref="U5:U32" si="3">IF(T5&gt;3.7,"A",IF(T5&gt;2.8,"B",IF(T5&gt;1.5,"C",IF(T5&gt;=0,"D"))))</f>
        <v>A</v>
      </c>
      <c r="V5" s="40"/>
      <c r="W5" s="74"/>
      <c r="X5" s="39"/>
      <c r="Y5" s="75" t="s">
        <v>33</v>
      </c>
      <c r="Z5" s="74"/>
      <c r="AA5" s="39"/>
      <c r="AB5" s="75" t="s">
        <v>31</v>
      </c>
      <c r="AC5" s="74"/>
      <c r="AD5" s="39"/>
      <c r="AE5" s="75"/>
      <c r="AF5" s="74"/>
      <c r="AG5" s="39"/>
      <c r="AH5" s="75"/>
      <c r="AI5" s="74"/>
      <c r="AJ5" s="39"/>
      <c r="AK5" s="75" t="s">
        <v>32</v>
      </c>
      <c r="AL5" s="74"/>
      <c r="AM5" s="39"/>
      <c r="AN5" s="75"/>
      <c r="AO5" s="74"/>
      <c r="AP5" s="39"/>
      <c r="AQ5" s="75"/>
      <c r="AR5" s="74"/>
      <c r="AS5" s="76"/>
      <c r="AT5" s="33">
        <f>(((COUNTIF('6ème3'!V5:AS5,"A"))*4)+((COUNTIF('6ème3'!V5:AS5,"B"))*3)+((COUNTIF('6ème3'!V5:AS5,"C"))*2)+((COUNTIF('6ème3'!V5:AS5,"D"))*1))/3</f>
        <v>2</v>
      </c>
      <c r="AU5" s="33" t="str">
        <f t="shared" ref="AU5:AU32" si="4">IF(AT5&gt;3.7,"A",IF(AT5&gt;2.8,"B",IF(AT5&gt;1.5,"C",IF(AT5&gt;=0,"D"))))</f>
        <v>C</v>
      </c>
      <c r="AV5" s="40" t="s">
        <v>31</v>
      </c>
      <c r="AW5" s="74" t="s">
        <v>32</v>
      </c>
      <c r="AX5" s="39"/>
      <c r="AY5" s="75"/>
      <c r="AZ5" s="74"/>
      <c r="BA5" s="76"/>
      <c r="BB5" s="33">
        <f>(((COUNTIF('6ème3'!AV5:BA5,"A"))*4)+((COUNTIF('6ème3'!AV5:BA5,"B"))*3)+((COUNTIF('6ème3'!AV5:BA5,"C"))*2)+((COUNTIF('6ème3'!AV5:BA5,"D"))*1))/2</f>
        <v>2.5</v>
      </c>
      <c r="BC5" s="33" t="str">
        <f t="shared" ref="BC5:BC32" si="5">IF(BB5&gt;3.7,"A",IF(BB5&gt;2.8,"B",IF(BB5&gt;1.5,"C",IF(BB5&gt;=0,"D"))))</f>
        <v>C</v>
      </c>
      <c r="BD5" s="40"/>
      <c r="BE5" s="74"/>
      <c r="BF5" s="39"/>
      <c r="BG5" s="75"/>
      <c r="BH5" s="74"/>
      <c r="BI5" s="39"/>
      <c r="BJ5" s="75"/>
      <c r="BK5" s="74"/>
      <c r="BL5" s="39"/>
      <c r="BM5" s="75"/>
      <c r="BN5" s="74"/>
      <c r="BO5" s="39"/>
      <c r="BP5" s="75"/>
      <c r="BQ5" s="74"/>
      <c r="BR5" s="39"/>
      <c r="BS5" s="75"/>
      <c r="BT5" s="74"/>
      <c r="BU5" s="39"/>
      <c r="BV5" s="75" t="s">
        <v>31</v>
      </c>
      <c r="BW5" s="74"/>
      <c r="BX5" s="39"/>
      <c r="BY5" s="75" t="s">
        <v>30</v>
      </c>
      <c r="BZ5" s="74"/>
      <c r="CA5" s="39"/>
      <c r="CB5" s="75"/>
      <c r="CC5" s="74"/>
      <c r="CD5" s="39"/>
      <c r="CE5" s="75"/>
      <c r="CF5" s="74"/>
      <c r="CG5" s="76"/>
      <c r="CH5" s="33">
        <f>(((COUNTIF('6ème3'!BJ5:CG5,"A"))*4)+((COUNTIF('6ème3'!BJ5:CG5,"B"))*3)+((COUNTIF('6ème3'!BJ5:CG5,"C"))*2)+((COUNTIF('6ème3'!BJ5:CG5,"D"))*1))/2</f>
        <v>3.5</v>
      </c>
      <c r="CI5" s="33" t="str">
        <f t="shared" ref="CI5:CI31" si="6">IF(CH5&gt;3.7,"A",IF(CH5&gt;2.8,"B",IF(CH5&gt;1.5,"C",IF(CH5&gt;=0,"D"))))</f>
        <v>B</v>
      </c>
      <c r="CJ5" s="32"/>
      <c r="CK5" s="32"/>
      <c r="CL5" s="32"/>
      <c r="CM5" s="75" t="s">
        <v>31</v>
      </c>
      <c r="CN5" s="32"/>
      <c r="CO5" s="32"/>
      <c r="CP5" s="33">
        <f>(((COUNTIF('6ème3'!CJ5:CO5,"A"))*4)+((COUNTIF('6ème3'!CJ5:CO5,"B"))*3)+((COUNTIF('6ème3'!CJ5:CO5,"C"))*2)+((COUNTIF('6ème3'!CJ5:CO5,"D"))*1))/1</f>
        <v>3</v>
      </c>
      <c r="CQ5" s="33" t="str">
        <f t="shared" ref="CQ5:CQ32" si="7">IF(CP5&gt;3.7,"A",IF(CP5&gt;2.8,"B",IF(CP5&gt;1.5,"C",IF(CP5&gt;=0,"D"))))</f>
        <v>B</v>
      </c>
      <c r="CR5" s="38"/>
    </row>
    <row r="6" spans="1:96" ht="17.100000000000001" customHeight="1" x14ac:dyDescent="0.25">
      <c r="A6" s="91" t="s">
        <v>105</v>
      </c>
      <c r="B6" s="137" t="s">
        <v>31</v>
      </c>
      <c r="C6" s="161" t="s">
        <v>30</v>
      </c>
      <c r="D6" s="135"/>
      <c r="E6" s="136">
        <f>(((COUNTIF('6ème3'!B6:D6,"A"))*4)+((COUNTIF('6ème3'!B6:D6,"B"))*3)+((COUNTIF('6ème3'!B6:D6,"C"))*2)+((COUNTIF('6ème3'!B6:D6,"D"))*1))/2</f>
        <v>3.5</v>
      </c>
      <c r="F6" s="136" t="str">
        <f t="shared" si="0"/>
        <v>B</v>
      </c>
      <c r="G6" s="75" t="s">
        <v>31</v>
      </c>
      <c r="H6" s="32"/>
      <c r="I6" s="32"/>
      <c r="J6" s="33">
        <f>(((COUNTIF('6ème3'!G6:I6,"A"))*4)+((COUNTIF('6ème3'!G6:I6,"B"))*3)+((COUNTIF('6ème3'!G6:I6,"C"))*2)+((COUNTIF('6ème3'!G6:I6,"D"))*1))/1</f>
        <v>3</v>
      </c>
      <c r="K6" s="33" t="str">
        <f t="shared" si="1"/>
        <v>B</v>
      </c>
      <c r="L6" s="94"/>
      <c r="M6" s="74" t="s">
        <v>32</v>
      </c>
      <c r="N6" s="32"/>
      <c r="O6" s="33">
        <f>(((COUNTIF('6ème3'!L6:N6,"A"))*4)+((COUNTIF('6ème3'!L6:N6,"B"))*3)+((COUNTIF('6ème3'!L6:N6,"C"))*2)+((COUNTIF('6ème3'!L6:N6,"D"))*1))/1</f>
        <v>2</v>
      </c>
      <c r="P6" s="33" t="str">
        <f t="shared" si="2"/>
        <v>C</v>
      </c>
      <c r="Q6" s="75" t="s">
        <v>32</v>
      </c>
      <c r="R6" s="32"/>
      <c r="S6" s="32"/>
      <c r="T6" s="33">
        <f>(((COUNTIF('6ème3'!Q6:S6,"A"))*4)+((COUNTIF('6ème3'!Q6:S6,"B"))*3)+((COUNTIF('6ème3'!Q6:S6,"C"))*2)+((COUNTIF('6ème3'!Q6:S6,"D"))*1))/1</f>
        <v>2</v>
      </c>
      <c r="U6" s="33" t="str">
        <f t="shared" si="3"/>
        <v>C</v>
      </c>
      <c r="V6" s="40"/>
      <c r="W6" s="74"/>
      <c r="X6" s="39"/>
      <c r="Y6" s="75"/>
      <c r="Z6" s="74"/>
      <c r="AA6" s="39"/>
      <c r="AB6" s="75" t="s">
        <v>31</v>
      </c>
      <c r="AC6" s="74"/>
      <c r="AD6" s="39"/>
      <c r="AE6" s="75"/>
      <c r="AF6" s="74"/>
      <c r="AG6" s="39"/>
      <c r="AH6" s="75"/>
      <c r="AI6" s="74"/>
      <c r="AJ6" s="39"/>
      <c r="AK6" s="75" t="s">
        <v>32</v>
      </c>
      <c r="AL6" s="74"/>
      <c r="AM6" s="39"/>
      <c r="AN6" s="75"/>
      <c r="AO6" s="74"/>
      <c r="AP6" s="39"/>
      <c r="AQ6" s="75"/>
      <c r="AR6" s="74"/>
      <c r="AS6" s="76"/>
      <c r="AT6" s="33">
        <f>(((COUNTIF('6ème3'!V6:AS6,"A"))*4)+((COUNTIF('6ème3'!V6:AS6,"B"))*3)+((COUNTIF('6ème3'!V6:AS6,"C"))*2)+((COUNTIF('6ème3'!V6:AS6,"D"))*1))/2</f>
        <v>2.5</v>
      </c>
      <c r="AU6" s="33" t="str">
        <f t="shared" si="4"/>
        <v>C</v>
      </c>
      <c r="AV6" s="40" t="s">
        <v>30</v>
      </c>
      <c r="AW6" s="74" t="s">
        <v>33</v>
      </c>
      <c r="AX6" s="39"/>
      <c r="AY6" s="75"/>
      <c r="AZ6" s="74"/>
      <c r="BA6" s="76"/>
      <c r="BB6" s="33">
        <f>(((COUNTIF('6ème3'!AV6:BA6,"A"))*4)+((COUNTIF('6ème3'!AV6:BA6,"B"))*3)+((COUNTIF('6ème3'!AV6:BA6,"C"))*2)+((COUNTIF('6ème3'!AV6:BA6,"D"))*1))/2</f>
        <v>2.5</v>
      </c>
      <c r="BC6" s="33" t="str">
        <f t="shared" si="5"/>
        <v>C</v>
      </c>
      <c r="BD6" s="40"/>
      <c r="BE6" s="74"/>
      <c r="BF6" s="39"/>
      <c r="BG6" s="75"/>
      <c r="BH6" s="74"/>
      <c r="BI6" s="39"/>
      <c r="BJ6" s="75"/>
      <c r="BK6" s="74"/>
      <c r="BL6" s="39"/>
      <c r="BM6" s="75"/>
      <c r="BN6" s="74"/>
      <c r="BO6" s="39"/>
      <c r="BP6" s="75"/>
      <c r="BQ6" s="74"/>
      <c r="BR6" s="39"/>
      <c r="BS6" s="75"/>
      <c r="BT6" s="74"/>
      <c r="BU6" s="39"/>
      <c r="BV6" s="75" t="s">
        <v>32</v>
      </c>
      <c r="BW6" s="74"/>
      <c r="BX6" s="39"/>
      <c r="BY6" s="75" t="s">
        <v>30</v>
      </c>
      <c r="BZ6" s="74"/>
      <c r="CA6" s="39"/>
      <c r="CB6" s="75"/>
      <c r="CC6" s="74"/>
      <c r="CD6" s="39"/>
      <c r="CE6" s="75"/>
      <c r="CF6" s="74"/>
      <c r="CG6" s="76"/>
      <c r="CH6" s="33">
        <f>(((COUNTIF('6ème3'!BJ6:CG6,"A"))*4)+((COUNTIF('6ème3'!BJ6:CG6,"B"))*3)+((COUNTIF('6ème3'!BJ6:CG6,"C"))*2)+((COUNTIF('6ème3'!BJ6:CG6,"D"))*1))/2</f>
        <v>3</v>
      </c>
      <c r="CI6" s="33" t="str">
        <f t="shared" si="6"/>
        <v>B</v>
      </c>
      <c r="CJ6" s="32"/>
      <c r="CK6" s="32"/>
      <c r="CL6" s="32"/>
      <c r="CM6" s="75" t="s">
        <v>31</v>
      </c>
      <c r="CN6" s="32"/>
      <c r="CO6" s="32"/>
      <c r="CP6" s="33">
        <f>(((COUNTIF('6ème3'!CJ6:CO6,"A"))*4)+((COUNTIF('6ème3'!CJ6:CO6,"B"))*3)+((COUNTIF('6ème3'!CJ6:CO6,"C"))*2)+((COUNTIF('6ème3'!CJ6:CO6,"D"))*1))/1</f>
        <v>3</v>
      </c>
      <c r="CQ6" s="33" t="str">
        <f t="shared" si="7"/>
        <v>B</v>
      </c>
      <c r="CR6" s="38"/>
    </row>
    <row r="7" spans="1:96" ht="17.100000000000001" customHeight="1" x14ac:dyDescent="0.25">
      <c r="A7" s="91" t="s">
        <v>106</v>
      </c>
      <c r="B7" s="137" t="s">
        <v>32</v>
      </c>
      <c r="C7" s="161" t="s">
        <v>32</v>
      </c>
      <c r="D7" s="135"/>
      <c r="E7" s="136">
        <f>(((COUNTIF('6ème3'!B7:D7,"A"))*4)+((COUNTIF('6ème3'!B7:D7,"B"))*3)+((COUNTIF('6ème3'!B7:D7,"C"))*2)+((COUNTIF('6ème3'!B7:D7,"D"))*1))/2</f>
        <v>2</v>
      </c>
      <c r="F7" s="136" t="str">
        <f t="shared" si="0"/>
        <v>C</v>
      </c>
      <c r="G7" s="75" t="s">
        <v>33</v>
      </c>
      <c r="H7" s="32"/>
      <c r="I7" s="32"/>
      <c r="J7" s="33">
        <f>(((COUNTIF('6ème3'!G7:I7,"A"))*4)+((COUNTIF('6ème3'!G7:I7,"B"))*3)+((COUNTIF('6ème3'!G7:I7,"C"))*2)+((COUNTIF('6ème3'!G7:I7,"D"))*1))/1</f>
        <v>1</v>
      </c>
      <c r="K7" s="33" t="str">
        <f t="shared" si="1"/>
        <v>D</v>
      </c>
      <c r="L7" s="94" t="s">
        <v>33</v>
      </c>
      <c r="M7" s="74" t="s">
        <v>32</v>
      </c>
      <c r="N7" s="32"/>
      <c r="O7" s="33">
        <f>(((COUNTIF('6ème3'!L7:N7,"A"))*4)+((COUNTIF('6ème3'!L7:N7,"B"))*3)+((COUNTIF('6ème3'!L7:N7,"C"))*2)+((COUNTIF('6ème3'!L7:N7,"D"))*1))/2</f>
        <v>1.5</v>
      </c>
      <c r="P7" s="33" t="str">
        <f t="shared" si="2"/>
        <v>D</v>
      </c>
      <c r="Q7" s="75" t="s">
        <v>30</v>
      </c>
      <c r="R7" s="32"/>
      <c r="S7" s="32"/>
      <c r="T7" s="33">
        <f>(((COUNTIF('6ème3'!Q7:S7,"A"))*4)+((COUNTIF('6ème3'!Q7:S7,"B"))*3)+((COUNTIF('6ème3'!Q7:S7,"C"))*2)+((COUNTIF('6ème3'!Q7:S7,"D"))*1))/1</f>
        <v>4</v>
      </c>
      <c r="U7" s="33" t="str">
        <f t="shared" si="3"/>
        <v>A</v>
      </c>
      <c r="V7" s="40"/>
      <c r="W7" s="74"/>
      <c r="X7" s="39"/>
      <c r="Y7" s="75" t="s">
        <v>33</v>
      </c>
      <c r="Z7" s="74"/>
      <c r="AA7" s="39"/>
      <c r="AB7" s="75" t="s">
        <v>30</v>
      </c>
      <c r="AC7" s="74"/>
      <c r="AD7" s="39"/>
      <c r="AE7" s="75"/>
      <c r="AF7" s="74"/>
      <c r="AG7" s="39"/>
      <c r="AH7" s="75"/>
      <c r="AI7" s="74"/>
      <c r="AJ7" s="39"/>
      <c r="AK7" s="75" t="s">
        <v>30</v>
      </c>
      <c r="AL7" s="74"/>
      <c r="AM7" s="39"/>
      <c r="AN7" s="75"/>
      <c r="AO7" s="74"/>
      <c r="AP7" s="39"/>
      <c r="AQ7" s="75"/>
      <c r="AR7" s="74"/>
      <c r="AS7" s="76"/>
      <c r="AT7" s="33">
        <f>(((COUNTIF('6ème3'!V7:AS7,"A"))*4)+((COUNTIF('6ème3'!V7:AS7,"B"))*3)+((COUNTIF('6ème3'!V7:AS7,"C"))*2)+((COUNTIF('6ème3'!V7:AS7,"D"))*1))/3</f>
        <v>3</v>
      </c>
      <c r="AU7" s="33" t="str">
        <f t="shared" si="4"/>
        <v>B</v>
      </c>
      <c r="AV7" s="40" t="s">
        <v>31</v>
      </c>
      <c r="AW7" s="74" t="s">
        <v>32</v>
      </c>
      <c r="AX7" s="39"/>
      <c r="AY7" s="75"/>
      <c r="AZ7" s="74"/>
      <c r="BA7" s="76"/>
      <c r="BB7" s="33">
        <f>(((COUNTIF('6ème3'!AV7:BA7,"A"))*4)+((COUNTIF('6ème3'!AV7:BA7,"B"))*3)+((COUNTIF('6ème3'!AV7:BA7,"C"))*2)+((COUNTIF('6ème3'!AV7:BA7,"D"))*1))/2</f>
        <v>2.5</v>
      </c>
      <c r="BC7" s="33" t="str">
        <f t="shared" si="5"/>
        <v>C</v>
      </c>
      <c r="BD7" s="40"/>
      <c r="BE7" s="74"/>
      <c r="BF7" s="39"/>
      <c r="BG7" s="75"/>
      <c r="BH7" s="74"/>
      <c r="BI7" s="39"/>
      <c r="BJ7" s="75"/>
      <c r="BK7" s="74"/>
      <c r="BL7" s="39"/>
      <c r="BM7" s="75"/>
      <c r="BN7" s="74"/>
      <c r="BO7" s="39"/>
      <c r="BP7" s="75"/>
      <c r="BQ7" s="74"/>
      <c r="BR7" s="39"/>
      <c r="BS7" s="75"/>
      <c r="BT7" s="74"/>
      <c r="BU7" s="39"/>
      <c r="BV7" s="75" t="s">
        <v>31</v>
      </c>
      <c r="BW7" s="74"/>
      <c r="BX7" s="39"/>
      <c r="BY7" s="75" t="s">
        <v>31</v>
      </c>
      <c r="BZ7" s="74"/>
      <c r="CA7" s="39"/>
      <c r="CB7" s="75"/>
      <c r="CC7" s="74"/>
      <c r="CD7" s="39"/>
      <c r="CE7" s="75"/>
      <c r="CF7" s="74"/>
      <c r="CG7" s="76"/>
      <c r="CH7" s="33">
        <f>(((COUNTIF('6ème3'!BJ7:CG7,"A"))*4)+((COUNTIF('6ème3'!BJ7:CG7,"B"))*3)+((COUNTIF('6ème3'!BJ7:CG7,"C"))*2)+((COUNTIF('6ème3'!BJ7:CG7,"D"))*1))/2</f>
        <v>3</v>
      </c>
      <c r="CI7" s="33" t="str">
        <f t="shared" si="6"/>
        <v>B</v>
      </c>
      <c r="CJ7" s="32"/>
      <c r="CK7" s="32"/>
      <c r="CL7" s="32"/>
      <c r="CM7" s="75" t="s">
        <v>32</v>
      </c>
      <c r="CN7" s="32"/>
      <c r="CO7" s="32"/>
      <c r="CP7" s="33">
        <f>(((COUNTIF('6ème3'!CJ7:CO7,"A"))*4)+((COUNTIF('6ème3'!CJ7:CO7,"B"))*3)+((COUNTIF('6ème3'!CJ7:CO7,"C"))*2)+((COUNTIF('6ème3'!CJ7:CO7,"D"))*1))/1</f>
        <v>2</v>
      </c>
      <c r="CQ7" s="33" t="str">
        <f t="shared" si="7"/>
        <v>C</v>
      </c>
      <c r="CR7" s="38"/>
    </row>
    <row r="8" spans="1:96" ht="17.100000000000001" customHeight="1" x14ac:dyDescent="0.25">
      <c r="A8" s="91" t="s">
        <v>107</v>
      </c>
      <c r="B8" s="137" t="s">
        <v>31</v>
      </c>
      <c r="C8" s="161" t="s">
        <v>31</v>
      </c>
      <c r="D8" s="135"/>
      <c r="E8" s="136">
        <f>(((COUNTIF('6ème3'!B8:D8,"A"))*4)+((COUNTIF('6ème3'!B8:D8,"B"))*3)+((COUNTIF('6ème3'!B8:D8,"C"))*2)+((COUNTIF('6ème3'!B8:D8,"D"))*1))/2</f>
        <v>3</v>
      </c>
      <c r="F8" s="136" t="str">
        <f t="shared" si="0"/>
        <v>B</v>
      </c>
      <c r="G8" s="75" t="s">
        <v>31</v>
      </c>
      <c r="H8" s="32"/>
      <c r="I8" s="32"/>
      <c r="J8" s="33">
        <f>(((COUNTIF('6ème3'!G8:I8,"A"))*4)+((COUNTIF('6ème3'!G8:I8,"B"))*3)+((COUNTIF('6ème3'!G8:I8,"C"))*2)+((COUNTIF('6ème3'!G8:I8,"D"))*1))/1</f>
        <v>3</v>
      </c>
      <c r="K8" s="33" t="str">
        <f t="shared" si="1"/>
        <v>B</v>
      </c>
      <c r="L8" s="94" t="s">
        <v>33</v>
      </c>
      <c r="M8" s="74" t="s">
        <v>33</v>
      </c>
      <c r="N8" s="32"/>
      <c r="O8" s="33">
        <f>(((COUNTIF('6ème3'!L8:N8,"A"))*4)+((COUNTIF('6ème3'!L8:N8,"B"))*3)+((COUNTIF('6ème3'!L8:N8,"C"))*2)+((COUNTIF('6ème3'!L8:N8,"D"))*1))/2</f>
        <v>1</v>
      </c>
      <c r="P8" s="33" t="str">
        <f t="shared" si="2"/>
        <v>D</v>
      </c>
      <c r="Q8" s="75" t="s">
        <v>30</v>
      </c>
      <c r="R8" s="32"/>
      <c r="S8" s="32"/>
      <c r="T8" s="33">
        <f>(((COUNTIF('6ème3'!Q8:S8,"A"))*4)+((COUNTIF('6ème3'!Q8:S8,"B"))*3)+((COUNTIF('6ème3'!Q8:S8,"C"))*2)+((COUNTIF('6ème3'!Q8:S8,"D"))*1))/1</f>
        <v>4</v>
      </c>
      <c r="U8" s="33" t="str">
        <f t="shared" si="3"/>
        <v>A</v>
      </c>
      <c r="V8" s="40"/>
      <c r="W8" s="74"/>
      <c r="X8" s="39"/>
      <c r="Y8" s="75" t="s">
        <v>33</v>
      </c>
      <c r="Z8" s="74"/>
      <c r="AA8" s="39"/>
      <c r="AB8" s="75" t="s">
        <v>32</v>
      </c>
      <c r="AC8" s="74"/>
      <c r="AD8" s="39"/>
      <c r="AE8" s="75"/>
      <c r="AF8" s="74"/>
      <c r="AG8" s="39"/>
      <c r="AH8" s="75"/>
      <c r="AI8" s="74"/>
      <c r="AJ8" s="39"/>
      <c r="AK8" s="75" t="s">
        <v>30</v>
      </c>
      <c r="AL8" s="74"/>
      <c r="AM8" s="39"/>
      <c r="AN8" s="75"/>
      <c r="AO8" s="74"/>
      <c r="AP8" s="39"/>
      <c r="AQ8" s="75"/>
      <c r="AR8" s="74"/>
      <c r="AS8" s="76"/>
      <c r="AT8" s="33">
        <f>(((COUNTIF('6ème3'!V8:AS8,"A"))*4)+((COUNTIF('6ème3'!V8:AS8,"B"))*3)+((COUNTIF('6ème3'!V8:AS8,"C"))*2)+((COUNTIF('6ème3'!V8:AS8,"D"))*1))/3</f>
        <v>2.3333333333333335</v>
      </c>
      <c r="AU8" s="33" t="str">
        <f t="shared" si="4"/>
        <v>C</v>
      </c>
      <c r="AV8" s="40" t="s">
        <v>30</v>
      </c>
      <c r="AW8" s="74" t="s">
        <v>32</v>
      </c>
      <c r="AX8" s="39"/>
      <c r="AY8" s="75"/>
      <c r="AZ8" s="74"/>
      <c r="BA8" s="76"/>
      <c r="BB8" s="33">
        <f>(((COUNTIF('6ème3'!AV8:BA8,"A"))*4)+((COUNTIF('6ème3'!AV8:BA8,"B"))*3)+((COUNTIF('6ème3'!AV8:BA8,"C"))*2)+((COUNTIF('6ème3'!AV8:BA8,"D"))*1))/2</f>
        <v>3</v>
      </c>
      <c r="BC8" s="33" t="str">
        <f t="shared" si="5"/>
        <v>B</v>
      </c>
      <c r="BD8" s="40"/>
      <c r="BE8" s="74"/>
      <c r="BF8" s="39"/>
      <c r="BG8" s="75"/>
      <c r="BH8" s="74"/>
      <c r="BI8" s="39"/>
      <c r="BJ8" s="75"/>
      <c r="BK8" s="74"/>
      <c r="BL8" s="39"/>
      <c r="BM8" s="75"/>
      <c r="BN8" s="74"/>
      <c r="BO8" s="39"/>
      <c r="BP8" s="75"/>
      <c r="BQ8" s="74"/>
      <c r="BR8" s="39"/>
      <c r="BS8" s="75"/>
      <c r="BT8" s="74"/>
      <c r="BU8" s="39"/>
      <c r="BV8" s="75" t="s">
        <v>31</v>
      </c>
      <c r="BW8" s="74"/>
      <c r="BX8" s="39"/>
      <c r="BY8" s="75" t="s">
        <v>30</v>
      </c>
      <c r="BZ8" s="74"/>
      <c r="CA8" s="39"/>
      <c r="CB8" s="75"/>
      <c r="CC8" s="74"/>
      <c r="CD8" s="39"/>
      <c r="CE8" s="75"/>
      <c r="CF8" s="74"/>
      <c r="CG8" s="76"/>
      <c r="CH8" s="33">
        <f>(((COUNTIF('6ème3'!BJ8:CG8,"A"))*4)+((COUNTIF('6ème3'!BJ8:CG8,"B"))*3)+((COUNTIF('6ème3'!BJ8:CG8,"C"))*2)+((COUNTIF('6ème3'!BJ8:CG8,"D"))*1))/2</f>
        <v>3.5</v>
      </c>
      <c r="CI8" s="33" t="str">
        <f t="shared" si="6"/>
        <v>B</v>
      </c>
      <c r="CJ8" s="32"/>
      <c r="CK8" s="32"/>
      <c r="CL8" s="32"/>
      <c r="CM8" s="75" t="s">
        <v>31</v>
      </c>
      <c r="CN8" s="32"/>
      <c r="CO8" s="32"/>
      <c r="CP8" s="33">
        <f>(((COUNTIF('6ème3'!CJ8:CO8,"A"))*4)+((COUNTIF('6ème3'!CJ8:CO8,"B"))*3)+((COUNTIF('6ème3'!CJ8:CO8,"C"))*2)+((COUNTIF('6ème3'!CJ8:CO8,"D"))*1))/1</f>
        <v>3</v>
      </c>
      <c r="CQ8" s="33" t="str">
        <f t="shared" si="7"/>
        <v>B</v>
      </c>
      <c r="CR8" s="38"/>
    </row>
    <row r="9" spans="1:96" ht="17.100000000000001" customHeight="1" x14ac:dyDescent="0.25">
      <c r="A9" s="91" t="s">
        <v>108</v>
      </c>
      <c r="B9" s="137" t="s">
        <v>31</v>
      </c>
      <c r="C9" s="161" t="s">
        <v>33</v>
      </c>
      <c r="D9" s="135"/>
      <c r="E9" s="136">
        <f>(((COUNTIF('6ème3'!B9:D9,"A"))*4)+((COUNTIF('6ème3'!B9:D9,"B"))*3)+((COUNTIF('6ème3'!B9:D9,"C"))*2)+((COUNTIF('6ème3'!B9:D9,"D"))*1))/2</f>
        <v>2</v>
      </c>
      <c r="F9" s="136" t="str">
        <f t="shared" si="0"/>
        <v>C</v>
      </c>
      <c r="G9" s="75" t="s">
        <v>33</v>
      </c>
      <c r="H9" s="32"/>
      <c r="I9" s="32"/>
      <c r="J9" s="33">
        <f>(((COUNTIF('6ème3'!G9:I9,"A"))*4)+((COUNTIF('6ème3'!G9:I9,"B"))*3)+((COUNTIF('6ème3'!G9:I9,"C"))*2)+((COUNTIF('6ème3'!G9:I9,"D"))*1))/1</f>
        <v>1</v>
      </c>
      <c r="K9" s="33" t="str">
        <f t="shared" si="1"/>
        <v>D</v>
      </c>
      <c r="L9" s="94" t="s">
        <v>33</v>
      </c>
      <c r="M9" s="74" t="s">
        <v>33</v>
      </c>
      <c r="N9" s="32"/>
      <c r="O9" s="33">
        <f>(((COUNTIF('6ème3'!L9:N9,"A"))*4)+((COUNTIF('6ème3'!L9:N9,"B"))*3)+((COUNTIF('6ème3'!L9:N9,"C"))*2)+((COUNTIF('6ème3'!L9:N9,"D"))*1))/2</f>
        <v>1</v>
      </c>
      <c r="P9" s="33" t="str">
        <f t="shared" si="2"/>
        <v>D</v>
      </c>
      <c r="Q9" s="75" t="s">
        <v>32</v>
      </c>
      <c r="R9" s="32"/>
      <c r="S9" s="32"/>
      <c r="T9" s="33">
        <f>(((COUNTIF('6ème3'!Q9:S9,"A"))*4)+((COUNTIF('6ème3'!Q9:S9,"B"))*3)+((COUNTIF('6ème3'!Q9:S9,"C"))*2)+((COUNTIF('6ème3'!Q9:S9,"D"))*1))/1</f>
        <v>2</v>
      </c>
      <c r="U9" s="33" t="str">
        <f t="shared" si="3"/>
        <v>C</v>
      </c>
      <c r="V9" s="42"/>
      <c r="W9" s="77"/>
      <c r="X9" s="41"/>
      <c r="Y9" s="78" t="s">
        <v>33</v>
      </c>
      <c r="Z9" s="77"/>
      <c r="AA9" s="41"/>
      <c r="AB9" s="78" t="s">
        <v>32</v>
      </c>
      <c r="AC9" s="77"/>
      <c r="AD9" s="41"/>
      <c r="AE9" s="78"/>
      <c r="AF9" s="77"/>
      <c r="AG9" s="41"/>
      <c r="AH9" s="78"/>
      <c r="AI9" s="77"/>
      <c r="AJ9" s="41"/>
      <c r="AK9" s="78" t="s">
        <v>32</v>
      </c>
      <c r="AL9" s="77"/>
      <c r="AM9" s="41"/>
      <c r="AN9" s="78"/>
      <c r="AO9" s="77"/>
      <c r="AP9" s="41"/>
      <c r="AQ9" s="78"/>
      <c r="AR9" s="77"/>
      <c r="AS9" s="79"/>
      <c r="AT9" s="33">
        <f>(((COUNTIF('6ème3'!V9:AS9,"A"))*4)+((COUNTIF('6ème3'!V9:AS9,"B"))*3)+((COUNTIF('6ème3'!V9:AS9,"C"))*2)+((COUNTIF('6ème3'!V9:AS9,"D"))*1))/3</f>
        <v>1.6666666666666667</v>
      </c>
      <c r="AU9" s="33" t="str">
        <f t="shared" si="4"/>
        <v>C</v>
      </c>
      <c r="AV9" s="42" t="s">
        <v>31</v>
      </c>
      <c r="AW9" s="77" t="s">
        <v>32</v>
      </c>
      <c r="AX9" s="41"/>
      <c r="AY9" s="78"/>
      <c r="AZ9" s="77"/>
      <c r="BA9" s="79"/>
      <c r="BB9" s="33">
        <f>(((COUNTIF('6ème3'!AV9:BA9,"A"))*4)+((COUNTIF('6ème3'!AV9:BA9,"B"))*3)+((COUNTIF('6ème3'!AV9:BA9,"C"))*2)+((COUNTIF('6ème3'!AV9:BA9,"D"))*1))/2</f>
        <v>2.5</v>
      </c>
      <c r="BC9" s="33" t="str">
        <f t="shared" si="5"/>
        <v>C</v>
      </c>
      <c r="BD9" s="42"/>
      <c r="BE9" s="77"/>
      <c r="BF9" s="41"/>
      <c r="BG9" s="78"/>
      <c r="BH9" s="77"/>
      <c r="BI9" s="41"/>
      <c r="BJ9" s="78"/>
      <c r="BK9" s="77"/>
      <c r="BL9" s="41"/>
      <c r="BM9" s="78"/>
      <c r="BN9" s="77"/>
      <c r="BO9" s="41"/>
      <c r="BP9" s="78"/>
      <c r="BQ9" s="77"/>
      <c r="BR9" s="41"/>
      <c r="BS9" s="78"/>
      <c r="BT9" s="77"/>
      <c r="BU9" s="41"/>
      <c r="BV9" s="78" t="s">
        <v>33</v>
      </c>
      <c r="BW9" s="77"/>
      <c r="BX9" s="41"/>
      <c r="BY9" s="78" t="s">
        <v>31</v>
      </c>
      <c r="BZ9" s="77"/>
      <c r="CA9" s="41"/>
      <c r="CB9" s="78"/>
      <c r="CC9" s="77"/>
      <c r="CD9" s="41"/>
      <c r="CE9" s="78"/>
      <c r="CF9" s="77"/>
      <c r="CG9" s="79"/>
      <c r="CH9" s="33">
        <f>(((COUNTIF('6ème3'!BJ9:CG9,"A"))*4)+((COUNTIF('6ème3'!BJ9:CG9,"B"))*3)+((COUNTIF('6ème3'!BJ9:CG9,"C"))*2)+((COUNTIF('6ème3'!BJ9:CG9,"D"))*1))/2</f>
        <v>2</v>
      </c>
      <c r="CI9" s="33" t="str">
        <f t="shared" si="6"/>
        <v>C</v>
      </c>
      <c r="CJ9" s="32"/>
      <c r="CK9" s="32"/>
      <c r="CL9" s="32"/>
      <c r="CM9" s="78" t="s">
        <v>31</v>
      </c>
      <c r="CN9" s="32"/>
      <c r="CO9" s="32"/>
      <c r="CP9" s="33">
        <f>(((COUNTIF('6ème3'!CJ9:CO9,"A"))*4)+((COUNTIF('6ème3'!CJ9:CO9,"B"))*3)+((COUNTIF('6ème3'!CJ9:CO9,"C"))*2)+((COUNTIF('6ème3'!CJ9:CO9,"D"))*1))/1</f>
        <v>3</v>
      </c>
      <c r="CQ9" s="33" t="str">
        <f t="shared" si="7"/>
        <v>B</v>
      </c>
      <c r="CR9" s="38"/>
    </row>
    <row r="10" spans="1:96" ht="17.100000000000001" customHeight="1" x14ac:dyDescent="0.25">
      <c r="A10" s="91" t="s">
        <v>109</v>
      </c>
      <c r="B10" s="137" t="s">
        <v>30</v>
      </c>
      <c r="C10" s="161" t="s">
        <v>30</v>
      </c>
      <c r="D10" s="135"/>
      <c r="E10" s="136">
        <f>(((COUNTIF('6ème3'!B10:D10,"A"))*4)+((COUNTIF('6ème3'!B10:D10,"B"))*3)+((COUNTIF('6ème3'!B10:D10,"C"))*2)+((COUNTIF('6ème3'!B10:D10,"D"))*1))/2</f>
        <v>4</v>
      </c>
      <c r="F10" s="136" t="str">
        <f t="shared" si="0"/>
        <v>A</v>
      </c>
      <c r="G10" s="75" t="s">
        <v>31</v>
      </c>
      <c r="H10" s="32"/>
      <c r="I10" s="32"/>
      <c r="J10" s="33">
        <f>(((COUNTIF('6ème3'!G10:I10,"A"))*4)+((COUNTIF('6ème3'!G10:I10,"B"))*3)+((COUNTIF('6ème3'!G10:I10,"C"))*2)+((COUNTIF('6ème3'!G10:I10,"D"))*1))/1</f>
        <v>3</v>
      </c>
      <c r="K10" s="33" t="str">
        <f t="shared" si="1"/>
        <v>B</v>
      </c>
      <c r="L10" s="94" t="s">
        <v>30</v>
      </c>
      <c r="M10" s="74" t="s">
        <v>30</v>
      </c>
      <c r="N10" s="32"/>
      <c r="O10" s="33">
        <f>(((COUNTIF('6ème3'!L10:N10,"A"))*4)+((COUNTIF('6ème3'!L10:N10,"B"))*3)+((COUNTIF('6ème3'!L10:N10,"C"))*2)+((COUNTIF('6ème3'!L10:N10,"D"))*1))/2</f>
        <v>4</v>
      </c>
      <c r="P10" s="33" t="str">
        <f t="shared" si="2"/>
        <v>A</v>
      </c>
      <c r="Q10" s="75" t="s">
        <v>30</v>
      </c>
      <c r="R10" s="32"/>
      <c r="S10" s="32"/>
      <c r="T10" s="33">
        <f>(((COUNTIF('6ème3'!Q10:S10,"A"))*4)+((COUNTIF('6ème3'!Q10:S10,"B"))*3)+((COUNTIF('6ème3'!Q10:S10,"C"))*2)+((COUNTIF('6ème3'!Q10:S10,"D"))*1))/1</f>
        <v>4</v>
      </c>
      <c r="U10" s="33" t="str">
        <f t="shared" si="3"/>
        <v>A</v>
      </c>
      <c r="V10" s="42"/>
      <c r="W10" s="77"/>
      <c r="X10" s="41"/>
      <c r="Y10" s="78" t="s">
        <v>30</v>
      </c>
      <c r="Z10" s="77"/>
      <c r="AA10" s="41"/>
      <c r="AB10" s="78" t="s">
        <v>30</v>
      </c>
      <c r="AC10" s="77"/>
      <c r="AD10" s="41"/>
      <c r="AE10" s="78"/>
      <c r="AF10" s="77"/>
      <c r="AG10" s="41"/>
      <c r="AH10" s="78"/>
      <c r="AI10" s="77"/>
      <c r="AJ10" s="41"/>
      <c r="AK10" s="78" t="s">
        <v>32</v>
      </c>
      <c r="AL10" s="77"/>
      <c r="AM10" s="41"/>
      <c r="AN10" s="78"/>
      <c r="AO10" s="77"/>
      <c r="AP10" s="41"/>
      <c r="AQ10" s="78"/>
      <c r="AR10" s="77"/>
      <c r="AS10" s="79"/>
      <c r="AT10" s="33">
        <f>(((COUNTIF('6ème3'!V10:AS10,"A"))*4)+((COUNTIF('6ème3'!V10:AS10,"B"))*3)+((COUNTIF('6ème3'!V10:AS10,"C"))*2)+((COUNTIF('6ème3'!V10:AS10,"D"))*1))/3</f>
        <v>3.3333333333333335</v>
      </c>
      <c r="AU10" s="33" t="str">
        <f t="shared" si="4"/>
        <v>B</v>
      </c>
      <c r="AV10" s="42" t="s">
        <v>30</v>
      </c>
      <c r="AW10" s="77" t="s">
        <v>33</v>
      </c>
      <c r="AX10" s="41"/>
      <c r="AY10" s="78"/>
      <c r="AZ10" s="77"/>
      <c r="BA10" s="80"/>
      <c r="BB10" s="33">
        <f>(((COUNTIF('6ème3'!AV10:BA10,"A"))*4)+((COUNTIF('6ème3'!AV10:BA10,"B"))*3)+((COUNTIF('6ème3'!AV10:BA10,"C"))*2)+((COUNTIF('6ème3'!AV10:BA10,"D"))*1))/2</f>
        <v>2.5</v>
      </c>
      <c r="BC10" s="33" t="str">
        <f t="shared" si="5"/>
        <v>C</v>
      </c>
      <c r="BD10" s="100"/>
      <c r="BE10" s="101"/>
      <c r="BF10" s="41"/>
      <c r="BG10" s="78"/>
      <c r="BH10" s="77"/>
      <c r="BI10" s="41"/>
      <c r="BJ10" s="78"/>
      <c r="BK10" s="77"/>
      <c r="BL10" s="41"/>
      <c r="BM10" s="78"/>
      <c r="BN10" s="77"/>
      <c r="BO10" s="41"/>
      <c r="BP10" s="78"/>
      <c r="BQ10" s="77"/>
      <c r="BR10" s="41"/>
      <c r="BS10" s="78"/>
      <c r="BT10" s="77"/>
      <c r="BU10" s="41"/>
      <c r="BV10" s="78" t="s">
        <v>30</v>
      </c>
      <c r="BW10" s="77"/>
      <c r="BX10" s="41"/>
      <c r="BY10" s="78" t="s">
        <v>30</v>
      </c>
      <c r="BZ10" s="77"/>
      <c r="CA10" s="41"/>
      <c r="CB10" s="78"/>
      <c r="CC10" s="77"/>
      <c r="CD10" s="41"/>
      <c r="CE10" s="78"/>
      <c r="CF10" s="77"/>
      <c r="CG10" s="79"/>
      <c r="CH10" s="33">
        <f>(((COUNTIF('6ème3'!BJ10:CG10,"A"))*4)+((COUNTIF('6ème3'!BJ10:CG10,"B"))*3)+((COUNTIF('6ème3'!BJ10:CG10,"C"))*2)+((COUNTIF('6ème3'!BJ10:CG10,"D"))*1))/2</f>
        <v>4</v>
      </c>
      <c r="CI10" s="33" t="str">
        <f t="shared" si="6"/>
        <v>A</v>
      </c>
      <c r="CJ10" s="32"/>
      <c r="CK10" s="32"/>
      <c r="CL10" s="32"/>
      <c r="CM10" s="78" t="s">
        <v>31</v>
      </c>
      <c r="CN10" s="32"/>
      <c r="CO10" s="32"/>
      <c r="CP10" s="33">
        <f>(((COUNTIF('6ème3'!CJ10:CO10,"A"))*4)+((COUNTIF('6ème3'!CJ10:CO10,"B"))*3)+((COUNTIF('6ème3'!CJ10:CO10,"C"))*2)+((COUNTIF('6ème3'!CJ10:CO10,"D"))*1))/1</f>
        <v>3</v>
      </c>
      <c r="CQ10" s="33" t="str">
        <f t="shared" si="7"/>
        <v>B</v>
      </c>
      <c r="CR10" s="38"/>
    </row>
    <row r="11" spans="1:96" ht="17.100000000000001" customHeight="1" x14ac:dyDescent="0.25">
      <c r="A11" s="91" t="s">
        <v>110</v>
      </c>
      <c r="B11" s="137" t="s">
        <v>32</v>
      </c>
      <c r="C11" s="161" t="s">
        <v>31</v>
      </c>
      <c r="D11" s="135"/>
      <c r="E11" s="136">
        <f>(((COUNTIF('6ème3'!B11:D11,"A"))*4)+((COUNTIF('6ème3'!B11:D11,"B"))*3)+((COUNTIF('6ème3'!B11:D11,"C"))*2)+((COUNTIF('6ème3'!B11:D11,"D"))*1))/2</f>
        <v>2.5</v>
      </c>
      <c r="F11" s="136" t="str">
        <f t="shared" si="0"/>
        <v>C</v>
      </c>
      <c r="G11" s="75" t="s">
        <v>33</v>
      </c>
      <c r="H11" s="32"/>
      <c r="I11" s="32"/>
      <c r="J11" s="33">
        <f>(((COUNTIF('6ème3'!G11:I11,"A"))*4)+((COUNTIF('6ème3'!G11:I11,"B"))*3)+((COUNTIF('6ème3'!G11:I11,"C"))*2)+((COUNTIF('6ème3'!G11:I11,"D"))*1))/1</f>
        <v>1</v>
      </c>
      <c r="K11" s="33" t="str">
        <f t="shared" si="1"/>
        <v>D</v>
      </c>
      <c r="L11" s="94" t="s">
        <v>32</v>
      </c>
      <c r="M11" s="74" t="s">
        <v>33</v>
      </c>
      <c r="N11" s="32"/>
      <c r="O11" s="33">
        <f>(((COUNTIF('6ème3'!L11:N11,"A"))*4)+((COUNTIF('6ème3'!L11:N11,"B"))*3)+((COUNTIF('6ème3'!L11:N11,"C"))*2)+((COUNTIF('6ème3'!L11:N11,"D"))*1))/2</f>
        <v>1.5</v>
      </c>
      <c r="P11" s="33" t="str">
        <f t="shared" si="2"/>
        <v>D</v>
      </c>
      <c r="Q11" s="75" t="s">
        <v>30</v>
      </c>
      <c r="R11" s="32"/>
      <c r="S11" s="32"/>
      <c r="T11" s="33">
        <f>(((COUNTIF('6ème3'!Q11:S11,"A"))*4)+((COUNTIF('6ème3'!Q11:S11,"B"))*3)+((COUNTIF('6ème3'!Q11:S11,"C"))*2)+((COUNTIF('6ème3'!Q11:S11,"D"))*1))/1</f>
        <v>4</v>
      </c>
      <c r="U11" s="33" t="str">
        <f t="shared" si="3"/>
        <v>A</v>
      </c>
      <c r="V11" s="42"/>
      <c r="W11" s="77"/>
      <c r="X11" s="41"/>
      <c r="Y11" s="78" t="s">
        <v>32</v>
      </c>
      <c r="Z11" s="77"/>
      <c r="AA11" s="41"/>
      <c r="AB11" s="78" t="s">
        <v>30</v>
      </c>
      <c r="AC11" s="77"/>
      <c r="AD11" s="41"/>
      <c r="AE11" s="78"/>
      <c r="AF11" s="77"/>
      <c r="AG11" s="41"/>
      <c r="AH11" s="78"/>
      <c r="AI11" s="77"/>
      <c r="AJ11" s="41"/>
      <c r="AK11" s="78" t="s">
        <v>30</v>
      </c>
      <c r="AL11" s="77"/>
      <c r="AM11" s="41"/>
      <c r="AN11" s="78"/>
      <c r="AO11" s="77"/>
      <c r="AP11" s="41"/>
      <c r="AQ11" s="78"/>
      <c r="AR11" s="77"/>
      <c r="AS11" s="79"/>
      <c r="AT11" s="33">
        <f>(((COUNTIF('6ème3'!V11:AS11,"A"))*4)+((COUNTIF('6ème3'!V11:AS11,"B"))*3)+((COUNTIF('6ème3'!V11:AS11,"C"))*2)+((COUNTIF('6ème3'!V11:AS11,"D"))*1))/3</f>
        <v>3.3333333333333335</v>
      </c>
      <c r="AU11" s="33" t="str">
        <f t="shared" si="4"/>
        <v>B</v>
      </c>
      <c r="AV11" s="42" t="s">
        <v>31</v>
      </c>
      <c r="AW11" s="77" t="s">
        <v>32</v>
      </c>
      <c r="AX11" s="41"/>
      <c r="AY11" s="78"/>
      <c r="AZ11" s="77"/>
      <c r="BA11" s="79"/>
      <c r="BB11" s="33">
        <f>(((COUNTIF('6ème3'!AV11:BA11,"A"))*4)+((COUNTIF('6ème3'!AV11:BA11,"B"))*3)+((COUNTIF('6ème3'!AV11:BA11,"C"))*2)+((COUNTIF('6ème3'!AV11:BA11,"D"))*1))/2</f>
        <v>2.5</v>
      </c>
      <c r="BC11" s="33" t="str">
        <f t="shared" si="5"/>
        <v>C</v>
      </c>
      <c r="BD11" s="42"/>
      <c r="BE11" s="77"/>
      <c r="BF11" s="41"/>
      <c r="BG11" s="78"/>
      <c r="BH11" s="77"/>
      <c r="BI11" s="41"/>
      <c r="BJ11" s="78"/>
      <c r="BK11" s="77"/>
      <c r="BL11" s="41"/>
      <c r="BM11" s="78"/>
      <c r="BN11" s="77"/>
      <c r="BO11" s="41"/>
      <c r="BP11" s="78"/>
      <c r="BQ11" s="77"/>
      <c r="BR11" s="41"/>
      <c r="BS11" s="78"/>
      <c r="BT11" s="77"/>
      <c r="BU11" s="41"/>
      <c r="BV11" s="78" t="s">
        <v>33</v>
      </c>
      <c r="BW11" s="77"/>
      <c r="BX11" s="41"/>
      <c r="BY11" s="78" t="s">
        <v>31</v>
      </c>
      <c r="BZ11" s="77"/>
      <c r="CA11" s="41"/>
      <c r="CB11" s="78"/>
      <c r="CC11" s="77"/>
      <c r="CD11" s="41"/>
      <c r="CE11" s="78"/>
      <c r="CF11" s="77"/>
      <c r="CG11" s="79"/>
      <c r="CH11" s="33">
        <f>(((COUNTIF('6ème3'!BJ11:CG11,"A"))*4)+((COUNTIF('6ème3'!BJ11:CG11,"B"))*3)+((COUNTIF('6ème3'!BJ11:CG11,"C"))*2)+((COUNTIF('6ème3'!BJ11:CG11,"D"))*1))/2</f>
        <v>2</v>
      </c>
      <c r="CI11" s="33" t="str">
        <f t="shared" si="6"/>
        <v>C</v>
      </c>
      <c r="CJ11" s="32"/>
      <c r="CK11" s="32"/>
      <c r="CL11" s="32"/>
      <c r="CM11" s="78" t="s">
        <v>31</v>
      </c>
      <c r="CN11" s="32"/>
      <c r="CO11" s="32"/>
      <c r="CP11" s="33">
        <f>(((COUNTIF('6ème3'!CJ11:CO11,"A"))*4)+((COUNTIF('6ème3'!CJ11:CO11,"B"))*3)+((COUNTIF('6ème3'!CJ11:CO11,"C"))*2)+((COUNTIF('6ème3'!CJ11:CO11,"D"))*1))/1</f>
        <v>3</v>
      </c>
      <c r="CQ11" s="33" t="str">
        <f t="shared" si="7"/>
        <v>B</v>
      </c>
      <c r="CR11" s="38"/>
    </row>
    <row r="12" spans="1:96" ht="17.100000000000001" customHeight="1" x14ac:dyDescent="0.25">
      <c r="A12" s="91" t="s">
        <v>111</v>
      </c>
      <c r="B12" s="137" t="s">
        <v>30</v>
      </c>
      <c r="C12" s="161" t="s">
        <v>31</v>
      </c>
      <c r="D12" s="135"/>
      <c r="E12" s="136">
        <f>(((COUNTIF('6ème3'!B12:D12,"A"))*4)+((COUNTIF('6ème3'!B12:D12,"B"))*3)+((COUNTIF('6ème3'!B12:D12,"C"))*2)+((COUNTIF('6ème3'!B12:D12,"D"))*1))/2</f>
        <v>3.5</v>
      </c>
      <c r="F12" s="136" t="str">
        <f t="shared" si="0"/>
        <v>B</v>
      </c>
      <c r="G12" s="75" t="s">
        <v>32</v>
      </c>
      <c r="H12" s="32"/>
      <c r="I12" s="32"/>
      <c r="J12" s="33">
        <f>(((COUNTIF('6ème3'!G12:I12,"A"))*4)+((COUNTIF('6ème3'!G12:I12,"B"))*3)+((COUNTIF('6ème3'!G12:I12,"C"))*2)+((COUNTIF('6ème3'!G12:I12,"D"))*1))/1</f>
        <v>2</v>
      </c>
      <c r="K12" s="33" t="str">
        <f t="shared" si="1"/>
        <v>C</v>
      </c>
      <c r="L12" s="94"/>
      <c r="M12" s="74" t="s">
        <v>30</v>
      </c>
      <c r="N12" s="32"/>
      <c r="O12" s="33">
        <f>(((COUNTIF('6ème3'!L12:N12,"A"))*4)+((COUNTIF('6ème3'!L12:N12,"B"))*3)+((COUNTIF('6ème3'!L12:N12,"C"))*2)+((COUNTIF('6ème3'!L12:N12,"D"))*1))/1</f>
        <v>4</v>
      </c>
      <c r="P12" s="33" t="str">
        <f t="shared" si="2"/>
        <v>A</v>
      </c>
      <c r="Q12" s="75"/>
      <c r="R12" s="32"/>
      <c r="S12" s="32"/>
      <c r="T12" s="33"/>
      <c r="U12" s="33"/>
      <c r="V12" s="42"/>
      <c r="W12" s="77"/>
      <c r="X12" s="41"/>
      <c r="Y12" s="78"/>
      <c r="Z12" s="77"/>
      <c r="AA12" s="41"/>
      <c r="AB12" s="78"/>
      <c r="AC12" s="77"/>
      <c r="AD12" s="41"/>
      <c r="AE12" s="78"/>
      <c r="AF12" s="77"/>
      <c r="AG12" s="41"/>
      <c r="AH12" s="78"/>
      <c r="AI12" s="77"/>
      <c r="AJ12" s="41"/>
      <c r="AK12" s="78" t="s">
        <v>32</v>
      </c>
      <c r="AL12" s="77"/>
      <c r="AM12" s="41"/>
      <c r="AN12" s="78"/>
      <c r="AO12" s="77"/>
      <c r="AP12" s="41"/>
      <c r="AQ12" s="78"/>
      <c r="AR12" s="77"/>
      <c r="AS12" s="79"/>
      <c r="AT12" s="33">
        <f>(((COUNTIF('6ème3'!V12:AS12,"A"))*4)+((COUNTIF('6ème3'!V12:AS12,"B"))*3)+((COUNTIF('6ème3'!V12:AS12,"C"))*2)+((COUNTIF('6ème3'!V12:AS12,"D"))*1))/1</f>
        <v>2</v>
      </c>
      <c r="AU12" s="33" t="str">
        <f t="shared" si="4"/>
        <v>C</v>
      </c>
      <c r="AV12" s="42" t="s">
        <v>30</v>
      </c>
      <c r="AW12" s="77" t="s">
        <v>33</v>
      </c>
      <c r="AX12" s="41"/>
      <c r="AY12" s="78"/>
      <c r="AZ12" s="77"/>
      <c r="BA12" s="79"/>
      <c r="BB12" s="33">
        <f>(((COUNTIF('6ème3'!AV12:BA12,"A"))*4)+((COUNTIF('6ème3'!AV12:BA12,"B"))*3)+((COUNTIF('6ème3'!AV12:BA12,"C"))*2)+((COUNTIF('6ème3'!AV12:BA12,"D"))*1))/2</f>
        <v>2.5</v>
      </c>
      <c r="BC12" s="33" t="str">
        <f t="shared" si="5"/>
        <v>C</v>
      </c>
      <c r="BD12" s="42"/>
      <c r="BE12" s="77"/>
      <c r="BF12" s="41"/>
      <c r="BG12" s="78"/>
      <c r="BH12" s="77"/>
      <c r="BI12" s="41"/>
      <c r="BJ12" s="78"/>
      <c r="BK12" s="77"/>
      <c r="BL12" s="41"/>
      <c r="BM12" s="78"/>
      <c r="BN12" s="77"/>
      <c r="BO12" s="41"/>
      <c r="BP12" s="78"/>
      <c r="BQ12" s="77"/>
      <c r="BR12" s="41"/>
      <c r="BS12" s="78"/>
      <c r="BT12" s="77"/>
      <c r="BU12" s="41"/>
      <c r="BV12" s="78" t="s">
        <v>31</v>
      </c>
      <c r="BW12" s="77"/>
      <c r="BX12" s="41"/>
      <c r="BY12" s="78" t="s">
        <v>30</v>
      </c>
      <c r="BZ12" s="77"/>
      <c r="CA12" s="41"/>
      <c r="CB12" s="78"/>
      <c r="CC12" s="77"/>
      <c r="CD12" s="41"/>
      <c r="CE12" s="78"/>
      <c r="CF12" s="77"/>
      <c r="CG12" s="79"/>
      <c r="CH12" s="33">
        <f>(((COUNTIF('6ème3'!BJ12:CG12,"A"))*4)+((COUNTIF('6ème3'!BJ12:CG12,"B"))*3)+((COUNTIF('6ème3'!BJ12:CG12,"C"))*2)+((COUNTIF('6ème3'!BJ12:CG12,"D"))*1))/2</f>
        <v>3.5</v>
      </c>
      <c r="CI12" s="33" t="str">
        <f t="shared" si="6"/>
        <v>B</v>
      </c>
      <c r="CJ12" s="32"/>
      <c r="CK12" s="32"/>
      <c r="CL12" s="32"/>
      <c r="CM12" s="78" t="s">
        <v>31</v>
      </c>
      <c r="CN12" s="32"/>
      <c r="CO12" s="32"/>
      <c r="CP12" s="33">
        <f>(((COUNTIF('6ème3'!CJ12:CO12,"A"))*4)+((COUNTIF('6ème3'!CJ12:CO12,"B"))*3)+((COUNTIF('6ème3'!CJ12:CO12,"C"))*2)+((COUNTIF('6ème3'!CJ12:CO12,"D"))*1))/1</f>
        <v>3</v>
      </c>
      <c r="CQ12" s="33" t="str">
        <f t="shared" si="7"/>
        <v>B</v>
      </c>
      <c r="CR12" s="38"/>
    </row>
    <row r="13" spans="1:96" ht="17.100000000000001" customHeight="1" x14ac:dyDescent="0.25">
      <c r="A13" s="91" t="s">
        <v>112</v>
      </c>
      <c r="B13" s="137" t="s">
        <v>32</v>
      </c>
      <c r="C13" s="161" t="s">
        <v>32</v>
      </c>
      <c r="D13" s="135"/>
      <c r="E13" s="136">
        <f>(((COUNTIF('6ème3'!B13:D13,"A"))*4)+((COUNTIF('6ème3'!B13:D13,"B"))*3)+((COUNTIF('6ème3'!B13:D13,"C"))*2)+((COUNTIF('6ème3'!B13:D13,"D"))*1))/2</f>
        <v>2</v>
      </c>
      <c r="F13" s="136" t="str">
        <f t="shared" si="0"/>
        <v>C</v>
      </c>
      <c r="G13" s="75" t="s">
        <v>33</v>
      </c>
      <c r="H13" s="32"/>
      <c r="I13" s="32"/>
      <c r="J13" s="33">
        <f>(((COUNTIF('6ème3'!G13:I13,"A"))*4)+((COUNTIF('6ème3'!G13:I13,"B"))*3)+((COUNTIF('6ème3'!G13:I13,"C"))*2)+((COUNTIF('6ème3'!G13:I13,"D"))*1))/1</f>
        <v>1</v>
      </c>
      <c r="K13" s="33" t="str">
        <f t="shared" si="1"/>
        <v>D</v>
      </c>
      <c r="L13" s="94" t="s">
        <v>30</v>
      </c>
      <c r="M13" s="74" t="s">
        <v>32</v>
      </c>
      <c r="N13" s="32"/>
      <c r="O13" s="33">
        <f>(((COUNTIF('6ème3'!L13:N13,"A"))*4)+((COUNTIF('6ème3'!L13:N13,"B"))*3)+((COUNTIF('6ème3'!L13:N13,"C"))*2)+((COUNTIF('6ème3'!L13:N13,"D"))*1))/2</f>
        <v>3</v>
      </c>
      <c r="P13" s="33" t="str">
        <f t="shared" si="2"/>
        <v>B</v>
      </c>
      <c r="Q13" s="75" t="s">
        <v>30</v>
      </c>
      <c r="R13" s="32"/>
      <c r="S13" s="32"/>
      <c r="T13" s="33">
        <f>(((COUNTIF('6ème3'!Q13:S13,"A"))*4)+((COUNTIF('6ème3'!Q13:S13,"B"))*3)+((COUNTIF('6ème3'!Q13:S13,"C"))*2)+((COUNTIF('6ème3'!Q13:S13,"D"))*1))/1</f>
        <v>4</v>
      </c>
      <c r="U13" s="33" t="str">
        <f t="shared" si="3"/>
        <v>A</v>
      </c>
      <c r="V13" s="42"/>
      <c r="W13" s="77"/>
      <c r="X13" s="41"/>
      <c r="Y13" s="78" t="s">
        <v>30</v>
      </c>
      <c r="Z13" s="77"/>
      <c r="AA13" s="41"/>
      <c r="AB13" s="78" t="s">
        <v>30</v>
      </c>
      <c r="AC13" s="77"/>
      <c r="AD13" s="41"/>
      <c r="AE13" s="78"/>
      <c r="AF13" s="77"/>
      <c r="AG13" s="41"/>
      <c r="AH13" s="78"/>
      <c r="AI13" s="77"/>
      <c r="AJ13" s="41"/>
      <c r="AK13" s="78" t="s">
        <v>33</v>
      </c>
      <c r="AL13" s="77"/>
      <c r="AM13" s="41"/>
      <c r="AN13" s="78"/>
      <c r="AO13" s="77"/>
      <c r="AP13" s="41"/>
      <c r="AQ13" s="78"/>
      <c r="AR13" s="77"/>
      <c r="AS13" s="79"/>
      <c r="AT13" s="33">
        <f>(((COUNTIF('6ème3'!V13:AS13,"A"))*4)+((COUNTIF('6ème3'!V13:AS13,"B"))*3)+((COUNTIF('6ème3'!V13:AS13,"C"))*2)+((COUNTIF('6ème3'!V13:AS13,"D"))*1))/3</f>
        <v>3</v>
      </c>
      <c r="AU13" s="33" t="str">
        <f t="shared" si="4"/>
        <v>B</v>
      </c>
      <c r="AV13" s="42" t="s">
        <v>31</v>
      </c>
      <c r="AW13" s="77" t="s">
        <v>32</v>
      </c>
      <c r="AX13" s="41"/>
      <c r="AY13" s="78"/>
      <c r="AZ13" s="77"/>
      <c r="BA13" s="79"/>
      <c r="BB13" s="33">
        <f>(((COUNTIF('6ème3'!AV13:BA13,"A"))*4)+((COUNTIF('6ème3'!AV13:BA13,"B"))*3)+((COUNTIF('6ème3'!AV13:BA13,"C"))*2)+((COUNTIF('6ème3'!AV13:BA13,"D"))*1))/2</f>
        <v>2.5</v>
      </c>
      <c r="BC13" s="33" t="str">
        <f t="shared" si="5"/>
        <v>C</v>
      </c>
      <c r="BD13" s="42"/>
      <c r="BE13" s="77"/>
      <c r="BF13" s="41"/>
      <c r="BG13" s="78"/>
      <c r="BH13" s="77"/>
      <c r="BI13" s="41"/>
      <c r="BJ13" s="78"/>
      <c r="BK13" s="77"/>
      <c r="BL13" s="41"/>
      <c r="BM13" s="78"/>
      <c r="BN13" s="77"/>
      <c r="BO13" s="41"/>
      <c r="BP13" s="78"/>
      <c r="BQ13" s="77"/>
      <c r="BR13" s="41"/>
      <c r="BS13" s="78"/>
      <c r="BT13" s="77"/>
      <c r="BU13" s="41"/>
      <c r="BV13" s="78" t="s">
        <v>33</v>
      </c>
      <c r="BW13" s="77"/>
      <c r="BX13" s="41"/>
      <c r="BY13" s="78" t="s">
        <v>30</v>
      </c>
      <c r="BZ13" s="77"/>
      <c r="CA13" s="41"/>
      <c r="CB13" s="78"/>
      <c r="CC13" s="77"/>
      <c r="CD13" s="41"/>
      <c r="CE13" s="78"/>
      <c r="CF13" s="77"/>
      <c r="CG13" s="79"/>
      <c r="CH13" s="33">
        <f>(((COUNTIF('6ème3'!BJ13:CG13,"A"))*4)+((COUNTIF('6ème3'!BJ13:CG13,"B"))*3)+((COUNTIF('6ème3'!BJ13:CG13,"C"))*2)+((COUNTIF('6ème3'!BJ13:CG13,"D"))*1))/2</f>
        <v>2.5</v>
      </c>
      <c r="CI13" s="33" t="str">
        <f t="shared" si="6"/>
        <v>C</v>
      </c>
      <c r="CJ13" s="32"/>
      <c r="CK13" s="32"/>
      <c r="CL13" s="32"/>
      <c r="CM13" s="78" t="s">
        <v>31</v>
      </c>
      <c r="CN13" s="32"/>
      <c r="CO13" s="32"/>
      <c r="CP13" s="33">
        <f>(((COUNTIF('6ème3'!CJ13:CO13,"A"))*4)+((COUNTIF('6ème3'!CJ13:CO13,"B"))*3)+((COUNTIF('6ème3'!CJ13:CO13,"C"))*2)+((COUNTIF('6ème3'!CJ13:CO13,"D"))*1))/1</f>
        <v>3</v>
      </c>
      <c r="CQ13" s="33" t="str">
        <f t="shared" si="7"/>
        <v>B</v>
      </c>
      <c r="CR13" s="38"/>
    </row>
    <row r="14" spans="1:96" ht="17.100000000000001" customHeight="1" x14ac:dyDescent="0.25">
      <c r="A14" s="91" t="s">
        <v>113</v>
      </c>
      <c r="B14" s="137" t="s">
        <v>31</v>
      </c>
      <c r="C14" s="161" t="s">
        <v>30</v>
      </c>
      <c r="D14" s="135"/>
      <c r="E14" s="136">
        <f>(((COUNTIF('6ème3'!B14:D14,"A"))*4)+((COUNTIF('6ème3'!B14:D14,"B"))*3)+((COUNTIF('6ème3'!B14:D14,"C"))*2)+((COUNTIF('6ème3'!B14:D14,"D"))*1))/2</f>
        <v>3.5</v>
      </c>
      <c r="F14" s="136" t="str">
        <f t="shared" si="0"/>
        <v>B</v>
      </c>
      <c r="G14" s="75" t="s">
        <v>33</v>
      </c>
      <c r="H14" s="32"/>
      <c r="I14" s="32"/>
      <c r="J14" s="33">
        <f>(((COUNTIF('6ème3'!G14:I14,"A"))*4)+((COUNTIF('6ème3'!G14:I14,"B"))*3)+((COUNTIF('6ème3'!G14:I14,"C"))*2)+((COUNTIF('6ème3'!G14:I14,"D"))*1))/1</f>
        <v>1</v>
      </c>
      <c r="K14" s="33" t="str">
        <f t="shared" si="1"/>
        <v>D</v>
      </c>
      <c r="L14" s="94" t="s">
        <v>30</v>
      </c>
      <c r="M14" s="74" t="s">
        <v>31</v>
      </c>
      <c r="N14" s="32"/>
      <c r="O14" s="33">
        <f>(((COUNTIF('6ème3'!L14:N14,"A"))*4)+((COUNTIF('6ème3'!L14:N14,"B"))*3)+((COUNTIF('6ème3'!L14:N14,"C"))*2)+((COUNTIF('6ème3'!L14:N14,"D"))*1))/2</f>
        <v>3.5</v>
      </c>
      <c r="P14" s="33" t="str">
        <f t="shared" si="2"/>
        <v>B</v>
      </c>
      <c r="Q14" s="75" t="s">
        <v>30</v>
      </c>
      <c r="R14" s="32"/>
      <c r="S14" s="32"/>
      <c r="T14" s="33">
        <f>(((COUNTIF('6ème3'!Q14:S14,"A"))*4)+((COUNTIF('6ème3'!Q14:S14,"B"))*3)+((COUNTIF('6ème3'!Q14:S14,"C"))*2)+((COUNTIF('6ème3'!Q14:S14,"D"))*1))/1</f>
        <v>4</v>
      </c>
      <c r="U14" s="33" t="str">
        <f t="shared" si="3"/>
        <v>A</v>
      </c>
      <c r="V14" s="42"/>
      <c r="W14" s="77"/>
      <c r="X14" s="41"/>
      <c r="Y14" s="78" t="s">
        <v>30</v>
      </c>
      <c r="Z14" s="77"/>
      <c r="AA14" s="41"/>
      <c r="AB14" s="78" t="s">
        <v>30</v>
      </c>
      <c r="AC14" s="77"/>
      <c r="AD14" s="41"/>
      <c r="AE14" s="78"/>
      <c r="AF14" s="77"/>
      <c r="AG14" s="41"/>
      <c r="AH14" s="78"/>
      <c r="AI14" s="77"/>
      <c r="AJ14" s="41"/>
      <c r="AK14" s="78" t="s">
        <v>30</v>
      </c>
      <c r="AL14" s="77"/>
      <c r="AM14" s="41"/>
      <c r="AN14" s="78"/>
      <c r="AO14" s="77"/>
      <c r="AP14" s="41"/>
      <c r="AQ14" s="78"/>
      <c r="AR14" s="77"/>
      <c r="AS14" s="79"/>
      <c r="AT14" s="33">
        <f>(((COUNTIF('6ème3'!V14:AS14,"A"))*4)+((COUNTIF('6ème3'!V14:AS14,"B"))*3)+((COUNTIF('6ème3'!V14:AS14,"C"))*2)+((COUNTIF('6ème3'!V14:AS14,"D"))*1))/3</f>
        <v>4</v>
      </c>
      <c r="AU14" s="33" t="str">
        <f t="shared" si="4"/>
        <v>A</v>
      </c>
      <c r="AV14" s="42" t="s">
        <v>30</v>
      </c>
      <c r="AW14" s="77" t="s">
        <v>33</v>
      </c>
      <c r="AX14" s="41"/>
      <c r="AY14" s="78"/>
      <c r="AZ14" s="77"/>
      <c r="BA14" s="79"/>
      <c r="BB14" s="33">
        <f>(((COUNTIF('6ème3'!AV14:BA14,"A"))*4)+((COUNTIF('6ème3'!AV14:BA14,"B"))*3)+((COUNTIF('6ème3'!AV14:BA14,"C"))*2)+((COUNTIF('6ème3'!AV14:BA14,"D"))*1))/2</f>
        <v>2.5</v>
      </c>
      <c r="BC14" s="33" t="str">
        <f t="shared" si="5"/>
        <v>C</v>
      </c>
      <c r="BD14" s="42"/>
      <c r="BE14" s="77"/>
      <c r="BF14" s="41"/>
      <c r="BG14" s="78"/>
      <c r="BH14" s="77"/>
      <c r="BI14" s="41"/>
      <c r="BJ14" s="78"/>
      <c r="BK14" s="77"/>
      <c r="BL14" s="41"/>
      <c r="BM14" s="78"/>
      <c r="BN14" s="77"/>
      <c r="BO14" s="41"/>
      <c r="BP14" s="78"/>
      <c r="BQ14" s="77"/>
      <c r="BR14" s="41"/>
      <c r="BS14" s="78"/>
      <c r="BT14" s="77"/>
      <c r="BU14" s="41"/>
      <c r="BV14" s="78" t="s">
        <v>33</v>
      </c>
      <c r="BW14" s="77"/>
      <c r="BX14" s="41"/>
      <c r="BY14" s="78" t="s">
        <v>31</v>
      </c>
      <c r="BZ14" s="77"/>
      <c r="CA14" s="41"/>
      <c r="CB14" s="78"/>
      <c r="CC14" s="77"/>
      <c r="CD14" s="41"/>
      <c r="CE14" s="78"/>
      <c r="CF14" s="77"/>
      <c r="CG14" s="79"/>
      <c r="CH14" s="33">
        <f>(((COUNTIF('6ème3'!BJ14:CG14,"A"))*4)+((COUNTIF('6ème3'!BJ14:CG14,"B"))*3)+((COUNTIF('6ème3'!BJ14:CG14,"C"))*2)+((COUNTIF('6ème3'!BJ14:CG14,"D"))*1))/2</f>
        <v>2</v>
      </c>
      <c r="CI14" s="33" t="str">
        <f t="shared" si="6"/>
        <v>C</v>
      </c>
      <c r="CJ14" s="32"/>
      <c r="CK14" s="32"/>
      <c r="CL14" s="32"/>
      <c r="CM14" s="78" t="s">
        <v>31</v>
      </c>
      <c r="CN14" s="32"/>
      <c r="CO14" s="32"/>
      <c r="CP14" s="33">
        <f>(((COUNTIF('6ème3'!CJ14:CO14,"A"))*4)+((COUNTIF('6ème3'!CJ14:CO14,"B"))*3)+((COUNTIF('6ème3'!CJ14:CO14,"C"))*2)+((COUNTIF('6ème3'!CJ14:CO14,"D"))*1))/1</f>
        <v>3</v>
      </c>
      <c r="CQ14" s="33" t="str">
        <f t="shared" si="7"/>
        <v>B</v>
      </c>
      <c r="CR14" s="38"/>
    </row>
    <row r="15" spans="1:96" ht="17.100000000000001" customHeight="1" x14ac:dyDescent="0.25">
      <c r="A15" s="91" t="s">
        <v>114</v>
      </c>
      <c r="B15" s="137" t="s">
        <v>31</v>
      </c>
      <c r="C15" s="161" t="s">
        <v>30</v>
      </c>
      <c r="D15" s="135"/>
      <c r="E15" s="136">
        <f>(((COUNTIF('6ème3'!B15:D15,"A"))*4)+((COUNTIF('6ème3'!B15:D15,"B"))*3)+((COUNTIF('6ème3'!B15:D15,"C"))*2)+((COUNTIF('6ème3'!B15:D15,"D"))*1))/2</f>
        <v>3.5</v>
      </c>
      <c r="F15" s="136" t="str">
        <f t="shared" si="0"/>
        <v>B</v>
      </c>
      <c r="G15" s="75" t="s">
        <v>31</v>
      </c>
      <c r="H15" s="32"/>
      <c r="I15" s="32"/>
      <c r="J15" s="33">
        <f>(((COUNTIF('6ème3'!G15:I15,"A"))*4)+((COUNTIF('6ème3'!G15:I15,"B"))*3)+((COUNTIF('6ème3'!G15:I15,"C"))*2)+((COUNTIF('6ème3'!G15:I15,"D"))*1))/1</f>
        <v>3</v>
      </c>
      <c r="K15" s="33" t="str">
        <f t="shared" si="1"/>
        <v>B</v>
      </c>
      <c r="L15" s="94"/>
      <c r="M15" s="74" t="s">
        <v>31</v>
      </c>
      <c r="N15" s="32"/>
      <c r="O15" s="33">
        <f>(((COUNTIF('6ème3'!L15:N15,"A"))*4)+((COUNTIF('6ème3'!L15:N15,"B"))*3)+((COUNTIF('6ème3'!L15:N15,"C"))*2)+((COUNTIF('6ème3'!L15:N15,"D"))*1))/1</f>
        <v>3</v>
      </c>
      <c r="P15" s="33" t="str">
        <f t="shared" si="2"/>
        <v>B</v>
      </c>
      <c r="Q15" s="75"/>
      <c r="R15" s="32"/>
      <c r="S15" s="32"/>
      <c r="T15" s="33"/>
      <c r="U15" s="33"/>
      <c r="V15" s="42"/>
      <c r="W15" s="77"/>
      <c r="X15" s="41"/>
      <c r="Y15" s="78"/>
      <c r="Z15" s="77"/>
      <c r="AA15" s="41"/>
      <c r="AB15" s="78"/>
      <c r="AC15" s="77"/>
      <c r="AD15" s="41"/>
      <c r="AE15" s="78"/>
      <c r="AF15" s="77"/>
      <c r="AG15" s="41"/>
      <c r="AH15" s="78"/>
      <c r="AI15" s="77"/>
      <c r="AJ15" s="41"/>
      <c r="AK15" s="78" t="s">
        <v>32</v>
      </c>
      <c r="AL15" s="77"/>
      <c r="AM15" s="41"/>
      <c r="AN15" s="78"/>
      <c r="AO15" s="77"/>
      <c r="AP15" s="41"/>
      <c r="AQ15" s="78"/>
      <c r="AR15" s="77"/>
      <c r="AS15" s="79"/>
      <c r="AT15" s="33">
        <f>(((COUNTIF('6ème3'!V15:AS15,"A"))*4)+((COUNTIF('6ème3'!V15:AS15,"B"))*3)+((COUNTIF('6ème3'!V15:AS15,"C"))*2)+((COUNTIF('6ème3'!V15:AS15,"D"))*1))/1</f>
        <v>2</v>
      </c>
      <c r="AU15" s="33" t="str">
        <f t="shared" si="4"/>
        <v>C</v>
      </c>
      <c r="AV15" s="42" t="s">
        <v>30</v>
      </c>
      <c r="AW15" s="77" t="s">
        <v>32</v>
      </c>
      <c r="AX15" s="41"/>
      <c r="AY15" s="78"/>
      <c r="AZ15" s="77"/>
      <c r="BA15" s="79"/>
      <c r="BB15" s="33">
        <f>(((COUNTIF('6ème3'!AV15:BA15,"A"))*4)+((COUNTIF('6ème3'!AV15:BA15,"B"))*3)+((COUNTIF('6ème3'!AV15:BA15,"C"))*2)+((COUNTIF('6ème3'!AV15:BA15,"D"))*1))/2</f>
        <v>3</v>
      </c>
      <c r="BC15" s="33" t="str">
        <f t="shared" si="5"/>
        <v>B</v>
      </c>
      <c r="BD15" s="42"/>
      <c r="BE15" s="77"/>
      <c r="BF15" s="41"/>
      <c r="BG15" s="78"/>
      <c r="BH15" s="77"/>
      <c r="BI15" s="41"/>
      <c r="BJ15" s="78"/>
      <c r="BK15" s="77"/>
      <c r="BL15" s="41"/>
      <c r="BM15" s="78"/>
      <c r="BN15" s="77"/>
      <c r="BO15" s="41"/>
      <c r="BP15" s="78"/>
      <c r="BQ15" s="77"/>
      <c r="BR15" s="41"/>
      <c r="BS15" s="78"/>
      <c r="BT15" s="77"/>
      <c r="BU15" s="41"/>
      <c r="BV15" s="78" t="s">
        <v>33</v>
      </c>
      <c r="BW15" s="77"/>
      <c r="BX15" s="41"/>
      <c r="BY15" s="78" t="s">
        <v>30</v>
      </c>
      <c r="BZ15" s="77"/>
      <c r="CA15" s="41"/>
      <c r="CB15" s="78"/>
      <c r="CC15" s="77"/>
      <c r="CD15" s="41"/>
      <c r="CE15" s="78"/>
      <c r="CF15" s="77"/>
      <c r="CG15" s="79"/>
      <c r="CH15" s="33">
        <f>(((COUNTIF('6ème3'!BJ15:CG15,"A"))*4)+((COUNTIF('6ème3'!BJ15:CG15,"B"))*3)+((COUNTIF('6ème3'!BJ15:CG15,"C"))*2)+((COUNTIF('6ème3'!BJ15:CG15,"D"))*1))/2</f>
        <v>2.5</v>
      </c>
      <c r="CI15" s="33" t="str">
        <f t="shared" si="6"/>
        <v>C</v>
      </c>
      <c r="CJ15" s="32"/>
      <c r="CK15" s="32"/>
      <c r="CL15" s="32"/>
      <c r="CM15" s="78"/>
      <c r="CN15" s="32"/>
      <c r="CO15" s="32"/>
      <c r="CP15" s="33"/>
      <c r="CQ15" s="33"/>
      <c r="CR15" s="38"/>
    </row>
    <row r="16" spans="1:96" ht="17.100000000000001" customHeight="1" x14ac:dyDescent="0.25">
      <c r="A16" s="91" t="s">
        <v>115</v>
      </c>
      <c r="B16" s="137" t="s">
        <v>31</v>
      </c>
      <c r="C16" s="161" t="s">
        <v>33</v>
      </c>
      <c r="D16" s="135"/>
      <c r="E16" s="136">
        <f>(((COUNTIF('6ème3'!B16:D16,"A"))*4)+((COUNTIF('6ème3'!B16:D16,"B"))*3)+((COUNTIF('6ème3'!B16:D16,"C"))*2)+((COUNTIF('6ème3'!B16:D16,"D"))*1))/2</f>
        <v>2</v>
      </c>
      <c r="F16" s="136" t="str">
        <f t="shared" si="0"/>
        <v>C</v>
      </c>
      <c r="G16" s="75" t="s">
        <v>33</v>
      </c>
      <c r="H16" s="32"/>
      <c r="I16" s="32"/>
      <c r="J16" s="33">
        <f>(((COUNTIF('6ème3'!G16:I16,"A"))*4)+((COUNTIF('6ème3'!G16:I16,"B"))*3)+((COUNTIF('6ème3'!G16:I16,"C"))*2)+((COUNTIF('6ème3'!G16:I16,"D"))*1))/1</f>
        <v>1</v>
      </c>
      <c r="K16" s="33" t="str">
        <f t="shared" si="1"/>
        <v>D</v>
      </c>
      <c r="L16" s="94" t="s">
        <v>32</v>
      </c>
      <c r="M16" s="74" t="s">
        <v>32</v>
      </c>
      <c r="N16" s="32"/>
      <c r="O16" s="33">
        <f>(((COUNTIF('6ème3'!L16:N16,"A"))*4)+((COUNTIF('6ème3'!L16:N16,"B"))*3)+((COUNTIF('6ème3'!L16:N16,"C"))*2)+((COUNTIF('6ème3'!L16:N16,"D"))*1))/2</f>
        <v>2</v>
      </c>
      <c r="P16" s="33" t="str">
        <f t="shared" si="2"/>
        <v>C</v>
      </c>
      <c r="Q16" s="75" t="s">
        <v>32</v>
      </c>
      <c r="R16" s="32"/>
      <c r="S16" s="32"/>
      <c r="T16" s="33">
        <f>(((COUNTIF('6ème3'!Q16:S16,"A"))*4)+((COUNTIF('6ème3'!Q16:S16,"B"))*3)+((COUNTIF('6ème3'!Q16:S16,"C"))*2)+((COUNTIF('6ème3'!Q16:S16,"D"))*1))/1</f>
        <v>2</v>
      </c>
      <c r="U16" s="33" t="str">
        <f t="shared" si="3"/>
        <v>C</v>
      </c>
      <c r="V16" s="42"/>
      <c r="W16" s="77"/>
      <c r="X16" s="41"/>
      <c r="Y16" s="78" t="s">
        <v>31</v>
      </c>
      <c r="Z16" s="77"/>
      <c r="AA16" s="41"/>
      <c r="AB16" s="78" t="s">
        <v>32</v>
      </c>
      <c r="AC16" s="77"/>
      <c r="AD16" s="41"/>
      <c r="AE16" s="78"/>
      <c r="AF16" s="77"/>
      <c r="AG16" s="41"/>
      <c r="AH16" s="78"/>
      <c r="AI16" s="77"/>
      <c r="AJ16" s="41"/>
      <c r="AK16" s="78" t="s">
        <v>31</v>
      </c>
      <c r="AL16" s="77"/>
      <c r="AM16" s="41"/>
      <c r="AN16" s="78"/>
      <c r="AO16" s="77"/>
      <c r="AP16" s="41"/>
      <c r="AQ16" s="78"/>
      <c r="AR16" s="77"/>
      <c r="AS16" s="79"/>
      <c r="AT16" s="33">
        <f>(((COUNTIF('6ème3'!V16:AS16,"A"))*4)+((COUNTIF('6ème3'!V16:AS16,"B"))*3)+((COUNTIF('6ème3'!V16:AS16,"C"))*2)+((COUNTIF('6ème3'!V16:AS16,"D"))*1))/3</f>
        <v>2.6666666666666665</v>
      </c>
      <c r="AU16" s="33" t="str">
        <f t="shared" si="4"/>
        <v>C</v>
      </c>
      <c r="AV16" s="42" t="s">
        <v>30</v>
      </c>
      <c r="AW16" s="77" t="s">
        <v>30</v>
      </c>
      <c r="AX16" s="41"/>
      <c r="AY16" s="78"/>
      <c r="AZ16" s="77"/>
      <c r="BA16" s="79"/>
      <c r="BB16" s="33">
        <f>(((COUNTIF('6ème3'!AV16:BA16,"A"))*4)+((COUNTIF('6ème3'!AV16:BA16,"B"))*3)+((COUNTIF('6ème3'!AV16:BA16,"C"))*2)+((COUNTIF('6ème3'!AV16:BA16,"D"))*1))/2</f>
        <v>4</v>
      </c>
      <c r="BC16" s="33" t="str">
        <f t="shared" si="5"/>
        <v>A</v>
      </c>
      <c r="BD16" s="42"/>
      <c r="BE16" s="77"/>
      <c r="BF16" s="41"/>
      <c r="BG16" s="78"/>
      <c r="BH16" s="77"/>
      <c r="BI16" s="41"/>
      <c r="BJ16" s="78"/>
      <c r="BK16" s="77"/>
      <c r="BL16" s="41"/>
      <c r="BM16" s="78"/>
      <c r="BN16" s="77"/>
      <c r="BO16" s="41"/>
      <c r="BP16" s="78"/>
      <c r="BQ16" s="77"/>
      <c r="BR16" s="41"/>
      <c r="BS16" s="78"/>
      <c r="BT16" s="77"/>
      <c r="BU16" s="41"/>
      <c r="BV16" s="78" t="s">
        <v>31</v>
      </c>
      <c r="BW16" s="77"/>
      <c r="BX16" s="41"/>
      <c r="BY16" s="78" t="s">
        <v>31</v>
      </c>
      <c r="BZ16" s="77"/>
      <c r="CA16" s="41"/>
      <c r="CB16" s="78"/>
      <c r="CC16" s="77"/>
      <c r="CD16" s="41"/>
      <c r="CE16" s="78"/>
      <c r="CF16" s="77"/>
      <c r="CG16" s="79"/>
      <c r="CH16" s="33">
        <f>(((COUNTIF('6ème3'!BJ16:CG16,"A"))*4)+((COUNTIF('6ème3'!BJ16:CG16,"B"))*3)+((COUNTIF('6ème3'!BJ16:CG16,"C"))*2)+((COUNTIF('6ème3'!BJ16:CG16,"D"))*1))/2</f>
        <v>3</v>
      </c>
      <c r="CI16" s="33" t="str">
        <f t="shared" si="6"/>
        <v>B</v>
      </c>
      <c r="CJ16" s="32"/>
      <c r="CK16" s="32"/>
      <c r="CL16" s="32"/>
      <c r="CM16" s="78"/>
      <c r="CN16" s="32"/>
      <c r="CO16" s="32"/>
      <c r="CP16" s="33"/>
      <c r="CQ16" s="33"/>
      <c r="CR16" s="38"/>
    </row>
    <row r="17" spans="1:96" ht="17.100000000000001" customHeight="1" x14ac:dyDescent="0.25">
      <c r="A17" s="91" t="s">
        <v>116</v>
      </c>
      <c r="B17" s="137" t="s">
        <v>32</v>
      </c>
      <c r="C17" s="161" t="s">
        <v>33</v>
      </c>
      <c r="D17" s="135"/>
      <c r="E17" s="136">
        <f>(((COUNTIF('6ème3'!B17:D17,"A"))*4)+((COUNTIF('6ème3'!B17:D17,"B"))*3)+((COUNTIF('6ème3'!B17:D17,"C"))*2)+((COUNTIF('6ème3'!B17:D17,"D"))*1))/2</f>
        <v>1.5</v>
      </c>
      <c r="F17" s="136" t="str">
        <f t="shared" si="0"/>
        <v>D</v>
      </c>
      <c r="G17" s="75" t="s">
        <v>33</v>
      </c>
      <c r="H17" s="32"/>
      <c r="I17" s="32"/>
      <c r="J17" s="33">
        <f>(((COUNTIF('6ème3'!G17:I17,"A"))*4)+((COUNTIF('6ème3'!G17:I17,"B"))*3)+((COUNTIF('6ème3'!G17:I17,"C"))*2)+((COUNTIF('6ème3'!G17:I17,"D"))*1))/1</f>
        <v>1</v>
      </c>
      <c r="K17" s="33" t="str">
        <f t="shared" si="1"/>
        <v>D</v>
      </c>
      <c r="L17" s="94" t="s">
        <v>33</v>
      </c>
      <c r="M17" s="74" t="s">
        <v>31</v>
      </c>
      <c r="N17" s="32"/>
      <c r="O17" s="33">
        <f>(((COUNTIF('6ème3'!L17:N17,"A"))*4)+((COUNTIF('6ème3'!L17:N17,"B"))*3)+((COUNTIF('6ème3'!L17:N17,"C"))*2)+((COUNTIF('6ème3'!L17:N17,"D"))*1))/2</f>
        <v>2</v>
      </c>
      <c r="P17" s="33" t="str">
        <f t="shared" si="2"/>
        <v>C</v>
      </c>
      <c r="Q17" s="75" t="s">
        <v>32</v>
      </c>
      <c r="R17" s="32"/>
      <c r="S17" s="32"/>
      <c r="T17" s="33">
        <f>(((COUNTIF('6ème3'!Q17:S17,"A"))*4)+((COUNTIF('6ème3'!Q17:S17,"B"))*3)+((COUNTIF('6ème3'!Q17:S17,"C"))*2)+((COUNTIF('6ème3'!Q17:S17,"D"))*1))/1</f>
        <v>2</v>
      </c>
      <c r="U17" s="33" t="str">
        <f t="shared" si="3"/>
        <v>C</v>
      </c>
      <c r="V17" s="42"/>
      <c r="W17" s="77"/>
      <c r="X17" s="41"/>
      <c r="Y17" s="78" t="s">
        <v>33</v>
      </c>
      <c r="Z17" s="77"/>
      <c r="AA17" s="41"/>
      <c r="AB17" s="78" t="s">
        <v>32</v>
      </c>
      <c r="AC17" s="77"/>
      <c r="AD17" s="41"/>
      <c r="AE17" s="78"/>
      <c r="AF17" s="77"/>
      <c r="AG17" s="41"/>
      <c r="AH17" s="78"/>
      <c r="AI17" s="77"/>
      <c r="AJ17" s="41"/>
      <c r="AK17" s="78" t="s">
        <v>32</v>
      </c>
      <c r="AL17" s="77"/>
      <c r="AM17" s="41"/>
      <c r="AN17" s="78"/>
      <c r="AO17" s="77"/>
      <c r="AP17" s="41"/>
      <c r="AQ17" s="78"/>
      <c r="AR17" s="77"/>
      <c r="AS17" s="79"/>
      <c r="AT17" s="33">
        <f>(((COUNTIF('6ème3'!V17:AS17,"A"))*4)+((COUNTIF('6ème3'!V17:AS17,"B"))*3)+((COUNTIF('6ème3'!V17:AS17,"C"))*2)+((COUNTIF('6ème3'!V17:AS17,"D"))*1))/3</f>
        <v>1.6666666666666667</v>
      </c>
      <c r="AU17" s="33" t="str">
        <f t="shared" si="4"/>
        <v>C</v>
      </c>
      <c r="AV17" s="42" t="s">
        <v>32</v>
      </c>
      <c r="AW17" s="77" t="s">
        <v>33</v>
      </c>
      <c r="AX17" s="41"/>
      <c r="AY17" s="78"/>
      <c r="AZ17" s="77"/>
      <c r="BA17" s="79"/>
      <c r="BB17" s="33">
        <f>(((COUNTIF('6ème3'!AV17:BA17,"A"))*4)+((COUNTIF('6ème3'!AV17:BA17,"B"))*3)+((COUNTIF('6ème3'!AV17:BA17,"C"))*2)+((COUNTIF('6ème3'!AV17:BA17,"D"))*1))/2</f>
        <v>1.5</v>
      </c>
      <c r="BC17" s="33" t="str">
        <f t="shared" si="5"/>
        <v>D</v>
      </c>
      <c r="BD17" s="42"/>
      <c r="BE17" s="77"/>
      <c r="BF17" s="41"/>
      <c r="BG17" s="78"/>
      <c r="BH17" s="77"/>
      <c r="BI17" s="41"/>
      <c r="BJ17" s="78"/>
      <c r="BK17" s="77"/>
      <c r="BL17" s="41"/>
      <c r="BM17" s="78"/>
      <c r="BN17" s="77"/>
      <c r="BO17" s="41"/>
      <c r="BP17" s="78"/>
      <c r="BQ17" s="77"/>
      <c r="BR17" s="41"/>
      <c r="BS17" s="78"/>
      <c r="BT17" s="77"/>
      <c r="BU17" s="41"/>
      <c r="BV17" s="78" t="s">
        <v>33</v>
      </c>
      <c r="BW17" s="77"/>
      <c r="BX17" s="41"/>
      <c r="BY17" s="78" t="s">
        <v>32</v>
      </c>
      <c r="BZ17" s="77"/>
      <c r="CA17" s="41"/>
      <c r="CB17" s="78"/>
      <c r="CC17" s="77"/>
      <c r="CD17" s="41"/>
      <c r="CE17" s="78"/>
      <c r="CF17" s="77"/>
      <c r="CG17" s="79"/>
      <c r="CH17" s="33">
        <f>(((COUNTIF('6ème3'!BJ17:CG17,"A"))*4)+((COUNTIF('6ème3'!BJ17:CG17,"B"))*3)+((COUNTIF('6ème3'!BJ17:CG17,"C"))*2)+((COUNTIF('6ème3'!BJ17:CG17,"D"))*1))/2</f>
        <v>1.5</v>
      </c>
      <c r="CI17" s="33" t="str">
        <f t="shared" si="6"/>
        <v>D</v>
      </c>
      <c r="CJ17" s="32"/>
      <c r="CK17" s="32"/>
      <c r="CL17" s="32"/>
      <c r="CM17" s="78" t="s">
        <v>32</v>
      </c>
      <c r="CN17" s="32"/>
      <c r="CO17" s="32"/>
      <c r="CP17" s="33">
        <f>(((COUNTIF('6ème3'!CJ17:CO17,"A"))*4)+((COUNTIF('6ème3'!CJ17:CO17,"B"))*3)+((COUNTIF('6ème3'!CJ17:CO17,"C"))*2)+((COUNTIF('6ème3'!CJ17:CO17,"D"))*1))/1</f>
        <v>2</v>
      </c>
      <c r="CQ17" s="33" t="str">
        <f t="shared" si="7"/>
        <v>C</v>
      </c>
      <c r="CR17" s="38"/>
    </row>
    <row r="18" spans="1:96" ht="17.100000000000001" customHeight="1" x14ac:dyDescent="0.25">
      <c r="A18" s="91" t="s">
        <v>117</v>
      </c>
      <c r="B18" s="137" t="s">
        <v>31</v>
      </c>
      <c r="C18" s="161" t="s">
        <v>30</v>
      </c>
      <c r="D18" s="135"/>
      <c r="E18" s="136">
        <f>(((COUNTIF('6ème3'!B18:D18,"A"))*4)+((COUNTIF('6ème3'!B18:D18,"B"))*3)+((COUNTIF('6ème3'!B18:D18,"C"))*2)+((COUNTIF('6ème3'!B18:D18,"D"))*1))/2</f>
        <v>3.5</v>
      </c>
      <c r="F18" s="136" t="str">
        <f t="shared" si="0"/>
        <v>B</v>
      </c>
      <c r="G18" s="75" t="s">
        <v>30</v>
      </c>
      <c r="H18" s="32"/>
      <c r="I18" s="32"/>
      <c r="J18" s="33">
        <f>(((COUNTIF('6ème3'!G18:I18,"A"))*4)+((COUNTIF('6ème3'!G18:I18,"B"))*3)+((COUNTIF('6ème3'!G18:I18,"C"))*2)+((COUNTIF('6ème3'!G18:I18,"D"))*1))/1</f>
        <v>4</v>
      </c>
      <c r="K18" s="33" t="str">
        <f t="shared" si="1"/>
        <v>A</v>
      </c>
      <c r="L18" s="94" t="s">
        <v>30</v>
      </c>
      <c r="M18" s="74" t="s">
        <v>31</v>
      </c>
      <c r="N18" s="32"/>
      <c r="O18" s="33">
        <f>(((COUNTIF('6ème3'!L18:N18,"A"))*4)+((COUNTIF('6ème3'!L18:N18,"B"))*3)+((COUNTIF('6ème3'!L18:N18,"C"))*2)+((COUNTIF('6ème3'!L18:N18,"D"))*1))/2</f>
        <v>3.5</v>
      </c>
      <c r="P18" s="33" t="str">
        <f t="shared" si="2"/>
        <v>B</v>
      </c>
      <c r="Q18" s="75" t="s">
        <v>30</v>
      </c>
      <c r="R18" s="32"/>
      <c r="S18" s="32"/>
      <c r="T18" s="33">
        <f>(((COUNTIF('6ème3'!Q18:S18,"A"))*4)+((COUNTIF('6ème3'!Q18:S18,"B"))*3)+((COUNTIF('6ème3'!Q18:S18,"C"))*2)+((COUNTIF('6ème3'!Q18:S18,"D"))*1))/1</f>
        <v>4</v>
      </c>
      <c r="U18" s="33" t="str">
        <f t="shared" si="3"/>
        <v>A</v>
      </c>
      <c r="V18" s="42"/>
      <c r="W18" s="77"/>
      <c r="X18" s="41"/>
      <c r="Y18" s="78" t="s">
        <v>30</v>
      </c>
      <c r="Z18" s="77"/>
      <c r="AA18" s="41"/>
      <c r="AB18" s="78" t="s">
        <v>30</v>
      </c>
      <c r="AC18" s="77"/>
      <c r="AD18" s="41"/>
      <c r="AE18" s="78"/>
      <c r="AF18" s="77"/>
      <c r="AG18" s="41"/>
      <c r="AH18" s="78"/>
      <c r="AI18" s="77"/>
      <c r="AJ18" s="41"/>
      <c r="AK18" s="78" t="s">
        <v>30</v>
      </c>
      <c r="AL18" s="77"/>
      <c r="AM18" s="41"/>
      <c r="AN18" s="78"/>
      <c r="AO18" s="77"/>
      <c r="AP18" s="41"/>
      <c r="AQ18" s="78"/>
      <c r="AR18" s="77"/>
      <c r="AS18" s="79"/>
      <c r="AT18" s="33">
        <f>(((COUNTIF('6ème3'!V18:AS18,"A"))*4)+((COUNTIF('6ème3'!V18:AS18,"B"))*3)+((COUNTIF('6ème3'!V18:AS18,"C"))*2)+((COUNTIF('6ème3'!V18:AS18,"D"))*1))/3</f>
        <v>4</v>
      </c>
      <c r="AU18" s="33" t="str">
        <f t="shared" si="4"/>
        <v>A</v>
      </c>
      <c r="AV18" s="42" t="s">
        <v>31</v>
      </c>
      <c r="AW18" s="77" t="s">
        <v>32</v>
      </c>
      <c r="AX18" s="41"/>
      <c r="AY18" s="78"/>
      <c r="AZ18" s="77"/>
      <c r="BA18" s="79"/>
      <c r="BB18" s="33">
        <f>(((COUNTIF('6ème3'!AV18:BA18,"A"))*4)+((COUNTIF('6ème3'!AV18:BA18,"B"))*3)+((COUNTIF('6ème3'!AV18:BA18,"C"))*2)+((COUNTIF('6ème3'!AV18:BA18,"D"))*1))/2</f>
        <v>2.5</v>
      </c>
      <c r="BC18" s="33" t="str">
        <f t="shared" si="5"/>
        <v>C</v>
      </c>
      <c r="BD18" s="42"/>
      <c r="BE18" s="77"/>
      <c r="BF18" s="41"/>
      <c r="BG18" s="78"/>
      <c r="BH18" s="77"/>
      <c r="BI18" s="41"/>
      <c r="BJ18" s="78"/>
      <c r="BK18" s="77"/>
      <c r="BL18" s="41"/>
      <c r="BM18" s="78"/>
      <c r="BN18" s="77"/>
      <c r="BO18" s="41"/>
      <c r="BP18" s="78"/>
      <c r="BQ18" s="77"/>
      <c r="BR18" s="41"/>
      <c r="BS18" s="78"/>
      <c r="BT18" s="77"/>
      <c r="BU18" s="41"/>
      <c r="BV18" s="78" t="s">
        <v>31</v>
      </c>
      <c r="BW18" s="77"/>
      <c r="BX18" s="41"/>
      <c r="BY18" s="78" t="s">
        <v>30</v>
      </c>
      <c r="BZ18" s="77"/>
      <c r="CA18" s="41"/>
      <c r="CB18" s="78"/>
      <c r="CC18" s="77"/>
      <c r="CD18" s="41"/>
      <c r="CE18" s="78"/>
      <c r="CF18" s="77"/>
      <c r="CG18" s="79"/>
      <c r="CH18" s="33">
        <f>(((COUNTIF('6ème3'!BJ18:CG18,"A"))*4)+((COUNTIF('6ème3'!BJ18:CG18,"B"))*3)+((COUNTIF('6ème3'!BJ18:CG18,"C"))*2)+((COUNTIF('6ème3'!BJ18:CG18,"D"))*1))/2</f>
        <v>3.5</v>
      </c>
      <c r="CI18" s="33" t="str">
        <f t="shared" si="6"/>
        <v>B</v>
      </c>
      <c r="CJ18" s="32"/>
      <c r="CK18" s="32"/>
      <c r="CL18" s="32"/>
      <c r="CM18" s="78" t="s">
        <v>31</v>
      </c>
      <c r="CN18" s="32"/>
      <c r="CO18" s="32"/>
      <c r="CP18" s="33">
        <f>(((COUNTIF('6ème3'!CJ18:CO18,"A"))*4)+((COUNTIF('6ème3'!CJ18:CO18,"B"))*3)+((COUNTIF('6ème3'!CJ18:CO18,"C"))*2)+((COUNTIF('6ème3'!CJ18:CO18,"D"))*1))/1</f>
        <v>3</v>
      </c>
      <c r="CQ18" s="33" t="str">
        <f t="shared" si="7"/>
        <v>B</v>
      </c>
      <c r="CR18" s="38"/>
    </row>
    <row r="19" spans="1:96" ht="17.100000000000001" customHeight="1" x14ac:dyDescent="0.25">
      <c r="A19" s="91" t="s">
        <v>118</v>
      </c>
      <c r="B19" s="137" t="s">
        <v>32</v>
      </c>
      <c r="C19" s="161" t="s">
        <v>30</v>
      </c>
      <c r="D19" s="135"/>
      <c r="E19" s="136">
        <f>(((COUNTIF('6ème3'!B19:D19,"A"))*4)+((COUNTIF('6ème3'!B19:D19,"B"))*3)+((COUNTIF('6ème3'!B19:D19,"C"))*2)+((COUNTIF('6ème3'!B19:D19,"D"))*1))/2</f>
        <v>3</v>
      </c>
      <c r="F19" s="136" t="str">
        <f t="shared" si="0"/>
        <v>B</v>
      </c>
      <c r="G19" s="75" t="s">
        <v>32</v>
      </c>
      <c r="H19" s="32"/>
      <c r="I19" s="32"/>
      <c r="J19" s="33">
        <f>(((COUNTIF('6ème3'!G19:I19,"A"))*4)+((COUNTIF('6ème3'!G19:I19,"B"))*3)+((COUNTIF('6ème3'!G19:I19,"C"))*2)+((COUNTIF('6ème3'!G19:I19,"D"))*1))/1</f>
        <v>2</v>
      </c>
      <c r="K19" s="33" t="str">
        <f t="shared" si="1"/>
        <v>C</v>
      </c>
      <c r="L19" s="94" t="s">
        <v>30</v>
      </c>
      <c r="M19" s="74" t="s">
        <v>31</v>
      </c>
      <c r="N19" s="32"/>
      <c r="O19" s="33">
        <f>(((COUNTIF('6ème3'!L19:N19,"A"))*4)+((COUNTIF('6ème3'!L19:N19,"B"))*3)+((COUNTIF('6ème3'!L19:N19,"C"))*2)+((COUNTIF('6ème3'!L19:N19,"D"))*1))/2</f>
        <v>3.5</v>
      </c>
      <c r="P19" s="33" t="str">
        <f t="shared" si="2"/>
        <v>B</v>
      </c>
      <c r="Q19" s="75" t="s">
        <v>30</v>
      </c>
      <c r="R19" s="32"/>
      <c r="S19" s="32"/>
      <c r="T19" s="33">
        <f>(((COUNTIF('6ème3'!Q19:S19,"A"))*4)+((COUNTIF('6ème3'!Q19:S19,"B"))*3)+((COUNTIF('6ème3'!Q19:S19,"C"))*2)+((COUNTIF('6ème3'!Q19:S19,"D"))*1))/1</f>
        <v>4</v>
      </c>
      <c r="U19" s="33" t="str">
        <f t="shared" si="3"/>
        <v>A</v>
      </c>
      <c r="V19" s="42"/>
      <c r="W19" s="77"/>
      <c r="X19" s="41"/>
      <c r="Y19" s="78" t="s">
        <v>31</v>
      </c>
      <c r="Z19" s="77"/>
      <c r="AA19" s="41"/>
      <c r="AB19" s="78" t="s">
        <v>30</v>
      </c>
      <c r="AC19" s="77"/>
      <c r="AD19" s="41"/>
      <c r="AE19" s="78"/>
      <c r="AF19" s="77"/>
      <c r="AG19" s="41"/>
      <c r="AH19" s="78"/>
      <c r="AI19" s="77"/>
      <c r="AJ19" s="41"/>
      <c r="AK19" s="78" t="s">
        <v>32</v>
      </c>
      <c r="AL19" s="77"/>
      <c r="AM19" s="41"/>
      <c r="AN19" s="78"/>
      <c r="AO19" s="77"/>
      <c r="AP19" s="41"/>
      <c r="AQ19" s="78"/>
      <c r="AR19" s="77"/>
      <c r="AS19" s="79"/>
      <c r="AT19" s="33">
        <f>(((COUNTIF('6ème3'!V19:AS19,"A"))*4)+((COUNTIF('6ème3'!V19:AS19,"B"))*3)+((COUNTIF('6ème3'!V19:AS19,"C"))*2)+((COUNTIF('6ème3'!V19:AS19,"D"))*1))/3</f>
        <v>3</v>
      </c>
      <c r="AU19" s="33" t="str">
        <f t="shared" si="4"/>
        <v>B</v>
      </c>
      <c r="AV19" s="42" t="s">
        <v>31</v>
      </c>
      <c r="AW19" s="77" t="s">
        <v>33</v>
      </c>
      <c r="AX19" s="41"/>
      <c r="AY19" s="78"/>
      <c r="AZ19" s="77"/>
      <c r="BA19" s="79"/>
      <c r="BB19" s="33">
        <f>(((COUNTIF('6ème3'!AV19:BA19,"A"))*4)+((COUNTIF('6ème3'!AV19:BA19,"B"))*3)+((COUNTIF('6ème3'!AV19:BA19,"C"))*2)+((COUNTIF('6ème3'!AV19:BA19,"D"))*1))/2</f>
        <v>2</v>
      </c>
      <c r="BC19" s="33" t="str">
        <f t="shared" si="5"/>
        <v>C</v>
      </c>
      <c r="BD19" s="42"/>
      <c r="BE19" s="77"/>
      <c r="BF19" s="41"/>
      <c r="BG19" s="78"/>
      <c r="BH19" s="77"/>
      <c r="BI19" s="41"/>
      <c r="BJ19" s="78"/>
      <c r="BK19" s="77"/>
      <c r="BL19" s="41"/>
      <c r="BM19" s="78"/>
      <c r="BN19" s="77"/>
      <c r="BO19" s="41"/>
      <c r="BP19" s="78"/>
      <c r="BQ19" s="77"/>
      <c r="BR19" s="41"/>
      <c r="BS19" s="78"/>
      <c r="BT19" s="77"/>
      <c r="BU19" s="41"/>
      <c r="BV19" s="78" t="s">
        <v>31</v>
      </c>
      <c r="BW19" s="77"/>
      <c r="BX19" s="41"/>
      <c r="BY19" s="78" t="s">
        <v>31</v>
      </c>
      <c r="BZ19" s="77"/>
      <c r="CA19" s="41"/>
      <c r="CB19" s="78"/>
      <c r="CC19" s="77"/>
      <c r="CD19" s="41"/>
      <c r="CE19" s="78"/>
      <c r="CF19" s="77"/>
      <c r="CG19" s="79"/>
      <c r="CH19" s="33">
        <f>(((COUNTIF('6ème3'!BJ19:CG19,"A"))*4)+((COUNTIF('6ème3'!BJ19:CG19,"B"))*3)+((COUNTIF('6ème3'!BJ19:CG19,"C"))*2)+((COUNTIF('6ème3'!BJ19:CG19,"D"))*1))/2</f>
        <v>3</v>
      </c>
      <c r="CI19" s="33" t="str">
        <f t="shared" si="6"/>
        <v>B</v>
      </c>
      <c r="CJ19" s="32"/>
      <c r="CK19" s="32"/>
      <c r="CL19" s="32"/>
      <c r="CM19" s="78" t="s">
        <v>31</v>
      </c>
      <c r="CN19" s="32"/>
      <c r="CO19" s="32"/>
      <c r="CP19" s="33">
        <f>(((COUNTIF('6ème3'!CJ19:CO19,"A"))*4)+((COUNTIF('6ème3'!CJ19:CO19,"B"))*3)+((COUNTIF('6ème3'!CJ19:CO19,"C"))*2)+((COUNTIF('6ème3'!CJ19:CO19,"D"))*1))/1</f>
        <v>3</v>
      </c>
      <c r="CQ19" s="33" t="str">
        <f t="shared" si="7"/>
        <v>B</v>
      </c>
      <c r="CR19" s="38"/>
    </row>
    <row r="20" spans="1:96" ht="17.100000000000001" customHeight="1" x14ac:dyDescent="0.25">
      <c r="A20" s="91" t="s">
        <v>119</v>
      </c>
      <c r="B20" s="137" t="s">
        <v>30</v>
      </c>
      <c r="C20" s="161" t="s">
        <v>31</v>
      </c>
      <c r="D20" s="135"/>
      <c r="E20" s="136">
        <f>(((COUNTIF('6ème3'!B20:D20,"A"))*4)+((COUNTIF('6ème3'!B20:D20,"B"))*3)+((COUNTIF('6ème3'!B20:D20,"C"))*2)+((COUNTIF('6ème3'!B20:D20,"D"))*1))/2</f>
        <v>3.5</v>
      </c>
      <c r="F20" s="136" t="str">
        <f t="shared" si="0"/>
        <v>B</v>
      </c>
      <c r="G20" s="75" t="s">
        <v>31</v>
      </c>
      <c r="H20" s="32"/>
      <c r="I20" s="32"/>
      <c r="J20" s="33">
        <f>(((COUNTIF('6ème3'!G20:I20,"A"))*4)+((COUNTIF('6ème3'!G20:I20,"B"))*3)+((COUNTIF('6ème3'!G20:I20,"C"))*2)+((COUNTIF('6ème3'!G20:I20,"D"))*1))/1</f>
        <v>3</v>
      </c>
      <c r="K20" s="33" t="str">
        <f t="shared" si="1"/>
        <v>B</v>
      </c>
      <c r="L20" s="94" t="s">
        <v>30</v>
      </c>
      <c r="M20" s="74" t="s">
        <v>30</v>
      </c>
      <c r="N20" s="32"/>
      <c r="O20" s="33">
        <f>(((COUNTIF('6ème3'!L20:N20,"A"))*4)+((COUNTIF('6ème3'!L20:N20,"B"))*3)+((COUNTIF('6ème3'!L20:N20,"C"))*2)+((COUNTIF('6ème3'!L20:N20,"D"))*1))/2</f>
        <v>4</v>
      </c>
      <c r="P20" s="33" t="str">
        <f t="shared" si="2"/>
        <v>A</v>
      </c>
      <c r="Q20" s="75" t="s">
        <v>30</v>
      </c>
      <c r="R20" s="32"/>
      <c r="S20" s="32"/>
      <c r="T20" s="33">
        <f>(((COUNTIF('6ème3'!Q20:S20,"A"))*4)+((COUNTIF('6ème3'!Q20:S20,"B"))*3)+((COUNTIF('6ème3'!Q20:S20,"C"))*2)+((COUNTIF('6ème3'!Q20:S20,"D"))*1))/1</f>
        <v>4</v>
      </c>
      <c r="U20" s="33" t="str">
        <f t="shared" si="3"/>
        <v>A</v>
      </c>
      <c r="V20" s="42"/>
      <c r="W20" s="77"/>
      <c r="X20" s="41"/>
      <c r="Y20" s="78" t="s">
        <v>30</v>
      </c>
      <c r="Z20" s="77"/>
      <c r="AA20" s="41"/>
      <c r="AB20" s="78" t="s">
        <v>31</v>
      </c>
      <c r="AC20" s="77"/>
      <c r="AD20" s="41"/>
      <c r="AE20" s="78"/>
      <c r="AF20" s="77"/>
      <c r="AG20" s="41"/>
      <c r="AH20" s="78"/>
      <c r="AI20" s="77"/>
      <c r="AJ20" s="41"/>
      <c r="AK20" s="78" t="s">
        <v>30</v>
      </c>
      <c r="AL20" s="77"/>
      <c r="AM20" s="41"/>
      <c r="AN20" s="78"/>
      <c r="AO20" s="77"/>
      <c r="AP20" s="41"/>
      <c r="AQ20" s="78"/>
      <c r="AR20" s="77"/>
      <c r="AS20" s="79"/>
      <c r="AT20" s="33">
        <f>(((COUNTIF('6ème3'!V20:AS20,"A"))*4)+((COUNTIF('6ème3'!V20:AS20,"B"))*3)+((COUNTIF('6ème3'!V20:AS20,"C"))*2)+((COUNTIF('6ème3'!V20:AS20,"D"))*1))/3</f>
        <v>3.6666666666666665</v>
      </c>
      <c r="AU20" s="33" t="str">
        <f t="shared" si="4"/>
        <v>B</v>
      </c>
      <c r="AV20" s="42" t="s">
        <v>30</v>
      </c>
      <c r="AW20" s="77" t="s">
        <v>30</v>
      </c>
      <c r="AX20" s="41"/>
      <c r="AY20" s="78"/>
      <c r="AZ20" s="77"/>
      <c r="BA20" s="79"/>
      <c r="BB20" s="33">
        <f>(((COUNTIF('6ème3'!AV20:BA20,"A"))*4)+((COUNTIF('6ème3'!AV20:BA20,"B"))*3)+((COUNTIF('6ème3'!AV20:BA20,"C"))*2)+((COUNTIF('6ème3'!AV20:BA20,"D"))*1))/2</f>
        <v>4</v>
      </c>
      <c r="BC20" s="33" t="str">
        <f t="shared" si="5"/>
        <v>A</v>
      </c>
      <c r="BD20" s="42"/>
      <c r="BE20" s="77"/>
      <c r="BF20" s="41"/>
      <c r="BG20" s="78"/>
      <c r="BH20" s="77"/>
      <c r="BI20" s="41"/>
      <c r="BJ20" s="78"/>
      <c r="BK20" s="77"/>
      <c r="BL20" s="41"/>
      <c r="BM20" s="78"/>
      <c r="BN20" s="77"/>
      <c r="BO20" s="41"/>
      <c r="BP20" s="78"/>
      <c r="BQ20" s="77"/>
      <c r="BR20" s="41"/>
      <c r="BS20" s="78"/>
      <c r="BT20" s="77"/>
      <c r="BU20" s="41"/>
      <c r="BV20" s="78" t="s">
        <v>31</v>
      </c>
      <c r="BW20" s="77"/>
      <c r="BX20" s="41"/>
      <c r="BY20" s="78" t="s">
        <v>30</v>
      </c>
      <c r="BZ20" s="77"/>
      <c r="CA20" s="41"/>
      <c r="CB20" s="78"/>
      <c r="CC20" s="77"/>
      <c r="CD20" s="41"/>
      <c r="CE20" s="78"/>
      <c r="CF20" s="77"/>
      <c r="CG20" s="79"/>
      <c r="CH20" s="33">
        <f>(((COUNTIF('6ème3'!BJ20:CG20,"A"))*4)+((COUNTIF('6ème3'!BJ20:CG20,"B"))*3)+((COUNTIF('6ème3'!BJ20:CG20,"C"))*2)+((COUNTIF('6ème3'!BJ20:CG20,"D"))*1))/2</f>
        <v>3.5</v>
      </c>
      <c r="CI20" s="33" t="str">
        <f t="shared" si="6"/>
        <v>B</v>
      </c>
      <c r="CJ20" s="32"/>
      <c r="CK20" s="32"/>
      <c r="CL20" s="32"/>
      <c r="CM20" s="78" t="s">
        <v>31</v>
      </c>
      <c r="CN20" s="32"/>
      <c r="CO20" s="32"/>
      <c r="CP20" s="33">
        <f>(((COUNTIF('6ème3'!CJ20:CO20,"A"))*4)+((COUNTIF('6ème3'!CJ20:CO20,"B"))*3)+((COUNTIF('6ème3'!CJ20:CO20,"C"))*2)+((COUNTIF('6ème3'!CJ20:CO20,"D"))*1))/1</f>
        <v>3</v>
      </c>
      <c r="CQ20" s="33" t="str">
        <f t="shared" si="7"/>
        <v>B</v>
      </c>
      <c r="CR20" s="38"/>
    </row>
    <row r="21" spans="1:96" ht="17.100000000000001" customHeight="1" x14ac:dyDescent="0.25">
      <c r="A21" s="91" t="s">
        <v>120</v>
      </c>
      <c r="B21" s="137" t="s">
        <v>31</v>
      </c>
      <c r="C21" s="161" t="s">
        <v>33</v>
      </c>
      <c r="D21" s="135"/>
      <c r="E21" s="136">
        <f>(((COUNTIF('6ème3'!B21:D21,"A"))*4)+((COUNTIF('6ème3'!B21:D21,"B"))*3)+((COUNTIF('6ème3'!B21:D21,"C"))*2)+((COUNTIF('6ème3'!B21:D21,"D"))*1))/2</f>
        <v>2</v>
      </c>
      <c r="F21" s="136" t="str">
        <f t="shared" si="0"/>
        <v>C</v>
      </c>
      <c r="G21" s="75" t="s">
        <v>32</v>
      </c>
      <c r="H21" s="32"/>
      <c r="I21" s="32"/>
      <c r="J21" s="33">
        <f>(((COUNTIF('6ème3'!G21:I21,"A"))*4)+((COUNTIF('6ème3'!G21:I21,"B"))*3)+((COUNTIF('6ème3'!G21:I21,"C"))*2)+((COUNTIF('6ème3'!G21:I21,"D"))*1))/1</f>
        <v>2</v>
      </c>
      <c r="K21" s="33" t="str">
        <f t="shared" si="1"/>
        <v>C</v>
      </c>
      <c r="L21" s="94" t="s">
        <v>30</v>
      </c>
      <c r="M21" s="74" t="s">
        <v>32</v>
      </c>
      <c r="N21" s="32"/>
      <c r="O21" s="33">
        <f>(((COUNTIF('6ème3'!L21:N21,"A"))*4)+((COUNTIF('6ème3'!L21:N21,"B"))*3)+((COUNTIF('6ème3'!L21:N21,"C"))*2)+((COUNTIF('6ème3'!L21:N21,"D"))*1))/2</f>
        <v>3</v>
      </c>
      <c r="P21" s="33" t="str">
        <f t="shared" si="2"/>
        <v>B</v>
      </c>
      <c r="Q21" s="75" t="s">
        <v>30</v>
      </c>
      <c r="R21" s="32"/>
      <c r="S21" s="32"/>
      <c r="T21" s="33">
        <f>(((COUNTIF('6ème3'!Q21:S21,"A"))*4)+((COUNTIF('6ème3'!Q21:S21,"B"))*3)+((COUNTIF('6ème3'!Q21:S21,"C"))*2)+((COUNTIF('6ème3'!Q21:S21,"D"))*1))/1</f>
        <v>4</v>
      </c>
      <c r="U21" s="33" t="str">
        <f t="shared" si="3"/>
        <v>A</v>
      </c>
      <c r="V21" s="42"/>
      <c r="W21" s="77"/>
      <c r="X21" s="41"/>
      <c r="Y21" s="78" t="s">
        <v>30</v>
      </c>
      <c r="Z21" s="77"/>
      <c r="AA21" s="41"/>
      <c r="AB21" s="78" t="s">
        <v>30</v>
      </c>
      <c r="AC21" s="77"/>
      <c r="AD21" s="41"/>
      <c r="AE21" s="78"/>
      <c r="AF21" s="77"/>
      <c r="AG21" s="41"/>
      <c r="AH21" s="78"/>
      <c r="AI21" s="77"/>
      <c r="AJ21" s="41"/>
      <c r="AK21" s="78" t="s">
        <v>32</v>
      </c>
      <c r="AL21" s="77"/>
      <c r="AM21" s="41"/>
      <c r="AN21" s="78"/>
      <c r="AO21" s="77"/>
      <c r="AP21" s="41"/>
      <c r="AQ21" s="78"/>
      <c r="AR21" s="77"/>
      <c r="AS21" s="79"/>
      <c r="AT21" s="33">
        <f>(((COUNTIF('6ème3'!V21:AS21,"A"))*4)+((COUNTIF('6ème3'!V21:AS21,"B"))*3)+((COUNTIF('6ème3'!V21:AS21,"C"))*2)+((COUNTIF('6ème3'!V21:AS21,"D"))*1))/3</f>
        <v>3.3333333333333335</v>
      </c>
      <c r="AU21" s="33" t="str">
        <f t="shared" si="4"/>
        <v>B</v>
      </c>
      <c r="AV21" s="42" t="s">
        <v>31</v>
      </c>
      <c r="AW21" s="77" t="s">
        <v>33</v>
      </c>
      <c r="AX21" s="41"/>
      <c r="AY21" s="78"/>
      <c r="AZ21" s="77"/>
      <c r="BA21" s="79"/>
      <c r="BB21" s="33">
        <f>(((COUNTIF('6ème3'!AV21:BA21,"A"))*4)+((COUNTIF('6ème3'!AV21:BA21,"B"))*3)+((COUNTIF('6ème3'!AV21:BA21,"C"))*2)+((COUNTIF('6ème3'!AV21:BA21,"D"))*1))/2</f>
        <v>2</v>
      </c>
      <c r="BC21" s="33" t="str">
        <f t="shared" si="5"/>
        <v>C</v>
      </c>
      <c r="BD21" s="42"/>
      <c r="BE21" s="77"/>
      <c r="BF21" s="41"/>
      <c r="BG21" s="78"/>
      <c r="BH21" s="77"/>
      <c r="BI21" s="41"/>
      <c r="BJ21" s="78"/>
      <c r="BK21" s="77"/>
      <c r="BL21" s="41"/>
      <c r="BM21" s="78"/>
      <c r="BN21" s="77"/>
      <c r="BO21" s="41"/>
      <c r="BP21" s="78"/>
      <c r="BQ21" s="77"/>
      <c r="BR21" s="41"/>
      <c r="BS21" s="78"/>
      <c r="BT21" s="77"/>
      <c r="BU21" s="41"/>
      <c r="BV21" s="78" t="s">
        <v>33</v>
      </c>
      <c r="BW21" s="77"/>
      <c r="BX21" s="41"/>
      <c r="BY21" s="78" t="s">
        <v>30</v>
      </c>
      <c r="BZ21" s="77"/>
      <c r="CA21" s="41"/>
      <c r="CB21" s="78"/>
      <c r="CC21" s="77"/>
      <c r="CD21" s="41"/>
      <c r="CE21" s="78"/>
      <c r="CF21" s="77"/>
      <c r="CG21" s="79"/>
      <c r="CH21" s="33">
        <f>(((COUNTIF('6ème3'!BJ21:CG21,"A"))*4)+((COUNTIF('6ème3'!BJ21:CG21,"B"))*3)+((COUNTIF('6ème3'!BJ21:CG21,"C"))*2)+((COUNTIF('6ème3'!BJ21:CG21,"D"))*1))/2</f>
        <v>2.5</v>
      </c>
      <c r="CI21" s="33" t="str">
        <f t="shared" si="6"/>
        <v>C</v>
      </c>
      <c r="CJ21" s="32"/>
      <c r="CK21" s="32"/>
      <c r="CL21" s="32"/>
      <c r="CM21" s="78" t="s">
        <v>31</v>
      </c>
      <c r="CN21" s="32"/>
      <c r="CO21" s="32"/>
      <c r="CP21" s="33">
        <f>(((COUNTIF('6ème3'!CJ21:CO21,"A"))*4)+((COUNTIF('6ème3'!CJ21:CO21,"B"))*3)+((COUNTIF('6ème3'!CJ21:CO21,"C"))*2)+((COUNTIF('6ème3'!CJ21:CO21,"D"))*1))/1</f>
        <v>3</v>
      </c>
      <c r="CQ21" s="33" t="str">
        <f t="shared" si="7"/>
        <v>B</v>
      </c>
      <c r="CR21" s="38"/>
    </row>
    <row r="22" spans="1:96" ht="17.100000000000001" customHeight="1" x14ac:dyDescent="0.25">
      <c r="A22" s="91" t="s">
        <v>121</v>
      </c>
      <c r="B22" s="137" t="s">
        <v>31</v>
      </c>
      <c r="C22" s="161" t="s">
        <v>31</v>
      </c>
      <c r="D22" s="135"/>
      <c r="E22" s="136">
        <f>(((COUNTIF('6ème3'!B22:D22,"A"))*4)+((COUNTIF('6ème3'!B22:D22,"B"))*3)+((COUNTIF('6ème3'!B22:D22,"C"))*2)+((COUNTIF('6ème3'!B22:D22,"D"))*1))/2</f>
        <v>3</v>
      </c>
      <c r="F22" s="136" t="str">
        <f t="shared" si="0"/>
        <v>B</v>
      </c>
      <c r="G22" s="75" t="s">
        <v>31</v>
      </c>
      <c r="H22" s="32"/>
      <c r="I22" s="32"/>
      <c r="J22" s="33">
        <f>(((COUNTIF('6ème3'!G22:I22,"A"))*4)+((COUNTIF('6ème3'!G22:I22,"B"))*3)+((COUNTIF('6ème3'!G22:I22,"C"))*2)+((COUNTIF('6ème3'!G22:I22,"D"))*1))/1</f>
        <v>3</v>
      </c>
      <c r="K22" s="33" t="str">
        <f t="shared" si="1"/>
        <v>B</v>
      </c>
      <c r="L22" s="94" t="s">
        <v>30</v>
      </c>
      <c r="M22" s="74" t="s">
        <v>31</v>
      </c>
      <c r="N22" s="32"/>
      <c r="O22" s="33">
        <f>(((COUNTIF('6ème3'!L22:N22,"A"))*4)+((COUNTIF('6ème3'!L22:N22,"B"))*3)+((COUNTIF('6ème3'!L22:N22,"C"))*2)+((COUNTIF('6ème3'!L22:N22,"D"))*1))/2</f>
        <v>3.5</v>
      </c>
      <c r="P22" s="33" t="str">
        <f t="shared" si="2"/>
        <v>B</v>
      </c>
      <c r="Q22" s="75" t="s">
        <v>30</v>
      </c>
      <c r="R22" s="32"/>
      <c r="S22" s="32"/>
      <c r="T22" s="33">
        <f>(((COUNTIF('6ème3'!Q22:S22,"A"))*4)+((COUNTIF('6ème3'!Q22:S22,"B"))*3)+((COUNTIF('6ème3'!Q22:S22,"C"))*2)+((COUNTIF('6ème3'!Q22:S22,"D"))*1))/1</f>
        <v>4</v>
      </c>
      <c r="U22" s="33" t="str">
        <f t="shared" si="3"/>
        <v>A</v>
      </c>
      <c r="V22" s="42"/>
      <c r="W22" s="77"/>
      <c r="X22" s="41"/>
      <c r="Y22" s="78" t="s">
        <v>30</v>
      </c>
      <c r="Z22" s="77"/>
      <c r="AA22" s="41"/>
      <c r="AB22" s="78" t="s">
        <v>30</v>
      </c>
      <c r="AC22" s="77"/>
      <c r="AD22" s="41"/>
      <c r="AE22" s="78"/>
      <c r="AF22" s="77"/>
      <c r="AG22" s="41"/>
      <c r="AH22" s="78"/>
      <c r="AI22" s="77"/>
      <c r="AJ22" s="41"/>
      <c r="AK22" s="78" t="s">
        <v>30</v>
      </c>
      <c r="AL22" s="77"/>
      <c r="AM22" s="41"/>
      <c r="AN22" s="78"/>
      <c r="AO22" s="77"/>
      <c r="AP22" s="41"/>
      <c r="AQ22" s="78"/>
      <c r="AR22" s="77"/>
      <c r="AS22" s="79"/>
      <c r="AT22" s="33">
        <f>(((COUNTIF('6ème3'!V22:AS22,"A"))*4)+((COUNTIF('6ème3'!V22:AS22,"B"))*3)+((COUNTIF('6ème3'!V22:AS22,"C"))*2)+((COUNTIF('6ème3'!V22:AS22,"D"))*1))/3</f>
        <v>4</v>
      </c>
      <c r="AU22" s="33" t="str">
        <f t="shared" si="4"/>
        <v>A</v>
      </c>
      <c r="AV22" s="42" t="s">
        <v>30</v>
      </c>
      <c r="AW22" s="77" t="s">
        <v>32</v>
      </c>
      <c r="AX22" s="41"/>
      <c r="AY22" s="78"/>
      <c r="AZ22" s="77"/>
      <c r="BA22" s="79"/>
      <c r="BB22" s="33">
        <f>(((COUNTIF('6ème3'!AV22:BA22,"A"))*4)+((COUNTIF('6ème3'!AV22:BA22,"B"))*3)+((COUNTIF('6ème3'!AV22:BA22,"C"))*2)+((COUNTIF('6ème3'!AV22:BA22,"D"))*1))/2</f>
        <v>3</v>
      </c>
      <c r="BC22" s="33" t="str">
        <f t="shared" si="5"/>
        <v>B</v>
      </c>
      <c r="BD22" s="42"/>
      <c r="BE22" s="77"/>
      <c r="BF22" s="41"/>
      <c r="BG22" s="78"/>
      <c r="BH22" s="77"/>
      <c r="BI22" s="41"/>
      <c r="BJ22" s="78"/>
      <c r="BK22" s="77"/>
      <c r="BL22" s="41"/>
      <c r="BM22" s="78"/>
      <c r="BN22" s="77"/>
      <c r="BO22" s="41"/>
      <c r="BP22" s="78"/>
      <c r="BQ22" s="77"/>
      <c r="BR22" s="41"/>
      <c r="BS22" s="78"/>
      <c r="BT22" s="77"/>
      <c r="BU22" s="41"/>
      <c r="BV22" s="78" t="s">
        <v>30</v>
      </c>
      <c r="BW22" s="77"/>
      <c r="BX22" s="41"/>
      <c r="BY22" s="78" t="s">
        <v>30</v>
      </c>
      <c r="BZ22" s="77"/>
      <c r="CA22" s="41"/>
      <c r="CB22" s="78"/>
      <c r="CC22" s="77"/>
      <c r="CD22" s="41"/>
      <c r="CE22" s="78"/>
      <c r="CF22" s="77"/>
      <c r="CG22" s="79"/>
      <c r="CH22" s="33">
        <f>(((COUNTIF('6ème3'!BJ22:CG22,"A"))*4)+((COUNTIF('6ème3'!BJ22:CG22,"B"))*3)+((COUNTIF('6ème3'!BJ22:CG22,"C"))*2)+((COUNTIF('6ème3'!BJ22:CG22,"D"))*1))/2</f>
        <v>4</v>
      </c>
      <c r="CI22" s="33" t="str">
        <f t="shared" si="6"/>
        <v>A</v>
      </c>
      <c r="CJ22" s="32"/>
      <c r="CK22" s="32"/>
      <c r="CL22" s="32"/>
      <c r="CM22" s="78" t="s">
        <v>31</v>
      </c>
      <c r="CN22" s="32"/>
      <c r="CO22" s="32"/>
      <c r="CP22" s="33">
        <f>(((COUNTIF('6ème3'!CJ22:CO22,"A"))*4)+((COUNTIF('6ème3'!CJ22:CO22,"B"))*3)+((COUNTIF('6ème3'!CJ22:CO22,"C"))*2)+((COUNTIF('6ème3'!CJ22:CO22,"D"))*1))/1</f>
        <v>3</v>
      </c>
      <c r="CQ22" s="33" t="str">
        <f t="shared" si="7"/>
        <v>B</v>
      </c>
      <c r="CR22" s="38"/>
    </row>
    <row r="23" spans="1:96" ht="17.100000000000001" customHeight="1" x14ac:dyDescent="0.25">
      <c r="A23" s="91" t="s">
        <v>122</v>
      </c>
      <c r="B23" s="137" t="s">
        <v>31</v>
      </c>
      <c r="C23" s="161" t="s">
        <v>32</v>
      </c>
      <c r="D23" s="135"/>
      <c r="E23" s="136">
        <f>(((COUNTIF('6ème3'!B23:D23,"A"))*4)+((COUNTIF('6ème3'!B23:D23,"B"))*3)+((COUNTIF('6ème3'!B23:D23,"C"))*2)+((COUNTIF('6ème3'!B23:D23,"D"))*1))/2</f>
        <v>2.5</v>
      </c>
      <c r="F23" s="136" t="str">
        <f t="shared" si="0"/>
        <v>C</v>
      </c>
      <c r="G23" s="75" t="s">
        <v>33</v>
      </c>
      <c r="H23" s="32"/>
      <c r="I23" s="32"/>
      <c r="J23" s="33">
        <f>(((COUNTIF('6ème3'!G23:I23,"A"))*4)+((COUNTIF('6ème3'!G23:I23,"B"))*3)+((COUNTIF('6ème3'!G23:I23,"C"))*2)+((COUNTIF('6ème3'!G23:I23,"D"))*1))/1</f>
        <v>1</v>
      </c>
      <c r="K23" s="33" t="str">
        <f t="shared" si="1"/>
        <v>D</v>
      </c>
      <c r="L23" s="94" t="s">
        <v>30</v>
      </c>
      <c r="M23" s="74" t="s">
        <v>31</v>
      </c>
      <c r="N23" s="32"/>
      <c r="O23" s="33">
        <f>(((COUNTIF('6ème3'!L23:N23,"A"))*4)+((COUNTIF('6ème3'!L23:N23,"B"))*3)+((COUNTIF('6ème3'!L23:N23,"C"))*2)+((COUNTIF('6ème3'!L23:N23,"D"))*1))/2</f>
        <v>3.5</v>
      </c>
      <c r="P23" s="33" t="str">
        <f t="shared" si="2"/>
        <v>B</v>
      </c>
      <c r="Q23" s="75" t="s">
        <v>30</v>
      </c>
      <c r="R23" s="32"/>
      <c r="S23" s="32"/>
      <c r="T23" s="33">
        <f>(((COUNTIF('6ème3'!Q23:S23,"A"))*4)+((COUNTIF('6ème3'!Q23:S23,"B"))*3)+((COUNTIF('6ème3'!Q23:S23,"C"))*2)+((COUNTIF('6ème3'!Q23:S23,"D"))*1))/1</f>
        <v>4</v>
      </c>
      <c r="U23" s="33" t="str">
        <f t="shared" si="3"/>
        <v>A</v>
      </c>
      <c r="V23" s="42"/>
      <c r="W23" s="77"/>
      <c r="X23" s="41"/>
      <c r="Y23" s="78" t="s">
        <v>30</v>
      </c>
      <c r="Z23" s="77"/>
      <c r="AA23" s="41"/>
      <c r="AB23" s="78" t="s">
        <v>30</v>
      </c>
      <c r="AC23" s="77"/>
      <c r="AD23" s="41"/>
      <c r="AE23" s="78"/>
      <c r="AF23" s="77"/>
      <c r="AG23" s="41"/>
      <c r="AH23" s="78"/>
      <c r="AI23" s="77"/>
      <c r="AJ23" s="41"/>
      <c r="AK23" s="78" t="s">
        <v>32</v>
      </c>
      <c r="AL23" s="77"/>
      <c r="AM23" s="41"/>
      <c r="AN23" s="78"/>
      <c r="AO23" s="77"/>
      <c r="AP23" s="41"/>
      <c r="AQ23" s="78"/>
      <c r="AR23" s="77"/>
      <c r="AS23" s="79"/>
      <c r="AT23" s="33">
        <f>(((COUNTIF('6ème3'!V23:AS23,"A"))*4)+((COUNTIF('6ème3'!V23:AS23,"B"))*3)+((COUNTIF('6ème3'!V23:AS23,"C"))*2)+((COUNTIF('6ème3'!V23:AS23,"D"))*1))/3</f>
        <v>3.3333333333333335</v>
      </c>
      <c r="AU23" s="33" t="str">
        <f t="shared" si="4"/>
        <v>B</v>
      </c>
      <c r="AV23" s="42" t="s">
        <v>31</v>
      </c>
      <c r="AW23" s="77" t="s">
        <v>32</v>
      </c>
      <c r="AX23" s="41"/>
      <c r="AY23" s="78"/>
      <c r="AZ23" s="77"/>
      <c r="BA23" s="79"/>
      <c r="BB23" s="33">
        <f>(((COUNTIF('6ème3'!AV23:BA23,"A"))*4)+((COUNTIF('6ème3'!AV23:BA23,"B"))*3)+((COUNTIF('6ème3'!AV23:BA23,"C"))*2)+((COUNTIF('6ème3'!AV23:BA23,"D"))*1))/2</f>
        <v>2.5</v>
      </c>
      <c r="BC23" s="33" t="str">
        <f t="shared" si="5"/>
        <v>C</v>
      </c>
      <c r="BD23" s="42"/>
      <c r="BE23" s="77"/>
      <c r="BF23" s="41"/>
      <c r="BG23" s="78"/>
      <c r="BH23" s="77"/>
      <c r="BI23" s="41"/>
      <c r="BJ23" s="78"/>
      <c r="BK23" s="77"/>
      <c r="BL23" s="41"/>
      <c r="BM23" s="78"/>
      <c r="BN23" s="77"/>
      <c r="BO23" s="41"/>
      <c r="BP23" s="78"/>
      <c r="BQ23" s="77"/>
      <c r="BR23" s="41"/>
      <c r="BS23" s="78"/>
      <c r="BT23" s="77"/>
      <c r="BU23" s="41"/>
      <c r="BV23" s="78" t="s">
        <v>30</v>
      </c>
      <c r="BW23" s="77"/>
      <c r="BX23" s="41"/>
      <c r="BY23" s="78" t="s">
        <v>31</v>
      </c>
      <c r="BZ23" s="77"/>
      <c r="CA23" s="41"/>
      <c r="CB23" s="78"/>
      <c r="CC23" s="77"/>
      <c r="CD23" s="41"/>
      <c r="CE23" s="78"/>
      <c r="CF23" s="77"/>
      <c r="CG23" s="79"/>
      <c r="CH23" s="33">
        <f>(((COUNTIF('6ème3'!BJ23:CG23,"A"))*4)+((COUNTIF('6ème3'!BJ23:CG23,"B"))*3)+((COUNTIF('6ème3'!BJ23:CG23,"C"))*2)+((COUNTIF('6ème3'!BJ23:CG23,"D"))*1))/2</f>
        <v>3.5</v>
      </c>
      <c r="CI23" s="33" t="str">
        <f t="shared" si="6"/>
        <v>B</v>
      </c>
      <c r="CJ23" s="32"/>
      <c r="CK23" s="32"/>
      <c r="CL23" s="32"/>
      <c r="CM23" s="78" t="s">
        <v>31</v>
      </c>
      <c r="CN23" s="32"/>
      <c r="CO23" s="32"/>
      <c r="CP23" s="33">
        <f>(((COUNTIF('6ème3'!CJ23:CO23,"A"))*4)+((COUNTIF('6ème3'!CJ23:CO23,"B"))*3)+((COUNTIF('6ème3'!CJ23:CO23,"C"))*2)+((COUNTIF('6ème3'!CJ23:CO23,"D"))*1))/1</f>
        <v>3</v>
      </c>
      <c r="CQ23" s="33" t="str">
        <f t="shared" si="7"/>
        <v>B</v>
      </c>
      <c r="CR23" s="38"/>
    </row>
    <row r="24" spans="1:96" ht="17.100000000000001" customHeight="1" x14ac:dyDescent="0.25">
      <c r="A24" s="91" t="s">
        <v>123</v>
      </c>
      <c r="B24" s="137" t="s">
        <v>30</v>
      </c>
      <c r="C24" s="161" t="s">
        <v>32</v>
      </c>
      <c r="D24" s="135"/>
      <c r="E24" s="136">
        <f>(((COUNTIF('6ème3'!B24:D24,"A"))*4)+((COUNTIF('6ème3'!B24:D24,"B"))*3)+((COUNTIF('6ème3'!B24:D24,"C"))*2)+((COUNTIF('6ème3'!B24:D24,"D"))*1))/2</f>
        <v>3</v>
      </c>
      <c r="F24" s="136" t="str">
        <f t="shared" si="0"/>
        <v>B</v>
      </c>
      <c r="G24" s="75" t="s">
        <v>31</v>
      </c>
      <c r="H24" s="32"/>
      <c r="I24" s="32"/>
      <c r="J24" s="33">
        <f>(((COUNTIF('6ème3'!G24:I24,"A"))*4)+((COUNTIF('6ème3'!G24:I24,"B"))*3)+((COUNTIF('6ème3'!G24:I24,"C"))*2)+((COUNTIF('6ème3'!G24:I24,"D"))*1))/1</f>
        <v>3</v>
      </c>
      <c r="K24" s="33" t="str">
        <f t="shared" si="1"/>
        <v>B</v>
      </c>
      <c r="L24" s="94" t="s">
        <v>30</v>
      </c>
      <c r="M24" s="74" t="s">
        <v>32</v>
      </c>
      <c r="N24" s="32"/>
      <c r="O24" s="33">
        <f>(((COUNTIF('6ème3'!L24:N24,"A"))*4)+((COUNTIF('6ème3'!L24:N24,"B"))*3)+((COUNTIF('6ème3'!L24:N24,"C"))*2)+((COUNTIF('6ème3'!L24:N24,"D"))*1))/2</f>
        <v>3</v>
      </c>
      <c r="P24" s="33" t="str">
        <f t="shared" si="2"/>
        <v>B</v>
      </c>
      <c r="Q24" s="75" t="s">
        <v>30</v>
      </c>
      <c r="R24" s="32"/>
      <c r="S24" s="32"/>
      <c r="T24" s="33">
        <f>(((COUNTIF('6ème3'!Q24:S24,"A"))*4)+((COUNTIF('6ème3'!Q24:S24,"B"))*3)+((COUNTIF('6ème3'!Q24:S24,"C"))*2)+((COUNTIF('6ème3'!Q24:S24,"D"))*1))/1</f>
        <v>4</v>
      </c>
      <c r="U24" s="33" t="str">
        <f t="shared" si="3"/>
        <v>A</v>
      </c>
      <c r="V24" s="42"/>
      <c r="W24" s="77"/>
      <c r="X24" s="41"/>
      <c r="Y24" s="78" t="s">
        <v>30</v>
      </c>
      <c r="Z24" s="77"/>
      <c r="AA24" s="41"/>
      <c r="AB24" s="78" t="s">
        <v>30</v>
      </c>
      <c r="AC24" s="77"/>
      <c r="AD24" s="41"/>
      <c r="AE24" s="78"/>
      <c r="AF24" s="77"/>
      <c r="AG24" s="41"/>
      <c r="AH24" s="78"/>
      <c r="AI24" s="77"/>
      <c r="AJ24" s="41"/>
      <c r="AK24" s="78" t="s">
        <v>32</v>
      </c>
      <c r="AL24" s="77"/>
      <c r="AM24" s="41"/>
      <c r="AN24" s="78"/>
      <c r="AO24" s="77"/>
      <c r="AP24" s="41"/>
      <c r="AQ24" s="78"/>
      <c r="AR24" s="77"/>
      <c r="AS24" s="79"/>
      <c r="AT24" s="33">
        <f>(((COUNTIF('6ème3'!V24:AS24,"A"))*4)+((COUNTIF('6ème3'!V24:AS24,"B"))*3)+((COUNTIF('6ème3'!V24:AS24,"C"))*2)+((COUNTIF('6ème3'!V24:AS24,"D"))*1))/3</f>
        <v>3.3333333333333335</v>
      </c>
      <c r="AU24" s="33" t="str">
        <f t="shared" si="4"/>
        <v>B</v>
      </c>
      <c r="AV24" s="42" t="s">
        <v>30</v>
      </c>
      <c r="AW24" s="77" t="s">
        <v>30</v>
      </c>
      <c r="AX24" s="41"/>
      <c r="AY24" s="78"/>
      <c r="AZ24" s="77"/>
      <c r="BA24" s="79"/>
      <c r="BB24" s="33">
        <f>(((COUNTIF('6ème3'!AV24:BA24,"A"))*4)+((COUNTIF('6ème3'!AV24:BA24,"B"))*3)+((COUNTIF('6ème3'!AV24:BA24,"C"))*2)+((COUNTIF('6ème3'!AV24:BA24,"D"))*1))/2</f>
        <v>4</v>
      </c>
      <c r="BC24" s="33" t="str">
        <f t="shared" si="5"/>
        <v>A</v>
      </c>
      <c r="BD24" s="42"/>
      <c r="BE24" s="77"/>
      <c r="BF24" s="41"/>
      <c r="BG24" s="78"/>
      <c r="BH24" s="77"/>
      <c r="BI24" s="41"/>
      <c r="BJ24" s="78"/>
      <c r="BK24" s="77"/>
      <c r="BL24" s="41"/>
      <c r="BM24" s="78"/>
      <c r="BN24" s="77"/>
      <c r="BO24" s="41"/>
      <c r="BP24" s="78"/>
      <c r="BQ24" s="77"/>
      <c r="BR24" s="41"/>
      <c r="BS24" s="78"/>
      <c r="BT24" s="77"/>
      <c r="BU24" s="41"/>
      <c r="BV24" s="78" t="s">
        <v>30</v>
      </c>
      <c r="BW24" s="77"/>
      <c r="BX24" s="41"/>
      <c r="BY24" s="78" t="s">
        <v>31</v>
      </c>
      <c r="BZ24" s="77"/>
      <c r="CA24" s="41"/>
      <c r="CB24" s="78"/>
      <c r="CC24" s="77"/>
      <c r="CD24" s="41"/>
      <c r="CE24" s="78"/>
      <c r="CF24" s="77"/>
      <c r="CG24" s="79"/>
      <c r="CH24" s="33">
        <f>(((COUNTIF('6ème3'!BJ24:CG24,"A"))*4)+((COUNTIF('6ème3'!BJ24:CG24,"B"))*3)+((COUNTIF('6ème3'!BJ24:CG24,"C"))*2)+((COUNTIF('6ème3'!BJ24:CG24,"D"))*1))/2</f>
        <v>3.5</v>
      </c>
      <c r="CI24" s="33" t="str">
        <f t="shared" si="6"/>
        <v>B</v>
      </c>
      <c r="CJ24" s="32"/>
      <c r="CK24" s="32"/>
      <c r="CL24" s="32"/>
      <c r="CM24" s="78" t="s">
        <v>31</v>
      </c>
      <c r="CN24" s="32"/>
      <c r="CO24" s="32"/>
      <c r="CP24" s="33">
        <f>(((COUNTIF('6ème3'!CJ24:CO24,"A"))*4)+((COUNTIF('6ème3'!CJ24:CO24,"B"))*3)+((COUNTIF('6ème3'!CJ24:CO24,"C"))*2)+((COUNTIF('6ème3'!CJ24:CO24,"D"))*1))/1</f>
        <v>3</v>
      </c>
      <c r="CQ24" s="33" t="str">
        <f t="shared" si="7"/>
        <v>B</v>
      </c>
      <c r="CR24" s="38"/>
    </row>
    <row r="25" spans="1:96" ht="17.100000000000001" customHeight="1" x14ac:dyDescent="0.25">
      <c r="A25" s="91" t="s">
        <v>124</v>
      </c>
      <c r="B25" s="137" t="s">
        <v>32</v>
      </c>
      <c r="C25" s="161" t="s">
        <v>31</v>
      </c>
      <c r="D25" s="135"/>
      <c r="E25" s="136">
        <f>(((COUNTIF('6ème3'!B25:D25,"A"))*4)+((COUNTIF('6ème3'!B25:D25,"B"))*3)+((COUNTIF('6ème3'!B25:D25,"C"))*2)+((COUNTIF('6ème3'!B25:D25,"D"))*1))/2</f>
        <v>2.5</v>
      </c>
      <c r="F25" s="136" t="str">
        <f t="shared" si="0"/>
        <v>C</v>
      </c>
      <c r="G25" s="75" t="s">
        <v>31</v>
      </c>
      <c r="H25" s="32"/>
      <c r="I25" s="32"/>
      <c r="J25" s="33">
        <f>(((COUNTIF('6ème3'!G25:I25,"A"))*4)+((COUNTIF('6ème3'!G25:I25,"B"))*3)+((COUNTIF('6ème3'!G25:I25,"C"))*2)+((COUNTIF('6ème3'!G25:I25,"D"))*1))/1</f>
        <v>3</v>
      </c>
      <c r="K25" s="33" t="str">
        <f t="shared" si="1"/>
        <v>B</v>
      </c>
      <c r="L25" s="94" t="s">
        <v>30</v>
      </c>
      <c r="M25" s="74" t="s">
        <v>30</v>
      </c>
      <c r="N25" s="32"/>
      <c r="O25" s="33">
        <f>(((COUNTIF('6ème3'!L25:N25,"A"))*4)+((COUNTIF('6ème3'!L25:N25,"B"))*3)+((COUNTIF('6ème3'!L25:N25,"C"))*2)+((COUNTIF('6ème3'!L25:N25,"D"))*1))/2</f>
        <v>4</v>
      </c>
      <c r="P25" s="33" t="str">
        <f t="shared" si="2"/>
        <v>A</v>
      </c>
      <c r="Q25" s="75" t="s">
        <v>30</v>
      </c>
      <c r="R25" s="32"/>
      <c r="S25" s="32"/>
      <c r="T25" s="33">
        <f>(((COUNTIF('6ème3'!Q25:S25,"A"))*4)+((COUNTIF('6ème3'!Q25:S25,"B"))*3)+((COUNTIF('6ème3'!Q25:S25,"C"))*2)+((COUNTIF('6ème3'!Q25:S25,"D"))*1))/1</f>
        <v>4</v>
      </c>
      <c r="U25" s="33" t="str">
        <f t="shared" si="3"/>
        <v>A</v>
      </c>
      <c r="V25" s="42"/>
      <c r="W25" s="77"/>
      <c r="X25" s="41"/>
      <c r="Y25" s="78" t="s">
        <v>30</v>
      </c>
      <c r="Z25" s="77"/>
      <c r="AA25" s="41"/>
      <c r="AB25" s="78" t="s">
        <v>30</v>
      </c>
      <c r="AC25" s="77"/>
      <c r="AD25" s="41"/>
      <c r="AE25" s="78"/>
      <c r="AF25" s="77"/>
      <c r="AG25" s="41"/>
      <c r="AH25" s="78"/>
      <c r="AI25" s="77"/>
      <c r="AJ25" s="41"/>
      <c r="AK25" s="78" t="s">
        <v>30</v>
      </c>
      <c r="AL25" s="77"/>
      <c r="AM25" s="41"/>
      <c r="AN25" s="78"/>
      <c r="AO25" s="77"/>
      <c r="AP25" s="41"/>
      <c r="AQ25" s="78"/>
      <c r="AR25" s="77"/>
      <c r="AS25" s="79"/>
      <c r="AT25" s="33">
        <f>(((COUNTIF('6ème3'!V25:AS25,"A"))*4)+((COUNTIF('6ème3'!V25:AS25,"B"))*3)+((COUNTIF('6ème3'!V25:AS25,"C"))*2)+((COUNTIF('6ème3'!V25:AS25,"D"))*1))/3</f>
        <v>4</v>
      </c>
      <c r="AU25" s="33" t="str">
        <f t="shared" si="4"/>
        <v>A</v>
      </c>
      <c r="AV25" s="42" t="s">
        <v>30</v>
      </c>
      <c r="AW25" s="77" t="s">
        <v>33</v>
      </c>
      <c r="AX25" s="41"/>
      <c r="AY25" s="78"/>
      <c r="AZ25" s="77"/>
      <c r="BA25" s="79"/>
      <c r="BB25" s="33">
        <f>(((COUNTIF('6ème3'!AV25:BA25,"A"))*4)+((COUNTIF('6ème3'!AV25:BA25,"B"))*3)+((COUNTIF('6ème3'!AV25:BA25,"C"))*2)+((COUNTIF('6ème3'!AV25:BA25,"D"))*1))/2</f>
        <v>2.5</v>
      </c>
      <c r="BC25" s="33" t="str">
        <f t="shared" si="5"/>
        <v>C</v>
      </c>
      <c r="BD25" s="42"/>
      <c r="BE25" s="77"/>
      <c r="BF25" s="41"/>
      <c r="BG25" s="78"/>
      <c r="BH25" s="77"/>
      <c r="BI25" s="41"/>
      <c r="BJ25" s="78"/>
      <c r="BK25" s="77"/>
      <c r="BL25" s="41"/>
      <c r="BM25" s="78"/>
      <c r="BN25" s="77"/>
      <c r="BO25" s="41"/>
      <c r="BP25" s="78"/>
      <c r="BQ25" s="77"/>
      <c r="BR25" s="41"/>
      <c r="BS25" s="78"/>
      <c r="BT25" s="77"/>
      <c r="BU25" s="41"/>
      <c r="BV25" s="78" t="s">
        <v>30</v>
      </c>
      <c r="BW25" s="77"/>
      <c r="BX25" s="41"/>
      <c r="BY25" s="78" t="s">
        <v>30</v>
      </c>
      <c r="BZ25" s="77"/>
      <c r="CA25" s="41"/>
      <c r="CB25" s="78"/>
      <c r="CC25" s="77"/>
      <c r="CD25" s="41"/>
      <c r="CE25" s="78"/>
      <c r="CF25" s="77"/>
      <c r="CG25" s="79"/>
      <c r="CH25" s="33">
        <f>(((COUNTIF('6ème3'!BJ25:CG25,"A"))*4)+((COUNTIF('6ème3'!BJ25:CG25,"B"))*3)+((COUNTIF('6ème3'!BJ25:CG25,"C"))*2)+((COUNTIF('6ème3'!BJ25:CG25,"D"))*1))/2</f>
        <v>4</v>
      </c>
      <c r="CI25" s="33" t="str">
        <f t="shared" si="6"/>
        <v>A</v>
      </c>
      <c r="CJ25" s="32"/>
      <c r="CK25" s="32"/>
      <c r="CL25" s="32"/>
      <c r="CM25" s="78" t="s">
        <v>31</v>
      </c>
      <c r="CN25" s="32"/>
      <c r="CO25" s="32"/>
      <c r="CP25" s="33">
        <f>(((COUNTIF('6ème3'!CJ25:CO25,"A"))*4)+((COUNTIF('6ème3'!CJ25:CO25,"B"))*3)+((COUNTIF('6ème3'!CJ25:CO25,"C"))*2)+((COUNTIF('6ème3'!CJ25:CO25,"D"))*1))/1</f>
        <v>3</v>
      </c>
      <c r="CQ25" s="33" t="str">
        <f t="shared" si="7"/>
        <v>B</v>
      </c>
      <c r="CR25" s="38"/>
    </row>
    <row r="26" spans="1:96" ht="17.100000000000001" customHeight="1" x14ac:dyDescent="0.25">
      <c r="A26" s="91" t="s">
        <v>125</v>
      </c>
      <c r="B26" s="137" t="s">
        <v>31</v>
      </c>
      <c r="C26" s="161" t="s">
        <v>30</v>
      </c>
      <c r="D26" s="135"/>
      <c r="E26" s="136">
        <f>(((COUNTIF('6ème3'!B26:D26,"A"))*4)+((COUNTIF('6ème3'!B26:D26,"B"))*3)+((COUNTIF('6ème3'!B26:D26,"C"))*2)+((COUNTIF('6ème3'!B26:D26,"D"))*1))/2</f>
        <v>3.5</v>
      </c>
      <c r="F26" s="136" t="str">
        <f t="shared" si="0"/>
        <v>B</v>
      </c>
      <c r="G26" s="75" t="s">
        <v>31</v>
      </c>
      <c r="H26" s="32"/>
      <c r="I26" s="32"/>
      <c r="J26" s="33">
        <f>(((COUNTIF('6ème3'!G26:I26,"A"))*4)+((COUNTIF('6ème3'!G26:I26,"B"))*3)+((COUNTIF('6ème3'!G26:I26,"C"))*2)+((COUNTIF('6ème3'!G26:I26,"D"))*1))/1</f>
        <v>3</v>
      </c>
      <c r="K26" s="33" t="str">
        <f t="shared" si="1"/>
        <v>B</v>
      </c>
      <c r="L26" s="94" t="s">
        <v>30</v>
      </c>
      <c r="M26" s="74" t="s">
        <v>32</v>
      </c>
      <c r="N26" s="32"/>
      <c r="O26" s="33">
        <f>(((COUNTIF('6ème3'!L26:N26,"A"))*4)+((COUNTIF('6ème3'!L26:N26,"B"))*3)+((COUNTIF('6ème3'!L26:N26,"C"))*2)+((COUNTIF('6ème3'!L26:N26,"D"))*1))/2</f>
        <v>3</v>
      </c>
      <c r="P26" s="33" t="str">
        <f t="shared" si="2"/>
        <v>B</v>
      </c>
      <c r="Q26" s="75" t="s">
        <v>30</v>
      </c>
      <c r="R26" s="32"/>
      <c r="S26" s="32"/>
      <c r="T26" s="33">
        <f>(((COUNTIF('6ème3'!Q26:S26,"A"))*4)+((COUNTIF('6ème3'!Q26:S26,"B"))*3)+((COUNTIF('6ème3'!Q26:S26,"C"))*2)+((COUNTIF('6ème3'!Q26:S26,"D"))*1))/1</f>
        <v>4</v>
      </c>
      <c r="U26" s="33" t="str">
        <f t="shared" si="3"/>
        <v>A</v>
      </c>
      <c r="V26" s="42"/>
      <c r="W26" s="77"/>
      <c r="X26" s="41"/>
      <c r="Y26" s="78" t="s">
        <v>30</v>
      </c>
      <c r="Z26" s="77"/>
      <c r="AA26" s="41"/>
      <c r="AB26" s="78" t="s">
        <v>30</v>
      </c>
      <c r="AC26" s="77"/>
      <c r="AD26" s="41"/>
      <c r="AE26" s="78"/>
      <c r="AF26" s="77"/>
      <c r="AG26" s="41"/>
      <c r="AH26" s="78"/>
      <c r="AI26" s="77"/>
      <c r="AJ26" s="41"/>
      <c r="AK26" s="78" t="s">
        <v>30</v>
      </c>
      <c r="AL26" s="77"/>
      <c r="AM26" s="41"/>
      <c r="AN26" s="78"/>
      <c r="AO26" s="77"/>
      <c r="AP26" s="41"/>
      <c r="AQ26" s="78"/>
      <c r="AR26" s="77"/>
      <c r="AS26" s="79"/>
      <c r="AT26" s="33">
        <f>(((COUNTIF('6ème3'!V26:AS26,"A"))*4)+((COUNTIF('6ème3'!V26:AS26,"B"))*3)+((COUNTIF('6ème3'!V26:AS26,"C"))*2)+((COUNTIF('6ème3'!V26:AS26,"D"))*1))/3</f>
        <v>4</v>
      </c>
      <c r="AU26" s="33" t="str">
        <f t="shared" si="4"/>
        <v>A</v>
      </c>
      <c r="AV26" s="42" t="s">
        <v>30</v>
      </c>
      <c r="AW26" s="77" t="s">
        <v>32</v>
      </c>
      <c r="AX26" s="41"/>
      <c r="AY26" s="78"/>
      <c r="AZ26" s="77"/>
      <c r="BA26" s="79"/>
      <c r="BB26" s="33">
        <f>(((COUNTIF('6ème3'!AV26:BA26,"A"))*4)+((COUNTIF('6ème3'!AV26:BA26,"B"))*3)+((COUNTIF('6ème3'!AV26:BA26,"C"))*2)+((COUNTIF('6ème3'!AV26:BA26,"D"))*1))/2</f>
        <v>3</v>
      </c>
      <c r="BC26" s="33" t="str">
        <f t="shared" si="5"/>
        <v>B</v>
      </c>
      <c r="BD26" s="42"/>
      <c r="BE26" s="77"/>
      <c r="BF26" s="41"/>
      <c r="BG26" s="78"/>
      <c r="BH26" s="77"/>
      <c r="BI26" s="41"/>
      <c r="BJ26" s="78"/>
      <c r="BK26" s="77"/>
      <c r="BL26" s="41"/>
      <c r="BM26" s="78"/>
      <c r="BN26" s="77"/>
      <c r="BO26" s="41"/>
      <c r="BP26" s="78"/>
      <c r="BQ26" s="77"/>
      <c r="BR26" s="41"/>
      <c r="BS26" s="78"/>
      <c r="BT26" s="77"/>
      <c r="BU26" s="41"/>
      <c r="BV26" s="78" t="s">
        <v>31</v>
      </c>
      <c r="BW26" s="77"/>
      <c r="BX26" s="41"/>
      <c r="BY26" s="78" t="s">
        <v>30</v>
      </c>
      <c r="BZ26" s="77"/>
      <c r="CA26" s="41"/>
      <c r="CB26" s="78"/>
      <c r="CC26" s="77"/>
      <c r="CD26" s="41"/>
      <c r="CE26" s="78"/>
      <c r="CF26" s="77"/>
      <c r="CG26" s="79"/>
      <c r="CH26" s="33">
        <f>(((COUNTIF('6ème3'!BJ26:CG26,"A"))*4)+((COUNTIF('6ème3'!BJ26:CG26,"B"))*3)+((COUNTIF('6ème3'!BJ26:CG26,"C"))*2)+((COUNTIF('6ème3'!BJ26:CG26,"D"))*1))/2</f>
        <v>3.5</v>
      </c>
      <c r="CI26" s="33" t="str">
        <f t="shared" si="6"/>
        <v>B</v>
      </c>
      <c r="CJ26" s="32"/>
      <c r="CK26" s="32"/>
      <c r="CL26" s="32"/>
      <c r="CM26" s="78" t="s">
        <v>32</v>
      </c>
      <c r="CN26" s="32"/>
      <c r="CO26" s="32"/>
      <c r="CP26" s="33">
        <f>(((COUNTIF('6ème3'!CJ26:CO26,"A"))*4)+((COUNTIF('6ème3'!CJ26:CO26,"B"))*3)+((COUNTIF('6ème3'!CJ26:CO26,"C"))*2)+((COUNTIF('6ème3'!CJ26:CO26,"D"))*1))/1</f>
        <v>2</v>
      </c>
      <c r="CQ26" s="33" t="str">
        <f t="shared" si="7"/>
        <v>C</v>
      </c>
      <c r="CR26" s="38"/>
    </row>
    <row r="27" spans="1:96" ht="17.100000000000001" customHeight="1" x14ac:dyDescent="0.25">
      <c r="A27" s="91" t="s">
        <v>126</v>
      </c>
      <c r="B27" s="137" t="s">
        <v>32</v>
      </c>
      <c r="C27" s="161" t="s">
        <v>32</v>
      </c>
      <c r="D27" s="135"/>
      <c r="E27" s="136">
        <f>(((COUNTIF('6ème3'!B27:D27,"A"))*4)+((COUNTIF('6ème3'!B27:D27,"B"))*3)+((COUNTIF('6ème3'!B27:D27,"C"))*2)+((COUNTIF('6ème3'!B27:D27,"D"))*1))/2</f>
        <v>2</v>
      </c>
      <c r="F27" s="136" t="str">
        <f t="shared" si="0"/>
        <v>C</v>
      </c>
      <c r="G27" s="75" t="s">
        <v>33</v>
      </c>
      <c r="H27" s="32"/>
      <c r="I27" s="32"/>
      <c r="J27" s="33">
        <f>(((COUNTIF('6ème3'!G27:I27,"A"))*4)+((COUNTIF('6ème3'!G27:I27,"B"))*3)+((COUNTIF('6ème3'!G27:I27,"C"))*2)+((COUNTIF('6ème3'!G27:I27,"D"))*1))/1</f>
        <v>1</v>
      </c>
      <c r="K27" s="33" t="str">
        <f t="shared" si="1"/>
        <v>D</v>
      </c>
      <c r="L27" s="94"/>
      <c r="M27" s="74" t="s">
        <v>32</v>
      </c>
      <c r="N27" s="32"/>
      <c r="O27" s="33">
        <f>(((COUNTIF('6ème3'!L27:N27,"A"))*4)+((COUNTIF('6ème3'!L27:N27,"B"))*3)+((COUNTIF('6ème3'!L27:N27,"C"))*2)+((COUNTIF('6ème3'!L27:N27,"D"))*1))/1</f>
        <v>2</v>
      </c>
      <c r="P27" s="33" t="str">
        <f t="shared" si="2"/>
        <v>C</v>
      </c>
      <c r="Q27" s="75"/>
      <c r="R27" s="32"/>
      <c r="S27" s="32"/>
      <c r="T27" s="33"/>
      <c r="U27" s="33"/>
      <c r="V27" s="42"/>
      <c r="W27" s="77"/>
      <c r="X27" s="41"/>
      <c r="Y27" s="78"/>
      <c r="Z27" s="77"/>
      <c r="AA27" s="41"/>
      <c r="AB27" s="78"/>
      <c r="AC27" s="77"/>
      <c r="AD27" s="41"/>
      <c r="AE27" s="78"/>
      <c r="AF27" s="77"/>
      <c r="AG27" s="41"/>
      <c r="AH27" s="78"/>
      <c r="AI27" s="77"/>
      <c r="AJ27" s="41"/>
      <c r="AK27" s="78" t="s">
        <v>32</v>
      </c>
      <c r="AL27" s="77"/>
      <c r="AM27" s="41"/>
      <c r="AN27" s="78"/>
      <c r="AO27" s="77"/>
      <c r="AP27" s="41"/>
      <c r="AQ27" s="78"/>
      <c r="AR27" s="77"/>
      <c r="AS27" s="79"/>
      <c r="AT27" s="33">
        <f>(((COUNTIF('6ème3'!V27:AS27,"A"))*4)+((COUNTIF('6ème3'!V27:AS27,"B"))*3)+((COUNTIF('6ème3'!V27:AS27,"C"))*2)+((COUNTIF('6ème3'!V27:AS27,"D"))*1))/1</f>
        <v>2</v>
      </c>
      <c r="AU27" s="33" t="str">
        <f t="shared" si="4"/>
        <v>C</v>
      </c>
      <c r="AV27" s="42" t="s">
        <v>32</v>
      </c>
      <c r="AW27" s="77" t="s">
        <v>33</v>
      </c>
      <c r="AX27" s="41"/>
      <c r="AY27" s="78"/>
      <c r="AZ27" s="77"/>
      <c r="BA27" s="79"/>
      <c r="BB27" s="33">
        <f>(((COUNTIF('6ème3'!AV27:BA27,"A"))*4)+((COUNTIF('6ème3'!AV27:BA27,"B"))*3)+((COUNTIF('6ème3'!AV27:BA27,"C"))*2)+((COUNTIF('6ème3'!AV27:BA27,"D"))*1))/2</f>
        <v>1.5</v>
      </c>
      <c r="BC27" s="33" t="str">
        <f t="shared" si="5"/>
        <v>D</v>
      </c>
      <c r="BD27" s="42"/>
      <c r="BE27" s="77"/>
      <c r="BF27" s="41"/>
      <c r="BG27" s="78"/>
      <c r="BH27" s="77"/>
      <c r="BI27" s="41"/>
      <c r="BJ27" s="78"/>
      <c r="BK27" s="77"/>
      <c r="BL27" s="41"/>
      <c r="BM27" s="78"/>
      <c r="BN27" s="77"/>
      <c r="BO27" s="41"/>
      <c r="BP27" s="78"/>
      <c r="BQ27" s="77"/>
      <c r="BR27" s="41"/>
      <c r="BS27" s="78"/>
      <c r="BT27" s="77"/>
      <c r="BU27" s="41"/>
      <c r="BV27" s="78" t="s">
        <v>31</v>
      </c>
      <c r="BW27" s="77"/>
      <c r="BX27" s="41"/>
      <c r="BY27" s="78" t="s">
        <v>32</v>
      </c>
      <c r="BZ27" s="77"/>
      <c r="CA27" s="41"/>
      <c r="CB27" s="78"/>
      <c r="CC27" s="77"/>
      <c r="CD27" s="41"/>
      <c r="CE27" s="78"/>
      <c r="CF27" s="77"/>
      <c r="CG27" s="79"/>
      <c r="CH27" s="33">
        <f>(((COUNTIF('6ème3'!BJ27:CG27,"A"))*4)+((COUNTIF('6ème3'!BJ27:CG27,"B"))*3)+((COUNTIF('6ème3'!BJ27:CG27,"C"))*2)+((COUNTIF('6ème3'!BJ27:CG27,"D"))*1))/2</f>
        <v>2.5</v>
      </c>
      <c r="CI27" s="33" t="str">
        <f t="shared" si="6"/>
        <v>C</v>
      </c>
      <c r="CJ27" s="32"/>
      <c r="CK27" s="32"/>
      <c r="CL27" s="32"/>
      <c r="CM27" s="78" t="s">
        <v>32</v>
      </c>
      <c r="CN27" s="32"/>
      <c r="CO27" s="32"/>
      <c r="CP27" s="33">
        <f>(((COUNTIF('6ème3'!CJ27:CO27,"A"))*4)+((COUNTIF('6ème3'!CJ27:CO27,"B"))*3)+((COUNTIF('6ème3'!CJ27:CO27,"C"))*2)+((COUNTIF('6ème3'!CJ27:CO27,"D"))*1))/1</f>
        <v>2</v>
      </c>
      <c r="CQ27" s="33" t="str">
        <f t="shared" si="7"/>
        <v>C</v>
      </c>
      <c r="CR27" s="38"/>
    </row>
    <row r="28" spans="1:96" ht="17.100000000000001" customHeight="1" x14ac:dyDescent="0.25">
      <c r="A28" s="91" t="s">
        <v>127</v>
      </c>
      <c r="B28" s="137" t="s">
        <v>30</v>
      </c>
      <c r="C28" s="161" t="s">
        <v>31</v>
      </c>
      <c r="D28" s="135"/>
      <c r="E28" s="136">
        <f>(((COUNTIF('6ème3'!B28:D28,"A"))*4)+((COUNTIF('6ème3'!B28:D28,"B"))*3)+((COUNTIF('6ème3'!B28:D28,"C"))*2)+((COUNTIF('6ème3'!B28:D28,"D"))*1))/2</f>
        <v>3.5</v>
      </c>
      <c r="F28" s="136" t="str">
        <f t="shared" si="0"/>
        <v>B</v>
      </c>
      <c r="G28" s="75" t="s">
        <v>32</v>
      </c>
      <c r="H28" s="32"/>
      <c r="I28" s="32"/>
      <c r="J28" s="33">
        <f>(((COUNTIF('6ème3'!G28:I28,"A"))*4)+((COUNTIF('6ème3'!G28:I28,"B"))*3)+((COUNTIF('6ème3'!G28:I28,"C"))*2)+((COUNTIF('6ème3'!G28:I28,"D"))*1))/1</f>
        <v>2</v>
      </c>
      <c r="K28" s="33" t="str">
        <f t="shared" si="1"/>
        <v>C</v>
      </c>
      <c r="L28" s="94" t="s">
        <v>30</v>
      </c>
      <c r="M28" s="74" t="s">
        <v>31</v>
      </c>
      <c r="N28" s="32"/>
      <c r="O28" s="33">
        <f>(((COUNTIF('6ème3'!L28:N28,"A"))*4)+((COUNTIF('6ème3'!L28:N28,"B"))*3)+((COUNTIF('6ème3'!L28:N28,"C"))*2)+((COUNTIF('6ème3'!L28:N28,"D"))*1))/2</f>
        <v>3.5</v>
      </c>
      <c r="P28" s="33" t="str">
        <f t="shared" si="2"/>
        <v>B</v>
      </c>
      <c r="Q28" s="75" t="s">
        <v>30</v>
      </c>
      <c r="R28" s="32"/>
      <c r="S28" s="32"/>
      <c r="T28" s="33">
        <f>(((COUNTIF('6ème3'!Q28:S28,"A"))*4)+((COUNTIF('6ème3'!Q28:S28,"B"))*3)+((COUNTIF('6ème3'!Q28:S28,"C"))*2)+((COUNTIF('6ème3'!Q28:S28,"D"))*1))/1</f>
        <v>4</v>
      </c>
      <c r="U28" s="33" t="str">
        <f t="shared" si="3"/>
        <v>A</v>
      </c>
      <c r="V28" s="42"/>
      <c r="W28" s="77"/>
      <c r="X28" s="41"/>
      <c r="Y28" s="78" t="s">
        <v>30</v>
      </c>
      <c r="Z28" s="77"/>
      <c r="AA28" s="41"/>
      <c r="AB28" s="78" t="s">
        <v>30</v>
      </c>
      <c r="AC28" s="77"/>
      <c r="AD28" s="41"/>
      <c r="AE28" s="78"/>
      <c r="AF28" s="77"/>
      <c r="AG28" s="41"/>
      <c r="AH28" s="78"/>
      <c r="AI28" s="77"/>
      <c r="AJ28" s="41"/>
      <c r="AK28" s="78" t="s">
        <v>30</v>
      </c>
      <c r="AL28" s="77"/>
      <c r="AM28" s="41"/>
      <c r="AN28" s="78"/>
      <c r="AO28" s="77"/>
      <c r="AP28" s="41"/>
      <c r="AQ28" s="78"/>
      <c r="AR28" s="77"/>
      <c r="AS28" s="79"/>
      <c r="AT28" s="33">
        <f>(((COUNTIF('6ème3'!V28:AS28,"A"))*4)+((COUNTIF('6ème3'!V28:AS28,"B"))*3)+((COUNTIF('6ème3'!V28:AS28,"C"))*2)+((COUNTIF('6ème3'!V28:AS28,"D"))*1))/3</f>
        <v>4</v>
      </c>
      <c r="AU28" s="33" t="str">
        <f t="shared" si="4"/>
        <v>A</v>
      </c>
      <c r="AV28" s="42" t="s">
        <v>30</v>
      </c>
      <c r="AW28" s="77" t="s">
        <v>32</v>
      </c>
      <c r="AX28" s="41"/>
      <c r="AY28" s="78"/>
      <c r="AZ28" s="77"/>
      <c r="BA28" s="79"/>
      <c r="BB28" s="33">
        <f>(((COUNTIF('6ème3'!AV28:BA28,"A"))*4)+((COUNTIF('6ème3'!AV28:BA28,"B"))*3)+((COUNTIF('6ème3'!AV28:BA28,"C"))*2)+((COUNTIF('6ème3'!AV28:BA28,"D"))*1))/2</f>
        <v>3</v>
      </c>
      <c r="BC28" s="33" t="str">
        <f t="shared" si="5"/>
        <v>B</v>
      </c>
      <c r="BD28" s="42"/>
      <c r="BE28" s="77"/>
      <c r="BF28" s="41"/>
      <c r="BG28" s="78"/>
      <c r="BH28" s="77"/>
      <c r="BI28" s="41"/>
      <c r="BJ28" s="78"/>
      <c r="BK28" s="77"/>
      <c r="BL28" s="41"/>
      <c r="BM28" s="78"/>
      <c r="BN28" s="77"/>
      <c r="BO28" s="41"/>
      <c r="BP28" s="78"/>
      <c r="BQ28" s="77"/>
      <c r="BR28" s="41"/>
      <c r="BS28" s="78"/>
      <c r="BT28" s="77"/>
      <c r="BU28" s="41"/>
      <c r="BV28" s="78" t="s">
        <v>31</v>
      </c>
      <c r="BW28" s="77"/>
      <c r="BX28" s="41"/>
      <c r="BY28" s="78" t="s">
        <v>30</v>
      </c>
      <c r="BZ28" s="77"/>
      <c r="CA28" s="41"/>
      <c r="CB28" s="78"/>
      <c r="CC28" s="77"/>
      <c r="CD28" s="41"/>
      <c r="CE28" s="78"/>
      <c r="CF28" s="77"/>
      <c r="CG28" s="79"/>
      <c r="CH28" s="33">
        <f>(((COUNTIF('6ème3'!BJ28:CG28,"A"))*4)+((COUNTIF('6ème3'!BJ28:CG28,"B"))*3)+((COUNTIF('6ème3'!BJ28:CG28,"C"))*2)+((COUNTIF('6ème3'!BJ28:CG28,"D"))*1))/2</f>
        <v>3.5</v>
      </c>
      <c r="CI28" s="33" t="str">
        <f t="shared" si="6"/>
        <v>B</v>
      </c>
      <c r="CJ28" s="32"/>
      <c r="CK28" s="32"/>
      <c r="CL28" s="32"/>
      <c r="CM28" s="78" t="s">
        <v>31</v>
      </c>
      <c r="CN28" s="32"/>
      <c r="CO28" s="32"/>
      <c r="CP28" s="33">
        <f>(((COUNTIF('6ème3'!CJ28:CO28,"A"))*4)+((COUNTIF('6ème3'!CJ28:CO28,"B"))*3)+((COUNTIF('6ème3'!CJ28:CO28,"C"))*2)+((COUNTIF('6ème3'!CJ28:CO28,"D"))*1))/1</f>
        <v>3</v>
      </c>
      <c r="CQ28" s="33" t="str">
        <f t="shared" si="7"/>
        <v>B</v>
      </c>
      <c r="CR28" s="38"/>
    </row>
    <row r="29" spans="1:96" ht="17.100000000000001" customHeight="1" x14ac:dyDescent="0.25">
      <c r="A29" s="31" t="s">
        <v>128</v>
      </c>
      <c r="B29" s="137" t="s">
        <v>31</v>
      </c>
      <c r="C29" s="161" t="s">
        <v>32</v>
      </c>
      <c r="D29" s="135"/>
      <c r="E29" s="136">
        <f>(((COUNTIF('6ème3'!B29:D29,"A"))*4)+((COUNTIF('6ème3'!B29:D29,"B"))*3)+((COUNTIF('6ème3'!B29:D29,"C"))*2)+((COUNTIF('6ème3'!B29:D29,"D"))*1))/2</f>
        <v>2.5</v>
      </c>
      <c r="F29" s="136" t="str">
        <f t="shared" si="0"/>
        <v>C</v>
      </c>
      <c r="G29" s="75" t="s">
        <v>33</v>
      </c>
      <c r="H29" s="32"/>
      <c r="I29" s="32"/>
      <c r="J29" s="33">
        <f>(((COUNTIF('6ème3'!G29:I29,"A"))*4)+((COUNTIF('6ème3'!G29:I29,"B"))*3)+((COUNTIF('6ème3'!G29:I29,"C"))*2)+((COUNTIF('6ème3'!G29:I29,"D"))*1))/1</f>
        <v>1</v>
      </c>
      <c r="K29" s="33" t="str">
        <f t="shared" si="1"/>
        <v>D</v>
      </c>
      <c r="L29" s="94" t="s">
        <v>30</v>
      </c>
      <c r="M29" s="74" t="s">
        <v>32</v>
      </c>
      <c r="N29" s="32"/>
      <c r="O29" s="33">
        <f>(((COUNTIF('6ème3'!L29:N29,"A"))*4)+((COUNTIF('6ème3'!L29:N29,"B"))*3)+((COUNTIF('6ème3'!L29:N29,"C"))*2)+((COUNTIF('6ème3'!L29:N29,"D"))*1))/2</f>
        <v>3</v>
      </c>
      <c r="P29" s="33" t="str">
        <f t="shared" si="2"/>
        <v>B</v>
      </c>
      <c r="Q29" s="75" t="s">
        <v>30</v>
      </c>
      <c r="R29" s="32"/>
      <c r="S29" s="32"/>
      <c r="T29" s="33">
        <f>(((COUNTIF('6ème3'!Q29:S29,"A"))*4)+((COUNTIF('6ème3'!Q29:S29,"B"))*3)+((COUNTIF('6ème3'!Q29:S29,"C"))*2)+((COUNTIF('6ème3'!Q29:S29,"D"))*1))/1</f>
        <v>4</v>
      </c>
      <c r="U29" s="33" t="str">
        <f t="shared" si="3"/>
        <v>A</v>
      </c>
      <c r="V29" s="42"/>
      <c r="W29" s="77"/>
      <c r="X29" s="41"/>
      <c r="Y29" s="78" t="s">
        <v>30</v>
      </c>
      <c r="Z29" s="77"/>
      <c r="AA29" s="41"/>
      <c r="AB29" s="78" t="s">
        <v>30</v>
      </c>
      <c r="AC29" s="77"/>
      <c r="AD29" s="41"/>
      <c r="AE29" s="78"/>
      <c r="AF29" s="77"/>
      <c r="AG29" s="41"/>
      <c r="AH29" s="78"/>
      <c r="AI29" s="77"/>
      <c r="AJ29" s="41"/>
      <c r="AK29" s="78" t="s">
        <v>30</v>
      </c>
      <c r="AL29" s="77"/>
      <c r="AM29" s="41"/>
      <c r="AN29" s="78"/>
      <c r="AO29" s="77"/>
      <c r="AP29" s="41"/>
      <c r="AQ29" s="78"/>
      <c r="AR29" s="77"/>
      <c r="AS29" s="79"/>
      <c r="AT29" s="33">
        <f>(((COUNTIF('6ème3'!V29:AS29,"A"))*4)+((COUNTIF('6ème3'!V29:AS29,"B"))*3)+((COUNTIF('6ème3'!V29:AS29,"C"))*2)+((COUNTIF('6ème3'!V29:AS29,"D"))*1))/3</f>
        <v>4</v>
      </c>
      <c r="AU29" s="33" t="str">
        <f t="shared" si="4"/>
        <v>A</v>
      </c>
      <c r="AV29" s="42" t="s">
        <v>30</v>
      </c>
      <c r="AW29" s="77" t="s">
        <v>32</v>
      </c>
      <c r="AX29" s="41"/>
      <c r="AY29" s="78"/>
      <c r="AZ29" s="77"/>
      <c r="BA29" s="79"/>
      <c r="BB29" s="33">
        <f>(((COUNTIF('6ème3'!AV29:BA29,"A"))*4)+((COUNTIF('6ème3'!AV29:BA29,"B"))*3)+((COUNTIF('6ème3'!AV29:BA29,"C"))*2)+((COUNTIF('6ème3'!AV29:BA29,"D"))*1))/2</f>
        <v>3</v>
      </c>
      <c r="BC29" s="33" t="str">
        <f t="shared" si="5"/>
        <v>B</v>
      </c>
      <c r="BD29" s="42"/>
      <c r="BE29" s="77"/>
      <c r="BF29" s="41"/>
      <c r="BG29" s="78"/>
      <c r="BH29" s="77"/>
      <c r="BI29" s="41"/>
      <c r="BJ29" s="78"/>
      <c r="BK29" s="77"/>
      <c r="BL29" s="41"/>
      <c r="BM29" s="78"/>
      <c r="BN29" s="77"/>
      <c r="BO29" s="41"/>
      <c r="BP29" s="78"/>
      <c r="BQ29" s="77"/>
      <c r="BR29" s="41"/>
      <c r="BS29" s="78"/>
      <c r="BT29" s="77"/>
      <c r="BU29" s="41"/>
      <c r="BV29" s="78" t="s">
        <v>31</v>
      </c>
      <c r="BW29" s="77"/>
      <c r="BX29" s="41"/>
      <c r="BY29" s="78" t="s">
        <v>30</v>
      </c>
      <c r="BZ29" s="77"/>
      <c r="CA29" s="41"/>
      <c r="CB29" s="78"/>
      <c r="CC29" s="77"/>
      <c r="CD29" s="41"/>
      <c r="CE29" s="78"/>
      <c r="CF29" s="77"/>
      <c r="CG29" s="79"/>
      <c r="CH29" s="33">
        <f>(((COUNTIF('6ème3'!BJ29:CG29,"A"))*4)+((COUNTIF('6ème3'!BJ29:CG29,"B"))*3)+((COUNTIF('6ème3'!BJ29:CG29,"C"))*2)+((COUNTIF('6ème3'!BJ29:CG29,"D"))*1))/2</f>
        <v>3.5</v>
      </c>
      <c r="CI29" s="33" t="str">
        <f t="shared" si="6"/>
        <v>B</v>
      </c>
      <c r="CJ29" s="32"/>
      <c r="CK29" s="32"/>
      <c r="CL29" s="32"/>
      <c r="CM29" s="78" t="s">
        <v>32</v>
      </c>
      <c r="CN29" s="32"/>
      <c r="CO29" s="32"/>
      <c r="CP29" s="33">
        <f>(((COUNTIF('6ème3'!CJ29:CO29,"A"))*4)+((COUNTIF('6ème3'!CJ29:CO29,"B"))*3)+((COUNTIF('6ème3'!CJ29:CO29,"C"))*2)+((COUNTIF('6ème3'!CJ29:CO29,"D"))*1))/1</f>
        <v>2</v>
      </c>
      <c r="CQ29" s="33" t="str">
        <f t="shared" si="7"/>
        <v>C</v>
      </c>
      <c r="CR29" s="38"/>
    </row>
    <row r="30" spans="1:96" ht="17.100000000000001" customHeight="1" x14ac:dyDescent="0.25">
      <c r="A30" s="31" t="s">
        <v>129</v>
      </c>
      <c r="B30" s="137" t="s">
        <v>32</v>
      </c>
      <c r="C30" s="161" t="s">
        <v>32</v>
      </c>
      <c r="D30" s="135"/>
      <c r="E30" s="136">
        <f>(((COUNTIF('6ème3'!B30:D30,"A"))*4)+((COUNTIF('6ème3'!B30:D30,"B"))*3)+((COUNTIF('6ème3'!B30:D30,"C"))*2)+((COUNTIF('6ème3'!B30:D30,"D"))*1))/2</f>
        <v>2</v>
      </c>
      <c r="F30" s="136" t="str">
        <f t="shared" si="0"/>
        <v>C</v>
      </c>
      <c r="G30" s="75" t="s">
        <v>31</v>
      </c>
      <c r="H30" s="32"/>
      <c r="I30" s="32"/>
      <c r="J30" s="33">
        <f>(((COUNTIF('6ème3'!G30:I30,"A"))*4)+((COUNTIF('6ème3'!G30:I30,"B"))*3)+((COUNTIF('6ème3'!G30:I30,"C"))*2)+((COUNTIF('6ème3'!G30:I30,"D"))*1))/1</f>
        <v>3</v>
      </c>
      <c r="K30" s="33" t="str">
        <f t="shared" si="1"/>
        <v>B</v>
      </c>
      <c r="L30" s="94"/>
      <c r="M30" s="74" t="s">
        <v>31</v>
      </c>
      <c r="N30" s="32"/>
      <c r="O30" s="33">
        <f>(((COUNTIF('6ème3'!L30:N30,"A"))*4)+((COUNTIF('6ème3'!L30:N30,"B"))*3)+((COUNTIF('6ème3'!L30:N30,"C"))*2)+((COUNTIF('6ème3'!L30:N30,"D"))*1))/1</f>
        <v>3</v>
      </c>
      <c r="P30" s="33" t="str">
        <f t="shared" si="2"/>
        <v>B</v>
      </c>
      <c r="Q30" s="75"/>
      <c r="R30" s="32"/>
      <c r="S30" s="32"/>
      <c r="T30" s="33"/>
      <c r="U30" s="33"/>
      <c r="V30" s="42"/>
      <c r="W30" s="77"/>
      <c r="X30" s="41"/>
      <c r="Y30" s="78"/>
      <c r="Z30" s="77"/>
      <c r="AA30" s="41"/>
      <c r="AB30" s="78"/>
      <c r="AC30" s="77"/>
      <c r="AD30" s="41"/>
      <c r="AE30" s="78"/>
      <c r="AF30" s="77"/>
      <c r="AG30" s="41"/>
      <c r="AH30" s="78"/>
      <c r="AI30" s="77"/>
      <c r="AJ30" s="41"/>
      <c r="AK30" s="78" t="s">
        <v>32</v>
      </c>
      <c r="AL30" s="77"/>
      <c r="AM30" s="41"/>
      <c r="AN30" s="78"/>
      <c r="AO30" s="77"/>
      <c r="AP30" s="41"/>
      <c r="AQ30" s="78"/>
      <c r="AR30" s="77"/>
      <c r="AS30" s="79"/>
      <c r="AT30" s="33">
        <f>(((COUNTIF('6ème3'!V30:AS30,"A"))*4)+((COUNTIF('6ème3'!V30:AS30,"B"))*3)+((COUNTIF('6ème3'!V30:AS30,"C"))*2)+((COUNTIF('6ème3'!V30:AS30,"D"))*1))/1</f>
        <v>2</v>
      </c>
      <c r="AU30" s="33" t="str">
        <f t="shared" si="4"/>
        <v>C</v>
      </c>
      <c r="AV30" s="42" t="s">
        <v>32</v>
      </c>
      <c r="AW30" s="77" t="s">
        <v>30</v>
      </c>
      <c r="AX30" s="41"/>
      <c r="AY30" s="78"/>
      <c r="AZ30" s="77"/>
      <c r="BA30" s="79"/>
      <c r="BB30" s="33">
        <f>(((COUNTIF('6ème3'!AV30:BA30,"A"))*4)+((COUNTIF('6ème3'!AV30:BA30,"B"))*3)+((COUNTIF('6ème3'!AV30:BA30,"C"))*2)+((COUNTIF('6ème3'!AV30:BA30,"D"))*1))/2</f>
        <v>3</v>
      </c>
      <c r="BC30" s="33" t="str">
        <f t="shared" si="5"/>
        <v>B</v>
      </c>
      <c r="BD30" s="42"/>
      <c r="BE30" s="77"/>
      <c r="BF30" s="41"/>
      <c r="BG30" s="78"/>
      <c r="BH30" s="77"/>
      <c r="BI30" s="41"/>
      <c r="BJ30" s="78"/>
      <c r="BK30" s="77"/>
      <c r="BL30" s="41"/>
      <c r="BM30" s="78"/>
      <c r="BN30" s="77"/>
      <c r="BO30" s="41"/>
      <c r="BP30" s="78"/>
      <c r="BQ30" s="77"/>
      <c r="BR30" s="41"/>
      <c r="BS30" s="78"/>
      <c r="BT30" s="77"/>
      <c r="BU30" s="41"/>
      <c r="BV30" s="78" t="s">
        <v>30</v>
      </c>
      <c r="BW30" s="77"/>
      <c r="BX30" s="41"/>
      <c r="BY30" s="78" t="s">
        <v>30</v>
      </c>
      <c r="BZ30" s="77"/>
      <c r="CA30" s="41"/>
      <c r="CB30" s="78"/>
      <c r="CC30" s="77"/>
      <c r="CD30" s="41"/>
      <c r="CE30" s="78"/>
      <c r="CF30" s="77"/>
      <c r="CG30" s="79"/>
      <c r="CH30" s="33">
        <f>(((COUNTIF('6ème3'!BJ30:CG30,"A"))*4)+((COUNTIF('6ème3'!BJ30:CG30,"B"))*3)+((COUNTIF('6ème3'!BJ30:CG30,"C"))*2)+((COUNTIF('6ème3'!BJ30:CG30,"D"))*1))/2</f>
        <v>4</v>
      </c>
      <c r="CI30" s="33" t="str">
        <f t="shared" si="6"/>
        <v>A</v>
      </c>
      <c r="CJ30" s="32"/>
      <c r="CK30" s="32"/>
      <c r="CL30" s="32"/>
      <c r="CM30" s="78" t="s">
        <v>31</v>
      </c>
      <c r="CN30" s="32"/>
      <c r="CO30" s="32"/>
      <c r="CP30" s="33">
        <f>(((COUNTIF('6ème3'!CJ30:CO30,"A"))*4)+((COUNTIF('6ème3'!CJ30:CO30,"B"))*3)+((COUNTIF('6ème3'!CJ30:CO30,"C"))*2)+((COUNTIF('6ème3'!CJ30:CO30,"D"))*1))/1</f>
        <v>3</v>
      </c>
      <c r="CQ30" s="33" t="str">
        <f t="shared" si="7"/>
        <v>B</v>
      </c>
      <c r="CR30" s="38"/>
    </row>
    <row r="31" spans="1:96" ht="17.100000000000001" customHeight="1" x14ac:dyDescent="0.25">
      <c r="A31" s="31" t="s">
        <v>130</v>
      </c>
      <c r="B31" s="137" t="s">
        <v>30</v>
      </c>
      <c r="C31" s="161" t="s">
        <v>30</v>
      </c>
      <c r="D31" s="135"/>
      <c r="E31" s="136">
        <f>(((COUNTIF('6ème3'!B31:D31,"A"))*4)+((COUNTIF('6ème3'!B31:D31,"B"))*3)+((COUNTIF('6ème3'!B31:D31,"C"))*2)+((COUNTIF('6ème3'!B31:D31,"D"))*1))/2</f>
        <v>4</v>
      </c>
      <c r="F31" s="136" t="str">
        <f t="shared" si="0"/>
        <v>A</v>
      </c>
      <c r="G31" s="75" t="s">
        <v>31</v>
      </c>
      <c r="H31" s="32"/>
      <c r="I31" s="32"/>
      <c r="J31" s="33">
        <f>(((COUNTIF('6ème3'!G31:I31,"A"))*4)+((COUNTIF('6ème3'!G31:I31,"B"))*3)+((COUNTIF('6ème3'!G31:I31,"C"))*2)+((COUNTIF('6ème3'!G31:I31,"D"))*1))/1</f>
        <v>3</v>
      </c>
      <c r="K31" s="33" t="str">
        <f t="shared" si="1"/>
        <v>B</v>
      </c>
      <c r="L31" s="94" t="s">
        <v>30</v>
      </c>
      <c r="M31" s="74" t="s">
        <v>31</v>
      </c>
      <c r="N31" s="32"/>
      <c r="O31" s="33">
        <f>(((COUNTIF('6ème3'!L31:N31,"A"))*4)+((COUNTIF('6ème3'!L31:N31,"B"))*3)+((COUNTIF('6ème3'!L31:N31,"C"))*2)+((COUNTIF('6ème3'!L31:N31,"D"))*1))/2</f>
        <v>3.5</v>
      </c>
      <c r="P31" s="33" t="str">
        <f t="shared" si="2"/>
        <v>B</v>
      </c>
      <c r="Q31" s="75" t="s">
        <v>30</v>
      </c>
      <c r="R31" s="32"/>
      <c r="S31" s="32"/>
      <c r="T31" s="33">
        <f>(((COUNTIF('6ème3'!Q31:S31,"A"))*4)+((COUNTIF('6ème3'!Q31:S31,"B"))*3)+((COUNTIF('6ème3'!Q31:S31,"C"))*2)+((COUNTIF('6ème3'!Q31:S31,"D"))*1))/1</f>
        <v>4</v>
      </c>
      <c r="U31" s="33" t="str">
        <f t="shared" si="3"/>
        <v>A</v>
      </c>
      <c r="V31" s="42"/>
      <c r="W31" s="77"/>
      <c r="X31" s="41"/>
      <c r="Y31" s="78" t="s">
        <v>30</v>
      </c>
      <c r="Z31" s="77"/>
      <c r="AA31" s="41"/>
      <c r="AB31" s="78" t="s">
        <v>30</v>
      </c>
      <c r="AC31" s="77"/>
      <c r="AD31" s="41"/>
      <c r="AE31" s="78"/>
      <c r="AF31" s="77"/>
      <c r="AG31" s="41"/>
      <c r="AH31" s="78"/>
      <c r="AI31" s="77"/>
      <c r="AJ31" s="41"/>
      <c r="AK31" s="78" t="s">
        <v>30</v>
      </c>
      <c r="AL31" s="77"/>
      <c r="AM31" s="41"/>
      <c r="AN31" s="78"/>
      <c r="AO31" s="77"/>
      <c r="AP31" s="41"/>
      <c r="AQ31" s="78"/>
      <c r="AR31" s="77"/>
      <c r="AS31" s="79"/>
      <c r="AT31" s="33">
        <f>(((COUNTIF('6ème3'!V31:AS31,"A"))*4)+((COUNTIF('6ème3'!V31:AS31,"B"))*3)+((COUNTIF('6ème3'!V31:AS31,"C"))*2)+((COUNTIF('6ème3'!V31:AS31,"D"))*1))/3</f>
        <v>4</v>
      </c>
      <c r="AU31" s="33" t="str">
        <f t="shared" si="4"/>
        <v>A</v>
      </c>
      <c r="AV31" s="42" t="s">
        <v>30</v>
      </c>
      <c r="AW31" s="77" t="s">
        <v>30</v>
      </c>
      <c r="AX31" s="41"/>
      <c r="AY31" s="78"/>
      <c r="AZ31" s="77"/>
      <c r="BA31" s="79"/>
      <c r="BB31" s="33">
        <f>(((COUNTIF('6ème3'!AV31:BA31,"A"))*4)+((COUNTIF('6ème3'!AV31:BA31,"B"))*3)+((COUNTIF('6ème3'!AV31:BA31,"C"))*2)+((COUNTIF('6ème3'!AV31:BA31,"D"))*1))/2</f>
        <v>4</v>
      </c>
      <c r="BC31" s="33" t="str">
        <f t="shared" si="5"/>
        <v>A</v>
      </c>
      <c r="BD31" s="42"/>
      <c r="BE31" s="77"/>
      <c r="BF31" s="41"/>
      <c r="BG31" s="78"/>
      <c r="BH31" s="77"/>
      <c r="BI31" s="41"/>
      <c r="BJ31" s="78"/>
      <c r="BK31" s="77"/>
      <c r="BL31" s="41"/>
      <c r="BM31" s="78"/>
      <c r="BN31" s="77"/>
      <c r="BO31" s="41"/>
      <c r="BP31" s="78"/>
      <c r="BQ31" s="77"/>
      <c r="BR31" s="41"/>
      <c r="BS31" s="78"/>
      <c r="BT31" s="77"/>
      <c r="BU31" s="41"/>
      <c r="BV31" s="78" t="s">
        <v>31</v>
      </c>
      <c r="BW31" s="77"/>
      <c r="BX31" s="41"/>
      <c r="BY31" s="78" t="s">
        <v>30</v>
      </c>
      <c r="BZ31" s="77"/>
      <c r="CA31" s="41"/>
      <c r="CB31" s="78"/>
      <c r="CC31" s="77"/>
      <c r="CD31" s="41"/>
      <c r="CE31" s="78"/>
      <c r="CF31" s="77"/>
      <c r="CG31" s="79"/>
      <c r="CH31" s="33">
        <f>(((COUNTIF('6ème3'!BJ31:CG31,"A"))*4)+((COUNTIF('6ème3'!BJ31:CG31,"B"))*3)+((COUNTIF('6ème3'!BJ31:CG31,"C"))*2)+((COUNTIF('6ème3'!BJ31:CG31,"D"))*1))/2</f>
        <v>3.5</v>
      </c>
      <c r="CI31" s="33" t="str">
        <f t="shared" si="6"/>
        <v>B</v>
      </c>
      <c r="CJ31" s="32"/>
      <c r="CK31" s="32"/>
      <c r="CL31" s="32"/>
      <c r="CM31" s="78" t="s">
        <v>31</v>
      </c>
      <c r="CN31" s="32"/>
      <c r="CO31" s="32"/>
      <c r="CP31" s="33">
        <f>(((COUNTIF('6ème3'!CJ31:CO31,"A"))*4)+((COUNTIF('6ème3'!CJ31:CO31,"B"))*3)+((COUNTIF('6ème3'!CJ31:CO31,"C"))*2)+((COUNTIF('6ème3'!CJ31:CO31,"D"))*1))/1</f>
        <v>3</v>
      </c>
      <c r="CQ31" s="33" t="str">
        <f t="shared" si="7"/>
        <v>B</v>
      </c>
      <c r="CR31" s="38"/>
    </row>
    <row r="32" spans="1:96" ht="17.100000000000001" customHeight="1" x14ac:dyDescent="0.25">
      <c r="A32" s="31" t="s">
        <v>131</v>
      </c>
      <c r="B32" s="138" t="s">
        <v>32</v>
      </c>
      <c r="C32" s="162" t="s">
        <v>31</v>
      </c>
      <c r="D32" s="135"/>
      <c r="E32" s="136">
        <f>(((COUNTIF('6ème3'!B32:D32,"A"))*4)+((COUNTIF('6ème3'!B32:D32,"B"))*3)+((COUNTIF('6ème3'!B32:D32,"C"))*2)+((COUNTIF('6ème3'!B32:D32,"D"))*1))/2</f>
        <v>2.5</v>
      </c>
      <c r="F32" s="136" t="str">
        <f t="shared" si="0"/>
        <v>C</v>
      </c>
      <c r="G32" s="93" t="s">
        <v>31</v>
      </c>
      <c r="H32" s="32"/>
      <c r="I32" s="32"/>
      <c r="J32" s="33">
        <f>(((COUNTIF('6ème3'!G32:I32,"A"))*4)+((COUNTIF('6ème3'!G32:I32,"B"))*3)+((COUNTIF('6ème3'!G32:I32,"C"))*2)+((COUNTIF('6ème3'!G32:I32,"D"))*1))/1</f>
        <v>3</v>
      </c>
      <c r="K32" s="33" t="str">
        <f t="shared" si="1"/>
        <v>B</v>
      </c>
      <c r="L32" s="95" t="s">
        <v>30</v>
      </c>
      <c r="M32" s="92" t="s">
        <v>31</v>
      </c>
      <c r="N32" s="32"/>
      <c r="O32" s="33">
        <f>(((COUNTIF('6ème3'!L32:N32,"A"))*4)+((COUNTIF('6ème3'!L32:N32,"B"))*3)+((COUNTIF('6ème3'!L32:N32,"C"))*2)+((COUNTIF('6ème3'!L32:N32,"D"))*1))/2</f>
        <v>3.5</v>
      </c>
      <c r="P32" s="33" t="str">
        <f t="shared" si="2"/>
        <v>B</v>
      </c>
      <c r="Q32" s="93" t="s">
        <v>30</v>
      </c>
      <c r="R32" s="32"/>
      <c r="S32" s="32"/>
      <c r="T32" s="33">
        <f>(((COUNTIF('6ème3'!Q32:S32,"A"))*4)+((COUNTIF('6ème3'!Q32:S32,"B"))*3)+((COUNTIF('6ème3'!Q32:S32,"C"))*2)+((COUNTIF('6ème3'!Q32:S32,"D"))*1))/1</f>
        <v>4</v>
      </c>
      <c r="U32" s="33" t="str">
        <f t="shared" si="3"/>
        <v>A</v>
      </c>
      <c r="V32" s="43"/>
      <c r="W32" s="97"/>
      <c r="X32" s="44"/>
      <c r="Y32" s="98" t="s">
        <v>30</v>
      </c>
      <c r="Z32" s="71"/>
      <c r="AA32" s="71"/>
      <c r="AB32" s="81" t="s">
        <v>30</v>
      </c>
      <c r="AC32" s="71"/>
      <c r="AD32" s="44"/>
      <c r="AE32" s="98"/>
      <c r="AF32" s="71"/>
      <c r="AG32" s="71"/>
      <c r="AH32" s="81"/>
      <c r="AI32" s="71"/>
      <c r="AJ32" s="71"/>
      <c r="AK32" s="81" t="s">
        <v>32</v>
      </c>
      <c r="AL32" s="71"/>
      <c r="AM32" s="71"/>
      <c r="AN32" s="81"/>
      <c r="AO32" s="97"/>
      <c r="AP32" s="99"/>
      <c r="AQ32" s="81"/>
      <c r="AR32" s="97"/>
      <c r="AS32" s="99"/>
      <c r="AT32" s="33">
        <f>(((COUNTIF('6ème3'!V32:AS32,"A"))*4)+((COUNTIF('6ème3'!V32:AS32,"B"))*3)+((COUNTIF('6ème3'!V32:AS32,"C"))*2)+((COUNTIF('6ème3'!V32:AS32,"D"))*1))/3</f>
        <v>3.3333333333333335</v>
      </c>
      <c r="AU32" s="33" t="str">
        <f t="shared" si="4"/>
        <v>B</v>
      </c>
      <c r="AV32" s="43" t="s">
        <v>30</v>
      </c>
      <c r="AW32" s="71" t="s">
        <v>30</v>
      </c>
      <c r="AX32" s="44"/>
      <c r="AY32" s="81"/>
      <c r="AZ32" s="71"/>
      <c r="BA32" s="82"/>
      <c r="BB32" s="33">
        <f>(((COUNTIF('6ème3'!AV32:BA32,"A"))*4)+((COUNTIF('6ème3'!AV32:BA32,"B"))*3)+((COUNTIF('6ème3'!AV32:BA32,"C"))*2)+((COUNTIF('6ème3'!AV32:BA32,"D"))*1))/2</f>
        <v>4</v>
      </c>
      <c r="BC32" s="33" t="str">
        <f t="shared" si="5"/>
        <v>A</v>
      </c>
      <c r="BD32" s="98"/>
      <c r="BE32" s="71"/>
      <c r="BF32" s="71"/>
      <c r="BG32" s="81"/>
      <c r="BH32" s="71"/>
      <c r="BI32" s="71"/>
      <c r="BJ32" s="81"/>
      <c r="BK32" s="71"/>
      <c r="BL32" s="71"/>
      <c r="BM32" s="81"/>
      <c r="BN32" s="71"/>
      <c r="BO32" s="44"/>
      <c r="BP32" s="81"/>
      <c r="BQ32" s="71"/>
      <c r="BR32" s="44"/>
      <c r="BS32" s="81"/>
      <c r="BT32" s="71"/>
      <c r="BU32" s="44"/>
      <c r="BV32" s="81" t="s">
        <v>31</v>
      </c>
      <c r="BW32" s="71"/>
      <c r="BX32" s="44"/>
      <c r="BY32" s="81" t="s">
        <v>30</v>
      </c>
      <c r="BZ32" s="71"/>
      <c r="CA32" s="44"/>
      <c r="CB32" s="81"/>
      <c r="CC32" s="71"/>
      <c r="CD32" s="44"/>
      <c r="CE32" s="81"/>
      <c r="CF32" s="97"/>
      <c r="CG32" s="99"/>
      <c r="CH32" s="33">
        <f>(((COUNTIF('6ème3'!BJ32:CG32,"A"))*4)+((COUNTIF('6ème3'!BJ32:CG32,"B"))*3)+((COUNTIF('6ème3'!BJ32:CG32,"C"))*2)+((COUNTIF('6ème3'!BJ32:CG32,"D"))*1))/2</f>
        <v>3.5</v>
      </c>
      <c r="CI32" s="33" t="str">
        <f>IF(CH32&gt;3.7,"A",IF(CH32&gt;2.8,"B",IF(CH32&gt;1.5,"C",IF(CH32&gt;=0,"D"))))</f>
        <v>B</v>
      </c>
      <c r="CJ32" s="32"/>
      <c r="CK32" s="32"/>
      <c r="CL32" s="32"/>
      <c r="CM32" s="81" t="s">
        <v>31</v>
      </c>
      <c r="CN32" s="32"/>
      <c r="CO32" s="32"/>
      <c r="CP32" s="33">
        <f>(((COUNTIF('6ème3'!CJ32:CO32,"A"))*4)+((COUNTIF('6ème3'!CJ32:CO32,"B"))*3)+((COUNTIF('6ème3'!CJ32:CO32,"C"))*2)+((COUNTIF('6ème3'!CJ32:CO32,"D"))*1))/1</f>
        <v>3</v>
      </c>
      <c r="CQ32" s="33" t="str">
        <f t="shared" si="7"/>
        <v>B</v>
      </c>
    </row>
    <row r="33" spans="1:95" ht="15.75" thickBot="1" x14ac:dyDescent="0.3">
      <c r="A33" s="31"/>
      <c r="B33" s="135"/>
      <c r="C33" s="135"/>
      <c r="D33" s="135"/>
      <c r="E33" s="136"/>
      <c r="F33" s="136"/>
      <c r="G33" s="32"/>
      <c r="H33" s="32"/>
      <c r="I33" s="32"/>
      <c r="J33" s="33"/>
      <c r="K33" s="33"/>
      <c r="L33" s="32"/>
      <c r="M33" s="32"/>
      <c r="N33" s="32"/>
      <c r="O33" s="33"/>
      <c r="P33" s="33"/>
      <c r="Q33" s="32"/>
      <c r="R33" s="32"/>
      <c r="S33" s="32"/>
      <c r="T33" s="33"/>
      <c r="U33" s="33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3"/>
      <c r="AU33" s="33"/>
      <c r="AV33" s="83"/>
      <c r="AW33" s="83"/>
      <c r="AX33" s="72"/>
      <c r="AY33" s="84"/>
      <c r="AZ33" s="83"/>
      <c r="BA33" s="72"/>
      <c r="BB33" s="33"/>
      <c r="BC33" s="33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3"/>
      <c r="CI33" s="33"/>
      <c r="CJ33" s="32"/>
      <c r="CK33" s="32"/>
      <c r="CL33" s="32"/>
      <c r="CM33" s="84"/>
      <c r="CN33" s="32"/>
      <c r="CO33" s="32"/>
      <c r="CP33" s="33"/>
      <c r="CQ33" s="33"/>
    </row>
    <row r="34" spans="1:95" x14ac:dyDescent="0.25">
      <c r="A34" s="45"/>
    </row>
    <row r="35" spans="1:95" x14ac:dyDescent="0.25">
      <c r="A35" s="45"/>
    </row>
    <row r="36" spans="1:95" x14ac:dyDescent="0.25">
      <c r="A36" s="45"/>
    </row>
    <row r="37" spans="1:95" x14ac:dyDescent="0.25">
      <c r="A37" s="45"/>
    </row>
  </sheetData>
  <autoFilter ref="A1:CQ4"/>
  <mergeCells count="23">
    <mergeCell ref="AH2:AJ2"/>
    <mergeCell ref="A1:A2"/>
    <mergeCell ref="V2:X2"/>
    <mergeCell ref="Y2:AA2"/>
    <mergeCell ref="AB2:AD2"/>
    <mergeCell ref="AE2:AG2"/>
    <mergeCell ref="BV2:BX2"/>
    <mergeCell ref="AK2:AM2"/>
    <mergeCell ref="AN2:AP2"/>
    <mergeCell ref="AQ2:AS2"/>
    <mergeCell ref="AV2:AX2"/>
    <mergeCell ref="AY2:BA2"/>
    <mergeCell ref="BD2:BF2"/>
    <mergeCell ref="BG2:BI2"/>
    <mergeCell ref="BJ2:BL2"/>
    <mergeCell ref="BM2:BO2"/>
    <mergeCell ref="BP2:BR2"/>
    <mergeCell ref="BS2:BU2"/>
    <mergeCell ref="BY2:CA2"/>
    <mergeCell ref="CB2:CD2"/>
    <mergeCell ref="CE2:CG2"/>
    <mergeCell ref="CJ2:CL2"/>
    <mergeCell ref="CM2:CO2"/>
  </mergeCells>
  <dataValidations count="1">
    <dataValidation type="list" allowBlank="1" showInputMessage="1" showErrorMessage="1" sqref="B4:C32 G5:G32 L4:M32 Q4:Q32 V4:AS32 AV4:BA32 BD4:CG32 CM4:CM32">
      <formula1>$A$33:$A$36</formula1>
    </dataValidation>
  </dataValidation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'référence '!$A$1:$A$6</xm:f>
          </x14:formula1>
          <xm:sqref>BD33:CG33 B33:C33 G33 L33:M33 Q33 V33:AS33 R4:S33 D4:D33 H4:I33 G4 N4:N33 CJ4:CL33 CN4:CO33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37"/>
  <sheetViews>
    <sheetView zoomScale="58" zoomScaleNormal="58" workbookViewId="0">
      <pane xSplit="1" topLeftCell="B1" activePane="topRight" state="frozen"/>
      <selection pane="topRight" activeCell="B1" sqref="B1:F1048576"/>
    </sheetView>
  </sheetViews>
  <sheetFormatPr baseColWidth="10" defaultColWidth="11.42578125" defaultRowHeight="15" x14ac:dyDescent="0.25"/>
  <cols>
    <col min="1" max="1" width="24.7109375" customWidth="1"/>
    <col min="2" max="4" width="4.5703125" style="147" customWidth="1"/>
    <col min="5" max="5" width="5.85546875" style="154" customWidth="1"/>
    <col min="6" max="6" width="5.5703125" style="147" customWidth="1"/>
    <col min="7" max="95" width="5.5703125" customWidth="1"/>
    <col min="96" max="96" width="24.7109375" customWidth="1"/>
    <col min="97" max="111" width="5.7109375" customWidth="1"/>
  </cols>
  <sheetData>
    <row r="1" spans="1:96" ht="16.5" customHeight="1" thickBot="1" x14ac:dyDescent="0.3">
      <c r="A1" s="187" t="s">
        <v>0</v>
      </c>
      <c r="B1" s="1"/>
      <c r="C1" s="2"/>
      <c r="D1" s="2"/>
      <c r="E1" s="62"/>
      <c r="F1" s="2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5"/>
      <c r="AW1" s="6"/>
      <c r="AX1" s="6"/>
      <c r="AY1" s="6"/>
      <c r="AZ1" s="6"/>
      <c r="BA1" s="6"/>
      <c r="BB1" s="6"/>
      <c r="BC1" s="6"/>
      <c r="BD1" s="5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5"/>
      <c r="CK1" s="6"/>
      <c r="CL1" s="6"/>
      <c r="CM1" s="6"/>
      <c r="CN1" s="6"/>
      <c r="CO1" s="6"/>
      <c r="CP1" s="6"/>
      <c r="CQ1" s="7"/>
      <c r="CR1" s="6"/>
    </row>
    <row r="2" spans="1:96" s="59" customFormat="1" ht="21" customHeight="1" x14ac:dyDescent="0.25">
      <c r="A2" s="187"/>
      <c r="B2" s="163" t="s">
        <v>1</v>
      </c>
      <c r="C2" s="164"/>
      <c r="D2" s="164"/>
      <c r="E2" s="165"/>
      <c r="F2" s="164"/>
      <c r="G2" s="50" t="s">
        <v>2</v>
      </c>
      <c r="H2" s="51"/>
      <c r="I2" s="51"/>
      <c r="J2" s="51"/>
      <c r="K2" s="52" t="s">
        <v>3</v>
      </c>
      <c r="L2" s="50" t="s">
        <v>4</v>
      </c>
      <c r="M2" s="51"/>
      <c r="N2" s="51"/>
      <c r="O2" s="51"/>
      <c r="P2" s="53"/>
      <c r="Q2" s="50" t="s">
        <v>5</v>
      </c>
      <c r="R2" s="51"/>
      <c r="S2" s="51"/>
      <c r="T2" s="51"/>
      <c r="U2" s="54" t="s">
        <v>3</v>
      </c>
      <c r="V2" s="188" t="s">
        <v>6</v>
      </c>
      <c r="W2" s="188"/>
      <c r="X2" s="189"/>
      <c r="Y2" s="190" t="s">
        <v>7</v>
      </c>
      <c r="Z2" s="188"/>
      <c r="AA2" s="189"/>
      <c r="AB2" s="190" t="s">
        <v>8</v>
      </c>
      <c r="AC2" s="188"/>
      <c r="AD2" s="189"/>
      <c r="AE2" s="190" t="s">
        <v>9</v>
      </c>
      <c r="AF2" s="188"/>
      <c r="AG2" s="189"/>
      <c r="AH2" s="190" t="s">
        <v>10</v>
      </c>
      <c r="AI2" s="188"/>
      <c r="AJ2" s="189"/>
      <c r="AK2" s="190" t="s">
        <v>11</v>
      </c>
      <c r="AL2" s="188"/>
      <c r="AM2" s="189"/>
      <c r="AN2" s="190" t="s">
        <v>12</v>
      </c>
      <c r="AO2" s="188"/>
      <c r="AP2" s="189"/>
      <c r="AQ2" s="190" t="s">
        <v>13</v>
      </c>
      <c r="AR2" s="188"/>
      <c r="AS2" s="191"/>
      <c r="AT2" s="55" t="s">
        <v>65</v>
      </c>
      <c r="AU2" s="56" t="s">
        <v>3</v>
      </c>
      <c r="AV2" s="192" t="s">
        <v>14</v>
      </c>
      <c r="AW2" s="188"/>
      <c r="AX2" s="189"/>
      <c r="AY2" s="190" t="s">
        <v>15</v>
      </c>
      <c r="AZ2" s="188"/>
      <c r="BA2" s="191"/>
      <c r="BB2" s="55"/>
      <c r="BC2" s="56" t="s">
        <v>3</v>
      </c>
      <c r="BD2" s="192" t="s">
        <v>16</v>
      </c>
      <c r="BE2" s="188"/>
      <c r="BF2" s="189"/>
      <c r="BG2" s="190" t="s">
        <v>17</v>
      </c>
      <c r="BH2" s="188"/>
      <c r="BI2" s="189"/>
      <c r="BJ2" s="190" t="s">
        <v>18</v>
      </c>
      <c r="BK2" s="188"/>
      <c r="BL2" s="189"/>
      <c r="BM2" s="190" t="s">
        <v>19</v>
      </c>
      <c r="BN2" s="188"/>
      <c r="BO2" s="189"/>
      <c r="BP2" s="190" t="s">
        <v>20</v>
      </c>
      <c r="BQ2" s="188"/>
      <c r="BR2" s="189"/>
      <c r="BS2" s="190" t="s">
        <v>21</v>
      </c>
      <c r="BT2" s="188"/>
      <c r="BU2" s="189"/>
      <c r="BV2" s="190" t="s">
        <v>22</v>
      </c>
      <c r="BW2" s="188"/>
      <c r="BX2" s="189"/>
      <c r="BY2" s="190" t="s">
        <v>23</v>
      </c>
      <c r="BZ2" s="188"/>
      <c r="CA2" s="189"/>
      <c r="CB2" s="190" t="s">
        <v>24</v>
      </c>
      <c r="CC2" s="188"/>
      <c r="CD2" s="189"/>
      <c r="CE2" s="190" t="s">
        <v>25</v>
      </c>
      <c r="CF2" s="188"/>
      <c r="CG2" s="191"/>
      <c r="CH2" s="55"/>
      <c r="CI2" s="56" t="s">
        <v>3</v>
      </c>
      <c r="CJ2" s="193" t="s">
        <v>26</v>
      </c>
      <c r="CK2" s="194"/>
      <c r="CL2" s="195"/>
      <c r="CM2" s="196" t="s">
        <v>27</v>
      </c>
      <c r="CN2" s="194"/>
      <c r="CO2" s="194"/>
      <c r="CP2" s="51"/>
      <c r="CQ2" s="57" t="s">
        <v>3</v>
      </c>
      <c r="CR2" s="58"/>
    </row>
    <row r="3" spans="1:96" s="21" customFormat="1" ht="36.75" customHeight="1" x14ac:dyDescent="0.25">
      <c r="A3" s="22" t="s">
        <v>28</v>
      </c>
      <c r="B3" s="143"/>
      <c r="C3" s="144"/>
      <c r="D3" s="144"/>
      <c r="E3" s="150" t="s">
        <v>29</v>
      </c>
      <c r="F3" s="145" t="s">
        <v>29</v>
      </c>
      <c r="G3" s="26"/>
      <c r="H3" s="27"/>
      <c r="I3" s="27"/>
      <c r="J3" s="25" t="s">
        <v>29</v>
      </c>
      <c r="K3" s="28" t="s">
        <v>29</v>
      </c>
      <c r="L3" s="29"/>
      <c r="M3" s="20"/>
      <c r="N3" s="20"/>
      <c r="O3" s="25" t="s">
        <v>29</v>
      </c>
      <c r="P3" s="28" t="s">
        <v>29</v>
      </c>
      <c r="Q3" s="29"/>
      <c r="R3" s="20"/>
      <c r="S3" s="20"/>
      <c r="T3" s="25" t="s">
        <v>29</v>
      </c>
      <c r="U3" s="28" t="s">
        <v>29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5" t="s">
        <v>29</v>
      </c>
      <c r="AU3" s="28" t="s">
        <v>29</v>
      </c>
      <c r="AV3" s="29"/>
      <c r="AW3" s="20"/>
      <c r="AX3" s="30"/>
      <c r="AY3" s="20"/>
      <c r="AZ3" s="20"/>
      <c r="BA3" s="20"/>
      <c r="BB3" s="25" t="s">
        <v>29</v>
      </c>
      <c r="BC3" s="28" t="s">
        <v>29</v>
      </c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5" t="s">
        <v>29</v>
      </c>
      <c r="CI3" s="28" t="s">
        <v>29</v>
      </c>
      <c r="CJ3" s="29"/>
      <c r="CK3" s="20"/>
      <c r="CL3" s="20"/>
      <c r="CM3" s="20"/>
      <c r="CN3" s="20"/>
      <c r="CO3" s="20"/>
      <c r="CP3" s="25" t="s">
        <v>29</v>
      </c>
      <c r="CQ3" s="28" t="s">
        <v>29</v>
      </c>
      <c r="CR3" s="20"/>
    </row>
    <row r="4" spans="1:96" ht="17.100000000000001" customHeight="1" x14ac:dyDescent="0.25">
      <c r="A4" s="31" t="s">
        <v>35</v>
      </c>
      <c r="B4" s="133" t="s">
        <v>32</v>
      </c>
      <c r="C4" s="151" t="s">
        <v>31</v>
      </c>
      <c r="D4" s="135"/>
      <c r="E4" s="136">
        <f>(((COUNTIF('6ème4'!B4:D4,"A"))*4)+((COUNTIF('6ème4'!B4:D4,"B"))*3)+((COUNTIF('6ème4'!B4:D4,"C"))*2)+((COUNTIF('6ème4'!B4:D4,"D"))*1))/2</f>
        <v>2.5</v>
      </c>
      <c r="F4" s="136" t="str">
        <f>IF(E4&gt;3.7,"A",IF(E4&gt;2.8,"B",IF(E4&gt;1.5,"C",IF(E4&gt;=0,"D"))))</f>
        <v>C</v>
      </c>
      <c r="G4" s="32"/>
      <c r="H4" s="32"/>
      <c r="I4" s="32"/>
      <c r="J4" s="33">
        <f>(((COUNTIF('6ème4'!G4:I4,"A"))*4)+((COUNTIF('6ème4'!G4:I4,"B"))*3)+((COUNTIF('6ème4'!G4:I4,"C"))*2)+((COUNTIF('6ème4'!G4:I4,"D"))*1))/3</f>
        <v>0</v>
      </c>
      <c r="K4" s="33" t="str">
        <f>IF(H3&gt;3.7,"A",IF(H3&gt;2.8,"B",IF(H3&gt;1.5,"C",IF(H3&gt;=0,"D"))))</f>
        <v>D</v>
      </c>
      <c r="L4" s="34" t="s">
        <v>32</v>
      </c>
      <c r="M4" s="34" t="s">
        <v>30</v>
      </c>
      <c r="N4" s="34" t="s">
        <v>30</v>
      </c>
      <c r="O4" s="33">
        <f>(((COUNTIF('6ème4'!L4:N4,"A"))*4)+((COUNTIF('6ème4'!L4:N4,"B"))*3)+((COUNTIF('6ème4'!L4:N4,"C"))*2)+((COUNTIF('6ème4'!L4:N4,"D"))*1))/3</f>
        <v>3.3333333333333335</v>
      </c>
      <c r="P4" s="33" t="str">
        <f>IF(O4&gt;3.7,"A",IF(O4&gt;2.8,"B",IF(O4&gt;1.5,"C",IF(O4&gt;=0,"D"))))</f>
        <v>B</v>
      </c>
      <c r="Q4" s="32"/>
      <c r="R4" s="32"/>
      <c r="S4" s="32"/>
      <c r="T4" s="33">
        <f>(((COUNTIF('6ème4'!Q4:S4,"A"))*4)+((COUNTIF('6ème4'!Q4:S4,"B"))*3)+((COUNTIF('6ème4'!Q4:S4,"C"))*2)+((COUNTIF('6ème4'!Q4:S4,"D"))*1))/3</f>
        <v>0</v>
      </c>
      <c r="U4" s="33" t="str">
        <f>IF(R3&gt;3.7,"A",IF(R3&gt;2.8,"B",IF(R3&gt;1.5,"C",IF(R3&gt;=0,"D"))))</f>
        <v>D</v>
      </c>
      <c r="V4" s="34" t="s">
        <v>33</v>
      </c>
      <c r="W4" s="34" t="s">
        <v>31</v>
      </c>
      <c r="X4" s="34"/>
      <c r="Y4" s="34" t="s">
        <v>32</v>
      </c>
      <c r="Z4" s="34" t="s">
        <v>32</v>
      </c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 t="s">
        <v>31</v>
      </c>
      <c r="AP4" s="34"/>
      <c r="AQ4" s="32"/>
      <c r="AR4" s="32"/>
      <c r="AS4" s="32"/>
      <c r="AT4" s="33">
        <f>(((COUNTIF('6ème4'!V4:AS4,"A"))*4)+((COUNTIF('6ème4'!V4:AS4,"B"))*3)+((COUNTIF('6ème4'!V4:AS4,"C"))*2)+((COUNTIF('6ème4'!V4:AS4,"D"))*1))/5</f>
        <v>2.2000000000000002</v>
      </c>
      <c r="AU4" s="33" t="str">
        <f>IF(AT4&gt;3.7,"A",IF(AT4&gt;2.8,"B",IF(AT4&gt;1.5,"C",IF(AT4&gt;=0,"D"))))</f>
        <v>C</v>
      </c>
      <c r="AV4" s="35" t="s">
        <v>30</v>
      </c>
      <c r="AW4" s="36" t="s">
        <v>30</v>
      </c>
      <c r="AX4" s="37" t="s">
        <v>30</v>
      </c>
      <c r="AY4" s="32"/>
      <c r="AZ4" s="32"/>
      <c r="BA4" s="32"/>
      <c r="BB4" s="33">
        <f>(((COUNTIF('6ème4'!AV4:BA4,"A"))*4)+((COUNTIF('6ème4'!AV4:BA4,"B"))*3)+((COUNTIF('6ème4'!AV4:BA4,"C"))*2)+((COUNTIF('6ème4'!AV4:BA4,"D"))*1))/3</f>
        <v>4</v>
      </c>
      <c r="BC4" s="33" t="str">
        <f>IF(BB4&gt;3.7,"A",IF(BB4&gt;2.8,"B",IF(BB4&gt;1.5,"C",IF(BB4&gt;=0,"D"))))</f>
        <v>A</v>
      </c>
      <c r="BD4" s="34"/>
      <c r="BE4" s="34"/>
      <c r="BF4" s="34"/>
      <c r="BG4" s="34"/>
      <c r="BH4" s="34"/>
      <c r="BI4" s="34"/>
      <c r="BJ4" s="34"/>
      <c r="BK4" s="34"/>
      <c r="BL4" s="34"/>
      <c r="BM4" s="34" t="s">
        <v>33</v>
      </c>
      <c r="BN4" s="34" t="s">
        <v>30</v>
      </c>
      <c r="BO4" s="34"/>
      <c r="BP4" s="34"/>
      <c r="BQ4" s="34"/>
      <c r="BR4" s="34"/>
      <c r="BS4" s="34"/>
      <c r="BT4" s="34"/>
      <c r="BU4" s="34"/>
      <c r="BV4" s="34"/>
      <c r="BW4" s="34" t="s">
        <v>32</v>
      </c>
      <c r="BX4" s="34"/>
      <c r="BY4" s="34"/>
      <c r="BZ4" s="34" t="s">
        <v>30</v>
      </c>
      <c r="CA4" s="34"/>
      <c r="CB4" s="34"/>
      <c r="CC4" s="34"/>
      <c r="CD4" s="34"/>
      <c r="CE4" s="34"/>
      <c r="CF4" s="34" t="s">
        <v>32</v>
      </c>
      <c r="CG4" s="32"/>
      <c r="CH4" s="33">
        <f>(((COUNTIF('6ème4'!BD4:CG4,"A"))*4)+((COUNTIF('6ème4'!BD4:CG4,"B"))*3)+((COUNTIF('6ème4'!BD4:CG4,"C"))*2)+((COUNTIF('6ème4'!BD4:CG4,"D"))*1))/5</f>
        <v>2.6</v>
      </c>
      <c r="CI4" s="33" t="str">
        <f>IF(CH4&gt;3.7,"A",IF(CH4&gt;2.8,"B",IF(CH4&gt;1.5,"C",IF(CH4&gt;=0,"D"))))</f>
        <v>C</v>
      </c>
      <c r="CJ4" s="34"/>
      <c r="CK4" s="34"/>
      <c r="CL4" s="34"/>
      <c r="CM4" s="34"/>
      <c r="CN4" s="34" t="s">
        <v>31</v>
      </c>
      <c r="CO4" s="34"/>
      <c r="CP4" s="33">
        <f>(((COUNTIF('6ème4'!CJ4:CO4,"A"))*4)+((COUNTIF('6ème4'!CJ4:CO4,"B"))*3)+((COUNTIF('6ème4'!CJ4:CO4,"C"))*2)+((COUNTIF('6ème4'!CJ4:CO4,"D"))*1))/1</f>
        <v>3</v>
      </c>
      <c r="CQ4" s="33" t="str">
        <f>IF(CP4&gt;3.7,"A",IF(CP4&gt;2.8,"B",IF(CP4&gt;1.5,"C",IF(CP4&gt;=0,"D"))))</f>
        <v>B</v>
      </c>
      <c r="CR4" s="38"/>
    </row>
    <row r="5" spans="1:96" ht="17.100000000000001" customHeight="1" x14ac:dyDescent="0.25">
      <c r="A5" s="31" t="s">
        <v>36</v>
      </c>
      <c r="B5" s="133" t="s">
        <v>31</v>
      </c>
      <c r="C5" s="151" t="s">
        <v>30</v>
      </c>
      <c r="D5" s="135"/>
      <c r="E5" s="136">
        <f>(((COUNTIF('6ème4'!B5:D5,"A"))*4)+((COUNTIF('6ème4'!B5:D5,"B"))*3)+((COUNTIF('6ème4'!B5:D5,"C"))*2)+((COUNTIF('6ème4'!B5:D5,"D"))*1))/2</f>
        <v>3.5</v>
      </c>
      <c r="F5" s="136" t="str">
        <f t="shared" ref="F5:F33" si="0">IF(E5&gt;3.7,"A",IF(E5&gt;2.8,"B",IF(E5&gt;1.5,"C",IF(E5&gt;=0,"D"))))</f>
        <v>B</v>
      </c>
      <c r="G5" s="32"/>
      <c r="H5" s="32"/>
      <c r="I5" s="32"/>
      <c r="J5" s="33"/>
      <c r="K5" s="33"/>
      <c r="L5" s="34" t="s">
        <v>31</v>
      </c>
      <c r="M5" s="34" t="s">
        <v>30</v>
      </c>
      <c r="N5" s="34" t="s">
        <v>31</v>
      </c>
      <c r="O5" s="33">
        <f>(((COUNTIF('6ème4'!L5:N5,"A"))*4)+((COUNTIF('6ème4'!L5:N5,"B"))*3)+((COUNTIF('6ème4'!L5:N5,"C"))*2)+((COUNTIF('6ème4'!L5:N5,"D"))*1))/3</f>
        <v>3.3333333333333335</v>
      </c>
      <c r="P5" s="33" t="str">
        <f t="shared" ref="P5:P32" si="1">IF(O5&gt;3.7,"A",IF(O5&gt;2.8,"B",IF(O5&gt;1.5,"C",IF(O5&gt;=0,"D"))))</f>
        <v>B</v>
      </c>
      <c r="Q5" s="32"/>
      <c r="R5" s="32"/>
      <c r="S5" s="32"/>
      <c r="T5" s="33"/>
      <c r="U5" s="33"/>
      <c r="V5" s="34" t="s">
        <v>33</v>
      </c>
      <c r="W5" s="34" t="s">
        <v>31</v>
      </c>
      <c r="X5" s="34"/>
      <c r="Y5" s="34" t="s">
        <v>30</v>
      </c>
      <c r="Z5" s="34" t="s">
        <v>31</v>
      </c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 t="s">
        <v>30</v>
      </c>
      <c r="AP5" s="34"/>
      <c r="AQ5" s="32"/>
      <c r="AR5" s="32"/>
      <c r="AS5" s="32"/>
      <c r="AT5" s="33">
        <f>(((COUNTIF('6ème4'!V5:AS5,"A"))*4)+((COUNTIF('6ème4'!V5:AS5,"B"))*3)+((COUNTIF('6ème4'!V5:AS5,"C"))*2)+((COUNTIF('6ème4'!V5:AS5,"D"))*1))/5</f>
        <v>3</v>
      </c>
      <c r="AU5" s="33" t="str">
        <f t="shared" ref="AU5:AU33" si="2">IF(AT5&gt;3.7,"A",IF(AT5&gt;2.8,"B",IF(AT5&gt;1.5,"C",IF(AT5&gt;=0,"D"))))</f>
        <v>B</v>
      </c>
      <c r="AV5" s="40" t="s">
        <v>30</v>
      </c>
      <c r="AW5" s="36" t="s">
        <v>30</v>
      </c>
      <c r="AX5" s="39" t="s">
        <v>30</v>
      </c>
      <c r="AY5" s="32"/>
      <c r="AZ5" s="32"/>
      <c r="BA5" s="32"/>
      <c r="BB5" s="33">
        <f>(((COUNTIF('6ème4'!AV5:BA5,"A"))*4)+((COUNTIF('6ème4'!AV5:BA5,"B"))*3)+((COUNTIF('6ème4'!AV5:BA5,"C"))*2)+((COUNTIF('6ème4'!AV5:BA5,"D"))*1))/3</f>
        <v>4</v>
      </c>
      <c r="BC5" s="33" t="str">
        <f t="shared" ref="BC5:BC33" si="3">IF(BB5&gt;3.7,"A",IF(BB5&gt;2.8,"B",IF(BB5&gt;1.5,"C",IF(BB5&gt;=0,"D"))))</f>
        <v>A</v>
      </c>
      <c r="BD5" s="34"/>
      <c r="BE5" s="34"/>
      <c r="BF5" s="34"/>
      <c r="BG5" s="34"/>
      <c r="BH5" s="34"/>
      <c r="BI5" s="34"/>
      <c r="BJ5" s="34"/>
      <c r="BK5" s="34"/>
      <c r="BL5" s="34"/>
      <c r="BM5" s="34" t="s">
        <v>31</v>
      </c>
      <c r="BN5" s="34" t="s">
        <v>32</v>
      </c>
      <c r="BO5" s="34"/>
      <c r="BP5" s="34"/>
      <c r="BQ5" s="34"/>
      <c r="BR5" s="34"/>
      <c r="BS5" s="34"/>
      <c r="BT5" s="34"/>
      <c r="BU5" s="34"/>
      <c r="BV5" s="34"/>
      <c r="BW5" s="34" t="s">
        <v>30</v>
      </c>
      <c r="BX5" s="34"/>
      <c r="BY5" s="34"/>
      <c r="BZ5" s="34" t="s">
        <v>31</v>
      </c>
      <c r="CA5" s="34"/>
      <c r="CB5" s="34"/>
      <c r="CC5" s="34"/>
      <c r="CD5" s="34"/>
      <c r="CE5" s="34"/>
      <c r="CF5" s="34" t="s">
        <v>31</v>
      </c>
      <c r="CG5" s="32"/>
      <c r="CH5" s="33">
        <f>(((COUNTIF('6ème4'!BD5:CG5,"A"))*4)+((COUNTIF('6ème4'!BD5:CG5,"B"))*3)+((COUNTIF('6ème4'!BD5:CG5,"C"))*2)+((COUNTIF('6ème4'!BD5:CG5,"D"))*1))/5</f>
        <v>3</v>
      </c>
      <c r="CI5" s="33" t="str">
        <f t="shared" ref="CI5:CI33" si="4">IF(CH5&gt;3.7,"A",IF(CH5&gt;2.8,"B",IF(CH5&gt;1.5,"C",IF(CH5&gt;=0,"D"))))</f>
        <v>B</v>
      </c>
      <c r="CJ5" s="34"/>
      <c r="CK5" s="34"/>
      <c r="CL5" s="34"/>
      <c r="CM5" s="34"/>
      <c r="CN5" s="34" t="s">
        <v>31</v>
      </c>
      <c r="CO5" s="34"/>
      <c r="CP5" s="33">
        <f>(((COUNTIF('6ème4'!CJ5:CO5,"A"))*4)+((COUNTIF('6ème4'!CJ5:CO5,"B"))*3)+((COUNTIF('6ème4'!CJ5:CO5,"C"))*2)+((COUNTIF('6ème4'!CJ5:CO5,"D"))*1))/1</f>
        <v>3</v>
      </c>
      <c r="CQ5" s="33" t="str">
        <f t="shared" ref="CQ5:CQ32" si="5">IF(CP5&gt;3.7,"A",IF(CP5&gt;2.8,"B",IF(CP5&gt;1.5,"C",IF(CP5&gt;=0,"D"))))</f>
        <v>B</v>
      </c>
      <c r="CR5" s="38"/>
    </row>
    <row r="6" spans="1:96" ht="17.100000000000001" customHeight="1" x14ac:dyDescent="0.25">
      <c r="A6" s="31" t="s">
        <v>37</v>
      </c>
      <c r="B6" s="133" t="s">
        <v>32</v>
      </c>
      <c r="C6" s="151" t="s">
        <v>31</v>
      </c>
      <c r="D6" s="135"/>
      <c r="E6" s="136">
        <f>(((COUNTIF('6ème4'!B6:D6,"A"))*4)+((COUNTIF('6ème4'!B6:D6,"B"))*3)+((COUNTIF('6ème4'!B6:D6,"C"))*2)+((COUNTIF('6ème4'!B6:D6,"D"))*1))/2</f>
        <v>2.5</v>
      </c>
      <c r="F6" s="136" t="str">
        <f t="shared" si="0"/>
        <v>C</v>
      </c>
      <c r="G6" s="32"/>
      <c r="H6" s="32"/>
      <c r="I6" s="32"/>
      <c r="J6" s="33"/>
      <c r="K6" s="33"/>
      <c r="L6" s="34" t="s">
        <v>31</v>
      </c>
      <c r="M6" s="34" t="s">
        <v>31</v>
      </c>
      <c r="N6" s="34" t="s">
        <v>30</v>
      </c>
      <c r="O6" s="33">
        <f>(((COUNTIF('6ème4'!L6:N6,"A"))*4)+((COUNTIF('6ème4'!L6:N6,"B"))*3)+((COUNTIF('6ème4'!L6:N6,"C"))*2)+((COUNTIF('6ème4'!L6:N6,"D"))*1))/3</f>
        <v>3.3333333333333335</v>
      </c>
      <c r="P6" s="33" t="str">
        <f t="shared" si="1"/>
        <v>B</v>
      </c>
      <c r="Q6" s="32"/>
      <c r="R6" s="32"/>
      <c r="S6" s="32"/>
      <c r="T6" s="33"/>
      <c r="U6" s="33"/>
      <c r="V6" s="34" t="s">
        <v>33</v>
      </c>
      <c r="W6" s="34" t="s">
        <v>31</v>
      </c>
      <c r="X6" s="34"/>
      <c r="Y6" s="34" t="s">
        <v>30</v>
      </c>
      <c r="Z6" s="34" t="s">
        <v>31</v>
      </c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 t="s">
        <v>30</v>
      </c>
      <c r="AP6" s="34"/>
      <c r="AQ6" s="32"/>
      <c r="AR6" s="32"/>
      <c r="AS6" s="32"/>
      <c r="AT6" s="33">
        <f>(((COUNTIF('6ème4'!V6:AS6,"A"))*4)+((COUNTIF('6ème4'!V6:AS6,"B"))*3)+((COUNTIF('6ème4'!V6:AS6,"C"))*2)+((COUNTIF('6ème4'!V6:AS6,"D"))*1))/5</f>
        <v>3</v>
      </c>
      <c r="AU6" s="33" t="str">
        <f t="shared" si="2"/>
        <v>B</v>
      </c>
      <c r="AV6" s="40" t="s">
        <v>31</v>
      </c>
      <c r="AW6" s="36" t="s">
        <v>30</v>
      </c>
      <c r="AX6" s="39" t="s">
        <v>32</v>
      </c>
      <c r="AY6" s="32"/>
      <c r="AZ6" s="32"/>
      <c r="BA6" s="32"/>
      <c r="BB6" s="33">
        <f>(((COUNTIF('6ème4'!AV6:BA6,"A"))*4)+((COUNTIF('6ème4'!AV6:BA6,"B"))*3)+((COUNTIF('6ème4'!AV6:BA6,"C"))*2)+((COUNTIF('6ème4'!AV6:BA6,"D"))*1))/3</f>
        <v>3</v>
      </c>
      <c r="BC6" s="33" t="str">
        <f t="shared" si="3"/>
        <v>B</v>
      </c>
      <c r="BD6" s="34"/>
      <c r="BE6" s="34"/>
      <c r="BF6" s="34"/>
      <c r="BG6" s="34"/>
      <c r="BH6" s="34"/>
      <c r="BI6" s="34"/>
      <c r="BJ6" s="34"/>
      <c r="BK6" s="34"/>
      <c r="BL6" s="34"/>
      <c r="BM6" s="34" t="s">
        <v>31</v>
      </c>
      <c r="BN6" s="34" t="s">
        <v>31</v>
      </c>
      <c r="BO6" s="34"/>
      <c r="BP6" s="34"/>
      <c r="BQ6" s="34"/>
      <c r="BR6" s="34"/>
      <c r="BS6" s="34"/>
      <c r="BT6" s="34"/>
      <c r="BU6" s="34"/>
      <c r="BV6" s="34"/>
      <c r="BW6" s="34" t="s">
        <v>31</v>
      </c>
      <c r="BX6" s="34"/>
      <c r="BY6" s="34"/>
      <c r="BZ6" s="34" t="s">
        <v>30</v>
      </c>
      <c r="CA6" s="34"/>
      <c r="CB6" s="34"/>
      <c r="CC6" s="34"/>
      <c r="CD6" s="34"/>
      <c r="CE6" s="34"/>
      <c r="CF6" s="34" t="s">
        <v>31</v>
      </c>
      <c r="CG6" s="32"/>
      <c r="CH6" s="33">
        <f>(((COUNTIF('6ème4'!BD6:CG6,"A"))*4)+((COUNTIF('6ème4'!BD6:CG6,"B"))*3)+((COUNTIF('6ème4'!BD6:CG6,"C"))*2)+((COUNTIF('6ème4'!BD6:CG6,"D"))*1))/5</f>
        <v>3.2</v>
      </c>
      <c r="CI6" s="33" t="str">
        <f t="shared" si="4"/>
        <v>B</v>
      </c>
      <c r="CJ6" s="34"/>
      <c r="CK6" s="34"/>
      <c r="CL6" s="34"/>
      <c r="CM6" s="34"/>
      <c r="CN6" s="34" t="s">
        <v>31</v>
      </c>
      <c r="CO6" s="34"/>
      <c r="CP6" s="33">
        <f>(((COUNTIF('6ème4'!CJ6:CO6,"A"))*4)+((COUNTIF('6ème4'!CJ6:CO6,"B"))*3)+((COUNTIF('6ème4'!CJ6:CO6,"C"))*2)+((COUNTIF('6ème4'!CJ6:CO6,"D"))*1))/1</f>
        <v>3</v>
      </c>
      <c r="CQ6" s="33" t="str">
        <f t="shared" si="5"/>
        <v>B</v>
      </c>
      <c r="CR6" s="38"/>
    </row>
    <row r="7" spans="1:96" ht="17.100000000000001" customHeight="1" x14ac:dyDescent="0.25">
      <c r="A7" s="31" t="s">
        <v>38</v>
      </c>
      <c r="B7" s="133" t="s">
        <v>32</v>
      </c>
      <c r="C7" s="151" t="s">
        <v>31</v>
      </c>
      <c r="D7" s="135"/>
      <c r="E7" s="136">
        <f>(((COUNTIF('6ème4'!B7:D7,"A"))*4)+((COUNTIF('6ème4'!B7:D7,"B"))*3)+((COUNTIF('6ème4'!B7:D7,"C"))*2)+((COUNTIF('6ème4'!B7:D7,"D"))*1))/2</f>
        <v>2.5</v>
      </c>
      <c r="F7" s="136" t="str">
        <f t="shared" si="0"/>
        <v>C</v>
      </c>
      <c r="G7" s="32"/>
      <c r="H7" s="32"/>
      <c r="I7" s="32"/>
      <c r="J7" s="33"/>
      <c r="K7" s="33"/>
      <c r="L7" s="34" t="s">
        <v>31</v>
      </c>
      <c r="M7" s="34" t="s">
        <v>31</v>
      </c>
      <c r="N7" s="34" t="s">
        <v>33</v>
      </c>
      <c r="O7" s="33">
        <f>(((COUNTIF('6ème4'!L7:N7,"A"))*4)+((COUNTIF('6ème4'!L7:N7,"B"))*3)+((COUNTIF('6ème4'!L7:N7,"C"))*2)+((COUNTIF('6ème4'!L7:N7,"D"))*1))/3</f>
        <v>2.3333333333333335</v>
      </c>
      <c r="P7" s="33" t="str">
        <f t="shared" si="1"/>
        <v>C</v>
      </c>
      <c r="Q7" s="32"/>
      <c r="R7" s="32"/>
      <c r="S7" s="32"/>
      <c r="T7" s="33"/>
      <c r="U7" s="33"/>
      <c r="V7" s="34" t="s">
        <v>33</v>
      </c>
      <c r="W7" s="34" t="s">
        <v>31</v>
      </c>
      <c r="X7" s="34"/>
      <c r="Y7" s="34" t="s">
        <v>30</v>
      </c>
      <c r="Z7" s="34" t="s">
        <v>31</v>
      </c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 t="s">
        <v>30</v>
      </c>
      <c r="AP7" s="34"/>
      <c r="AQ7" s="32"/>
      <c r="AR7" s="32"/>
      <c r="AS7" s="32"/>
      <c r="AT7" s="33">
        <f>(((COUNTIF('6ème4'!V7:AS7,"A"))*4)+((COUNTIF('6ème4'!V7:AS7,"B"))*3)+((COUNTIF('6ème4'!V7:AS7,"C"))*2)+((COUNTIF('6ème4'!V7:AS7,"D"))*1))/5</f>
        <v>3</v>
      </c>
      <c r="AU7" s="33" t="str">
        <f t="shared" si="2"/>
        <v>B</v>
      </c>
      <c r="AV7" s="40" t="s">
        <v>31</v>
      </c>
      <c r="AW7" s="36" t="s">
        <v>30</v>
      </c>
      <c r="AX7" s="39" t="s">
        <v>30</v>
      </c>
      <c r="AY7" s="32"/>
      <c r="AZ7" s="32"/>
      <c r="BA7" s="32"/>
      <c r="BB7" s="33">
        <f>(((COUNTIF('6ème4'!AV7:BA7,"A"))*4)+((COUNTIF('6ème4'!AV7:BA7,"B"))*3)+((COUNTIF('6ème4'!AV7:BA7,"C"))*2)+((COUNTIF('6ème4'!AV7:BA7,"D"))*1))/3</f>
        <v>3.6666666666666665</v>
      </c>
      <c r="BC7" s="33" t="str">
        <f t="shared" si="3"/>
        <v>B</v>
      </c>
      <c r="BD7" s="34"/>
      <c r="BE7" s="34"/>
      <c r="BF7" s="34"/>
      <c r="BG7" s="34"/>
      <c r="BH7" s="34"/>
      <c r="BI7" s="34"/>
      <c r="BJ7" s="34"/>
      <c r="BK7" s="34"/>
      <c r="BL7" s="34"/>
      <c r="BM7" s="34" t="s">
        <v>33</v>
      </c>
      <c r="BN7" s="34" t="s">
        <v>31</v>
      </c>
      <c r="BO7" s="34"/>
      <c r="BP7" s="34"/>
      <c r="BQ7" s="34"/>
      <c r="BR7" s="34"/>
      <c r="BS7" s="34"/>
      <c r="BT7" s="34"/>
      <c r="BU7" s="34"/>
      <c r="BV7" s="34"/>
      <c r="BW7" s="34" t="s">
        <v>30</v>
      </c>
      <c r="BX7" s="34"/>
      <c r="BY7" s="34"/>
      <c r="BZ7" s="34" t="s">
        <v>32</v>
      </c>
      <c r="CA7" s="34"/>
      <c r="CB7" s="34"/>
      <c r="CC7" s="34"/>
      <c r="CD7" s="34"/>
      <c r="CE7" s="34"/>
      <c r="CF7" s="34" t="s">
        <v>31</v>
      </c>
      <c r="CG7" s="32"/>
      <c r="CH7" s="33">
        <f>(((COUNTIF('6ème4'!BD7:CG7,"A"))*4)+((COUNTIF('6ème4'!BD7:CG7,"B"))*3)+((COUNTIF('6ème4'!BD7:CG7,"C"))*2)+((COUNTIF('6ème4'!BD7:CG7,"D"))*1))/5</f>
        <v>2.6</v>
      </c>
      <c r="CI7" s="33" t="str">
        <f t="shared" si="4"/>
        <v>C</v>
      </c>
      <c r="CJ7" s="34"/>
      <c r="CK7" s="34"/>
      <c r="CL7" s="34"/>
      <c r="CM7" s="34"/>
      <c r="CN7" s="34" t="s">
        <v>31</v>
      </c>
      <c r="CO7" s="34"/>
      <c r="CP7" s="33">
        <f>(((COUNTIF('6ème4'!CJ7:CO7,"A"))*4)+((COUNTIF('6ème4'!CJ7:CO7,"B"))*3)+((COUNTIF('6ème4'!CJ7:CO7,"C"))*2)+((COUNTIF('6ème4'!CJ7:CO7,"D"))*1))/1</f>
        <v>3</v>
      </c>
      <c r="CQ7" s="33" t="str">
        <f t="shared" si="5"/>
        <v>B</v>
      </c>
      <c r="CR7" s="38"/>
    </row>
    <row r="8" spans="1:96" ht="17.100000000000001" customHeight="1" x14ac:dyDescent="0.25">
      <c r="A8" s="31" t="s">
        <v>39</v>
      </c>
      <c r="B8" s="133" t="s">
        <v>30</v>
      </c>
      <c r="C8" s="151" t="s">
        <v>30</v>
      </c>
      <c r="D8" s="135"/>
      <c r="E8" s="136">
        <f>(((COUNTIF('6ème4'!B8:D8,"A"))*4)+((COUNTIF('6ème4'!B8:D8,"B"))*3)+((COUNTIF('6ème4'!B8:D8,"C"))*2)+((COUNTIF('6ème4'!B8:D8,"D"))*1))/2</f>
        <v>4</v>
      </c>
      <c r="F8" s="136" t="str">
        <f t="shared" si="0"/>
        <v>A</v>
      </c>
      <c r="G8" s="32"/>
      <c r="H8" s="32"/>
      <c r="I8" s="32"/>
      <c r="J8" s="33"/>
      <c r="K8" s="33"/>
      <c r="L8" s="34" t="s">
        <v>31</v>
      </c>
      <c r="M8" s="34" t="s">
        <v>31</v>
      </c>
      <c r="N8" s="34" t="s">
        <v>30</v>
      </c>
      <c r="O8" s="33">
        <f>(((COUNTIF('6ème4'!L8:N8,"A"))*4)+((COUNTIF('6ème4'!L8:N8,"B"))*3)+((COUNTIF('6ème4'!L8:N8,"C"))*2)+((COUNTIF('6ème4'!L8:N8,"D"))*1))/3</f>
        <v>3.3333333333333335</v>
      </c>
      <c r="P8" s="33" t="str">
        <f t="shared" si="1"/>
        <v>B</v>
      </c>
      <c r="Q8" s="32"/>
      <c r="R8" s="32"/>
      <c r="S8" s="32"/>
      <c r="T8" s="33"/>
      <c r="U8" s="33"/>
      <c r="V8" s="34" t="s">
        <v>30</v>
      </c>
      <c r="W8" s="34" t="s">
        <v>30</v>
      </c>
      <c r="X8" s="34"/>
      <c r="Y8" s="34" t="s">
        <v>30</v>
      </c>
      <c r="Z8" s="34" t="s">
        <v>31</v>
      </c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 t="s">
        <v>30</v>
      </c>
      <c r="AP8" s="34"/>
      <c r="AQ8" s="32"/>
      <c r="AR8" s="32"/>
      <c r="AS8" s="32"/>
      <c r="AT8" s="33">
        <f>(((COUNTIF('6ème4'!V8:AS8,"A"))*4)+((COUNTIF('6ème4'!V8:AS8,"B"))*3)+((COUNTIF('6ème4'!V8:AS8,"C"))*2)+((COUNTIF('6ème4'!V8:AS8,"D"))*1))/5</f>
        <v>3.8</v>
      </c>
      <c r="AU8" s="33" t="str">
        <f t="shared" si="2"/>
        <v>A</v>
      </c>
      <c r="AV8" s="40" t="s">
        <v>30</v>
      </c>
      <c r="AW8" s="36" t="s">
        <v>30</v>
      </c>
      <c r="AX8" s="39" t="s">
        <v>30</v>
      </c>
      <c r="AY8" s="32"/>
      <c r="AZ8" s="32"/>
      <c r="BA8" s="32"/>
      <c r="BB8" s="33">
        <f>(((COUNTIF('6ème4'!AV8:BA8,"A"))*4)+((COUNTIF('6ème4'!AV8:BA8,"B"))*3)+((COUNTIF('6ème4'!AV8:BA8,"C"))*2)+((COUNTIF('6ème4'!AV8:BA8,"D"))*1))/3</f>
        <v>4</v>
      </c>
      <c r="BC8" s="33" t="str">
        <f t="shared" si="3"/>
        <v>A</v>
      </c>
      <c r="BD8" s="34"/>
      <c r="BE8" s="34"/>
      <c r="BF8" s="34"/>
      <c r="BG8" s="34"/>
      <c r="BH8" s="34"/>
      <c r="BI8" s="34"/>
      <c r="BJ8" s="34"/>
      <c r="BK8" s="34"/>
      <c r="BL8" s="34"/>
      <c r="BM8" s="34" t="s">
        <v>34</v>
      </c>
      <c r="BN8" s="34" t="s">
        <v>33</v>
      </c>
      <c r="BO8" s="34"/>
      <c r="BP8" s="34"/>
      <c r="BQ8" s="34"/>
      <c r="BR8" s="34"/>
      <c r="BS8" s="34"/>
      <c r="BT8" s="34"/>
      <c r="BU8" s="34"/>
      <c r="BV8" s="34"/>
      <c r="BW8" s="34" t="s">
        <v>31</v>
      </c>
      <c r="BX8" s="34"/>
      <c r="BY8" s="34"/>
      <c r="BZ8" s="34" t="s">
        <v>30</v>
      </c>
      <c r="CA8" s="34"/>
      <c r="CB8" s="34"/>
      <c r="CC8" s="34"/>
      <c r="CD8" s="34"/>
      <c r="CE8" s="34"/>
      <c r="CF8" s="34" t="s">
        <v>31</v>
      </c>
      <c r="CG8" s="32"/>
      <c r="CH8" s="33">
        <f>(((COUNTIF('6ème4'!BD8:CG8,"A"))*4)+((COUNTIF('6ème4'!BD8:CG8,"B"))*3)+((COUNTIF('6ème4'!BD8:CG8,"C"))*2)+((COUNTIF('6ème4'!BD8:CG8,"D"))*1))/5</f>
        <v>2.2000000000000002</v>
      </c>
      <c r="CI8" s="33" t="str">
        <f t="shared" si="4"/>
        <v>C</v>
      </c>
      <c r="CJ8" s="34"/>
      <c r="CK8" s="34"/>
      <c r="CL8" s="34"/>
      <c r="CM8" s="34"/>
      <c r="CN8" s="34" t="s">
        <v>31</v>
      </c>
      <c r="CO8" s="34"/>
      <c r="CP8" s="33">
        <f>(((COUNTIF('6ème4'!CJ8:CO8,"A"))*4)+((COUNTIF('6ème4'!CJ8:CO8,"B"))*3)+((COUNTIF('6ème4'!CJ8:CO8,"C"))*2)+((COUNTIF('6ème4'!CJ8:CO8,"D"))*1))/1</f>
        <v>3</v>
      </c>
      <c r="CQ8" s="33" t="str">
        <f t="shared" si="5"/>
        <v>B</v>
      </c>
      <c r="CR8" s="38"/>
    </row>
    <row r="9" spans="1:96" ht="17.100000000000001" customHeight="1" x14ac:dyDescent="0.25">
      <c r="A9" s="31" t="s">
        <v>40</v>
      </c>
      <c r="B9" s="133"/>
      <c r="C9" s="151" t="s">
        <v>30</v>
      </c>
      <c r="D9" s="135"/>
      <c r="E9" s="136">
        <f>(((COUNTIF('6ème4'!B9:D9,"A"))*4)+((COUNTIF('6ème4'!B9:D9,"B"))*3)+((COUNTIF('6ème4'!B9:D9,"C"))*2)+((COUNTIF('6ème4'!B9:D9,"D"))*1))/2</f>
        <v>2</v>
      </c>
      <c r="F9" s="136" t="str">
        <f t="shared" si="0"/>
        <v>C</v>
      </c>
      <c r="G9" s="32"/>
      <c r="H9" s="32"/>
      <c r="I9" s="32"/>
      <c r="J9" s="33"/>
      <c r="K9" s="33"/>
      <c r="L9" s="34" t="s">
        <v>32</v>
      </c>
      <c r="M9" s="34" t="s">
        <v>30</v>
      </c>
      <c r="N9" s="34" t="s">
        <v>31</v>
      </c>
      <c r="O9" s="33">
        <f>(((COUNTIF('6ème4'!L9:N9,"A"))*4)+((COUNTIF('6ème4'!L9:N9,"B"))*3)+((COUNTIF('6ème4'!L9:N9,"C"))*2)+((COUNTIF('6ème4'!L9:N9,"D"))*1))/3</f>
        <v>3</v>
      </c>
      <c r="P9" s="33" t="str">
        <f t="shared" si="1"/>
        <v>B</v>
      </c>
      <c r="Q9" s="32"/>
      <c r="R9" s="32"/>
      <c r="S9" s="32"/>
      <c r="T9" s="33"/>
      <c r="U9" s="33"/>
      <c r="V9" s="34" t="s">
        <v>33</v>
      </c>
      <c r="W9" s="34" t="s">
        <v>30</v>
      </c>
      <c r="X9" s="34"/>
      <c r="Y9" s="34" t="s">
        <v>30</v>
      </c>
      <c r="Z9" s="34" t="s">
        <v>31</v>
      </c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 t="s">
        <v>30</v>
      </c>
      <c r="AP9" s="34"/>
      <c r="AQ9" s="32"/>
      <c r="AR9" s="32"/>
      <c r="AS9" s="32"/>
      <c r="AT9" s="33">
        <f>(((COUNTIF('6ème4'!V9:AS9,"A"))*4)+((COUNTIF('6ème4'!V9:AS9,"B"))*3)+((COUNTIF('6ème4'!V9:AS9,"C"))*2)+((COUNTIF('6ème4'!V9:AS9,"D"))*1))/5</f>
        <v>3.2</v>
      </c>
      <c r="AU9" s="33" t="str">
        <f t="shared" si="2"/>
        <v>B</v>
      </c>
      <c r="AV9" s="42" t="s">
        <v>30</v>
      </c>
      <c r="AW9" s="36" t="s">
        <v>30</v>
      </c>
      <c r="AX9" s="41" t="s">
        <v>30</v>
      </c>
      <c r="AY9" s="32"/>
      <c r="AZ9" s="32"/>
      <c r="BA9" s="32"/>
      <c r="BB9" s="33">
        <f>(((COUNTIF('6ème4'!AV9:BA9,"A"))*4)+((COUNTIF('6ème4'!AV9:BA9,"B"))*3)+((COUNTIF('6ème4'!AV9:BA9,"C"))*2)+((COUNTIF('6ème4'!AV9:BA9,"D"))*1))/3</f>
        <v>4</v>
      </c>
      <c r="BC9" s="33" t="str">
        <f t="shared" si="3"/>
        <v>A</v>
      </c>
      <c r="BD9" s="34"/>
      <c r="BE9" s="34"/>
      <c r="BF9" s="34"/>
      <c r="BG9" s="34"/>
      <c r="BH9" s="34"/>
      <c r="BI9" s="34"/>
      <c r="BJ9" s="34"/>
      <c r="BK9" s="34"/>
      <c r="BL9" s="34"/>
      <c r="BM9" s="34" t="s">
        <v>33</v>
      </c>
      <c r="BN9" s="34" t="s">
        <v>33</v>
      </c>
      <c r="BO9" s="34"/>
      <c r="BP9" s="34"/>
      <c r="BQ9" s="34"/>
      <c r="BR9" s="34"/>
      <c r="BS9" s="34"/>
      <c r="BT9" s="34"/>
      <c r="BU9" s="34"/>
      <c r="BV9" s="34"/>
      <c r="BW9" s="34" t="s">
        <v>30</v>
      </c>
      <c r="BX9" s="34"/>
      <c r="BY9" s="34"/>
      <c r="BZ9" s="34" t="s">
        <v>30</v>
      </c>
      <c r="CA9" s="34"/>
      <c r="CB9" s="34"/>
      <c r="CC9" s="34"/>
      <c r="CD9" s="34"/>
      <c r="CE9" s="34"/>
      <c r="CF9" s="34" t="s">
        <v>31</v>
      </c>
      <c r="CG9" s="32"/>
      <c r="CH9" s="33">
        <f>(((COUNTIF('6ème4'!BD9:CG9,"A"))*4)+((COUNTIF('6ème4'!BD9:CG9,"B"))*3)+((COUNTIF('6ème4'!BD9:CG9,"C"))*2)+((COUNTIF('6ème4'!BD9:CG9,"D"))*1))/5</f>
        <v>2.6</v>
      </c>
      <c r="CI9" s="33" t="str">
        <f t="shared" si="4"/>
        <v>C</v>
      </c>
      <c r="CJ9" s="34"/>
      <c r="CK9" s="34"/>
      <c r="CL9" s="34"/>
      <c r="CM9" s="34"/>
      <c r="CN9" s="34" t="s">
        <v>31</v>
      </c>
      <c r="CO9" s="34"/>
      <c r="CP9" s="33">
        <f>(((COUNTIF('6ème4'!CJ9:CO9,"A"))*4)+((COUNTIF('6ème4'!CJ9:CO9,"B"))*3)+((COUNTIF('6ème4'!CJ9:CO9,"C"))*2)+((COUNTIF('6ème4'!CJ9:CO9,"D"))*1))/1</f>
        <v>3</v>
      </c>
      <c r="CQ9" s="33" t="str">
        <f t="shared" si="5"/>
        <v>B</v>
      </c>
      <c r="CR9" s="38"/>
    </row>
    <row r="10" spans="1:96" ht="17.100000000000001" customHeight="1" x14ac:dyDescent="0.25">
      <c r="A10" s="31" t="s">
        <v>41</v>
      </c>
      <c r="B10" s="133" t="s">
        <v>32</v>
      </c>
      <c r="C10" s="151" t="s">
        <v>31</v>
      </c>
      <c r="D10" s="135"/>
      <c r="E10" s="136">
        <f>(((COUNTIF('6ème4'!B10:D10,"A"))*4)+((COUNTIF('6ème4'!B10:D10,"B"))*3)+((COUNTIF('6ème4'!B10:D10,"C"))*2)+((COUNTIF('6ème4'!B10:D10,"D"))*1))/2</f>
        <v>2.5</v>
      </c>
      <c r="F10" s="136" t="str">
        <f t="shared" si="0"/>
        <v>C</v>
      </c>
      <c r="G10" s="32"/>
      <c r="H10" s="32"/>
      <c r="I10" s="32"/>
      <c r="J10" s="33"/>
      <c r="K10" s="33"/>
      <c r="L10" s="34" t="s">
        <v>31</v>
      </c>
      <c r="M10" s="34" t="s">
        <v>30</v>
      </c>
      <c r="N10" s="34" t="s">
        <v>32</v>
      </c>
      <c r="O10" s="33">
        <f>(((COUNTIF('6ème4'!L10:N10,"A"))*4)+((COUNTIF('6ème4'!L10:N10,"B"))*3)+((COUNTIF('6ème4'!L10:N10,"C"))*2)+((COUNTIF('6ème4'!L10:N10,"D"))*1))/3</f>
        <v>3</v>
      </c>
      <c r="P10" s="33" t="str">
        <f t="shared" si="1"/>
        <v>B</v>
      </c>
      <c r="Q10" s="32"/>
      <c r="R10" s="32"/>
      <c r="S10" s="32"/>
      <c r="T10" s="33"/>
      <c r="U10" s="33"/>
      <c r="V10" s="34" t="s">
        <v>33</v>
      </c>
      <c r="W10" s="34" t="s">
        <v>31</v>
      </c>
      <c r="X10" s="34"/>
      <c r="Y10" s="34" t="s">
        <v>30</v>
      </c>
      <c r="Z10" s="34" t="s">
        <v>31</v>
      </c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 t="s">
        <v>30</v>
      </c>
      <c r="AP10" s="34"/>
      <c r="AQ10" s="32"/>
      <c r="AR10" s="32"/>
      <c r="AS10" s="32"/>
      <c r="AT10" s="33">
        <f>(((COUNTIF('6ème4'!V10:AS10,"A"))*4)+((COUNTIF('6ème4'!V10:AS10,"B"))*3)+((COUNTIF('6ème4'!V10:AS10,"C"))*2)+((COUNTIF('6ème4'!V10:AS10,"D"))*1))/5</f>
        <v>3</v>
      </c>
      <c r="AU10" s="33" t="str">
        <f t="shared" si="2"/>
        <v>B</v>
      </c>
      <c r="AV10" s="42" t="s">
        <v>31</v>
      </c>
      <c r="AW10" s="36" t="s">
        <v>30</v>
      </c>
      <c r="AX10" s="41" t="s">
        <v>32</v>
      </c>
      <c r="AY10" s="32"/>
      <c r="AZ10" s="32"/>
      <c r="BA10" s="32"/>
      <c r="BB10" s="33">
        <f>(((COUNTIF('6ème4'!AV10:BA10,"A"))*4)+((COUNTIF('6ème4'!AV10:BA10,"B"))*3)+((COUNTIF('6ème4'!AV10:BA10,"C"))*2)+((COUNTIF('6ème4'!AV10:BA10,"D"))*1))/3</f>
        <v>3</v>
      </c>
      <c r="BC10" s="33" t="str">
        <f t="shared" si="3"/>
        <v>B</v>
      </c>
      <c r="BD10" s="34"/>
      <c r="BE10" s="34"/>
      <c r="BF10" s="34"/>
      <c r="BG10" s="34"/>
      <c r="BH10" s="34"/>
      <c r="BI10" s="34"/>
      <c r="BJ10" s="34"/>
      <c r="BK10" s="34"/>
      <c r="BL10" s="34"/>
      <c r="BM10" s="34" t="s">
        <v>32</v>
      </c>
      <c r="BN10" s="34" t="s">
        <v>31</v>
      </c>
      <c r="BO10" s="34"/>
      <c r="BP10" s="34"/>
      <c r="BQ10" s="34"/>
      <c r="BR10" s="34"/>
      <c r="BS10" s="34"/>
      <c r="BT10" s="34"/>
      <c r="BU10" s="34"/>
      <c r="BV10" s="34"/>
      <c r="BW10" s="34" t="s">
        <v>31</v>
      </c>
      <c r="BX10" s="34"/>
      <c r="BY10" s="34"/>
      <c r="BZ10" s="34" t="s">
        <v>30</v>
      </c>
      <c r="CA10" s="34"/>
      <c r="CB10" s="34"/>
      <c r="CC10" s="34"/>
      <c r="CD10" s="34"/>
      <c r="CE10" s="34"/>
      <c r="CF10" s="34" t="s">
        <v>31</v>
      </c>
      <c r="CG10" s="32"/>
      <c r="CH10" s="33">
        <f>(((COUNTIF('6ème4'!BD10:CG10,"A"))*4)+((COUNTIF('6ème4'!BD10:CG10,"B"))*3)+((COUNTIF('6ème4'!BD10:CG10,"C"))*2)+((COUNTIF('6ème4'!BD10:CG10,"D"))*1))/5</f>
        <v>3</v>
      </c>
      <c r="CI10" s="33" t="str">
        <f t="shared" si="4"/>
        <v>B</v>
      </c>
      <c r="CJ10" s="34"/>
      <c r="CK10" s="34"/>
      <c r="CL10" s="34"/>
      <c r="CM10" s="34"/>
      <c r="CN10" s="34" t="s">
        <v>31</v>
      </c>
      <c r="CO10" s="34"/>
      <c r="CP10" s="33">
        <f>(((COUNTIF('6ème4'!CJ10:CO10,"A"))*4)+((COUNTIF('6ème4'!CJ10:CO10,"B"))*3)+((COUNTIF('6ème4'!CJ10:CO10,"C"))*2)+((COUNTIF('6ème4'!CJ10:CO10,"D"))*1))/1</f>
        <v>3</v>
      </c>
      <c r="CQ10" s="33" t="str">
        <f t="shared" si="5"/>
        <v>B</v>
      </c>
      <c r="CR10" s="38"/>
    </row>
    <row r="11" spans="1:96" ht="17.100000000000001" customHeight="1" x14ac:dyDescent="0.25">
      <c r="A11" s="31" t="s">
        <v>42</v>
      </c>
      <c r="B11" s="133" t="s">
        <v>31</v>
      </c>
      <c r="C11" s="151" t="s">
        <v>31</v>
      </c>
      <c r="D11" s="135"/>
      <c r="E11" s="136">
        <f>(((COUNTIF('6ème4'!B11:D11,"A"))*4)+((COUNTIF('6ème4'!B11:D11,"B"))*3)+((COUNTIF('6ème4'!B11:D11,"C"))*2)+((COUNTIF('6ème4'!B11:D11,"D"))*1))/2</f>
        <v>3</v>
      </c>
      <c r="F11" s="136" t="str">
        <f t="shared" si="0"/>
        <v>B</v>
      </c>
      <c r="G11" s="32"/>
      <c r="H11" s="32"/>
      <c r="I11" s="32"/>
      <c r="J11" s="33"/>
      <c r="K11" s="33"/>
      <c r="L11" s="34" t="s">
        <v>31</v>
      </c>
      <c r="M11" s="34" t="s">
        <v>30</v>
      </c>
      <c r="N11" s="34" t="s">
        <v>30</v>
      </c>
      <c r="O11" s="33">
        <f>(((COUNTIF('6ème4'!L11:N11,"A"))*4)+((COUNTIF('6ème4'!L11:N11,"B"))*3)+((COUNTIF('6ème4'!L11:N11,"C"))*2)+((COUNTIF('6ème4'!L11:N11,"D"))*1))/3</f>
        <v>3.6666666666666665</v>
      </c>
      <c r="P11" s="33" t="str">
        <f t="shared" si="1"/>
        <v>B</v>
      </c>
      <c r="Q11" s="32"/>
      <c r="R11" s="32"/>
      <c r="S11" s="32"/>
      <c r="T11" s="33"/>
      <c r="U11" s="33"/>
      <c r="V11" s="34" t="s">
        <v>31</v>
      </c>
      <c r="W11" s="34" t="s">
        <v>31</v>
      </c>
      <c r="X11" s="34"/>
      <c r="Y11" s="34" t="s">
        <v>30</v>
      </c>
      <c r="Z11" s="34" t="s">
        <v>31</v>
      </c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 t="s">
        <v>30</v>
      </c>
      <c r="AP11" s="34"/>
      <c r="AQ11" s="32"/>
      <c r="AR11" s="32"/>
      <c r="AS11" s="32"/>
      <c r="AT11" s="33">
        <f>(((COUNTIF('6ème4'!V11:AS11,"A"))*4)+((COUNTIF('6ème4'!V11:AS11,"B"))*3)+((COUNTIF('6ème4'!V11:AS11,"C"))*2)+((COUNTIF('6ème4'!V11:AS11,"D"))*1))/5</f>
        <v>3.4</v>
      </c>
      <c r="AU11" s="33" t="str">
        <f t="shared" si="2"/>
        <v>B</v>
      </c>
      <c r="AV11" s="42" t="s">
        <v>30</v>
      </c>
      <c r="AW11" s="36" t="s">
        <v>30</v>
      </c>
      <c r="AX11" s="41" t="s">
        <v>32</v>
      </c>
      <c r="AY11" s="32"/>
      <c r="AZ11" s="32"/>
      <c r="BA11" s="32"/>
      <c r="BB11" s="33">
        <f>(((COUNTIF('6ème4'!AV11:BA11,"A"))*4)+((COUNTIF('6ème4'!AV11:BA11,"B"))*3)+((COUNTIF('6ème4'!AV11:BA11,"C"))*2)+((COUNTIF('6ème4'!AV11:BA11,"D"))*1))/3</f>
        <v>3.3333333333333335</v>
      </c>
      <c r="BC11" s="33" t="str">
        <f t="shared" si="3"/>
        <v>B</v>
      </c>
      <c r="BD11" s="34"/>
      <c r="BE11" s="34"/>
      <c r="BF11" s="34"/>
      <c r="BG11" s="34"/>
      <c r="BH11" s="34"/>
      <c r="BI11" s="34"/>
      <c r="BJ11" s="34"/>
      <c r="BK11" s="34"/>
      <c r="BL11" s="34"/>
      <c r="BM11" s="34" t="s">
        <v>30</v>
      </c>
      <c r="BN11" s="34" t="s">
        <v>33</v>
      </c>
      <c r="BO11" s="34"/>
      <c r="BP11" s="34"/>
      <c r="BQ11" s="34"/>
      <c r="BR11" s="34"/>
      <c r="BS11" s="34"/>
      <c r="BT11" s="34"/>
      <c r="BU11" s="34"/>
      <c r="BV11" s="34"/>
      <c r="BW11" s="34" t="s">
        <v>31</v>
      </c>
      <c r="BX11" s="34"/>
      <c r="BY11" s="34"/>
      <c r="BZ11" s="34" t="s">
        <v>30</v>
      </c>
      <c r="CA11" s="34"/>
      <c r="CB11" s="34"/>
      <c r="CC11" s="34"/>
      <c r="CD11" s="34"/>
      <c r="CE11" s="34"/>
      <c r="CF11" s="34" t="s">
        <v>31</v>
      </c>
      <c r="CG11" s="32"/>
      <c r="CH11" s="33">
        <f>(((COUNTIF('6ème4'!BD11:CG11,"A"))*4)+((COUNTIF('6ème4'!BD11:CG11,"B"))*3)+((COUNTIF('6ème4'!BD11:CG11,"C"))*2)+((COUNTIF('6ème4'!BD11:CG11,"D"))*1))/5</f>
        <v>3</v>
      </c>
      <c r="CI11" s="33" t="str">
        <f t="shared" si="4"/>
        <v>B</v>
      </c>
      <c r="CJ11" s="34"/>
      <c r="CK11" s="34"/>
      <c r="CL11" s="34"/>
      <c r="CM11" s="34"/>
      <c r="CN11" s="34" t="s">
        <v>31</v>
      </c>
      <c r="CO11" s="34"/>
      <c r="CP11" s="33">
        <f>(((COUNTIF('6ème4'!CJ11:CO11,"A"))*4)+((COUNTIF('6ème4'!CJ11:CO11,"B"))*3)+((COUNTIF('6ème4'!CJ11:CO11,"C"))*2)+((COUNTIF('6ème4'!CJ11:CO11,"D"))*1))/1</f>
        <v>3</v>
      </c>
      <c r="CQ11" s="33" t="str">
        <f t="shared" si="5"/>
        <v>B</v>
      </c>
      <c r="CR11" s="38"/>
    </row>
    <row r="12" spans="1:96" ht="17.100000000000001" customHeight="1" x14ac:dyDescent="0.25">
      <c r="A12" s="31" t="s">
        <v>43</v>
      </c>
      <c r="B12" s="133" t="s">
        <v>30</v>
      </c>
      <c r="C12" s="151" t="s">
        <v>31</v>
      </c>
      <c r="D12" s="135"/>
      <c r="E12" s="136">
        <f>(((COUNTIF('6ème4'!B12:D12,"A"))*4)+((COUNTIF('6ème4'!B12:D12,"B"))*3)+((COUNTIF('6ème4'!B12:D12,"C"))*2)+((COUNTIF('6ème4'!B12:D12,"D"))*1))/2</f>
        <v>3.5</v>
      </c>
      <c r="F12" s="136" t="str">
        <f t="shared" si="0"/>
        <v>B</v>
      </c>
      <c r="G12" s="32"/>
      <c r="H12" s="32"/>
      <c r="I12" s="32"/>
      <c r="J12" s="33"/>
      <c r="K12" s="33"/>
      <c r="L12" s="34" t="s">
        <v>31</v>
      </c>
      <c r="M12" s="34" t="s">
        <v>30</v>
      </c>
      <c r="N12" s="34" t="s">
        <v>30</v>
      </c>
      <c r="O12" s="33">
        <f>(((COUNTIF('6ème4'!L12:N12,"A"))*4)+((COUNTIF('6ème4'!L12:N12,"B"))*3)+((COUNTIF('6ème4'!L12:N12,"C"))*2)+((COUNTIF('6ème4'!L12:N12,"D"))*1))/3</f>
        <v>3.6666666666666665</v>
      </c>
      <c r="P12" s="33" t="str">
        <f t="shared" si="1"/>
        <v>B</v>
      </c>
      <c r="Q12" s="32"/>
      <c r="R12" s="32"/>
      <c r="S12" s="32"/>
      <c r="T12" s="33"/>
      <c r="U12" s="33"/>
      <c r="V12" s="34" t="s">
        <v>33</v>
      </c>
      <c r="W12" s="34" t="s">
        <v>31</v>
      </c>
      <c r="X12" s="34"/>
      <c r="Y12" s="34" t="s">
        <v>30</v>
      </c>
      <c r="Z12" s="34" t="s">
        <v>31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2"/>
      <c r="AR12" s="32"/>
      <c r="AS12" s="32"/>
      <c r="AT12" s="33">
        <f>(((COUNTIF('6ème4'!V12:AS12,"A"))*4)+((COUNTIF('6ème4'!V12:AS12,"B"))*3)+((COUNTIF('6ème4'!V12:AS12,"C"))*2)+((COUNTIF('6ème4'!V12:AS12,"D"))*1))/4</f>
        <v>2.75</v>
      </c>
      <c r="AU12" s="33" t="str">
        <f t="shared" si="2"/>
        <v>C</v>
      </c>
      <c r="AV12" s="42" t="s">
        <v>31</v>
      </c>
      <c r="AW12" s="36"/>
      <c r="AX12" s="41" t="s">
        <v>32</v>
      </c>
      <c r="AY12" s="32"/>
      <c r="AZ12" s="32"/>
      <c r="BA12" s="32"/>
      <c r="BB12" s="33">
        <f>(((COUNTIF('6ème4'!AV12:BA12,"A"))*4)+((COUNTIF('6ème4'!AV12:BA12,"B"))*3)+((COUNTIF('6ème4'!AV12:BA12,"C"))*2)+((COUNTIF('6ème4'!AV12:BA12,"D"))*1))/2</f>
        <v>2.5</v>
      </c>
      <c r="BC12" s="33" t="str">
        <f t="shared" si="3"/>
        <v>C</v>
      </c>
      <c r="BD12" s="34"/>
      <c r="BE12" s="34"/>
      <c r="BF12" s="34"/>
      <c r="BG12" s="34"/>
      <c r="BH12" s="34"/>
      <c r="BI12" s="34"/>
      <c r="BJ12" s="34"/>
      <c r="BK12" s="34"/>
      <c r="BL12" s="34"/>
      <c r="BM12" s="34" t="s">
        <v>30</v>
      </c>
      <c r="BN12" s="34" t="s">
        <v>33</v>
      </c>
      <c r="BO12" s="34"/>
      <c r="BP12" s="34"/>
      <c r="BQ12" s="34"/>
      <c r="BR12" s="34"/>
      <c r="BS12" s="34"/>
      <c r="BT12" s="34"/>
      <c r="BU12" s="34"/>
      <c r="BV12" s="34"/>
      <c r="BW12" s="34" t="s">
        <v>30</v>
      </c>
      <c r="BX12" s="34"/>
      <c r="BY12" s="34"/>
      <c r="BZ12" s="34"/>
      <c r="CA12" s="34"/>
      <c r="CB12" s="34"/>
      <c r="CC12" s="34"/>
      <c r="CD12" s="34"/>
      <c r="CE12" s="34"/>
      <c r="CF12" s="34"/>
      <c r="CG12" s="32"/>
      <c r="CH12" s="33">
        <f>(((COUNTIF('6ème4'!BD12:CG12,"A"))*4)+((COUNTIF('6ème4'!BD12:CG12,"B"))*3)+((COUNTIF('6ème4'!BD12:CG12,"C"))*2)+((COUNTIF('6ème4'!BD12:CG12,"D"))*1))/3</f>
        <v>3</v>
      </c>
      <c r="CI12" s="33" t="str">
        <f t="shared" si="4"/>
        <v>B</v>
      </c>
      <c r="CJ12" s="34"/>
      <c r="CK12" s="34"/>
      <c r="CL12" s="34"/>
      <c r="CM12" s="34"/>
      <c r="CN12" s="34" t="s">
        <v>31</v>
      </c>
      <c r="CO12" s="34"/>
      <c r="CP12" s="33">
        <f>(((COUNTIF('6ème4'!CJ12:CO12,"A"))*4)+((COUNTIF('6ème4'!CJ12:CO12,"B"))*3)+((COUNTIF('6ème4'!CJ12:CO12,"C"))*2)+((COUNTIF('6ème4'!CJ12:CO12,"D"))*1))/1</f>
        <v>3</v>
      </c>
      <c r="CQ12" s="33" t="str">
        <f t="shared" si="5"/>
        <v>B</v>
      </c>
      <c r="CR12" s="38"/>
    </row>
    <row r="13" spans="1:96" ht="17.100000000000001" customHeight="1" x14ac:dyDescent="0.25">
      <c r="A13" s="31" t="s">
        <v>44</v>
      </c>
      <c r="B13" s="133" t="s">
        <v>30</v>
      </c>
      <c r="C13" s="151" t="s">
        <v>30</v>
      </c>
      <c r="D13" s="135"/>
      <c r="E13" s="136">
        <f>(((COUNTIF('6ème4'!B13:D13,"A"))*4)+((COUNTIF('6ème4'!B13:D13,"B"))*3)+((COUNTIF('6ème4'!B13:D13,"C"))*2)+((COUNTIF('6ème4'!B13:D13,"D"))*1))/2</f>
        <v>4</v>
      </c>
      <c r="F13" s="136" t="str">
        <f t="shared" si="0"/>
        <v>A</v>
      </c>
      <c r="G13" s="32"/>
      <c r="H13" s="32"/>
      <c r="I13" s="32"/>
      <c r="J13" s="33"/>
      <c r="K13" s="33"/>
      <c r="L13" s="34" t="s">
        <v>32</v>
      </c>
      <c r="M13" s="34" t="s">
        <v>32</v>
      </c>
      <c r="N13" s="34" t="s">
        <v>30</v>
      </c>
      <c r="O13" s="33">
        <f>(((COUNTIF('6ème4'!L13:N13,"A"))*4)+((COUNTIF('6ème4'!L13:N13,"B"))*3)+((COUNTIF('6ème4'!L13:N13,"C"))*2)+((COUNTIF('6ème4'!L13:N13,"D"))*1))/3</f>
        <v>2.6666666666666665</v>
      </c>
      <c r="P13" s="33" t="str">
        <f t="shared" si="1"/>
        <v>C</v>
      </c>
      <c r="Q13" s="32"/>
      <c r="R13" s="32"/>
      <c r="S13" s="32"/>
      <c r="T13" s="33"/>
      <c r="U13" s="33"/>
      <c r="V13" s="34" t="s">
        <v>32</v>
      </c>
      <c r="W13" s="34" t="s">
        <v>31</v>
      </c>
      <c r="X13" s="34"/>
      <c r="Y13" s="34" t="s">
        <v>30</v>
      </c>
      <c r="Z13" s="34" t="s">
        <v>31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 t="s">
        <v>31</v>
      </c>
      <c r="AP13" s="34"/>
      <c r="AQ13" s="32"/>
      <c r="AR13" s="32"/>
      <c r="AS13" s="32"/>
      <c r="AT13" s="33">
        <f>(((COUNTIF('6ème4'!V13:AS13,"A"))*4)+((COUNTIF('6ème4'!V13:AS13,"B"))*3)+((COUNTIF('6ème4'!V13:AS13,"C"))*2)+((COUNTIF('6ème4'!V13:AS13,"D"))*1))/5</f>
        <v>3</v>
      </c>
      <c r="AU13" s="33" t="str">
        <f t="shared" si="2"/>
        <v>B</v>
      </c>
      <c r="AV13" s="42" t="s">
        <v>30</v>
      </c>
      <c r="AW13" s="36" t="s">
        <v>30</v>
      </c>
      <c r="AX13" s="41" t="s">
        <v>32</v>
      </c>
      <c r="AY13" s="32"/>
      <c r="AZ13" s="32"/>
      <c r="BA13" s="32"/>
      <c r="BB13" s="33">
        <f>(((COUNTIF('6ème4'!AV13:BA13,"A"))*4)+((COUNTIF('6ème4'!AV13:BA13,"B"))*3)+((COUNTIF('6ème4'!AV13:BA13,"C"))*2)+((COUNTIF('6ème4'!AV13:BA13,"D"))*1))/3</f>
        <v>3.3333333333333335</v>
      </c>
      <c r="BC13" s="33" t="str">
        <f t="shared" si="3"/>
        <v>B</v>
      </c>
      <c r="BD13" s="34"/>
      <c r="BE13" s="34"/>
      <c r="BF13" s="34"/>
      <c r="BG13" s="34"/>
      <c r="BH13" s="34"/>
      <c r="BI13" s="34"/>
      <c r="BJ13" s="34"/>
      <c r="BK13" s="34"/>
      <c r="BL13" s="34"/>
      <c r="BM13" s="34" t="s">
        <v>33</v>
      </c>
      <c r="BN13" s="34" t="s">
        <v>30</v>
      </c>
      <c r="BO13" s="34"/>
      <c r="BP13" s="34"/>
      <c r="BQ13" s="34"/>
      <c r="BR13" s="34"/>
      <c r="BS13" s="34"/>
      <c r="BT13" s="34"/>
      <c r="BU13" s="34"/>
      <c r="BV13" s="34"/>
      <c r="BW13" s="34" t="s">
        <v>31</v>
      </c>
      <c r="BX13" s="34"/>
      <c r="BY13" s="34"/>
      <c r="BZ13" s="34" t="s">
        <v>31</v>
      </c>
      <c r="CA13" s="34"/>
      <c r="CB13" s="34"/>
      <c r="CC13" s="34"/>
      <c r="CD13" s="34"/>
      <c r="CE13" s="34"/>
      <c r="CF13" s="34" t="s">
        <v>32</v>
      </c>
      <c r="CG13" s="32"/>
      <c r="CH13" s="33">
        <f>(((COUNTIF('6ème4'!BD13:CG13,"A"))*4)+((COUNTIF('6ème4'!BD13:CG13,"B"))*3)+((COUNTIF('6ème4'!BD13:CG13,"C"))*2)+((COUNTIF('6ème4'!BD13:CG13,"D"))*1))/5</f>
        <v>2.6</v>
      </c>
      <c r="CI13" s="33" t="str">
        <f t="shared" si="4"/>
        <v>C</v>
      </c>
      <c r="CJ13" s="34"/>
      <c r="CK13" s="34"/>
      <c r="CL13" s="34"/>
      <c r="CM13" s="34"/>
      <c r="CN13" s="34" t="s">
        <v>31</v>
      </c>
      <c r="CO13" s="34"/>
      <c r="CP13" s="33">
        <f>(((COUNTIF('6ème4'!CJ13:CO13,"A"))*4)+((COUNTIF('6ème4'!CJ13:CO13,"B"))*3)+((COUNTIF('6ème4'!CJ13:CO13,"C"))*2)+((COUNTIF('6ème4'!CJ13:CO13,"D"))*1))/1</f>
        <v>3</v>
      </c>
      <c r="CQ13" s="33" t="str">
        <f t="shared" si="5"/>
        <v>B</v>
      </c>
      <c r="CR13" s="38"/>
    </row>
    <row r="14" spans="1:96" ht="17.100000000000001" customHeight="1" x14ac:dyDescent="0.25">
      <c r="A14" s="31" t="s">
        <v>45</v>
      </c>
      <c r="B14" s="133" t="s">
        <v>31</v>
      </c>
      <c r="C14" s="151"/>
      <c r="D14" s="135"/>
      <c r="E14" s="136">
        <f>(((COUNTIF('6ème4'!B14:D14,"A"))*4)+((COUNTIF('6ème4'!B14:D14,"B"))*3)+((COUNTIF('6ème4'!B14:D14,"C"))*2)+((COUNTIF('6ème4'!B14:D14,"D"))*1))/2</f>
        <v>1.5</v>
      </c>
      <c r="F14" s="136" t="str">
        <f t="shared" si="0"/>
        <v>D</v>
      </c>
      <c r="G14" s="32"/>
      <c r="H14" s="32"/>
      <c r="I14" s="32"/>
      <c r="J14" s="33"/>
      <c r="K14" s="33"/>
      <c r="L14" s="34" t="s">
        <v>33</v>
      </c>
      <c r="M14" s="34" t="s">
        <v>31</v>
      </c>
      <c r="N14" s="34"/>
      <c r="O14" s="33">
        <f>(((COUNTIF('6ème4'!L14:N14,"A"))*4)+((COUNTIF('6ème4'!L14:N14,"B"))*3)+((COUNTIF('6ème4'!L14:N14,"C"))*2)+((COUNTIF('6ème4'!L14:N14,"D"))*1))/2</f>
        <v>2</v>
      </c>
      <c r="P14" s="33" t="str">
        <f t="shared" si="1"/>
        <v>C</v>
      </c>
      <c r="Q14" s="32"/>
      <c r="R14" s="32"/>
      <c r="S14" s="32"/>
      <c r="T14" s="33"/>
      <c r="U14" s="33"/>
      <c r="V14" s="34"/>
      <c r="W14" s="34" t="s">
        <v>31</v>
      </c>
      <c r="X14" s="34"/>
      <c r="Y14" s="34"/>
      <c r="Z14" s="34" t="s">
        <v>31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 t="s">
        <v>30</v>
      </c>
      <c r="AP14" s="34"/>
      <c r="AQ14" s="32"/>
      <c r="AR14" s="32"/>
      <c r="AS14" s="32"/>
      <c r="AT14" s="33">
        <f>(((COUNTIF('6ème4'!V14:AS14,"A"))*4)+((COUNTIF('6ème4'!V14:AS14,"B"))*3)+((COUNTIF('6ème4'!V14:AS14,"C"))*2)+((COUNTIF('6ème4'!V14:AS14,"D"))*1))/3</f>
        <v>3.3333333333333335</v>
      </c>
      <c r="AU14" s="33" t="str">
        <f t="shared" si="2"/>
        <v>B</v>
      </c>
      <c r="AV14" s="42" t="s">
        <v>30</v>
      </c>
      <c r="AW14" s="36" t="s">
        <v>30</v>
      </c>
      <c r="AX14" s="41" t="s">
        <v>30</v>
      </c>
      <c r="AY14" s="32"/>
      <c r="AZ14" s="32"/>
      <c r="BA14" s="32"/>
      <c r="BB14" s="33">
        <f>(((COUNTIF('6ème4'!AV14:BA14,"A"))*4)+((COUNTIF('6ème4'!AV14:BA14,"B"))*3)+((COUNTIF('6ème4'!AV14:BA14,"C"))*2)+((COUNTIF('6ème4'!AV14:BA14,"D"))*1))/3</f>
        <v>4</v>
      </c>
      <c r="BC14" s="33" t="str">
        <f t="shared" si="3"/>
        <v>A</v>
      </c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 t="s">
        <v>33</v>
      </c>
      <c r="BO14" s="34"/>
      <c r="BP14" s="34"/>
      <c r="BQ14" s="34"/>
      <c r="BR14" s="34"/>
      <c r="BS14" s="34"/>
      <c r="BT14" s="34"/>
      <c r="BU14" s="34"/>
      <c r="BV14" s="34"/>
      <c r="BW14" s="34" t="s">
        <v>30</v>
      </c>
      <c r="BX14" s="34"/>
      <c r="BY14" s="34"/>
      <c r="BZ14" s="34" t="s">
        <v>30</v>
      </c>
      <c r="CA14" s="34"/>
      <c r="CB14" s="34"/>
      <c r="CC14" s="34"/>
      <c r="CD14" s="34"/>
      <c r="CE14" s="34"/>
      <c r="CF14" s="34" t="s">
        <v>31</v>
      </c>
      <c r="CG14" s="32"/>
      <c r="CH14" s="33">
        <f>(((COUNTIF('6ème4'!BD14:CG14,"A"))*4)+((COUNTIF('6ème4'!BD14:CG14,"B"))*3)+((COUNTIF('6ème4'!BD14:CG14,"C"))*2)+((COUNTIF('6ème4'!BD14:CG14,"D"))*1))/4</f>
        <v>3</v>
      </c>
      <c r="CI14" s="33" t="str">
        <f t="shared" si="4"/>
        <v>B</v>
      </c>
      <c r="CJ14" s="34"/>
      <c r="CK14" s="34"/>
      <c r="CL14" s="34"/>
      <c r="CM14" s="34"/>
      <c r="CN14" s="34" t="s">
        <v>31</v>
      </c>
      <c r="CO14" s="34"/>
      <c r="CP14" s="33">
        <f>(((COUNTIF('6ème4'!CJ14:CO14,"A"))*4)+((COUNTIF('6ème4'!CJ14:CO14,"B"))*3)+((COUNTIF('6ème4'!CJ14:CO14,"C"))*2)+((COUNTIF('6ème4'!CJ14:CO14,"D"))*1))/1</f>
        <v>3</v>
      </c>
      <c r="CQ14" s="33" t="str">
        <f t="shared" si="5"/>
        <v>B</v>
      </c>
      <c r="CR14" s="38"/>
    </row>
    <row r="15" spans="1:96" ht="17.100000000000001" customHeight="1" x14ac:dyDescent="0.25">
      <c r="A15" s="31" t="s">
        <v>46</v>
      </c>
      <c r="B15" s="133" t="s">
        <v>31</v>
      </c>
      <c r="C15" s="151" t="s">
        <v>30</v>
      </c>
      <c r="D15" s="135"/>
      <c r="E15" s="136">
        <f>(((COUNTIF('6ème4'!B15:D15,"A"))*4)+((COUNTIF('6ème4'!B15:D15,"B"))*3)+((COUNTIF('6ème4'!B15:D15,"C"))*2)+((COUNTIF('6ème4'!B15:D15,"D"))*1))/2</f>
        <v>3.5</v>
      </c>
      <c r="F15" s="136" t="str">
        <f t="shared" si="0"/>
        <v>B</v>
      </c>
      <c r="G15" s="32"/>
      <c r="H15" s="32"/>
      <c r="I15" s="32"/>
      <c r="J15" s="33"/>
      <c r="K15" s="33"/>
      <c r="L15" s="34" t="s">
        <v>30</v>
      </c>
      <c r="M15" s="34" t="s">
        <v>30</v>
      </c>
      <c r="N15" s="34" t="s">
        <v>30</v>
      </c>
      <c r="O15" s="33">
        <f>(((COUNTIF('6ème4'!L15:N15,"A"))*4)+((COUNTIF('6ème4'!L15:N15,"B"))*3)+((COUNTIF('6ème4'!L15:N15,"C"))*2)+((COUNTIF('6ème4'!L15:N15,"D"))*1))/3</f>
        <v>4</v>
      </c>
      <c r="P15" s="33" t="str">
        <f t="shared" si="1"/>
        <v>A</v>
      </c>
      <c r="Q15" s="32"/>
      <c r="R15" s="32"/>
      <c r="S15" s="32"/>
      <c r="T15" s="33"/>
      <c r="U15" s="33"/>
      <c r="V15" s="34" t="s">
        <v>31</v>
      </c>
      <c r="W15" s="34" t="s">
        <v>30</v>
      </c>
      <c r="X15" s="34"/>
      <c r="Y15" s="34" t="s">
        <v>30</v>
      </c>
      <c r="Z15" s="34" t="s">
        <v>31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 t="s">
        <v>31</v>
      </c>
      <c r="AP15" s="34"/>
      <c r="AQ15" s="32"/>
      <c r="AR15" s="32"/>
      <c r="AS15" s="32"/>
      <c r="AT15" s="33">
        <f>(((COUNTIF('6ème4'!V15:AS15,"A"))*4)+((COUNTIF('6ème4'!V15:AS15,"B"))*3)+((COUNTIF('6ème4'!V15:AS15,"C"))*2)+((COUNTIF('6ème4'!V15:AS15,"D"))*1))/5</f>
        <v>3.4</v>
      </c>
      <c r="AU15" s="33" t="str">
        <f t="shared" si="2"/>
        <v>B</v>
      </c>
      <c r="AV15" s="42" t="s">
        <v>30</v>
      </c>
      <c r="AW15" s="36" t="s">
        <v>30</v>
      </c>
      <c r="AX15" s="41" t="s">
        <v>32</v>
      </c>
      <c r="AY15" s="32"/>
      <c r="AZ15" s="32"/>
      <c r="BA15" s="32"/>
      <c r="BB15" s="33">
        <f>(((COUNTIF('6ème4'!AV15:BA15,"A"))*4)+((COUNTIF('6ème4'!AV15:BA15,"B"))*3)+((COUNTIF('6ème4'!AV15:BA15,"C"))*2)+((COUNTIF('6ème4'!AV15:BA15,"D"))*1))/3</f>
        <v>3.3333333333333335</v>
      </c>
      <c r="BC15" s="33" t="str">
        <f t="shared" si="3"/>
        <v>B</v>
      </c>
      <c r="BD15" s="34"/>
      <c r="BE15" s="34"/>
      <c r="BF15" s="34"/>
      <c r="BG15" s="34"/>
      <c r="BH15" s="34"/>
      <c r="BI15" s="34"/>
      <c r="BJ15" s="34"/>
      <c r="BK15" s="34"/>
      <c r="BL15" s="34"/>
      <c r="BM15" s="34" t="s">
        <v>30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 t="s">
        <v>31</v>
      </c>
      <c r="BX15" s="34"/>
      <c r="BY15" s="34"/>
      <c r="BZ15" s="34" t="s">
        <v>30</v>
      </c>
      <c r="CA15" s="34"/>
      <c r="CB15" s="34"/>
      <c r="CC15" s="34"/>
      <c r="CD15" s="34"/>
      <c r="CE15" s="34"/>
      <c r="CF15" s="34" t="s">
        <v>32</v>
      </c>
      <c r="CG15" s="32"/>
      <c r="CH15" s="33">
        <f>(((COUNTIF('6ème4'!BD15:CG15,"A"))*4)+((COUNTIF('6ème4'!BD15:CG15,"B"))*3)+((COUNTIF('6ème4'!BD15:CG15,"C"))*2)+((COUNTIF('6ème4'!BD15:CG15,"D"))*1))/54</f>
        <v>0.24074074074074073</v>
      </c>
      <c r="CI15" s="33" t="str">
        <f t="shared" si="4"/>
        <v>D</v>
      </c>
      <c r="CJ15" s="34"/>
      <c r="CK15" s="34"/>
      <c r="CL15" s="34"/>
      <c r="CM15" s="34"/>
      <c r="CN15" s="34" t="s">
        <v>31</v>
      </c>
      <c r="CO15" s="34"/>
      <c r="CP15" s="33">
        <f>(((COUNTIF('6ème4'!CJ15:CO15,"A"))*4)+((COUNTIF('6ème4'!CJ15:CO15,"B"))*3)+((COUNTIF('6ème4'!CJ15:CO15,"C"))*2)+((COUNTIF('6ème4'!CJ15:CO15,"D"))*1))/1</f>
        <v>3</v>
      </c>
      <c r="CQ15" s="33" t="str">
        <f t="shared" si="5"/>
        <v>B</v>
      </c>
      <c r="CR15" s="38"/>
    </row>
    <row r="16" spans="1:96" ht="17.100000000000001" customHeight="1" x14ac:dyDescent="0.25">
      <c r="A16" s="31" t="s">
        <v>47</v>
      </c>
      <c r="B16" s="133" t="s">
        <v>30</v>
      </c>
      <c r="C16" s="151" t="s">
        <v>30</v>
      </c>
      <c r="D16" s="135"/>
      <c r="E16" s="136">
        <f>(((COUNTIF('6ème4'!B16:D16,"A"))*4)+((COUNTIF('6ème4'!B16:D16,"B"))*3)+((COUNTIF('6ème4'!B16:D16,"C"))*2)+((COUNTIF('6ème4'!B16:D16,"D"))*1))/2</f>
        <v>4</v>
      </c>
      <c r="F16" s="136" t="str">
        <f t="shared" si="0"/>
        <v>A</v>
      </c>
      <c r="G16" s="32"/>
      <c r="H16" s="32"/>
      <c r="I16" s="32"/>
      <c r="J16" s="33"/>
      <c r="K16" s="33"/>
      <c r="L16" s="34" t="s">
        <v>32</v>
      </c>
      <c r="M16" s="34"/>
      <c r="N16" s="34" t="s">
        <v>30</v>
      </c>
      <c r="O16" s="33">
        <f>(((COUNTIF('6ème4'!L16:N16,"A"))*4)+((COUNTIF('6ème4'!L16:N16,"B"))*3)+((COUNTIF('6ème4'!L16:N16,"C"))*2)+((COUNTIF('6ème4'!L16:N16,"D"))*1))/2</f>
        <v>3</v>
      </c>
      <c r="P16" s="33" t="str">
        <f t="shared" si="1"/>
        <v>B</v>
      </c>
      <c r="Q16" s="32"/>
      <c r="R16" s="32"/>
      <c r="S16" s="32"/>
      <c r="T16" s="33"/>
      <c r="U16" s="33"/>
      <c r="V16" s="34" t="s">
        <v>33</v>
      </c>
      <c r="W16" s="34" t="s">
        <v>31</v>
      </c>
      <c r="X16" s="34"/>
      <c r="Y16" s="34" t="s">
        <v>30</v>
      </c>
      <c r="Z16" s="34" t="s">
        <v>32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 t="s">
        <v>30</v>
      </c>
      <c r="AP16" s="34"/>
      <c r="AQ16" s="32"/>
      <c r="AR16" s="32"/>
      <c r="AS16" s="32"/>
      <c r="AT16" s="33">
        <f>(((COUNTIF('6ème4'!V16:AS16,"A"))*4)+((COUNTIF('6ème4'!V16:AS16,"B"))*3)+((COUNTIF('6ème4'!V16:AS16,"C"))*2)+((COUNTIF('6ème4'!V16:AS16,"D"))*1))/5</f>
        <v>2.8</v>
      </c>
      <c r="AU16" s="33" t="str">
        <f t="shared" si="2"/>
        <v>C</v>
      </c>
      <c r="AV16" s="42" t="s">
        <v>30</v>
      </c>
      <c r="AW16" s="36" t="s">
        <v>30</v>
      </c>
      <c r="AX16" s="41" t="s">
        <v>32</v>
      </c>
      <c r="AY16" s="32"/>
      <c r="AZ16" s="32"/>
      <c r="BA16" s="32"/>
      <c r="BB16" s="33">
        <f>(((COUNTIF('6ème4'!AV16:BA16,"A"))*4)+((COUNTIF('6ème4'!AV16:BA16,"B"))*3)+((COUNTIF('6ème4'!AV16:BA16,"C"))*2)+((COUNTIF('6ème4'!AV16:BA16,"D"))*1))/3</f>
        <v>3.3333333333333335</v>
      </c>
      <c r="BC16" s="33" t="str">
        <f t="shared" si="3"/>
        <v>B</v>
      </c>
      <c r="BD16" s="34"/>
      <c r="BE16" s="34"/>
      <c r="BF16" s="34"/>
      <c r="BG16" s="34"/>
      <c r="BH16" s="34"/>
      <c r="BI16" s="34"/>
      <c r="BJ16" s="34"/>
      <c r="BK16" s="34"/>
      <c r="BL16" s="34"/>
      <c r="BM16" s="34" t="s">
        <v>33</v>
      </c>
      <c r="BN16" s="34" t="s">
        <v>30</v>
      </c>
      <c r="BO16" s="34"/>
      <c r="BP16" s="34"/>
      <c r="BQ16" s="34"/>
      <c r="BR16" s="34"/>
      <c r="BS16" s="34"/>
      <c r="BT16" s="34"/>
      <c r="BU16" s="34"/>
      <c r="BV16" s="34"/>
      <c r="BW16" s="34" t="s">
        <v>31</v>
      </c>
      <c r="BX16" s="34"/>
      <c r="BY16" s="34"/>
      <c r="BZ16" s="34" t="s">
        <v>30</v>
      </c>
      <c r="CA16" s="34"/>
      <c r="CB16" s="34"/>
      <c r="CC16" s="34"/>
      <c r="CD16" s="34"/>
      <c r="CE16" s="34"/>
      <c r="CF16" s="34" t="s">
        <v>31</v>
      </c>
      <c r="CG16" s="32"/>
      <c r="CH16" s="33">
        <f>(((COUNTIF('6ème4'!BD16:CG16,"A"))*4)+((COUNTIF('6ème4'!BD16:CG16,"B"))*3)+((COUNTIF('6ème4'!BD16:CG16,"C"))*2)+((COUNTIF('6ème4'!BD16:CG16,"D"))*1))/5</f>
        <v>3</v>
      </c>
      <c r="CI16" s="33" t="str">
        <f t="shared" si="4"/>
        <v>B</v>
      </c>
      <c r="CJ16" s="34"/>
      <c r="CK16" s="34"/>
      <c r="CL16" s="34"/>
      <c r="CM16" s="34"/>
      <c r="CN16" s="34" t="s">
        <v>31</v>
      </c>
      <c r="CO16" s="34"/>
      <c r="CP16" s="33">
        <f>(((COUNTIF('6ème4'!CJ16:CO16,"A"))*4)+((COUNTIF('6ème4'!CJ16:CO16,"B"))*3)+((COUNTIF('6ème4'!CJ16:CO16,"C"))*2)+((COUNTIF('6ème4'!CJ16:CO16,"D"))*1))/1</f>
        <v>3</v>
      </c>
      <c r="CQ16" s="33" t="str">
        <f t="shared" si="5"/>
        <v>B</v>
      </c>
      <c r="CR16" s="38"/>
    </row>
    <row r="17" spans="1:96" ht="17.100000000000001" customHeight="1" x14ac:dyDescent="0.25">
      <c r="A17" s="31" t="s">
        <v>48</v>
      </c>
      <c r="B17" s="133" t="s">
        <v>32</v>
      </c>
      <c r="C17" s="151" t="s">
        <v>31</v>
      </c>
      <c r="D17" s="135"/>
      <c r="E17" s="136">
        <f>(((COUNTIF('6ème4'!B17:D17,"A"))*4)+((COUNTIF('6ème4'!B17:D17,"B"))*3)+((COUNTIF('6ème4'!B17:D17,"C"))*2)+((COUNTIF('6ème4'!B17:D17,"D"))*1))/2</f>
        <v>2.5</v>
      </c>
      <c r="F17" s="136" t="str">
        <f t="shared" si="0"/>
        <v>C</v>
      </c>
      <c r="G17" s="32"/>
      <c r="H17" s="32"/>
      <c r="I17" s="32"/>
      <c r="J17" s="33"/>
      <c r="K17" s="33"/>
      <c r="L17" s="34" t="s">
        <v>33</v>
      </c>
      <c r="M17" s="34" t="s">
        <v>30</v>
      </c>
      <c r="N17" s="34" t="s">
        <v>31</v>
      </c>
      <c r="O17" s="33">
        <f>(((COUNTIF('6ème4'!L17:N17,"A"))*4)+((COUNTIF('6ème4'!L17:N17,"B"))*3)+((COUNTIF('6ème4'!L17:N17,"C"))*2)+((COUNTIF('6ème4'!L17:N17,"D"))*1))/3</f>
        <v>2.6666666666666665</v>
      </c>
      <c r="P17" s="33" t="str">
        <f t="shared" si="1"/>
        <v>C</v>
      </c>
      <c r="Q17" s="32"/>
      <c r="R17" s="32"/>
      <c r="S17" s="32"/>
      <c r="T17" s="33"/>
      <c r="U17" s="33"/>
      <c r="V17" s="34" t="s">
        <v>33</v>
      </c>
      <c r="W17" s="34" t="s">
        <v>30</v>
      </c>
      <c r="X17" s="34"/>
      <c r="Y17" s="34" t="s">
        <v>32</v>
      </c>
      <c r="Z17" s="34" t="s">
        <v>32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 t="s">
        <v>31</v>
      </c>
      <c r="AP17" s="34"/>
      <c r="AQ17" s="32"/>
      <c r="AR17" s="32"/>
      <c r="AS17" s="32"/>
      <c r="AT17" s="33">
        <f>(((COUNTIF('6ème4'!V17:AS17,"A"))*4)+((COUNTIF('6ème4'!V17:AS17,"B"))*3)+((COUNTIF('6ème4'!V17:AS17,"C"))*2)+((COUNTIF('6ème4'!V17:AS17,"D"))*1))/5</f>
        <v>2.4</v>
      </c>
      <c r="AU17" s="33" t="str">
        <f t="shared" si="2"/>
        <v>C</v>
      </c>
      <c r="AV17" s="42" t="s">
        <v>30</v>
      </c>
      <c r="AW17" s="36" t="s">
        <v>30</v>
      </c>
      <c r="AX17" s="41" t="s">
        <v>32</v>
      </c>
      <c r="AY17" s="32"/>
      <c r="AZ17" s="32"/>
      <c r="BA17" s="32"/>
      <c r="BB17" s="33">
        <f>(((COUNTIF('6ème4'!AV17:BA17,"A"))*4)+((COUNTIF('6ème4'!AV17:BA17,"B"))*3)+((COUNTIF('6ème4'!AV17:BA17,"C"))*2)+((COUNTIF('6ème4'!AV17:BA17,"D"))*1))/3</f>
        <v>3.3333333333333335</v>
      </c>
      <c r="BC17" s="33" t="str">
        <f t="shared" si="3"/>
        <v>B</v>
      </c>
      <c r="BD17" s="34"/>
      <c r="BE17" s="34"/>
      <c r="BF17" s="34"/>
      <c r="BG17" s="34"/>
      <c r="BH17" s="34"/>
      <c r="BI17" s="34"/>
      <c r="BJ17" s="34"/>
      <c r="BK17" s="34"/>
      <c r="BL17" s="34"/>
      <c r="BM17" s="34" t="s">
        <v>34</v>
      </c>
      <c r="BN17" s="34" t="s">
        <v>30</v>
      </c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 t="s">
        <v>31</v>
      </c>
      <c r="CA17" s="34"/>
      <c r="CB17" s="34"/>
      <c r="CC17" s="34"/>
      <c r="CD17" s="34"/>
      <c r="CE17" s="34"/>
      <c r="CF17" s="34" t="s">
        <v>32</v>
      </c>
      <c r="CG17" s="32"/>
      <c r="CH17" s="33">
        <f>(((COUNTIF('6ème4'!BD17:CG17,"A"))*4)+((COUNTIF('6ème4'!BD17:CG17,"B"))*3)+((COUNTIF('6ème4'!BD17:CG17,"C"))*2)+((COUNTIF('6ème4'!BD17:CG17,"D"))*1))/4</f>
        <v>2.25</v>
      </c>
      <c r="CI17" s="33" t="str">
        <f t="shared" si="4"/>
        <v>C</v>
      </c>
      <c r="CJ17" s="34"/>
      <c r="CK17" s="34"/>
      <c r="CL17" s="34"/>
      <c r="CM17" s="34"/>
      <c r="CN17" s="34" t="s">
        <v>31</v>
      </c>
      <c r="CO17" s="34"/>
      <c r="CP17" s="33">
        <f>(((COUNTIF('6ème4'!CJ17:CO17,"A"))*4)+((COUNTIF('6ème4'!CJ17:CO17,"B"))*3)+((COUNTIF('6ème4'!CJ17:CO17,"C"))*2)+((COUNTIF('6ème4'!CJ17:CO17,"D"))*1))/1</f>
        <v>3</v>
      </c>
      <c r="CQ17" s="33" t="str">
        <f t="shared" si="5"/>
        <v>B</v>
      </c>
      <c r="CR17" s="38"/>
    </row>
    <row r="18" spans="1:96" ht="17.100000000000001" customHeight="1" x14ac:dyDescent="0.25">
      <c r="A18" s="31" t="s">
        <v>49</v>
      </c>
      <c r="B18" s="133" t="s">
        <v>30</v>
      </c>
      <c r="C18" s="151" t="s">
        <v>30</v>
      </c>
      <c r="D18" s="135"/>
      <c r="E18" s="136">
        <f>(((COUNTIF('6ème4'!B18:D18,"A"))*4)+((COUNTIF('6ème4'!B18:D18,"B"))*3)+((COUNTIF('6ème4'!B18:D18,"C"))*2)+((COUNTIF('6ème4'!B18:D18,"D"))*1))/2</f>
        <v>4</v>
      </c>
      <c r="F18" s="136" t="str">
        <f t="shared" si="0"/>
        <v>A</v>
      </c>
      <c r="G18" s="32"/>
      <c r="H18" s="32"/>
      <c r="I18" s="32"/>
      <c r="J18" s="33"/>
      <c r="K18" s="33"/>
      <c r="L18" s="34" t="s">
        <v>31</v>
      </c>
      <c r="M18" s="34" t="s">
        <v>30</v>
      </c>
      <c r="N18" s="34" t="s">
        <v>31</v>
      </c>
      <c r="O18" s="33">
        <f>(((COUNTIF('6ème4'!L18:N18,"A"))*4)+((COUNTIF('6ème4'!L18:N18,"B"))*3)+((COUNTIF('6ème4'!L18:N18,"C"))*2)+((COUNTIF('6ème4'!L18:N18,"D"))*1))/3</f>
        <v>3.3333333333333335</v>
      </c>
      <c r="P18" s="33" t="str">
        <f t="shared" si="1"/>
        <v>B</v>
      </c>
      <c r="Q18" s="32"/>
      <c r="R18" s="32"/>
      <c r="S18" s="32"/>
      <c r="T18" s="33"/>
      <c r="U18" s="33"/>
      <c r="V18" s="34" t="s">
        <v>33</v>
      </c>
      <c r="W18" s="34" t="s">
        <v>31</v>
      </c>
      <c r="X18" s="34"/>
      <c r="Y18" s="34" t="s">
        <v>31</v>
      </c>
      <c r="Z18" s="34" t="s">
        <v>31</v>
      </c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 t="s">
        <v>30</v>
      </c>
      <c r="AP18" s="34"/>
      <c r="AQ18" s="32"/>
      <c r="AR18" s="32"/>
      <c r="AS18" s="32"/>
      <c r="AT18" s="33">
        <f>(((COUNTIF('6ème4'!V18:AS18,"A"))*4)+((COUNTIF('6ème4'!V18:AS18,"B"))*3)+((COUNTIF('6ème4'!V18:AS18,"C"))*2)+((COUNTIF('6ème4'!V18:AS18,"D"))*1))/5</f>
        <v>2.8</v>
      </c>
      <c r="AU18" s="33" t="str">
        <f t="shared" si="2"/>
        <v>C</v>
      </c>
      <c r="AV18" s="42" t="s">
        <v>30</v>
      </c>
      <c r="AW18" s="36" t="s">
        <v>30</v>
      </c>
      <c r="AX18" s="41" t="s">
        <v>32</v>
      </c>
      <c r="AY18" s="32"/>
      <c r="AZ18" s="32"/>
      <c r="BA18" s="32"/>
      <c r="BB18" s="33">
        <f>(((COUNTIF('6ème4'!AV18:BA18,"A"))*4)+((COUNTIF('6ème4'!AV18:BA18,"B"))*3)+((COUNTIF('6ème4'!AV18:BA18,"C"))*2)+((COUNTIF('6ème4'!AV18:BA18,"D"))*1))/3</f>
        <v>3.3333333333333335</v>
      </c>
      <c r="BC18" s="33" t="str">
        <f t="shared" si="3"/>
        <v>B</v>
      </c>
      <c r="BD18" s="34"/>
      <c r="BE18" s="34"/>
      <c r="BF18" s="34"/>
      <c r="BG18" s="34"/>
      <c r="BH18" s="34"/>
      <c r="BI18" s="34"/>
      <c r="BJ18" s="34"/>
      <c r="BK18" s="34"/>
      <c r="BL18" s="34"/>
      <c r="BM18" s="34" t="s">
        <v>33</v>
      </c>
      <c r="BN18" s="34" t="s">
        <v>33</v>
      </c>
      <c r="BO18" s="34"/>
      <c r="BP18" s="34"/>
      <c r="BQ18" s="34"/>
      <c r="BR18" s="34"/>
      <c r="BS18" s="34"/>
      <c r="BT18" s="34"/>
      <c r="BU18" s="34"/>
      <c r="BV18" s="34"/>
      <c r="BW18" s="34" t="s">
        <v>31</v>
      </c>
      <c r="BX18" s="34"/>
      <c r="BY18" s="34"/>
      <c r="BZ18" s="34" t="s">
        <v>30</v>
      </c>
      <c r="CA18" s="34"/>
      <c r="CB18" s="34"/>
      <c r="CC18" s="34"/>
      <c r="CD18" s="34"/>
      <c r="CE18" s="34"/>
      <c r="CF18" s="34" t="s">
        <v>31</v>
      </c>
      <c r="CG18" s="32"/>
      <c r="CH18" s="33">
        <f>(((COUNTIF('6ème4'!BD18:CG18,"A"))*4)+((COUNTIF('6ème4'!BD18:CG18,"B"))*3)+((COUNTIF('6ème4'!BD18:CG18,"C"))*2)+((COUNTIF('6ème4'!BD18:CG18,"D"))*1))/5</f>
        <v>2.4</v>
      </c>
      <c r="CI18" s="33" t="str">
        <f t="shared" si="4"/>
        <v>C</v>
      </c>
      <c r="CJ18" s="34"/>
      <c r="CK18" s="34"/>
      <c r="CL18" s="34"/>
      <c r="CM18" s="34"/>
      <c r="CN18" s="34" t="s">
        <v>30</v>
      </c>
      <c r="CO18" s="34"/>
      <c r="CP18" s="33">
        <f>(((COUNTIF('6ème4'!CJ18:CO18,"A"))*4)+((COUNTIF('6ème4'!CJ18:CO18,"B"))*3)+((COUNTIF('6ème4'!CJ18:CO18,"C"))*2)+((COUNTIF('6ème4'!CJ18:CO18,"D"))*1))/1</f>
        <v>4</v>
      </c>
      <c r="CQ18" s="33" t="str">
        <f t="shared" si="5"/>
        <v>A</v>
      </c>
      <c r="CR18" s="38"/>
    </row>
    <row r="19" spans="1:96" ht="17.100000000000001" customHeight="1" x14ac:dyDescent="0.25">
      <c r="A19" s="31" t="s">
        <v>50</v>
      </c>
      <c r="B19" s="133" t="s">
        <v>30</v>
      </c>
      <c r="C19" s="151"/>
      <c r="D19" s="135"/>
      <c r="E19" s="136">
        <f>(((COUNTIF('6ème4'!B19:D19,"A"))*4)+((COUNTIF('6ème4'!B19:D19,"B"))*3)+((COUNTIF('6ème4'!B19:D19,"C"))*2)+((COUNTIF('6ème4'!B19:D19,"D"))*1))/2</f>
        <v>2</v>
      </c>
      <c r="F19" s="136" t="str">
        <f t="shared" si="0"/>
        <v>C</v>
      </c>
      <c r="G19" s="32"/>
      <c r="H19" s="32"/>
      <c r="I19" s="32"/>
      <c r="J19" s="33"/>
      <c r="K19" s="33"/>
      <c r="L19" s="34" t="s">
        <v>31</v>
      </c>
      <c r="M19" s="34"/>
      <c r="N19" s="34"/>
      <c r="O19" s="33">
        <f>(((COUNTIF('6ème4'!L19:N19,"A"))*4)+((COUNTIF('6ème4'!L19:N19,"B"))*3)+((COUNTIF('6ème4'!L19:N19,"C"))*2)+((COUNTIF('6ème4'!L19:N19,"D"))*1))/1</f>
        <v>3</v>
      </c>
      <c r="P19" s="33" t="str">
        <f t="shared" si="1"/>
        <v>B</v>
      </c>
      <c r="Q19" s="32"/>
      <c r="R19" s="32"/>
      <c r="S19" s="32"/>
      <c r="T19" s="33"/>
      <c r="U19" s="33"/>
      <c r="V19" s="34"/>
      <c r="W19" s="34" t="s">
        <v>31</v>
      </c>
      <c r="X19" s="34"/>
      <c r="Y19" s="34"/>
      <c r="Z19" s="34" t="s">
        <v>31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 t="s">
        <v>31</v>
      </c>
      <c r="AP19" s="34"/>
      <c r="AQ19" s="32"/>
      <c r="AR19" s="32"/>
      <c r="AS19" s="32"/>
      <c r="AT19" s="33">
        <f>(((COUNTIF('6ème4'!V19:AS19,"A"))*4)+((COUNTIF('6ème4'!V19:AS19,"B"))*3)+((COUNTIF('6ème4'!V19:AS19,"C"))*2)+((COUNTIF('6ème4'!V19:AS19,"D"))*1))/3</f>
        <v>3</v>
      </c>
      <c r="AU19" s="33" t="str">
        <f t="shared" si="2"/>
        <v>B</v>
      </c>
      <c r="AV19" s="42" t="s">
        <v>32</v>
      </c>
      <c r="AW19" s="36" t="s">
        <v>30</v>
      </c>
      <c r="AX19" s="41" t="s">
        <v>30</v>
      </c>
      <c r="AY19" s="32"/>
      <c r="AZ19" s="32"/>
      <c r="BA19" s="32"/>
      <c r="BB19" s="33">
        <f>(((COUNTIF('6ème4'!AV19:BA19,"A"))*4)+((COUNTIF('6ème4'!AV19:BA19,"B"))*3)+((COUNTIF('6ème4'!AV19:BA19,"C"))*2)+((COUNTIF('6ème4'!AV19:BA19,"D"))*1))/3</f>
        <v>3.3333333333333335</v>
      </c>
      <c r="BC19" s="33" t="str">
        <f t="shared" si="3"/>
        <v>B</v>
      </c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 t="s">
        <v>33</v>
      </c>
      <c r="BX19" s="34"/>
      <c r="BY19" s="34"/>
      <c r="BZ19" s="34" t="s">
        <v>30</v>
      </c>
      <c r="CA19" s="34"/>
      <c r="CB19" s="34"/>
      <c r="CC19" s="34"/>
      <c r="CD19" s="34"/>
      <c r="CE19" s="34"/>
      <c r="CF19" s="34" t="s">
        <v>32</v>
      </c>
      <c r="CG19" s="32"/>
      <c r="CH19" s="33">
        <f>(((COUNTIF('6ème4'!BD19:CG19,"A"))*4)+((COUNTIF('6ème4'!BD19:CG19,"B"))*3)+((COUNTIF('6ème4'!BD19:CG19,"C"))*2)+((COUNTIF('6ème4'!BD19:CG19,"D"))*1))/3</f>
        <v>2.3333333333333335</v>
      </c>
      <c r="CI19" s="33" t="str">
        <f t="shared" si="4"/>
        <v>C</v>
      </c>
      <c r="CJ19" s="34"/>
      <c r="CK19" s="34"/>
      <c r="CL19" s="34"/>
      <c r="CM19" s="34"/>
      <c r="CN19" s="34"/>
      <c r="CO19" s="34"/>
      <c r="CP19" s="33"/>
      <c r="CQ19" s="33"/>
      <c r="CR19" s="38"/>
    </row>
    <row r="20" spans="1:96" ht="17.100000000000001" customHeight="1" x14ac:dyDescent="0.25">
      <c r="A20" s="31" t="s">
        <v>51</v>
      </c>
      <c r="B20" s="133" t="s">
        <v>31</v>
      </c>
      <c r="C20" s="151" t="s">
        <v>31</v>
      </c>
      <c r="D20" s="135"/>
      <c r="E20" s="136">
        <f>(((COUNTIF('6ème4'!B20:D20,"A"))*4)+((COUNTIF('6ème4'!B20:D20,"B"))*3)+((COUNTIF('6ème4'!B20:D20,"C"))*2)+((COUNTIF('6ème4'!B20:D20,"D"))*1))/2</f>
        <v>3</v>
      </c>
      <c r="F20" s="136" t="str">
        <f t="shared" si="0"/>
        <v>B</v>
      </c>
      <c r="G20" s="32"/>
      <c r="H20" s="32"/>
      <c r="I20" s="32"/>
      <c r="J20" s="33"/>
      <c r="K20" s="33"/>
      <c r="L20" s="34" t="s">
        <v>32</v>
      </c>
      <c r="M20" s="34" t="s">
        <v>32</v>
      </c>
      <c r="N20" s="34" t="s">
        <v>30</v>
      </c>
      <c r="O20" s="33">
        <f>(((COUNTIF('6ème4'!L20:N20,"A"))*4)+((COUNTIF('6ème4'!L20:N20,"B"))*3)+((COUNTIF('6ème4'!L20:N20,"C"))*2)+((COUNTIF('6ème4'!L20:N20,"D"))*1))/3</f>
        <v>2.6666666666666665</v>
      </c>
      <c r="P20" s="33" t="str">
        <f t="shared" si="1"/>
        <v>C</v>
      </c>
      <c r="Q20" s="32"/>
      <c r="R20" s="32"/>
      <c r="S20" s="32"/>
      <c r="T20" s="33"/>
      <c r="U20" s="33"/>
      <c r="V20" s="34" t="s">
        <v>31</v>
      </c>
      <c r="W20" s="34" t="s">
        <v>30</v>
      </c>
      <c r="X20" s="34"/>
      <c r="Y20" s="34" t="s">
        <v>30</v>
      </c>
      <c r="Z20" s="34" t="s">
        <v>31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 t="s">
        <v>30</v>
      </c>
      <c r="AP20" s="34"/>
      <c r="AQ20" s="32"/>
      <c r="AR20" s="32"/>
      <c r="AS20" s="32"/>
      <c r="AT20" s="33">
        <f>(((COUNTIF('6ème4'!V20:AS20,"A"))*4)+((COUNTIF('6ème4'!V20:AS20,"B"))*3)+((COUNTIF('6ème4'!V20:AS20,"C"))*2)+((COUNTIF('6ème4'!V20:AS20,"D"))*1))/5</f>
        <v>3.6</v>
      </c>
      <c r="AU20" s="33" t="str">
        <f t="shared" si="2"/>
        <v>B</v>
      </c>
      <c r="AV20" s="42" t="s">
        <v>30</v>
      </c>
      <c r="AW20" s="36" t="s">
        <v>30</v>
      </c>
      <c r="AX20" s="41" t="s">
        <v>30</v>
      </c>
      <c r="AY20" s="32"/>
      <c r="AZ20" s="32"/>
      <c r="BA20" s="32"/>
      <c r="BB20" s="33">
        <f>(((COUNTIF('6ème4'!AV20:BA20,"A"))*4)+((COUNTIF('6ème4'!AV20:BA20,"B"))*3)+((COUNTIF('6ème4'!AV20:BA20,"C"))*2)+((COUNTIF('6ème4'!AV20:BA20,"D"))*1))/3</f>
        <v>4</v>
      </c>
      <c r="BC20" s="33" t="str">
        <f t="shared" si="3"/>
        <v>A</v>
      </c>
      <c r="BD20" s="34"/>
      <c r="BE20" s="34"/>
      <c r="BF20" s="34"/>
      <c r="BG20" s="34"/>
      <c r="BH20" s="34"/>
      <c r="BI20" s="34"/>
      <c r="BJ20" s="34"/>
      <c r="BK20" s="34"/>
      <c r="BL20" s="34"/>
      <c r="BM20" s="34" t="s">
        <v>32</v>
      </c>
      <c r="BN20" s="34" t="s">
        <v>33</v>
      </c>
      <c r="BO20" s="34"/>
      <c r="BP20" s="34"/>
      <c r="BQ20" s="34"/>
      <c r="BR20" s="34"/>
      <c r="BS20" s="34"/>
      <c r="BT20" s="34"/>
      <c r="BU20" s="34"/>
      <c r="BV20" s="34"/>
      <c r="BW20" s="34" t="s">
        <v>30</v>
      </c>
      <c r="BX20" s="34"/>
      <c r="BY20" s="34"/>
      <c r="BZ20" s="34" t="s">
        <v>30</v>
      </c>
      <c r="CA20" s="34"/>
      <c r="CB20" s="34"/>
      <c r="CC20" s="34"/>
      <c r="CD20" s="34"/>
      <c r="CE20" s="34"/>
      <c r="CF20" s="34" t="s">
        <v>31</v>
      </c>
      <c r="CG20" s="32"/>
      <c r="CH20" s="33">
        <f>(((COUNTIF('6ème4'!BD20:CG20,"A"))*4)+((COUNTIF('6ème4'!BD20:CG20,"B"))*3)+((COUNTIF('6ème4'!BD20:CG20,"C"))*2)+((COUNTIF('6ème4'!BD20:CG20,"D"))*1))/5</f>
        <v>2.8</v>
      </c>
      <c r="CI20" s="33" t="str">
        <f t="shared" si="4"/>
        <v>C</v>
      </c>
      <c r="CJ20" s="34"/>
      <c r="CK20" s="34"/>
      <c r="CL20" s="34"/>
      <c r="CM20" s="34"/>
      <c r="CN20" s="34" t="s">
        <v>31</v>
      </c>
      <c r="CO20" s="34"/>
      <c r="CP20" s="33">
        <f>(((COUNTIF('6ème4'!CJ20:CO20,"A"))*4)+((COUNTIF('6ème4'!CJ20:CO20,"B"))*3)+((COUNTIF('6ème4'!CJ20:CO20,"C"))*2)+((COUNTIF('6ème4'!CJ20:CO20,"D"))*1))/1</f>
        <v>3</v>
      </c>
      <c r="CQ20" s="33" t="str">
        <f t="shared" si="5"/>
        <v>B</v>
      </c>
      <c r="CR20" s="38"/>
    </row>
    <row r="21" spans="1:96" ht="17.100000000000001" customHeight="1" x14ac:dyDescent="0.25">
      <c r="A21" s="31" t="s">
        <v>52</v>
      </c>
      <c r="B21" s="133" t="s">
        <v>30</v>
      </c>
      <c r="C21" s="151" t="s">
        <v>30</v>
      </c>
      <c r="D21" s="135"/>
      <c r="E21" s="136">
        <f>(((COUNTIF('6ème4'!B21:D21,"A"))*4)+((COUNTIF('6ème4'!B21:D21,"B"))*3)+((COUNTIF('6ème4'!B21:D21,"C"))*2)+((COUNTIF('6ème4'!B21:D21,"D"))*1))/2</f>
        <v>4</v>
      </c>
      <c r="F21" s="136" t="str">
        <f t="shared" si="0"/>
        <v>A</v>
      </c>
      <c r="G21" s="32"/>
      <c r="H21" s="32"/>
      <c r="I21" s="32"/>
      <c r="J21" s="33"/>
      <c r="K21" s="33"/>
      <c r="L21" s="34"/>
      <c r="M21" s="34" t="s">
        <v>30</v>
      </c>
      <c r="N21" s="34" t="s">
        <v>30</v>
      </c>
      <c r="O21" s="33">
        <f>(((COUNTIF('6ème4'!L21:N21,"A"))*4)+((COUNTIF('6ème4'!L21:N21,"B"))*3)+((COUNTIF('6ème4'!L21:N21,"C"))*2)+((COUNTIF('6ème4'!L21:N21,"D"))*1))/2</f>
        <v>4</v>
      </c>
      <c r="P21" s="33" t="str">
        <f t="shared" si="1"/>
        <v>A</v>
      </c>
      <c r="Q21" s="32"/>
      <c r="R21" s="32"/>
      <c r="S21" s="32"/>
      <c r="T21" s="33"/>
      <c r="U21" s="33"/>
      <c r="V21" s="34" t="s">
        <v>33</v>
      </c>
      <c r="W21" s="34" t="s">
        <v>31</v>
      </c>
      <c r="X21" s="34"/>
      <c r="Y21" s="34" t="s">
        <v>31</v>
      </c>
      <c r="Z21" s="34" t="s">
        <v>31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 t="s">
        <v>30</v>
      </c>
      <c r="AP21" s="34"/>
      <c r="AQ21" s="32"/>
      <c r="AR21" s="32"/>
      <c r="AS21" s="32"/>
      <c r="AT21" s="33">
        <f>(((COUNTIF('6ème4'!V21:AS21,"A"))*4)+((COUNTIF('6ème4'!V21:AS21,"B"))*3)+((COUNTIF('6ème4'!V21:AS21,"C"))*2)+((COUNTIF('6ème4'!V21:AS21,"D"))*1))/5</f>
        <v>2.8</v>
      </c>
      <c r="AU21" s="33" t="str">
        <f t="shared" si="2"/>
        <v>C</v>
      </c>
      <c r="AV21" s="42" t="s">
        <v>30</v>
      </c>
      <c r="AW21" s="36" t="s">
        <v>30</v>
      </c>
      <c r="AX21" s="41"/>
      <c r="AY21" s="32"/>
      <c r="AZ21" s="32"/>
      <c r="BA21" s="32"/>
      <c r="BB21" s="33">
        <f>(((COUNTIF('6ème4'!AV21:BA21,"A"))*4)+((COUNTIF('6ème4'!AV21:BA21,"B"))*3)+((COUNTIF('6ème4'!AV21:BA21,"C"))*2)+((COUNTIF('6ème4'!AV21:BA21,"D"))*1))/2</f>
        <v>4</v>
      </c>
      <c r="BC21" s="33" t="str">
        <f t="shared" si="3"/>
        <v>A</v>
      </c>
      <c r="BD21" s="34"/>
      <c r="BE21" s="34"/>
      <c r="BF21" s="34"/>
      <c r="BG21" s="34"/>
      <c r="BH21" s="34"/>
      <c r="BI21" s="34"/>
      <c r="BJ21" s="34"/>
      <c r="BK21" s="34"/>
      <c r="BL21" s="34"/>
      <c r="BM21" s="34" t="s">
        <v>30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 t="s">
        <v>30</v>
      </c>
      <c r="CA21" s="34"/>
      <c r="CB21" s="34"/>
      <c r="CC21" s="34"/>
      <c r="CD21" s="34"/>
      <c r="CE21" s="34"/>
      <c r="CF21" s="34" t="s">
        <v>31</v>
      </c>
      <c r="CG21" s="32"/>
      <c r="CH21" s="33">
        <f>(((COUNTIF('6ème4'!BD21:CG21,"A"))*4)+((COUNTIF('6ème4'!BD21:CG21,"B"))*3)+((COUNTIF('6ème4'!BD21:CG21,"C"))*2)+((COUNTIF('6ème4'!BD21:CG21,"D"))*1))/3</f>
        <v>3.6666666666666665</v>
      </c>
      <c r="CI21" s="33" t="str">
        <f t="shared" si="4"/>
        <v>B</v>
      </c>
      <c r="CJ21" s="34"/>
      <c r="CK21" s="34"/>
      <c r="CL21" s="34"/>
      <c r="CM21" s="34"/>
      <c r="CN21" s="34" t="s">
        <v>31</v>
      </c>
      <c r="CO21" s="34"/>
      <c r="CP21" s="33">
        <f>(((COUNTIF('6ème4'!CJ21:CO21,"A"))*4)+((COUNTIF('6ème4'!CJ21:CO21,"B"))*3)+((COUNTIF('6ème4'!CJ21:CO21,"C"))*2)+((COUNTIF('6ème4'!CJ21:CO21,"D"))*1))/1</f>
        <v>3</v>
      </c>
      <c r="CQ21" s="33" t="str">
        <f t="shared" si="5"/>
        <v>B</v>
      </c>
      <c r="CR21" s="38"/>
    </row>
    <row r="22" spans="1:96" ht="17.100000000000001" customHeight="1" x14ac:dyDescent="0.25">
      <c r="A22" s="31" t="s">
        <v>53</v>
      </c>
      <c r="B22" s="133" t="s">
        <v>32</v>
      </c>
      <c r="C22" s="151" t="s">
        <v>31</v>
      </c>
      <c r="D22" s="135"/>
      <c r="E22" s="136">
        <f>(((COUNTIF('6ème4'!B22:D22,"A"))*4)+((COUNTIF('6ème4'!B22:D22,"B"))*3)+((COUNTIF('6ème4'!B22:D22,"C"))*2)+((COUNTIF('6ème4'!B22:D22,"D"))*1))/2</f>
        <v>2.5</v>
      </c>
      <c r="F22" s="136" t="str">
        <f t="shared" si="0"/>
        <v>C</v>
      </c>
      <c r="G22" s="32"/>
      <c r="H22" s="32"/>
      <c r="I22" s="32"/>
      <c r="J22" s="33"/>
      <c r="K22" s="33"/>
      <c r="L22" s="34" t="s">
        <v>31</v>
      </c>
      <c r="M22" s="34" t="s">
        <v>31</v>
      </c>
      <c r="N22" s="34" t="s">
        <v>30</v>
      </c>
      <c r="O22" s="33">
        <f>(((COUNTIF('6ème4'!L22:N22,"A"))*4)+((COUNTIF('6ème4'!L22:N22,"B"))*3)+((COUNTIF('6ème4'!L22:N22,"C"))*2)+((COUNTIF('6ème4'!L22:N22,"D"))*1))/3</f>
        <v>3.3333333333333335</v>
      </c>
      <c r="P22" s="33" t="str">
        <f t="shared" si="1"/>
        <v>B</v>
      </c>
      <c r="Q22" s="32"/>
      <c r="R22" s="32"/>
      <c r="S22" s="32"/>
      <c r="T22" s="33"/>
      <c r="U22" s="33"/>
      <c r="V22" s="34" t="s">
        <v>31</v>
      </c>
      <c r="W22" s="34" t="s">
        <v>31</v>
      </c>
      <c r="X22" s="34"/>
      <c r="Y22" s="34" t="s">
        <v>32</v>
      </c>
      <c r="Z22" s="34" t="s">
        <v>32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 t="s">
        <v>30</v>
      </c>
      <c r="AP22" s="34"/>
      <c r="AQ22" s="32"/>
      <c r="AR22" s="32"/>
      <c r="AS22" s="32"/>
      <c r="AT22" s="33">
        <f>(((COUNTIF('6ème4'!V22:AS22,"A"))*4)+((COUNTIF('6ème4'!V22:AS22,"B"))*3)+((COUNTIF('6ème4'!V22:AS22,"C"))*2)+((COUNTIF('6ème4'!V22:AS22,"D"))*1))/5</f>
        <v>2.8</v>
      </c>
      <c r="AU22" s="33" t="str">
        <f t="shared" si="2"/>
        <v>C</v>
      </c>
      <c r="AV22" s="42" t="s">
        <v>30</v>
      </c>
      <c r="AW22" s="36" t="s">
        <v>30</v>
      </c>
      <c r="AX22" s="41" t="s">
        <v>32</v>
      </c>
      <c r="AY22" s="32"/>
      <c r="AZ22" s="32"/>
      <c r="BA22" s="32"/>
      <c r="BB22" s="33">
        <f>(((COUNTIF('6ème4'!AV22:BA22,"A"))*4)+((COUNTIF('6ème4'!AV22:BA22,"B"))*3)+((COUNTIF('6ème4'!AV22:BA22,"C"))*2)+((COUNTIF('6ème4'!AV22:BA22,"D"))*1))/3</f>
        <v>3.3333333333333335</v>
      </c>
      <c r="BC22" s="33" t="str">
        <f t="shared" si="3"/>
        <v>B</v>
      </c>
      <c r="BD22" s="34"/>
      <c r="BE22" s="34"/>
      <c r="BF22" s="34"/>
      <c r="BG22" s="34"/>
      <c r="BH22" s="34"/>
      <c r="BI22" s="34"/>
      <c r="BJ22" s="34"/>
      <c r="BK22" s="34"/>
      <c r="BL22" s="34"/>
      <c r="BM22" s="34" t="s">
        <v>34</v>
      </c>
      <c r="BN22" s="34" t="s">
        <v>33</v>
      </c>
      <c r="BO22" s="34"/>
      <c r="BP22" s="34"/>
      <c r="BQ22" s="34"/>
      <c r="BR22" s="34"/>
      <c r="BS22" s="34"/>
      <c r="BT22" s="34"/>
      <c r="BU22" s="34"/>
      <c r="BV22" s="34"/>
      <c r="BW22" s="34" t="s">
        <v>30</v>
      </c>
      <c r="BX22" s="34"/>
      <c r="BY22" s="34"/>
      <c r="BZ22" s="34" t="s">
        <v>30</v>
      </c>
      <c r="CA22" s="34"/>
      <c r="CB22" s="34"/>
      <c r="CC22" s="34"/>
      <c r="CD22" s="34"/>
      <c r="CE22" s="34"/>
      <c r="CF22" s="34" t="s">
        <v>31</v>
      </c>
      <c r="CG22" s="32"/>
      <c r="CH22" s="33">
        <f>(((COUNTIF('6ème4'!BD22:CG22,"A"))*4)+((COUNTIF('6ème4'!BD22:CG22,"B"))*3)+((COUNTIF('6ème4'!BD22:CG22,"C"))*2)+((COUNTIF('6ème4'!BD22:CG22,"D"))*1))/5</f>
        <v>2.4</v>
      </c>
      <c r="CI22" s="33" t="str">
        <f t="shared" si="4"/>
        <v>C</v>
      </c>
      <c r="CJ22" s="34"/>
      <c r="CK22" s="34"/>
      <c r="CL22" s="34"/>
      <c r="CM22" s="34"/>
      <c r="CN22" s="34" t="s">
        <v>31</v>
      </c>
      <c r="CO22" s="34"/>
      <c r="CP22" s="33">
        <f>(((COUNTIF('6ème4'!CJ22:CO22,"A"))*4)+((COUNTIF('6ème4'!CJ22:CO22,"B"))*3)+((COUNTIF('6ème4'!CJ22:CO22,"C"))*2)+((COUNTIF('6ème4'!CJ22:CO22,"D"))*1))/1</f>
        <v>3</v>
      </c>
      <c r="CQ22" s="33" t="str">
        <f t="shared" si="5"/>
        <v>B</v>
      </c>
      <c r="CR22" s="38"/>
    </row>
    <row r="23" spans="1:96" ht="17.100000000000001" customHeight="1" x14ac:dyDescent="0.25">
      <c r="A23" s="31" t="s">
        <v>54</v>
      </c>
      <c r="B23" s="133" t="s">
        <v>32</v>
      </c>
      <c r="C23" s="151" t="s">
        <v>30</v>
      </c>
      <c r="D23" s="135"/>
      <c r="E23" s="136">
        <f>(((COUNTIF('6ème4'!B23:D23,"A"))*4)+((COUNTIF('6ème4'!B23:D23,"B"))*3)+((COUNTIF('6ème4'!B23:D23,"C"))*2)+((COUNTIF('6ème4'!B23:D23,"D"))*1))/2</f>
        <v>3</v>
      </c>
      <c r="F23" s="136" t="str">
        <f t="shared" si="0"/>
        <v>B</v>
      </c>
      <c r="G23" s="32"/>
      <c r="H23" s="32"/>
      <c r="I23" s="32"/>
      <c r="J23" s="33"/>
      <c r="K23" s="33"/>
      <c r="L23" s="34" t="s">
        <v>31</v>
      </c>
      <c r="M23" s="34" t="s">
        <v>30</v>
      </c>
      <c r="N23" s="34" t="s">
        <v>31</v>
      </c>
      <c r="O23" s="33">
        <f>(((COUNTIF('6ème4'!L23:N23,"A"))*4)+((COUNTIF('6ème4'!L23:N23,"B"))*3)+((COUNTIF('6ème4'!L23:N23,"C"))*2)+((COUNTIF('6ème4'!L23:N23,"D"))*1))/3</f>
        <v>3.3333333333333335</v>
      </c>
      <c r="P23" s="33" t="str">
        <f t="shared" si="1"/>
        <v>B</v>
      </c>
      <c r="Q23" s="32"/>
      <c r="R23" s="32"/>
      <c r="S23" s="32"/>
      <c r="T23" s="33"/>
      <c r="U23" s="33"/>
      <c r="V23" s="34" t="s">
        <v>33</v>
      </c>
      <c r="W23" s="34" t="s">
        <v>32</v>
      </c>
      <c r="X23" s="34"/>
      <c r="Y23" s="34" t="s">
        <v>32</v>
      </c>
      <c r="Z23" s="34" t="s">
        <v>32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 t="s">
        <v>30</v>
      </c>
      <c r="AP23" s="34"/>
      <c r="AQ23" s="32"/>
      <c r="AR23" s="32"/>
      <c r="AS23" s="32"/>
      <c r="AT23" s="33">
        <f>(((COUNTIF('6ème4'!V23:AS23,"A"))*4)+((COUNTIF('6ème4'!V23:AS23,"B"))*3)+((COUNTIF('6ème4'!V23:AS23,"C"))*2)+((COUNTIF('6ème4'!V23:AS23,"D"))*1))/5</f>
        <v>2.2000000000000002</v>
      </c>
      <c r="AU23" s="33" t="str">
        <f t="shared" si="2"/>
        <v>C</v>
      </c>
      <c r="AV23" s="42" t="s">
        <v>30</v>
      </c>
      <c r="AW23" s="36" t="s">
        <v>30</v>
      </c>
      <c r="AX23" s="41" t="s">
        <v>32</v>
      </c>
      <c r="AY23" s="32"/>
      <c r="AZ23" s="32"/>
      <c r="BA23" s="32"/>
      <c r="BB23" s="33">
        <f>(((COUNTIF('6ème4'!AV23:BA23,"A"))*4)+((COUNTIF('6ème4'!AV23:BA23,"B"))*3)+((COUNTIF('6ème4'!AV23:BA23,"C"))*2)+((COUNTIF('6ème4'!AV23:BA23,"D"))*1))/3</f>
        <v>3.3333333333333335</v>
      </c>
      <c r="BC23" s="33" t="str">
        <f t="shared" si="3"/>
        <v>B</v>
      </c>
      <c r="BD23" s="34"/>
      <c r="BE23" s="34"/>
      <c r="BF23" s="34"/>
      <c r="BG23" s="34"/>
      <c r="BH23" s="34"/>
      <c r="BI23" s="34"/>
      <c r="BJ23" s="34"/>
      <c r="BK23" s="34"/>
      <c r="BL23" s="34"/>
      <c r="BM23" s="34" t="s">
        <v>33</v>
      </c>
      <c r="BN23" s="34" t="s">
        <v>32</v>
      </c>
      <c r="BO23" s="34"/>
      <c r="BP23" s="34"/>
      <c r="BQ23" s="34"/>
      <c r="BR23" s="34"/>
      <c r="BS23" s="34"/>
      <c r="BT23" s="34"/>
      <c r="BU23" s="34"/>
      <c r="BV23" s="34"/>
      <c r="BW23" s="34" t="s">
        <v>30</v>
      </c>
      <c r="BX23" s="34"/>
      <c r="BY23" s="34"/>
      <c r="BZ23" s="34" t="s">
        <v>30</v>
      </c>
      <c r="CA23" s="34"/>
      <c r="CB23" s="34"/>
      <c r="CC23" s="34"/>
      <c r="CD23" s="34"/>
      <c r="CE23" s="34"/>
      <c r="CF23" s="34" t="s">
        <v>31</v>
      </c>
      <c r="CG23" s="32"/>
      <c r="CH23" s="33">
        <f>(((COUNTIF('6ème4'!BD23:CG23,"A"))*4)+((COUNTIF('6ème4'!BD23:CG23,"B"))*3)+((COUNTIF('6ème4'!BD23:CG23,"C"))*2)+((COUNTIF('6ème4'!BD23:CG23,"D"))*1))/5</f>
        <v>2.8</v>
      </c>
      <c r="CI23" s="33" t="str">
        <f t="shared" si="4"/>
        <v>C</v>
      </c>
      <c r="CJ23" s="34"/>
      <c r="CK23" s="34"/>
      <c r="CL23" s="34"/>
      <c r="CM23" s="34"/>
      <c r="CN23" s="34" t="s">
        <v>31</v>
      </c>
      <c r="CO23" s="34"/>
      <c r="CP23" s="33">
        <f>(((COUNTIF('6ème4'!CJ23:CO23,"A"))*4)+((COUNTIF('6ème4'!CJ23:CO23,"B"))*3)+((COUNTIF('6ème4'!CJ23:CO23,"C"))*2)+((COUNTIF('6ème4'!CJ23:CO23,"D"))*1))/1</f>
        <v>3</v>
      </c>
      <c r="CQ23" s="33" t="str">
        <f t="shared" si="5"/>
        <v>B</v>
      </c>
      <c r="CR23" s="38"/>
    </row>
    <row r="24" spans="1:96" ht="17.100000000000001" customHeight="1" x14ac:dyDescent="0.25">
      <c r="A24" s="31" t="s">
        <v>55</v>
      </c>
      <c r="B24" s="133" t="s">
        <v>30</v>
      </c>
      <c r="C24" s="151" t="s">
        <v>30</v>
      </c>
      <c r="D24" s="135"/>
      <c r="E24" s="136">
        <f>(((COUNTIF('6ème4'!B24:D24,"A"))*4)+((COUNTIF('6ème4'!B24:D24,"B"))*3)+((COUNTIF('6ème4'!B24:D24,"C"))*2)+((COUNTIF('6ème4'!B24:D24,"D"))*1))/2</f>
        <v>4</v>
      </c>
      <c r="F24" s="136" t="str">
        <f t="shared" si="0"/>
        <v>A</v>
      </c>
      <c r="G24" s="32"/>
      <c r="H24" s="32"/>
      <c r="I24" s="32"/>
      <c r="J24" s="33"/>
      <c r="K24" s="33"/>
      <c r="L24" s="34" t="s">
        <v>31</v>
      </c>
      <c r="M24" s="34" t="s">
        <v>30</v>
      </c>
      <c r="N24" s="34" t="s">
        <v>30</v>
      </c>
      <c r="O24" s="33">
        <f>(((COUNTIF('6ème4'!L24:N24,"A"))*4)+((COUNTIF('6ème4'!L24:N24,"B"))*3)+((COUNTIF('6ème4'!L24:N24,"C"))*2)+((COUNTIF('6ème4'!L24:N24,"D"))*1))/3</f>
        <v>3.6666666666666665</v>
      </c>
      <c r="P24" s="33" t="str">
        <f t="shared" si="1"/>
        <v>B</v>
      </c>
      <c r="Q24" s="32"/>
      <c r="R24" s="32"/>
      <c r="S24" s="32"/>
      <c r="T24" s="33"/>
      <c r="U24" s="33"/>
      <c r="V24" s="34" t="s">
        <v>31</v>
      </c>
      <c r="W24" s="34" t="s">
        <v>31</v>
      </c>
      <c r="X24" s="34"/>
      <c r="Y24" s="34" t="s">
        <v>31</v>
      </c>
      <c r="Z24" s="34" t="s">
        <v>31</v>
      </c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 t="s">
        <v>30</v>
      </c>
      <c r="AP24" s="34"/>
      <c r="AQ24" s="32"/>
      <c r="AR24" s="32"/>
      <c r="AS24" s="32"/>
      <c r="AT24" s="33">
        <f>(((COUNTIF('6ème4'!V24:AS24,"A"))*4)+((COUNTIF('6ème4'!V24:AS24,"B"))*3)+((COUNTIF('6ème4'!V24:AS24,"C"))*2)+((COUNTIF('6ème4'!V24:AS24,"D"))*1))/5</f>
        <v>3.2</v>
      </c>
      <c r="AU24" s="33" t="str">
        <f t="shared" si="2"/>
        <v>B</v>
      </c>
      <c r="AV24" s="42" t="s">
        <v>30</v>
      </c>
      <c r="AW24" s="36" t="s">
        <v>30</v>
      </c>
      <c r="AX24" s="41" t="s">
        <v>32</v>
      </c>
      <c r="AY24" s="32"/>
      <c r="AZ24" s="32"/>
      <c r="BA24" s="32"/>
      <c r="BB24" s="33">
        <f>(((COUNTIF('6ème4'!AV24:BA24,"A"))*4)+((COUNTIF('6ème4'!AV24:BA24,"B"))*3)+((COUNTIF('6ème4'!AV24:BA24,"C"))*2)+((COUNTIF('6ème4'!AV24:BA24,"D"))*1))/3</f>
        <v>3.3333333333333335</v>
      </c>
      <c r="BC24" s="33" t="str">
        <f t="shared" si="3"/>
        <v>B</v>
      </c>
      <c r="BD24" s="34"/>
      <c r="BE24" s="34"/>
      <c r="BF24" s="34"/>
      <c r="BG24" s="34"/>
      <c r="BH24" s="34"/>
      <c r="BI24" s="34"/>
      <c r="BJ24" s="34"/>
      <c r="BK24" s="34"/>
      <c r="BL24" s="34"/>
      <c r="BM24" s="34" t="s">
        <v>33</v>
      </c>
      <c r="BN24" s="34" t="s">
        <v>30</v>
      </c>
      <c r="BO24" s="34"/>
      <c r="BP24" s="34"/>
      <c r="BQ24" s="34"/>
      <c r="BR24" s="34"/>
      <c r="BS24" s="34"/>
      <c r="BT24" s="34"/>
      <c r="BU24" s="34"/>
      <c r="BV24" s="34"/>
      <c r="BW24" s="34" t="s">
        <v>31</v>
      </c>
      <c r="BX24" s="34"/>
      <c r="BY24" s="34"/>
      <c r="BZ24" s="34" t="s">
        <v>30</v>
      </c>
      <c r="CA24" s="34"/>
      <c r="CB24" s="34"/>
      <c r="CC24" s="34"/>
      <c r="CD24" s="34"/>
      <c r="CE24" s="34"/>
      <c r="CF24" s="34" t="s">
        <v>31</v>
      </c>
      <c r="CG24" s="32"/>
      <c r="CH24" s="33">
        <f>(((COUNTIF('6ème4'!BD24:CG24,"A"))*4)+((COUNTIF('6ème4'!BD24:CG24,"B"))*3)+((COUNTIF('6ème4'!BD24:CG24,"C"))*2)+((COUNTIF('6ème4'!BD24:CG24,"D"))*1))/5</f>
        <v>3</v>
      </c>
      <c r="CI24" s="33" t="str">
        <f t="shared" si="4"/>
        <v>B</v>
      </c>
      <c r="CJ24" s="34"/>
      <c r="CK24" s="34"/>
      <c r="CL24" s="34"/>
      <c r="CM24" s="34"/>
      <c r="CN24" s="34" t="s">
        <v>31</v>
      </c>
      <c r="CO24" s="34"/>
      <c r="CP24" s="33">
        <f>(((COUNTIF('6ème4'!CJ24:CO24,"A"))*4)+((COUNTIF('6ème4'!CJ24:CO24,"B"))*3)+((COUNTIF('6ème4'!CJ24:CO24,"C"))*2)+((COUNTIF('6ème4'!CJ24:CO24,"D"))*1))/1</f>
        <v>3</v>
      </c>
      <c r="CQ24" s="33" t="str">
        <f t="shared" si="5"/>
        <v>B</v>
      </c>
      <c r="CR24" s="38"/>
    </row>
    <row r="25" spans="1:96" ht="17.100000000000001" customHeight="1" x14ac:dyDescent="0.25">
      <c r="A25" s="31" t="s">
        <v>56</v>
      </c>
      <c r="B25" s="133" t="s">
        <v>30</v>
      </c>
      <c r="C25" s="151" t="s">
        <v>30</v>
      </c>
      <c r="D25" s="135"/>
      <c r="E25" s="136">
        <f>(((COUNTIF('6ème4'!B25:D25,"A"))*4)+((COUNTIF('6ème4'!B25:D25,"B"))*3)+((COUNTIF('6ème4'!B25:D25,"C"))*2)+((COUNTIF('6ème4'!B25:D25,"D"))*1))/2</f>
        <v>4</v>
      </c>
      <c r="F25" s="136" t="str">
        <f t="shared" si="0"/>
        <v>A</v>
      </c>
      <c r="G25" s="32"/>
      <c r="H25" s="32"/>
      <c r="I25" s="32"/>
      <c r="J25" s="33"/>
      <c r="K25" s="33"/>
      <c r="L25" s="34" t="s">
        <v>30</v>
      </c>
      <c r="M25" s="34" t="s">
        <v>31</v>
      </c>
      <c r="N25" s="34" t="s">
        <v>30</v>
      </c>
      <c r="O25" s="33">
        <f>(((COUNTIF('6ème4'!L25:N25,"A"))*4)+((COUNTIF('6ème4'!L25:N25,"B"))*3)+((COUNTIF('6ème4'!L25:N25,"C"))*2)+((COUNTIF('6ème4'!L25:N25,"D"))*1))/3</f>
        <v>3.6666666666666665</v>
      </c>
      <c r="P25" s="33" t="str">
        <f t="shared" si="1"/>
        <v>B</v>
      </c>
      <c r="Q25" s="32"/>
      <c r="R25" s="32"/>
      <c r="S25" s="32"/>
      <c r="T25" s="33"/>
      <c r="U25" s="33"/>
      <c r="V25" s="34" t="s">
        <v>33</v>
      </c>
      <c r="W25" s="34" t="s">
        <v>31</v>
      </c>
      <c r="X25" s="34"/>
      <c r="Y25" s="34" t="s">
        <v>30</v>
      </c>
      <c r="Z25" s="34" t="s">
        <v>31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 t="s">
        <v>30</v>
      </c>
      <c r="AP25" s="34"/>
      <c r="AQ25" s="32"/>
      <c r="AR25" s="32"/>
      <c r="AS25" s="32"/>
      <c r="AT25" s="33">
        <f>(((COUNTIF('6ème4'!V25:AS25,"A"))*4)+((COUNTIF('6ème4'!V25:AS25,"B"))*3)+((COUNTIF('6ème4'!V25:AS25,"C"))*2)+((COUNTIF('6ème4'!V25:AS25,"D"))*1))/5</f>
        <v>3</v>
      </c>
      <c r="AU25" s="33" t="str">
        <f t="shared" si="2"/>
        <v>B</v>
      </c>
      <c r="AV25" s="42" t="s">
        <v>30</v>
      </c>
      <c r="AW25" s="36" t="s">
        <v>30</v>
      </c>
      <c r="AX25" s="41" t="s">
        <v>30</v>
      </c>
      <c r="AY25" s="32"/>
      <c r="AZ25" s="32"/>
      <c r="BA25" s="32"/>
      <c r="BB25" s="33">
        <f>(((COUNTIF('6ème4'!AV25:BA25,"A"))*4)+((COUNTIF('6ème4'!AV25:BA25,"B"))*3)+((COUNTIF('6ème4'!AV25:BA25,"C"))*2)+((COUNTIF('6ème4'!AV25:BA25,"D"))*1))/3</f>
        <v>4</v>
      </c>
      <c r="BC25" s="33" t="str">
        <f t="shared" si="3"/>
        <v>A</v>
      </c>
      <c r="BD25" s="34"/>
      <c r="BE25" s="34"/>
      <c r="BF25" s="34"/>
      <c r="BG25" s="34"/>
      <c r="BH25" s="34"/>
      <c r="BI25" s="34"/>
      <c r="BJ25" s="34"/>
      <c r="BK25" s="34"/>
      <c r="BL25" s="34"/>
      <c r="BM25" s="34" t="s">
        <v>30</v>
      </c>
      <c r="BN25" s="34" t="s">
        <v>33</v>
      </c>
      <c r="BO25" s="34"/>
      <c r="BP25" s="34"/>
      <c r="BQ25" s="34"/>
      <c r="BR25" s="34"/>
      <c r="BS25" s="34"/>
      <c r="BT25" s="34"/>
      <c r="BU25" s="34"/>
      <c r="BV25" s="34"/>
      <c r="BW25" s="34" t="s">
        <v>30</v>
      </c>
      <c r="BX25" s="34"/>
      <c r="BY25" s="34"/>
      <c r="BZ25" s="34" t="s">
        <v>30</v>
      </c>
      <c r="CA25" s="34"/>
      <c r="CB25" s="34"/>
      <c r="CC25" s="34"/>
      <c r="CD25" s="34"/>
      <c r="CE25" s="34"/>
      <c r="CF25" s="34" t="s">
        <v>31</v>
      </c>
      <c r="CG25" s="32"/>
      <c r="CH25" s="33">
        <f>(((COUNTIF('6ème4'!BD25:CG25,"A"))*4)+((COUNTIF('6ème4'!BD25:CG25,"B"))*3)+((COUNTIF('6ème4'!BD25:CG25,"C"))*2)+((COUNTIF('6ème4'!BD25:CG25,"D"))*1))/5</f>
        <v>3.2</v>
      </c>
      <c r="CI25" s="33" t="str">
        <f t="shared" si="4"/>
        <v>B</v>
      </c>
      <c r="CJ25" s="34"/>
      <c r="CK25" s="34"/>
      <c r="CL25" s="34"/>
      <c r="CM25" s="34"/>
      <c r="CN25" s="34" t="s">
        <v>30</v>
      </c>
      <c r="CO25" s="34"/>
      <c r="CP25" s="33">
        <f>(((COUNTIF('6ème4'!CJ25:CO25,"A"))*4)+((COUNTIF('6ème4'!CJ25:CO25,"B"))*3)+((COUNTIF('6ème4'!CJ25:CO25,"C"))*2)+((COUNTIF('6ème4'!CJ25:CO25,"D"))*1))/1</f>
        <v>4</v>
      </c>
      <c r="CQ25" s="33" t="str">
        <f t="shared" si="5"/>
        <v>A</v>
      </c>
      <c r="CR25" s="38"/>
    </row>
    <row r="26" spans="1:96" ht="17.100000000000001" customHeight="1" x14ac:dyDescent="0.25">
      <c r="A26" s="31" t="s">
        <v>57</v>
      </c>
      <c r="B26" s="133" t="s">
        <v>30</v>
      </c>
      <c r="C26" s="151" t="s">
        <v>30</v>
      </c>
      <c r="D26" s="135"/>
      <c r="E26" s="136">
        <f>(((COUNTIF('6ème4'!B26:D26,"A"))*4)+((COUNTIF('6ème4'!B26:D26,"B"))*3)+((COUNTIF('6ème4'!B26:D26,"C"))*2)+((COUNTIF('6ème4'!B26:D26,"D"))*1))/2</f>
        <v>4</v>
      </c>
      <c r="F26" s="136" t="str">
        <f t="shared" si="0"/>
        <v>A</v>
      </c>
      <c r="G26" s="32"/>
      <c r="H26" s="32"/>
      <c r="I26" s="32"/>
      <c r="J26" s="33"/>
      <c r="K26" s="33"/>
      <c r="L26" s="34" t="s">
        <v>31</v>
      </c>
      <c r="M26" s="34" t="s">
        <v>30</v>
      </c>
      <c r="N26" s="34" t="s">
        <v>33</v>
      </c>
      <c r="O26" s="33">
        <f>(((COUNTIF('6ème4'!L26:N26,"A"))*4)+((COUNTIF('6ème4'!L26:N26,"B"))*3)+((COUNTIF('6ème4'!L26:N26,"C"))*2)+((COUNTIF('6ème4'!L26:N26,"D"))*1))/3</f>
        <v>2.6666666666666665</v>
      </c>
      <c r="P26" s="33" t="str">
        <f t="shared" si="1"/>
        <v>C</v>
      </c>
      <c r="Q26" s="32"/>
      <c r="R26" s="32"/>
      <c r="S26" s="32"/>
      <c r="T26" s="33"/>
      <c r="U26" s="33"/>
      <c r="V26" s="34" t="s">
        <v>30</v>
      </c>
      <c r="W26" s="34" t="s">
        <v>31</v>
      </c>
      <c r="X26" s="34"/>
      <c r="Y26" s="34" t="s">
        <v>31</v>
      </c>
      <c r="Z26" s="34" t="s">
        <v>31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 t="s">
        <v>30</v>
      </c>
      <c r="AP26" s="34"/>
      <c r="AQ26" s="32"/>
      <c r="AR26" s="32"/>
      <c r="AS26" s="32"/>
      <c r="AT26" s="33">
        <f>(((COUNTIF('6ème4'!V26:AS26,"A"))*4)+((COUNTIF('6ème4'!V26:AS26,"B"))*3)+((COUNTIF('6ème4'!V26:AS26,"C"))*2)+((COUNTIF('6ème4'!V26:AS26,"D"))*1))/5</f>
        <v>3.4</v>
      </c>
      <c r="AU26" s="33" t="str">
        <f t="shared" si="2"/>
        <v>B</v>
      </c>
      <c r="AV26" s="42" t="s">
        <v>30</v>
      </c>
      <c r="AW26" s="36" t="s">
        <v>30</v>
      </c>
      <c r="AX26" s="41" t="s">
        <v>30</v>
      </c>
      <c r="AY26" s="32"/>
      <c r="AZ26" s="32"/>
      <c r="BA26" s="32"/>
      <c r="BB26" s="33">
        <f>(((COUNTIF('6ème4'!AV26:BA26,"A"))*4)+((COUNTIF('6ème4'!AV26:BA26,"B"))*3)+((COUNTIF('6ème4'!AV26:BA26,"C"))*2)+((COUNTIF('6ème4'!AV26:BA26,"D"))*1))/3</f>
        <v>4</v>
      </c>
      <c r="BC26" s="33" t="str">
        <f t="shared" si="3"/>
        <v>A</v>
      </c>
      <c r="BD26" s="34"/>
      <c r="BE26" s="34"/>
      <c r="BF26" s="34"/>
      <c r="BG26" s="34"/>
      <c r="BH26" s="34"/>
      <c r="BI26" s="34"/>
      <c r="BJ26" s="34"/>
      <c r="BK26" s="34"/>
      <c r="BL26" s="34"/>
      <c r="BM26" s="34" t="s">
        <v>31</v>
      </c>
      <c r="BN26" s="34" t="s">
        <v>33</v>
      </c>
      <c r="BO26" s="34"/>
      <c r="BP26" s="34"/>
      <c r="BQ26" s="34"/>
      <c r="BR26" s="34"/>
      <c r="BS26" s="34"/>
      <c r="BT26" s="34"/>
      <c r="BU26" s="34"/>
      <c r="BV26" s="34"/>
      <c r="BW26" s="34" t="s">
        <v>30</v>
      </c>
      <c r="BX26" s="34"/>
      <c r="BY26" s="34"/>
      <c r="BZ26" s="34" t="s">
        <v>30</v>
      </c>
      <c r="CA26" s="34"/>
      <c r="CB26" s="34"/>
      <c r="CC26" s="34"/>
      <c r="CD26" s="34"/>
      <c r="CE26" s="34"/>
      <c r="CF26" s="34" t="s">
        <v>31</v>
      </c>
      <c r="CG26" s="32"/>
      <c r="CH26" s="33">
        <f>(((COUNTIF('6ème4'!BD26:CG26,"A"))*4)+((COUNTIF('6ème4'!BD26:CG26,"B"))*3)+((COUNTIF('6ème4'!BD26:CG26,"C"))*2)+((COUNTIF('6ème4'!BD26:CG26,"D"))*1))/5</f>
        <v>3</v>
      </c>
      <c r="CI26" s="33" t="str">
        <f t="shared" si="4"/>
        <v>B</v>
      </c>
      <c r="CJ26" s="34"/>
      <c r="CK26" s="34"/>
      <c r="CL26" s="34"/>
      <c r="CM26" s="34"/>
      <c r="CN26" s="34" t="s">
        <v>30</v>
      </c>
      <c r="CO26" s="34"/>
      <c r="CP26" s="33">
        <f>(((COUNTIF('6ème4'!CJ26:CO26,"A"))*4)+((COUNTIF('6ème4'!CJ26:CO26,"B"))*3)+((COUNTIF('6ème4'!CJ26:CO26,"C"))*2)+((COUNTIF('6ème4'!CJ26:CO26,"D"))*1))/1</f>
        <v>4</v>
      </c>
      <c r="CQ26" s="33" t="str">
        <f t="shared" si="5"/>
        <v>A</v>
      </c>
      <c r="CR26" s="38"/>
    </row>
    <row r="27" spans="1:96" ht="17.100000000000001" customHeight="1" x14ac:dyDescent="0.25">
      <c r="A27" s="31" t="s">
        <v>58</v>
      </c>
      <c r="B27" s="133" t="s">
        <v>31</v>
      </c>
      <c r="C27" s="151" t="s">
        <v>31</v>
      </c>
      <c r="D27" s="135"/>
      <c r="E27" s="136">
        <f>(((COUNTIF('6ème4'!B27:D27,"A"))*4)+((COUNTIF('6ème4'!B27:D27,"B"))*3)+((COUNTIF('6ème4'!B27:D27,"C"))*2)+((COUNTIF('6ème4'!B27:D27,"D"))*1))/2</f>
        <v>3</v>
      </c>
      <c r="F27" s="136" t="str">
        <f t="shared" si="0"/>
        <v>B</v>
      </c>
      <c r="G27" s="32"/>
      <c r="H27" s="32"/>
      <c r="I27" s="32"/>
      <c r="J27" s="33"/>
      <c r="K27" s="33"/>
      <c r="L27" s="34" t="s">
        <v>31</v>
      </c>
      <c r="M27" s="34" t="s">
        <v>30</v>
      </c>
      <c r="N27" s="34" t="s">
        <v>31</v>
      </c>
      <c r="O27" s="33">
        <f>(((COUNTIF('6ème4'!L27:N27,"A"))*4)+((COUNTIF('6ème4'!L27:N27,"B"))*3)+((COUNTIF('6ème4'!L27:N27,"C"))*2)+((COUNTIF('6ème4'!L27:N27,"D"))*1))/3</f>
        <v>3.3333333333333335</v>
      </c>
      <c r="P27" s="33" t="str">
        <f t="shared" si="1"/>
        <v>B</v>
      </c>
      <c r="Q27" s="32"/>
      <c r="R27" s="32"/>
      <c r="S27" s="32"/>
      <c r="T27" s="33"/>
      <c r="U27" s="33"/>
      <c r="V27" s="34" t="s">
        <v>33</v>
      </c>
      <c r="W27" s="34" t="s">
        <v>30</v>
      </c>
      <c r="X27" s="34"/>
      <c r="Y27" s="34" t="s">
        <v>30</v>
      </c>
      <c r="Z27" s="34" t="s">
        <v>32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 t="s">
        <v>30</v>
      </c>
      <c r="AP27" s="34"/>
      <c r="AQ27" s="32"/>
      <c r="AR27" s="32"/>
      <c r="AS27" s="32"/>
      <c r="AT27" s="33">
        <f>(((COUNTIF('6ème4'!V27:AS27,"A"))*4)+((COUNTIF('6ème4'!V27:AS27,"B"))*3)+((COUNTIF('6ème4'!V27:AS27,"C"))*2)+((COUNTIF('6ème4'!V27:AS27,"D"))*1))/5</f>
        <v>3</v>
      </c>
      <c r="AU27" s="33" t="str">
        <f t="shared" si="2"/>
        <v>B</v>
      </c>
      <c r="AV27" s="42" t="s">
        <v>31</v>
      </c>
      <c r="AW27" s="36" t="s">
        <v>30</v>
      </c>
      <c r="AX27" s="41" t="s">
        <v>33</v>
      </c>
      <c r="AY27" s="32"/>
      <c r="AZ27" s="32"/>
      <c r="BA27" s="32"/>
      <c r="BB27" s="33">
        <f>(((COUNTIF('6ème4'!AV27:BA27,"A"))*4)+((COUNTIF('6ème4'!AV27:BA27,"B"))*3)+((COUNTIF('6ème4'!AV27:BA27,"C"))*2)+((COUNTIF('6ème4'!AV27:BA27,"D"))*1))/3</f>
        <v>2.6666666666666665</v>
      </c>
      <c r="BC27" s="33" t="str">
        <f t="shared" si="3"/>
        <v>C</v>
      </c>
      <c r="BD27" s="34"/>
      <c r="BE27" s="34"/>
      <c r="BF27" s="34"/>
      <c r="BG27" s="34"/>
      <c r="BH27" s="34"/>
      <c r="BI27" s="34"/>
      <c r="BJ27" s="34"/>
      <c r="BK27" s="34"/>
      <c r="BL27" s="34"/>
      <c r="BM27" s="34" t="s">
        <v>33</v>
      </c>
      <c r="BN27" s="34" t="s">
        <v>30</v>
      </c>
      <c r="BO27" s="34"/>
      <c r="BP27" s="34"/>
      <c r="BQ27" s="34"/>
      <c r="BR27" s="34"/>
      <c r="BS27" s="34"/>
      <c r="BT27" s="34"/>
      <c r="BU27" s="34"/>
      <c r="BV27" s="34"/>
      <c r="BW27" s="34" t="s">
        <v>31</v>
      </c>
      <c r="BX27" s="34"/>
      <c r="BY27" s="34"/>
      <c r="BZ27" s="34" t="s">
        <v>31</v>
      </c>
      <c r="CA27" s="34"/>
      <c r="CB27" s="34"/>
      <c r="CC27" s="34"/>
      <c r="CD27" s="34"/>
      <c r="CE27" s="34"/>
      <c r="CF27" s="34" t="s">
        <v>31</v>
      </c>
      <c r="CG27" s="32"/>
      <c r="CH27" s="33">
        <f>(((COUNTIF('6ème4'!BD27:CG27,"A"))*4)+((COUNTIF('6ème4'!BD27:CG27,"B"))*3)+((COUNTIF('6ème4'!BD27:CG27,"C"))*2)+((COUNTIF('6ème4'!BD27:CG27,"D"))*1))/5</f>
        <v>2.8</v>
      </c>
      <c r="CI27" s="33" t="str">
        <f t="shared" si="4"/>
        <v>C</v>
      </c>
      <c r="CJ27" s="34"/>
      <c r="CK27" s="34"/>
      <c r="CL27" s="34"/>
      <c r="CM27" s="34"/>
      <c r="CN27" s="34" t="s">
        <v>31</v>
      </c>
      <c r="CO27" s="34"/>
      <c r="CP27" s="33">
        <f>(((COUNTIF('6ème4'!CJ27:CO27,"A"))*4)+((COUNTIF('6ème4'!CJ27:CO27,"B"))*3)+((COUNTIF('6ème4'!CJ27:CO27,"C"))*2)+((COUNTIF('6ème4'!CJ27:CO27,"D"))*1))/1</f>
        <v>3</v>
      </c>
      <c r="CQ27" s="33" t="str">
        <f t="shared" si="5"/>
        <v>B</v>
      </c>
      <c r="CR27" s="38"/>
    </row>
    <row r="28" spans="1:96" ht="17.100000000000001" customHeight="1" x14ac:dyDescent="0.25">
      <c r="A28" s="31" t="s">
        <v>59</v>
      </c>
      <c r="B28" s="133" t="s">
        <v>30</v>
      </c>
      <c r="C28" s="151" t="s">
        <v>30</v>
      </c>
      <c r="D28" s="135"/>
      <c r="E28" s="136">
        <f>(((COUNTIF('6ème4'!B28:D28,"A"))*4)+((COUNTIF('6ème4'!B28:D28,"B"))*3)+((COUNTIF('6ème4'!B28:D28,"C"))*2)+((COUNTIF('6ème4'!B28:D28,"D"))*1))/2</f>
        <v>4</v>
      </c>
      <c r="F28" s="136" t="str">
        <f t="shared" si="0"/>
        <v>A</v>
      </c>
      <c r="G28" s="32"/>
      <c r="H28" s="32"/>
      <c r="I28" s="32"/>
      <c r="J28" s="33"/>
      <c r="K28" s="33"/>
      <c r="L28" s="34" t="s">
        <v>31</v>
      </c>
      <c r="M28" s="34" t="s">
        <v>30</v>
      </c>
      <c r="N28" s="34" t="s">
        <v>30</v>
      </c>
      <c r="O28" s="33">
        <f>(((COUNTIF('6ème4'!L28:N28,"A"))*4)+((COUNTIF('6ème4'!L28:N28,"B"))*3)+((COUNTIF('6ème4'!L28:N28,"C"))*2)+((COUNTIF('6ème4'!L28:N28,"D"))*1))/3</f>
        <v>3.6666666666666665</v>
      </c>
      <c r="P28" s="33" t="str">
        <f t="shared" si="1"/>
        <v>B</v>
      </c>
      <c r="Q28" s="32"/>
      <c r="R28" s="32"/>
      <c r="S28" s="32"/>
      <c r="T28" s="33"/>
      <c r="U28" s="33"/>
      <c r="V28" s="34" t="s">
        <v>30</v>
      </c>
      <c r="W28" s="34" t="s">
        <v>31</v>
      </c>
      <c r="X28" s="34"/>
      <c r="Y28" s="34" t="s">
        <v>30</v>
      </c>
      <c r="Z28" s="34" t="s">
        <v>31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 t="s">
        <v>30</v>
      </c>
      <c r="AP28" s="34"/>
      <c r="AQ28" s="32"/>
      <c r="AR28" s="32"/>
      <c r="AS28" s="32"/>
      <c r="AT28" s="33">
        <f>(((COUNTIF('6ème4'!V28:AS28,"A"))*4)+((COUNTIF('6ème4'!V28:AS28,"B"))*3)+((COUNTIF('6ème4'!V28:AS28,"C"))*2)+((COUNTIF('6ème4'!V28:AS28,"D"))*1))/5</f>
        <v>3.6</v>
      </c>
      <c r="AU28" s="33" t="str">
        <f t="shared" si="2"/>
        <v>B</v>
      </c>
      <c r="AV28" s="42" t="s">
        <v>30</v>
      </c>
      <c r="AW28" s="36" t="s">
        <v>30</v>
      </c>
      <c r="AX28" s="41" t="s">
        <v>30</v>
      </c>
      <c r="AY28" s="32"/>
      <c r="AZ28" s="32"/>
      <c r="BA28" s="32"/>
      <c r="BB28" s="33">
        <f>(((COUNTIF('6ème4'!AV28:BA28,"A"))*4)+((COUNTIF('6ème4'!AV28:BA28,"B"))*3)+((COUNTIF('6ème4'!AV28:BA28,"C"))*2)+((COUNTIF('6ème4'!AV28:BA28,"D"))*1))/3</f>
        <v>4</v>
      </c>
      <c r="BC28" s="33" t="str">
        <f t="shared" si="3"/>
        <v>A</v>
      </c>
      <c r="BD28" s="34"/>
      <c r="BE28" s="34"/>
      <c r="BF28" s="34"/>
      <c r="BG28" s="34"/>
      <c r="BH28" s="34"/>
      <c r="BI28" s="34"/>
      <c r="BJ28" s="34"/>
      <c r="BK28" s="34"/>
      <c r="BL28" s="34"/>
      <c r="BM28" s="34" t="s">
        <v>33</v>
      </c>
      <c r="BN28" s="34" t="s">
        <v>30</v>
      </c>
      <c r="BO28" s="34"/>
      <c r="BP28" s="34"/>
      <c r="BQ28" s="34"/>
      <c r="BR28" s="34"/>
      <c r="BS28" s="34"/>
      <c r="BT28" s="34"/>
      <c r="BU28" s="34"/>
      <c r="BV28" s="34"/>
      <c r="BW28" s="34" t="s">
        <v>31</v>
      </c>
      <c r="BX28" s="34"/>
      <c r="BY28" s="34"/>
      <c r="BZ28" s="34" t="s">
        <v>30</v>
      </c>
      <c r="CA28" s="34"/>
      <c r="CB28" s="34"/>
      <c r="CC28" s="34"/>
      <c r="CD28" s="34"/>
      <c r="CE28" s="34"/>
      <c r="CF28" s="34" t="s">
        <v>31</v>
      </c>
      <c r="CG28" s="32"/>
      <c r="CH28" s="33">
        <f>(((COUNTIF('6ème4'!BD28:CG28,"A"))*4)+((COUNTIF('6ème4'!BD28:CG28,"B"))*3)+((COUNTIF('6ème4'!BD28:CG28,"C"))*2)+((COUNTIF('6ème4'!BD28:CG28,"D"))*1))/5</f>
        <v>3</v>
      </c>
      <c r="CI28" s="33" t="str">
        <f t="shared" si="4"/>
        <v>B</v>
      </c>
      <c r="CJ28" s="34"/>
      <c r="CK28" s="34"/>
      <c r="CL28" s="34"/>
      <c r="CM28" s="34"/>
      <c r="CN28" s="34" t="s">
        <v>31</v>
      </c>
      <c r="CO28" s="34"/>
      <c r="CP28" s="33">
        <f>(((COUNTIF('6ème4'!CJ28:CO28,"A"))*4)+((COUNTIF('6ème4'!CJ28:CO28,"B"))*3)+((COUNTIF('6ème4'!CJ28:CO28,"C"))*2)+((COUNTIF('6ème4'!CJ28:CO28,"D"))*1))/1</f>
        <v>3</v>
      </c>
      <c r="CQ28" s="33" t="str">
        <f t="shared" si="5"/>
        <v>B</v>
      </c>
      <c r="CR28" s="38"/>
    </row>
    <row r="29" spans="1:96" ht="17.100000000000001" customHeight="1" x14ac:dyDescent="0.25">
      <c r="A29" s="31" t="s">
        <v>60</v>
      </c>
      <c r="B29" s="133" t="s">
        <v>31</v>
      </c>
      <c r="C29" s="151" t="s">
        <v>30</v>
      </c>
      <c r="D29" s="135"/>
      <c r="E29" s="136">
        <f>(((COUNTIF('6ème4'!B29:D29,"A"))*4)+((COUNTIF('6ème4'!B29:D29,"B"))*3)+((COUNTIF('6ème4'!B29:D29,"C"))*2)+((COUNTIF('6ème4'!B29:D29,"D"))*1))/2</f>
        <v>3.5</v>
      </c>
      <c r="F29" s="136" t="str">
        <f t="shared" si="0"/>
        <v>B</v>
      </c>
      <c r="G29" s="32"/>
      <c r="H29" s="32"/>
      <c r="I29" s="32"/>
      <c r="J29" s="33"/>
      <c r="K29" s="33"/>
      <c r="L29" s="34" t="s">
        <v>31</v>
      </c>
      <c r="M29" s="34" t="s">
        <v>31</v>
      </c>
      <c r="N29" s="34" t="s">
        <v>30</v>
      </c>
      <c r="O29" s="33">
        <f>(((COUNTIF('6ème4'!L29:N29,"A"))*4)+((COUNTIF('6ème4'!L29:N29,"B"))*3)+((COUNTIF('6ème4'!L29:N29,"C"))*2)+((COUNTIF('6ème4'!L29:N29,"D"))*1))/3</f>
        <v>3.3333333333333335</v>
      </c>
      <c r="P29" s="33" t="str">
        <f t="shared" si="1"/>
        <v>B</v>
      </c>
      <c r="Q29" s="32"/>
      <c r="R29" s="32"/>
      <c r="S29" s="32"/>
      <c r="T29" s="33"/>
      <c r="U29" s="33"/>
      <c r="V29" s="34" t="s">
        <v>33</v>
      </c>
      <c r="W29" s="34" t="s">
        <v>31</v>
      </c>
      <c r="X29" s="34"/>
      <c r="Y29" s="34" t="s">
        <v>30</v>
      </c>
      <c r="Z29" s="34" t="s">
        <v>32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 t="s">
        <v>30</v>
      </c>
      <c r="AP29" s="34"/>
      <c r="AQ29" s="32"/>
      <c r="AR29" s="32"/>
      <c r="AS29" s="32"/>
      <c r="AT29" s="33">
        <f>(((COUNTIF('6ème4'!V29:AS29,"A"))*4)+((COUNTIF('6ème4'!V29:AS29,"B"))*3)+((COUNTIF('6ème4'!V29:AS29,"C"))*2)+((COUNTIF('6ème4'!V29:AS29,"D"))*1))/5</f>
        <v>2.8</v>
      </c>
      <c r="AU29" s="33" t="str">
        <f t="shared" si="2"/>
        <v>C</v>
      </c>
      <c r="AV29" s="42" t="s">
        <v>31</v>
      </c>
      <c r="AW29" s="36" t="s">
        <v>30</v>
      </c>
      <c r="AX29" s="41" t="s">
        <v>33</v>
      </c>
      <c r="AY29" s="32"/>
      <c r="AZ29" s="32"/>
      <c r="BA29" s="32"/>
      <c r="BB29" s="33">
        <f>(((COUNTIF('6ème4'!AV29:BA29,"A"))*4)+((COUNTIF('6ème4'!AV29:BA29,"B"))*3)+((COUNTIF('6ème4'!AV29:BA29,"C"))*2)+((COUNTIF('6ème4'!AV29:BA29,"D"))*1))/3</f>
        <v>2.6666666666666665</v>
      </c>
      <c r="BC29" s="33" t="str">
        <f t="shared" si="3"/>
        <v>C</v>
      </c>
      <c r="BD29" s="34"/>
      <c r="BE29" s="34"/>
      <c r="BF29" s="34"/>
      <c r="BG29" s="34"/>
      <c r="BH29" s="34"/>
      <c r="BI29" s="34"/>
      <c r="BJ29" s="34"/>
      <c r="BK29" s="34"/>
      <c r="BL29" s="34"/>
      <c r="BM29" s="34" t="s">
        <v>31</v>
      </c>
      <c r="BN29" s="34" t="s">
        <v>30</v>
      </c>
      <c r="BO29" s="34"/>
      <c r="BP29" s="34"/>
      <c r="BQ29" s="34"/>
      <c r="BR29" s="34"/>
      <c r="BS29" s="34"/>
      <c r="BT29" s="34"/>
      <c r="BU29" s="34"/>
      <c r="BV29" s="34"/>
      <c r="BW29" s="34" t="s">
        <v>31</v>
      </c>
      <c r="BX29" s="34"/>
      <c r="BY29" s="34"/>
      <c r="BZ29" s="34" t="s">
        <v>30</v>
      </c>
      <c r="CA29" s="34"/>
      <c r="CB29" s="34"/>
      <c r="CC29" s="34"/>
      <c r="CD29" s="34"/>
      <c r="CE29" s="34"/>
      <c r="CF29" s="34" t="s">
        <v>31</v>
      </c>
      <c r="CG29" s="32"/>
      <c r="CH29" s="33">
        <f>(((COUNTIF('6ème4'!BD29:CG29,"A"))*4)+((COUNTIF('6ème4'!BD29:CG29,"B"))*3)+((COUNTIF('6ème4'!BD29:CG29,"C"))*2)+((COUNTIF('6ème4'!BD29:CG29,"D"))*1))/5</f>
        <v>3.4</v>
      </c>
      <c r="CI29" s="33" t="str">
        <f t="shared" si="4"/>
        <v>B</v>
      </c>
      <c r="CJ29" s="34"/>
      <c r="CK29" s="34"/>
      <c r="CL29" s="34"/>
      <c r="CM29" s="34"/>
      <c r="CN29" s="34" t="s">
        <v>32</v>
      </c>
      <c r="CO29" s="34"/>
      <c r="CP29" s="33">
        <f>(((COUNTIF('6ème4'!CJ29:CO29,"A"))*4)+((COUNTIF('6ème4'!CJ29:CO29,"B"))*3)+((COUNTIF('6ème4'!CJ29:CO29,"C"))*2)+((COUNTIF('6ème4'!CJ29:CO29,"D"))*1))/1</f>
        <v>2</v>
      </c>
      <c r="CQ29" s="33" t="str">
        <f t="shared" si="5"/>
        <v>C</v>
      </c>
      <c r="CR29" s="38"/>
    </row>
    <row r="30" spans="1:96" ht="17.100000000000001" customHeight="1" x14ac:dyDescent="0.25">
      <c r="A30" s="31" t="s">
        <v>61</v>
      </c>
      <c r="B30" s="133" t="s">
        <v>32</v>
      </c>
      <c r="C30" s="151" t="s">
        <v>31</v>
      </c>
      <c r="D30" s="135"/>
      <c r="E30" s="136">
        <f>(((COUNTIF('6ème4'!B30:D30,"A"))*4)+((COUNTIF('6ème4'!B30:D30,"B"))*3)+((COUNTIF('6ème4'!B30:D30,"C"))*2)+((COUNTIF('6ème4'!B30:D30,"D"))*1))/2</f>
        <v>2.5</v>
      </c>
      <c r="F30" s="136" t="str">
        <f t="shared" si="0"/>
        <v>C</v>
      </c>
      <c r="G30" s="32"/>
      <c r="H30" s="32"/>
      <c r="I30" s="32"/>
      <c r="J30" s="33"/>
      <c r="K30" s="33"/>
      <c r="L30" s="34" t="s">
        <v>31</v>
      </c>
      <c r="M30" s="34" t="s">
        <v>30</v>
      </c>
      <c r="N30" s="34" t="s">
        <v>30</v>
      </c>
      <c r="O30" s="33">
        <f>(((COUNTIF('6ème4'!L30:N30,"A"))*4)+((COUNTIF('6ème4'!L30:N30,"B"))*3)+((COUNTIF('6ème4'!L30:N30,"C"))*2)+((COUNTIF('6ème4'!L30:N30,"D"))*1))/3</f>
        <v>3.6666666666666665</v>
      </c>
      <c r="P30" s="33" t="str">
        <f t="shared" si="1"/>
        <v>B</v>
      </c>
      <c r="Q30" s="32"/>
      <c r="R30" s="32"/>
      <c r="S30" s="32"/>
      <c r="T30" s="33"/>
      <c r="U30" s="33"/>
      <c r="V30" s="34" t="s">
        <v>33</v>
      </c>
      <c r="W30" s="34" t="s">
        <v>31</v>
      </c>
      <c r="X30" s="34"/>
      <c r="Y30" s="34" t="s">
        <v>30</v>
      </c>
      <c r="Z30" s="34" t="s">
        <v>31</v>
      </c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 t="s">
        <v>30</v>
      </c>
      <c r="AP30" s="34"/>
      <c r="AQ30" s="32"/>
      <c r="AR30" s="32"/>
      <c r="AS30" s="32"/>
      <c r="AT30" s="33">
        <f>(((COUNTIF('6ème4'!V30:AS30,"A"))*4)+((COUNTIF('6ème4'!V30:AS30,"B"))*3)+((COUNTIF('6ème4'!V30:AS30,"C"))*2)+((COUNTIF('6ème4'!V30:AS30,"D"))*1))/5</f>
        <v>3</v>
      </c>
      <c r="AU30" s="33" t="str">
        <f t="shared" si="2"/>
        <v>B</v>
      </c>
      <c r="AV30" s="42" t="s">
        <v>30</v>
      </c>
      <c r="AW30" s="36" t="s">
        <v>30</v>
      </c>
      <c r="AX30" s="41" t="s">
        <v>30</v>
      </c>
      <c r="AY30" s="32"/>
      <c r="AZ30" s="32"/>
      <c r="BA30" s="32"/>
      <c r="BB30" s="33">
        <f>(((COUNTIF('6ème4'!AV30:BA30,"A"))*4)+((COUNTIF('6ème4'!AV30:BA30,"B"))*3)+((COUNTIF('6ème4'!AV30:BA30,"C"))*2)+((COUNTIF('6ème4'!AV30:BA30,"D"))*1))/3</f>
        <v>4</v>
      </c>
      <c r="BC30" s="33" t="str">
        <f t="shared" si="3"/>
        <v>A</v>
      </c>
      <c r="BD30" s="34"/>
      <c r="BE30" s="34"/>
      <c r="BF30" s="34"/>
      <c r="BG30" s="34"/>
      <c r="BH30" s="34"/>
      <c r="BI30" s="34"/>
      <c r="BJ30" s="34"/>
      <c r="BK30" s="34"/>
      <c r="BL30" s="34"/>
      <c r="BM30" s="34" t="s">
        <v>31</v>
      </c>
      <c r="BN30" s="34" t="s">
        <v>33</v>
      </c>
      <c r="BO30" s="34"/>
      <c r="BP30" s="34"/>
      <c r="BQ30" s="34"/>
      <c r="BR30" s="34"/>
      <c r="BS30" s="34"/>
      <c r="BT30" s="34"/>
      <c r="BU30" s="34"/>
      <c r="BV30" s="34"/>
      <c r="BW30" s="34" t="s">
        <v>31</v>
      </c>
      <c r="BX30" s="34"/>
      <c r="BY30" s="34"/>
      <c r="BZ30" s="34" t="s">
        <v>32</v>
      </c>
      <c r="CA30" s="34"/>
      <c r="CB30" s="34"/>
      <c r="CC30" s="34"/>
      <c r="CD30" s="34"/>
      <c r="CE30" s="34"/>
      <c r="CF30" s="34" t="s">
        <v>31</v>
      </c>
      <c r="CG30" s="32"/>
      <c r="CH30" s="33">
        <f>(((COUNTIF('6ème4'!BD30:CG30,"A"))*4)+((COUNTIF('6ème4'!BD30:CG30,"B"))*3)+((COUNTIF('6ème4'!BD30:CG30,"C"))*2)+((COUNTIF('6ème4'!BD30:CG30,"D"))*1))/5</f>
        <v>2.4</v>
      </c>
      <c r="CI30" s="33" t="str">
        <f t="shared" si="4"/>
        <v>C</v>
      </c>
      <c r="CJ30" s="34"/>
      <c r="CK30" s="34"/>
      <c r="CL30" s="34"/>
      <c r="CM30" s="34"/>
      <c r="CN30" s="34" t="s">
        <v>31</v>
      </c>
      <c r="CO30" s="34"/>
      <c r="CP30" s="33">
        <f>(((COUNTIF('6ème4'!CJ30:CO30,"A"))*4)+((COUNTIF('6ème4'!CJ30:CO30,"B"))*3)+((COUNTIF('6ème4'!CJ30:CO30,"C"))*2)+((COUNTIF('6ème4'!CJ30:CO30,"D"))*1))/1</f>
        <v>3</v>
      </c>
      <c r="CQ30" s="33" t="str">
        <f t="shared" si="5"/>
        <v>B</v>
      </c>
      <c r="CR30" s="38"/>
    </row>
    <row r="31" spans="1:96" ht="17.100000000000001" customHeight="1" x14ac:dyDescent="0.25">
      <c r="A31" s="31" t="s">
        <v>62</v>
      </c>
      <c r="B31" s="133" t="s">
        <v>31</v>
      </c>
      <c r="C31" s="151" t="s">
        <v>30</v>
      </c>
      <c r="D31" s="135"/>
      <c r="E31" s="136">
        <f>(((COUNTIF('6ème4'!B31:D31,"A"))*4)+((COUNTIF('6ème4'!B31:D31,"B"))*3)+((COUNTIF('6ème4'!B31:D31,"C"))*2)+((COUNTIF('6ème4'!B31:D31,"D"))*1))/2</f>
        <v>3.5</v>
      </c>
      <c r="F31" s="136" t="str">
        <f t="shared" si="0"/>
        <v>B</v>
      </c>
      <c r="G31" s="32"/>
      <c r="H31" s="32"/>
      <c r="I31" s="32"/>
      <c r="J31" s="33"/>
      <c r="K31" s="33"/>
      <c r="L31" s="34" t="s">
        <v>31</v>
      </c>
      <c r="M31" s="34" t="s">
        <v>30</v>
      </c>
      <c r="N31" s="34" t="s">
        <v>30</v>
      </c>
      <c r="O31" s="33">
        <f>(((COUNTIF('6ème4'!L31:N31,"A"))*4)+((COUNTIF('6ème4'!L31:N31,"B"))*3)+((COUNTIF('6ème4'!L31:N31,"C"))*2)+((COUNTIF('6ème4'!L31:N31,"D"))*1))/3</f>
        <v>3.6666666666666665</v>
      </c>
      <c r="P31" s="33" t="str">
        <f t="shared" si="1"/>
        <v>B</v>
      </c>
      <c r="Q31" s="32"/>
      <c r="R31" s="32"/>
      <c r="S31" s="32"/>
      <c r="T31" s="33"/>
      <c r="U31" s="33"/>
      <c r="V31" s="34" t="s">
        <v>31</v>
      </c>
      <c r="W31" s="34" t="s">
        <v>30</v>
      </c>
      <c r="X31" s="34"/>
      <c r="Y31" s="34" t="s">
        <v>30</v>
      </c>
      <c r="Z31" s="34" t="s">
        <v>31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 t="s">
        <v>30</v>
      </c>
      <c r="AP31" s="34"/>
      <c r="AQ31" s="32"/>
      <c r="AR31" s="32"/>
      <c r="AS31" s="32"/>
      <c r="AT31" s="33">
        <f>(((COUNTIF('6ème4'!V31:AS31,"A"))*4)+((COUNTIF('6ème4'!V31:AS31,"B"))*3)+((COUNTIF('6ème4'!V31:AS31,"C"))*2)+((COUNTIF('6ème4'!V31:AS31,"D"))*1))/5</f>
        <v>3.6</v>
      </c>
      <c r="AU31" s="33" t="str">
        <f t="shared" si="2"/>
        <v>B</v>
      </c>
      <c r="AV31" s="42" t="s">
        <v>30</v>
      </c>
      <c r="AW31" s="36" t="s">
        <v>30</v>
      </c>
      <c r="AX31" s="41" t="s">
        <v>32</v>
      </c>
      <c r="AY31" s="32"/>
      <c r="AZ31" s="32"/>
      <c r="BA31" s="32"/>
      <c r="BB31" s="33">
        <f>(((COUNTIF('6ème4'!AV31:BA31,"A"))*4)+((COUNTIF('6ème4'!AV31:BA31,"B"))*3)+((COUNTIF('6ème4'!AV31:BA31,"C"))*2)+((COUNTIF('6ème4'!AV31:BA31,"D"))*1))/3</f>
        <v>3.3333333333333335</v>
      </c>
      <c r="BC31" s="33" t="str">
        <f t="shared" si="3"/>
        <v>B</v>
      </c>
      <c r="BD31" s="34"/>
      <c r="BE31" s="34"/>
      <c r="BF31" s="34"/>
      <c r="BG31" s="34"/>
      <c r="BH31" s="34"/>
      <c r="BI31" s="34"/>
      <c r="BJ31" s="34"/>
      <c r="BK31" s="34"/>
      <c r="BL31" s="34"/>
      <c r="BM31" s="34" t="s">
        <v>33</v>
      </c>
      <c r="BN31" s="34" t="s">
        <v>30</v>
      </c>
      <c r="BO31" s="34"/>
      <c r="BP31" s="34"/>
      <c r="BQ31" s="34"/>
      <c r="BR31" s="34"/>
      <c r="BS31" s="34"/>
      <c r="BT31" s="34"/>
      <c r="BU31" s="34"/>
      <c r="BV31" s="34"/>
      <c r="BW31" s="34" t="s">
        <v>31</v>
      </c>
      <c r="BX31" s="34"/>
      <c r="BY31" s="34"/>
      <c r="BZ31" s="34" t="s">
        <v>30</v>
      </c>
      <c r="CA31" s="34"/>
      <c r="CB31" s="34"/>
      <c r="CC31" s="34"/>
      <c r="CD31" s="34"/>
      <c r="CE31" s="34"/>
      <c r="CF31" s="34" t="s">
        <v>31</v>
      </c>
      <c r="CG31" s="32"/>
      <c r="CH31" s="33">
        <f>(((COUNTIF('6ème4'!BD31:CG31,"A"))*4)+((COUNTIF('6ème4'!BD31:CG31,"B"))*3)+((COUNTIF('6ème4'!BD31:CG31,"C"))*2)+((COUNTIF('6ème4'!BD31:CG31,"D"))*1))/5</f>
        <v>3</v>
      </c>
      <c r="CI31" s="33" t="str">
        <f t="shared" si="4"/>
        <v>B</v>
      </c>
      <c r="CJ31" s="34"/>
      <c r="CK31" s="34"/>
      <c r="CL31" s="34"/>
      <c r="CM31" s="34"/>
      <c r="CN31" s="34" t="s">
        <v>31</v>
      </c>
      <c r="CO31" s="34"/>
      <c r="CP31" s="33">
        <f>(((COUNTIF('6ème4'!CJ31:CO31,"A"))*4)+((COUNTIF('6ème4'!CJ31:CO31,"B"))*3)+((COUNTIF('6ème4'!CJ31:CO31,"C"))*2)+((COUNTIF('6ème4'!CJ31:CO31,"D"))*1))/1</f>
        <v>3</v>
      </c>
      <c r="CQ31" s="33" t="str">
        <f t="shared" si="5"/>
        <v>B</v>
      </c>
      <c r="CR31" s="38"/>
    </row>
    <row r="32" spans="1:96" ht="17.100000000000001" customHeight="1" x14ac:dyDescent="0.25">
      <c r="A32" s="47" t="s">
        <v>63</v>
      </c>
      <c r="B32" s="133" t="s">
        <v>31</v>
      </c>
      <c r="C32" s="151" t="s">
        <v>30</v>
      </c>
      <c r="D32" s="135"/>
      <c r="E32" s="136">
        <f>(((COUNTIF('6ème4'!B32:D32,"A"))*4)+((COUNTIF('6ème4'!B32:D32,"B"))*3)+((COUNTIF('6ème4'!B32:D32,"C"))*2)+((COUNTIF('6ème4'!B32:D32,"D"))*1))/2</f>
        <v>3.5</v>
      </c>
      <c r="F32" s="136" t="str">
        <f t="shared" si="0"/>
        <v>B</v>
      </c>
      <c r="G32" s="32"/>
      <c r="H32" s="32"/>
      <c r="I32" s="32"/>
      <c r="J32" s="33"/>
      <c r="K32" s="33"/>
      <c r="L32" s="34" t="s">
        <v>31</v>
      </c>
      <c r="M32" s="34" t="s">
        <v>30</v>
      </c>
      <c r="N32" s="34" t="s">
        <v>30</v>
      </c>
      <c r="O32" s="33">
        <f>(((COUNTIF('6ème4'!L32:N32,"A"))*4)+((COUNTIF('6ème4'!L32:N32,"B"))*3)+((COUNTIF('6ème4'!L32:N32,"C"))*2)+((COUNTIF('6ème4'!L32:N32,"D"))*1))/3</f>
        <v>3.6666666666666665</v>
      </c>
      <c r="P32" s="33" t="str">
        <f t="shared" si="1"/>
        <v>B</v>
      </c>
      <c r="Q32" s="32"/>
      <c r="R32" s="32"/>
      <c r="S32" s="32"/>
      <c r="T32" s="33"/>
      <c r="U32" s="33"/>
      <c r="V32" s="34" t="s">
        <v>33</v>
      </c>
      <c r="W32" s="34" t="s">
        <v>31</v>
      </c>
      <c r="X32" s="34"/>
      <c r="Y32" s="34" t="s">
        <v>30</v>
      </c>
      <c r="Z32" s="34" t="s">
        <v>31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 t="s">
        <v>30</v>
      </c>
      <c r="AP32" s="34"/>
      <c r="AQ32" s="32"/>
      <c r="AR32" s="32"/>
      <c r="AS32" s="32"/>
      <c r="AT32" s="33">
        <f>(((COUNTIF('6ème4'!V32:AS32,"A"))*4)+((COUNTIF('6ème4'!V32:AS32,"B"))*3)+((COUNTIF('6ème4'!V32:AS32,"C"))*2)+((COUNTIF('6ème4'!V32:AS32,"D"))*1))/5</f>
        <v>3</v>
      </c>
      <c r="AU32" s="33" t="str">
        <f t="shared" si="2"/>
        <v>B</v>
      </c>
      <c r="AV32" s="43" t="s">
        <v>30</v>
      </c>
      <c r="AW32" s="36" t="s">
        <v>30</v>
      </c>
      <c r="AX32" s="44" t="s">
        <v>32</v>
      </c>
      <c r="AY32" s="32"/>
      <c r="AZ32" s="32"/>
      <c r="BA32" s="32"/>
      <c r="BB32" s="33">
        <f>(((COUNTIF('6ème4'!AV32:BA32,"A"))*4)+((COUNTIF('6ème4'!AV32:BA32,"B"))*3)+((COUNTIF('6ème4'!AV32:BA32,"C"))*2)+((COUNTIF('6ème4'!AV32:BA32,"D"))*1))/3</f>
        <v>3.3333333333333335</v>
      </c>
      <c r="BC32" s="33" t="str">
        <f t="shared" si="3"/>
        <v>B</v>
      </c>
      <c r="BD32" s="34"/>
      <c r="BE32" s="34"/>
      <c r="BF32" s="34"/>
      <c r="BG32" s="34"/>
      <c r="BH32" s="34"/>
      <c r="BI32" s="34"/>
      <c r="BJ32" s="34"/>
      <c r="BK32" s="34"/>
      <c r="BL32" s="34"/>
      <c r="BM32" s="34" t="s">
        <v>30</v>
      </c>
      <c r="BN32" s="34" t="s">
        <v>30</v>
      </c>
      <c r="BO32" s="34"/>
      <c r="BP32" s="34"/>
      <c r="BQ32" s="34"/>
      <c r="BR32" s="34"/>
      <c r="BS32" s="34"/>
      <c r="BT32" s="34"/>
      <c r="BU32" s="34"/>
      <c r="BV32" s="34"/>
      <c r="BW32" s="34" t="s">
        <v>31</v>
      </c>
      <c r="BX32" s="34"/>
      <c r="BY32" s="34"/>
      <c r="BZ32" s="34" t="s">
        <v>31</v>
      </c>
      <c r="CA32" s="34"/>
      <c r="CB32" s="34"/>
      <c r="CC32" s="34"/>
      <c r="CD32" s="34"/>
      <c r="CE32" s="34"/>
      <c r="CF32" s="34" t="s">
        <v>31</v>
      </c>
      <c r="CG32" s="32"/>
      <c r="CH32" s="33">
        <f>(((COUNTIF('6ème4'!BD32:CG32,"A"))*4)+((COUNTIF('6ème4'!BD32:CG32,"B"))*3)+((COUNTIF('6ème4'!BD32:CG32,"C"))*2)+((COUNTIF('6ème4'!BD32:CG32,"D"))*1))/5</f>
        <v>3.4</v>
      </c>
      <c r="CI32" s="33" t="str">
        <f t="shared" si="4"/>
        <v>B</v>
      </c>
      <c r="CJ32" s="34"/>
      <c r="CK32" s="34"/>
      <c r="CL32" s="34"/>
      <c r="CM32" s="34"/>
      <c r="CN32" s="34" t="s">
        <v>31</v>
      </c>
      <c r="CO32" s="34"/>
      <c r="CP32" s="33">
        <f>(((COUNTIF('6ème4'!CJ32:CO32,"A"))*4)+((COUNTIF('6ème4'!CJ32:CO32,"B"))*3)+((COUNTIF('6ème4'!CJ32:CO32,"C"))*2)+((COUNTIF('6ème4'!CJ32:CO32,"D"))*1))/1</f>
        <v>3</v>
      </c>
      <c r="CQ32" s="33" t="str">
        <f t="shared" si="5"/>
        <v>B</v>
      </c>
    </row>
    <row r="33" spans="1:95" x14ac:dyDescent="0.25">
      <c r="A33" s="48" t="s">
        <v>64</v>
      </c>
      <c r="B33" s="133" t="s">
        <v>31</v>
      </c>
      <c r="C33" s="151" t="s">
        <v>30</v>
      </c>
      <c r="D33" s="135"/>
      <c r="E33" s="136">
        <f>(((COUNTIF('6ème4'!B33:D33,"A"))*4)+((COUNTIF('6ème4'!B33:D33,"B"))*3)+((COUNTIF('6ème4'!B33:D33,"C"))*2)+((COUNTIF('6ème4'!B33:D33,"D"))*1))/2</f>
        <v>3.5</v>
      </c>
      <c r="F33" s="136" t="str">
        <f t="shared" si="0"/>
        <v>B</v>
      </c>
      <c r="G33" s="32"/>
      <c r="H33" s="32"/>
      <c r="I33" s="32"/>
      <c r="J33" s="33"/>
      <c r="K33" s="33"/>
      <c r="L33" s="34" t="s">
        <v>30</v>
      </c>
      <c r="M33" s="34" t="s">
        <v>31</v>
      </c>
      <c r="N33" s="34" t="s">
        <v>31</v>
      </c>
      <c r="O33" s="33">
        <f>(((COUNTIF('6ème4'!L33:N33,"A"))*4)+((COUNTIF('6ème4'!L33:N33,"B"))*3)+((COUNTIF('6ème4'!L33:N33,"C"))*2)+((COUNTIF('6ème4'!L33:N33,"D"))*1))/3</f>
        <v>3.3333333333333335</v>
      </c>
      <c r="P33" s="33" t="str">
        <f>IF(O33&gt;3.7,"A",IF(O33&gt;2.8,"B",IF(O33&gt;1.5,"C",IF(O33&gt;=0,"D"))))</f>
        <v>B</v>
      </c>
      <c r="Q33" s="32"/>
      <c r="R33" s="32"/>
      <c r="S33" s="32"/>
      <c r="T33" s="33"/>
      <c r="U33" s="33"/>
      <c r="V33" s="34" t="s">
        <v>31</v>
      </c>
      <c r="W33" s="34" t="s">
        <v>31</v>
      </c>
      <c r="X33" s="34"/>
      <c r="Y33" s="34" t="s">
        <v>30</v>
      </c>
      <c r="Z33" s="34" t="s">
        <v>31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 t="s">
        <v>30</v>
      </c>
      <c r="AP33" s="34"/>
      <c r="AQ33" s="32"/>
      <c r="AR33" s="32"/>
      <c r="AS33" s="32"/>
      <c r="AT33" s="33">
        <f>(((COUNTIF('6ème4'!V33:AS33,"A"))*4)+((COUNTIF('6ème4'!V33:AS33,"B"))*3)+((COUNTIF('6ème4'!V33:AS33,"C"))*2)+((COUNTIF('6ème4'!V33:AS33,"D"))*1))/5</f>
        <v>3.4</v>
      </c>
      <c r="AU33" s="33" t="str">
        <f t="shared" si="2"/>
        <v>B</v>
      </c>
      <c r="AV33" s="49" t="s">
        <v>30</v>
      </c>
      <c r="AW33" s="36" t="s">
        <v>30</v>
      </c>
      <c r="AX33" s="49" t="s">
        <v>32</v>
      </c>
      <c r="AY33" s="32"/>
      <c r="AZ33" s="32"/>
      <c r="BA33" s="32"/>
      <c r="BB33" s="33">
        <f>(((COUNTIF('6ème4'!AV33:BA33,"A"))*4)+((COUNTIF('6ème4'!AV33:BA33,"B"))*3)+((COUNTIF('6ème4'!AV33:BA33,"C"))*2)+((COUNTIF('6ème4'!AV33:BA33,"D"))*1))/3</f>
        <v>3.3333333333333335</v>
      </c>
      <c r="BC33" s="33" t="str">
        <f t="shared" si="3"/>
        <v>B</v>
      </c>
      <c r="BD33" s="34"/>
      <c r="BE33" s="34"/>
      <c r="BF33" s="34"/>
      <c r="BG33" s="34"/>
      <c r="BH33" s="34"/>
      <c r="BI33" s="34"/>
      <c r="BJ33" s="34"/>
      <c r="BK33" s="34"/>
      <c r="BL33" s="34"/>
      <c r="BM33" s="34" t="s">
        <v>34</v>
      </c>
      <c r="BN33" s="34" t="s">
        <v>33</v>
      </c>
      <c r="BO33" s="34"/>
      <c r="BP33" s="34"/>
      <c r="BQ33" s="34"/>
      <c r="BR33" s="34"/>
      <c r="BS33" s="34"/>
      <c r="BT33" s="34"/>
      <c r="BU33" s="34"/>
      <c r="BV33" s="34"/>
      <c r="BW33" s="34" t="s">
        <v>31</v>
      </c>
      <c r="BX33" s="34"/>
      <c r="BY33" s="34"/>
      <c r="BZ33" s="34" t="s">
        <v>30</v>
      </c>
      <c r="CA33" s="34"/>
      <c r="CB33" s="34"/>
      <c r="CC33" s="34"/>
      <c r="CD33" s="34"/>
      <c r="CE33" s="34"/>
      <c r="CF33" s="34" t="s">
        <v>31</v>
      </c>
      <c r="CG33" s="32"/>
      <c r="CH33" s="33">
        <f>(((COUNTIF('6ème4'!BD33:CG33,"A"))*4)+((COUNTIF('6ème4'!BD33:CG33,"B"))*3)+((COUNTIF('6ème4'!BD33:CG33,"C"))*2)+((COUNTIF('6ème4'!BD33:CG33,"D"))*1))/5</f>
        <v>2.2000000000000002</v>
      </c>
      <c r="CI33" s="33" t="str">
        <f t="shared" si="4"/>
        <v>C</v>
      </c>
      <c r="CJ33" s="34"/>
      <c r="CK33" s="34"/>
      <c r="CL33" s="34"/>
      <c r="CM33" s="34"/>
      <c r="CN33" s="34" t="s">
        <v>31</v>
      </c>
      <c r="CO33" s="34"/>
      <c r="CP33" s="33">
        <f>(((COUNTIF('6ème4'!CJ33:CO33,"A"))*4)+((COUNTIF('6ème4'!CJ33:CO33,"B"))*3)+((COUNTIF('6ème4'!CJ33:CO33,"C"))*2)+((COUNTIF('6ème4'!CJ33:CO33,"D"))*1))/1</f>
        <v>3</v>
      </c>
      <c r="CQ33" s="33" t="str">
        <f t="shared" ref="CQ33" si="6">IF(CF32&gt;3.7,"A",IF(CF32&gt;2.8,"B",IF(CF32&gt;1.5,"C",IF(CF32&gt;=0,"D"))))</f>
        <v>A</v>
      </c>
    </row>
    <row r="34" spans="1:95" x14ac:dyDescent="0.25">
      <c r="A34" s="45"/>
    </row>
    <row r="35" spans="1:95" x14ac:dyDescent="0.25">
      <c r="A35" s="45"/>
    </row>
    <row r="36" spans="1:95" x14ac:dyDescent="0.25">
      <c r="A36" s="45"/>
    </row>
    <row r="37" spans="1:95" x14ac:dyDescent="0.25">
      <c r="A37" s="45"/>
    </row>
  </sheetData>
  <autoFilter ref="A1:CQ4"/>
  <mergeCells count="23">
    <mergeCell ref="CE2:CG2"/>
    <mergeCell ref="CJ2:CL2"/>
    <mergeCell ref="CM2:CO2"/>
    <mergeCell ref="BM2:BO2"/>
    <mergeCell ref="BP2:BR2"/>
    <mergeCell ref="BS2:BU2"/>
    <mergeCell ref="BV2:BX2"/>
    <mergeCell ref="BY2:CA2"/>
    <mergeCell ref="CB2:CD2"/>
    <mergeCell ref="A1:A2"/>
    <mergeCell ref="V2:X2"/>
    <mergeCell ref="BJ2:BL2"/>
    <mergeCell ref="Y2:AA2"/>
    <mergeCell ref="AB2:AD2"/>
    <mergeCell ref="AE2:AG2"/>
    <mergeCell ref="AH2:AJ2"/>
    <mergeCell ref="AK2:AM2"/>
    <mergeCell ref="AN2:AP2"/>
    <mergeCell ref="AQ2:AS2"/>
    <mergeCell ref="AV2:AX2"/>
    <mergeCell ref="AY2:BA2"/>
    <mergeCell ref="BD2:BF2"/>
    <mergeCell ref="BG2:BI2"/>
  </mergeCells>
  <dataValidations count="1">
    <dataValidation type="list" allowBlank="1" showInputMessage="1" showErrorMessage="1" sqref="AV4:AX33">
      <formula1>$A$33:$A$36</formula1>
    </dataValidation>
  </dataValidation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'référence '!$A$1:$A$6</xm:f>
          </x14:formula1>
          <xm:sqref>CG4:CG33 G4:I33 D4:D33 Q4:S33 AY4:BA33 AQ4:AS33</xm:sqref>
        </x14:dataValidation>
        <x14:dataValidation type="list" allowBlank="1" showInputMessage="1" showErrorMessage="1">
          <x14:formula1>
            <xm:f>'C:\Users\c79ch\Dropbox\perso\[tableau récapitulatif socle 6°à3° (1).xlsx]référence '!#REF!</xm:f>
          </x14:formula1>
          <xm:sqref>B4:C33 L4:N33 V4:AP33 BD4:CF33 CJ4:CO33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37"/>
  <sheetViews>
    <sheetView topLeftCell="A2" zoomScale="58" zoomScaleNormal="60" workbookViewId="0">
      <pane xSplit="1" topLeftCell="B1" activePane="topRight" state="frozen"/>
      <selection pane="topRight" activeCell="E2" sqref="E1:E1048576"/>
    </sheetView>
  </sheetViews>
  <sheetFormatPr baseColWidth="10" defaultColWidth="11.42578125" defaultRowHeight="15" x14ac:dyDescent="0.25"/>
  <cols>
    <col min="1" max="1" width="24.7109375" customWidth="1"/>
    <col min="2" max="4" width="4.5703125" style="46" customWidth="1"/>
    <col min="5" max="5" width="6.5703125" style="46" customWidth="1"/>
    <col min="6" max="6" width="5.5703125" style="46" customWidth="1"/>
    <col min="7" max="95" width="5.5703125" customWidth="1"/>
    <col min="96" max="96" width="24.7109375" customWidth="1"/>
    <col min="97" max="111" width="5.7109375" customWidth="1"/>
  </cols>
  <sheetData>
    <row r="1" spans="1:96" ht="16.5" customHeight="1" thickBot="1" x14ac:dyDescent="0.3">
      <c r="A1" s="187" t="s">
        <v>0</v>
      </c>
      <c r="B1" s="1"/>
      <c r="C1" s="2"/>
      <c r="D1" s="2"/>
      <c r="E1" s="2"/>
      <c r="F1" s="2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5"/>
      <c r="AW1" s="6"/>
      <c r="AX1" s="6"/>
      <c r="AY1" s="6"/>
      <c r="AZ1" s="6"/>
      <c r="BA1" s="6"/>
      <c r="BB1" s="6"/>
      <c r="BC1" s="6"/>
      <c r="BD1" s="5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5"/>
      <c r="CK1" s="6"/>
      <c r="CL1" s="6"/>
      <c r="CM1" s="6"/>
      <c r="CN1" s="6"/>
      <c r="CO1" s="6"/>
      <c r="CP1" s="6"/>
      <c r="CQ1" s="7"/>
      <c r="CR1" s="6"/>
    </row>
    <row r="2" spans="1:96" s="21" customFormat="1" ht="21" customHeight="1" x14ac:dyDescent="0.25">
      <c r="A2" s="187"/>
      <c r="B2" s="8" t="s">
        <v>1</v>
      </c>
      <c r="C2" s="9"/>
      <c r="D2" s="9"/>
      <c r="E2" s="9"/>
      <c r="F2" s="90" t="s">
        <v>96</v>
      </c>
      <c r="G2" s="10" t="s">
        <v>2</v>
      </c>
      <c r="H2" s="11"/>
      <c r="I2" s="11"/>
      <c r="J2" s="11"/>
      <c r="K2" s="90" t="s">
        <v>100</v>
      </c>
      <c r="L2" s="10" t="s">
        <v>4</v>
      </c>
      <c r="M2" s="11"/>
      <c r="N2" s="11"/>
      <c r="O2" s="13"/>
      <c r="P2" s="90" t="s">
        <v>101</v>
      </c>
      <c r="Q2" s="10" t="s">
        <v>5</v>
      </c>
      <c r="R2" s="11"/>
      <c r="S2" s="11"/>
      <c r="T2" s="11"/>
      <c r="U2" s="90" t="s">
        <v>102</v>
      </c>
      <c r="V2" s="179" t="s">
        <v>6</v>
      </c>
      <c r="W2" s="179"/>
      <c r="X2" s="180"/>
      <c r="Y2" s="178" t="s">
        <v>7</v>
      </c>
      <c r="Z2" s="179"/>
      <c r="AA2" s="180"/>
      <c r="AB2" s="178" t="s">
        <v>8</v>
      </c>
      <c r="AC2" s="179"/>
      <c r="AD2" s="180"/>
      <c r="AE2" s="178" t="s">
        <v>9</v>
      </c>
      <c r="AF2" s="179"/>
      <c r="AG2" s="180"/>
      <c r="AH2" s="178" t="s">
        <v>10</v>
      </c>
      <c r="AI2" s="179"/>
      <c r="AJ2" s="180"/>
      <c r="AK2" s="178" t="s">
        <v>11</v>
      </c>
      <c r="AL2" s="179"/>
      <c r="AM2" s="180"/>
      <c r="AN2" s="178" t="s">
        <v>12</v>
      </c>
      <c r="AO2" s="179"/>
      <c r="AP2" s="180"/>
      <c r="AQ2" s="178" t="s">
        <v>13</v>
      </c>
      <c r="AR2" s="179"/>
      <c r="AS2" s="186"/>
      <c r="AT2" s="16"/>
      <c r="AU2" s="90" t="s">
        <v>65</v>
      </c>
      <c r="AV2" s="185" t="s">
        <v>14</v>
      </c>
      <c r="AW2" s="179"/>
      <c r="AX2" s="180"/>
      <c r="AY2" s="178" t="s">
        <v>15</v>
      </c>
      <c r="AZ2" s="179"/>
      <c r="BA2" s="186"/>
      <c r="BB2" s="16"/>
      <c r="BC2" s="90" t="s">
        <v>99</v>
      </c>
      <c r="BD2" s="185" t="s">
        <v>16</v>
      </c>
      <c r="BE2" s="179"/>
      <c r="BF2" s="180"/>
      <c r="BG2" s="178" t="s">
        <v>17</v>
      </c>
      <c r="BH2" s="179"/>
      <c r="BI2" s="180"/>
      <c r="BJ2" s="178" t="s">
        <v>18</v>
      </c>
      <c r="BK2" s="179"/>
      <c r="BL2" s="180"/>
      <c r="BM2" s="178" t="s">
        <v>19</v>
      </c>
      <c r="BN2" s="179"/>
      <c r="BO2" s="180"/>
      <c r="BP2" s="178" t="s">
        <v>20</v>
      </c>
      <c r="BQ2" s="179"/>
      <c r="BR2" s="180"/>
      <c r="BS2" s="178" t="s">
        <v>21</v>
      </c>
      <c r="BT2" s="179"/>
      <c r="BU2" s="180"/>
      <c r="BV2" s="178" t="s">
        <v>22</v>
      </c>
      <c r="BW2" s="179"/>
      <c r="BX2" s="180"/>
      <c r="BY2" s="178" t="s">
        <v>23</v>
      </c>
      <c r="BZ2" s="179"/>
      <c r="CA2" s="180"/>
      <c r="CB2" s="178" t="s">
        <v>24</v>
      </c>
      <c r="CC2" s="179"/>
      <c r="CD2" s="180"/>
      <c r="CE2" s="178" t="s">
        <v>25</v>
      </c>
      <c r="CF2" s="179"/>
      <c r="CG2" s="186"/>
      <c r="CH2" s="16"/>
      <c r="CI2" s="90" t="s">
        <v>98</v>
      </c>
      <c r="CJ2" s="181" t="s">
        <v>26</v>
      </c>
      <c r="CK2" s="182"/>
      <c r="CL2" s="183"/>
      <c r="CM2" s="184" t="s">
        <v>27</v>
      </c>
      <c r="CN2" s="182"/>
      <c r="CO2" s="182"/>
      <c r="CP2" s="13"/>
      <c r="CQ2" s="90" t="s">
        <v>97</v>
      </c>
      <c r="CR2" s="20"/>
    </row>
    <row r="3" spans="1:96" s="21" customFormat="1" ht="36.75" customHeight="1" x14ac:dyDescent="0.25">
      <c r="A3" s="22" t="s">
        <v>28</v>
      </c>
      <c r="B3" s="23"/>
      <c r="C3" s="24"/>
      <c r="D3" s="24"/>
      <c r="E3" s="25" t="s">
        <v>29</v>
      </c>
      <c r="F3" s="25" t="s">
        <v>29</v>
      </c>
      <c r="G3" s="26"/>
      <c r="H3" s="27"/>
      <c r="I3" s="27"/>
      <c r="J3" s="25" t="s">
        <v>29</v>
      </c>
      <c r="K3" s="28" t="s">
        <v>29</v>
      </c>
      <c r="L3" s="29"/>
      <c r="M3" s="20"/>
      <c r="N3" s="20"/>
      <c r="O3" s="25" t="s">
        <v>29</v>
      </c>
      <c r="P3" s="28" t="s">
        <v>29</v>
      </c>
      <c r="Q3" s="29"/>
      <c r="R3" s="20"/>
      <c r="S3" s="20"/>
      <c r="T3" s="25" t="s">
        <v>29</v>
      </c>
      <c r="U3" s="28" t="s">
        <v>29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5" t="s">
        <v>29</v>
      </c>
      <c r="AU3" s="28" t="s">
        <v>29</v>
      </c>
      <c r="AV3" s="29"/>
      <c r="AW3" s="20"/>
      <c r="AX3" s="30"/>
      <c r="AY3" s="20"/>
      <c r="AZ3" s="20"/>
      <c r="BA3" s="20"/>
      <c r="BB3" s="25" t="s">
        <v>29</v>
      </c>
      <c r="BC3" s="28" t="s">
        <v>29</v>
      </c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5" t="s">
        <v>29</v>
      </c>
      <c r="CI3" s="28" t="s">
        <v>29</v>
      </c>
      <c r="CJ3" s="29"/>
      <c r="CK3" s="20"/>
      <c r="CL3" s="20"/>
      <c r="CM3" s="20"/>
      <c r="CN3" s="20"/>
      <c r="CO3" s="20"/>
      <c r="CP3" s="25" t="s">
        <v>29</v>
      </c>
      <c r="CQ3" s="28" t="s">
        <v>29</v>
      </c>
      <c r="CR3" s="20"/>
    </row>
    <row r="4" spans="1:96" ht="17.100000000000001" customHeight="1" x14ac:dyDescent="0.25">
      <c r="A4" s="31"/>
      <c r="B4" s="32"/>
      <c r="C4" s="32"/>
      <c r="D4" s="32"/>
      <c r="E4" s="33">
        <f>(((COUNTIF(' VIERGE 6ème'!B4:D4,"A"))*4)+((COUNTIF(' VIERGE 6ème'!B4:D4,"B"))*3)+((COUNTIF(' VIERGE 6ème'!B4:D4,"C"))*2)+((COUNTIF(' VIERGE 6ème'!B4:D4,"D"))*1))/3</f>
        <v>0</v>
      </c>
      <c r="F4" s="33" t="str">
        <f>IF(E4&gt;3.7,"A",IF(E4&gt;2.8,"B",IF(E4&gt;1.5,"C",IF(E4&gt;=0,"D"))))</f>
        <v>D</v>
      </c>
      <c r="G4" s="32"/>
      <c r="H4" s="32"/>
      <c r="I4" s="32"/>
      <c r="J4" s="33">
        <f>(((COUNTIF(' VIERGE 6ème'!G4:I4,"A"))*4)+((COUNTIF(' VIERGE 6ème'!G4:I4,"B"))*3)+((COUNTIF(' VIERGE 6ème'!G4:I4,"C"))*2)+((COUNTIF(' VIERGE 6ème'!G4:I4,"D"))*1))/3</f>
        <v>0</v>
      </c>
      <c r="K4" s="33" t="str">
        <f>IF(J4&gt;3.7,"A",IF(J4&gt;2.8,"B",IF(J4&gt;1.5,"C",IF(J4&gt;=0,"D"))))</f>
        <v>D</v>
      </c>
      <c r="L4" s="32"/>
      <c r="M4" s="32"/>
      <c r="N4" s="32"/>
      <c r="O4" s="33">
        <f>(((COUNTIF(' VIERGE 6ème'!L4:N4,"A"))*4)+((COUNTIF(' VIERGE 6ème'!L4:N4,"B"))*3)+((COUNTIF(' VIERGE 6ème'!L4:N4,"C"))*2)+((COUNTIF(' VIERGE 6ème'!L4:N4,"D"))*1))/3</f>
        <v>0</v>
      </c>
      <c r="P4" s="33" t="str">
        <f>IF(O4&gt;3.7,"A",IF(O4&gt;2.8,"B",IF(O4&gt;1.5,"C",IF(O4&gt;=0,"D"))))</f>
        <v>D</v>
      </c>
      <c r="Q4" s="32"/>
      <c r="R4" s="32"/>
      <c r="S4" s="32"/>
      <c r="T4" s="33">
        <f>(((COUNTIF(' VIERGE 6ème'!Q4:S4,"A"))*4)+((COUNTIF(' VIERGE 6ème'!Q4:S4,"B"))*3)+((COUNTIF(' VIERGE 6ème'!Q4:S4,"C"))*2)+((COUNTIF(' VIERGE 6ème'!Q4:S4,"D"))*1))/3</f>
        <v>0</v>
      </c>
      <c r="U4" s="33" t="str">
        <f>IF(T4&gt;3.7,"A",IF(T4&gt;2.8,"B",IF(T4&gt;1.5,"C",IF(T4&gt;=0,"D"))))</f>
        <v>D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3">
        <f>(((COUNTIF(' VIERGE 6ème'!V4:AS4,"A"))*4)+((COUNTIF(' VIERGE 6ème'!V4:AS4,"B"))*3)+((COUNTIF(' VIERGE 6ème'!V4:AS4,"C"))*2)+((COUNTIF(' VIERGE 6ème'!V4:AS4,"D"))*1))/24</f>
        <v>0</v>
      </c>
      <c r="AU4" s="33" t="str">
        <f>IF(AT4&gt;3.7,"A",IF(AT4&gt;2.8,"B",IF(AT4&gt;1.5,"C",IF(AT4&gt;=0,"D"))))</f>
        <v>D</v>
      </c>
      <c r="AV4" s="32"/>
      <c r="AW4" s="32"/>
      <c r="AX4" s="32"/>
      <c r="AY4" s="32"/>
      <c r="AZ4" s="32"/>
      <c r="BA4" s="32"/>
      <c r="BB4" s="33">
        <f>(((COUNTIF(' VIERGE 6ème'!AV4:BA4,"A"))*4)+((COUNTIF(' VIERGE 6ème'!AV4:BA4,"B"))*3)+((COUNTIF(' VIERGE 6ème'!AV4:BA4,"C"))*2)+((COUNTIF(' VIERGE 6ème'!AV4:BA4,"D"))*1))/6</f>
        <v>0</v>
      </c>
      <c r="BC4" s="33" t="str">
        <f>IF(BB4&gt;3.7,"A",IF(BB4&gt;2.8,"B",IF(BB4&gt;1.5,"C",IF(BB4&gt;=0,"D"))))</f>
        <v>D</v>
      </c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3">
        <f>(((COUNTIF(' VIERGE 6ème'!BJ4:CG4,"A"))*4)+((COUNTIF(' VIERGE 6ème'!BJ4:CG4,"B"))*3)+((COUNTIF(' VIERGE 6ème'!BJ4:CG4,"C"))*2)+((COUNTIF(' VIERGE 6ème'!BJ4:CG4,"D"))*1))/24</f>
        <v>0</v>
      </c>
      <c r="CI4" s="33" t="str">
        <f>IF(CH4&gt;3.7,"A",IF(CH4&gt;2.8,"B",IF(CH4&gt;1.5,"C",IF(CH4&gt;=0,"D"))))</f>
        <v>D</v>
      </c>
      <c r="CJ4" s="32"/>
      <c r="CK4" s="32"/>
      <c r="CL4" s="32"/>
      <c r="CM4" s="32"/>
      <c r="CN4" s="32"/>
      <c r="CO4" s="32"/>
      <c r="CP4" s="33">
        <f>(((COUNTIF(' VIERGE 6ème'!CJ4:CO4,"A"))*4)+((COUNTIF(' VIERGE 6ème'!CJ4:CO4,"B"))*3)+((COUNTIF(' VIERGE 6ème'!CJ4:CO4,"C"))*2)+((COUNTIF(' VIERGE 6ème'!CJ4:CO4,"D"))*1))/6</f>
        <v>0</v>
      </c>
      <c r="CQ4" s="33" t="str">
        <f>IF(CP4&gt;3.7,"A",IF(CP4&gt;2.8,"B",IF(CP4&gt;1.5,"C",IF(CP4&gt;=0,"D"))))</f>
        <v>D</v>
      </c>
      <c r="CR4" s="38"/>
    </row>
    <row r="5" spans="1:96" ht="17.100000000000001" customHeight="1" x14ac:dyDescent="0.25">
      <c r="A5" s="31"/>
      <c r="B5" s="32"/>
      <c r="C5" s="32"/>
      <c r="D5" s="32"/>
      <c r="E5" s="33"/>
      <c r="F5" s="33"/>
      <c r="G5" s="32"/>
      <c r="H5" s="32"/>
      <c r="I5" s="32"/>
      <c r="J5" s="33"/>
      <c r="K5" s="33"/>
      <c r="L5" s="32"/>
      <c r="M5" s="32"/>
      <c r="N5" s="32"/>
      <c r="O5" s="33"/>
      <c r="P5" s="33"/>
      <c r="Q5" s="32"/>
      <c r="R5" s="32"/>
      <c r="S5" s="32"/>
      <c r="T5" s="33"/>
      <c r="U5" s="33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3"/>
      <c r="AU5" s="33"/>
      <c r="AV5" s="32"/>
      <c r="AW5" s="32"/>
      <c r="AX5" s="32"/>
      <c r="AY5" s="32"/>
      <c r="AZ5" s="32"/>
      <c r="BA5" s="32"/>
      <c r="BB5" s="33"/>
      <c r="BC5" s="33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3"/>
      <c r="CI5" s="33"/>
      <c r="CJ5" s="32"/>
      <c r="CK5" s="32"/>
      <c r="CL5" s="32"/>
      <c r="CM5" s="32"/>
      <c r="CN5" s="32"/>
      <c r="CO5" s="32"/>
      <c r="CP5" s="33"/>
      <c r="CQ5" s="33"/>
      <c r="CR5" s="38"/>
    </row>
    <row r="6" spans="1:96" ht="17.100000000000001" customHeight="1" x14ac:dyDescent="0.25">
      <c r="A6" s="31"/>
      <c r="B6" s="32"/>
      <c r="C6" s="32"/>
      <c r="D6" s="32"/>
      <c r="E6" s="33"/>
      <c r="F6" s="33"/>
      <c r="G6" s="32"/>
      <c r="H6" s="32"/>
      <c r="I6" s="32"/>
      <c r="J6" s="33"/>
      <c r="K6" s="33"/>
      <c r="L6" s="32"/>
      <c r="M6" s="32"/>
      <c r="N6" s="32"/>
      <c r="O6" s="33"/>
      <c r="P6" s="33"/>
      <c r="Q6" s="32"/>
      <c r="R6" s="32"/>
      <c r="S6" s="32"/>
      <c r="T6" s="33"/>
      <c r="U6" s="33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3"/>
      <c r="AU6" s="33"/>
      <c r="AV6" s="32"/>
      <c r="AW6" s="32"/>
      <c r="AX6" s="32"/>
      <c r="AY6" s="32"/>
      <c r="AZ6" s="32"/>
      <c r="BA6" s="32"/>
      <c r="BB6" s="33"/>
      <c r="BC6" s="33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3"/>
      <c r="CI6" s="33"/>
      <c r="CJ6" s="32"/>
      <c r="CK6" s="32"/>
      <c r="CL6" s="32"/>
      <c r="CM6" s="32"/>
      <c r="CN6" s="32"/>
      <c r="CO6" s="32"/>
      <c r="CP6" s="33"/>
      <c r="CQ6" s="33"/>
      <c r="CR6" s="38"/>
    </row>
    <row r="7" spans="1:96" ht="17.100000000000001" customHeight="1" x14ac:dyDescent="0.25">
      <c r="A7" s="31"/>
      <c r="B7" s="32"/>
      <c r="C7" s="32"/>
      <c r="D7" s="32"/>
      <c r="E7" s="33"/>
      <c r="F7" s="33"/>
      <c r="G7" s="32"/>
      <c r="H7" s="32"/>
      <c r="I7" s="32"/>
      <c r="J7" s="33"/>
      <c r="K7" s="33"/>
      <c r="L7" s="32"/>
      <c r="M7" s="32"/>
      <c r="N7" s="32"/>
      <c r="O7" s="33"/>
      <c r="P7" s="33"/>
      <c r="Q7" s="32"/>
      <c r="R7" s="32"/>
      <c r="S7" s="32"/>
      <c r="T7" s="33"/>
      <c r="U7" s="33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3"/>
      <c r="AU7" s="33"/>
      <c r="AV7" s="32"/>
      <c r="AW7" s="32"/>
      <c r="AX7" s="32"/>
      <c r="AY7" s="32"/>
      <c r="AZ7" s="32"/>
      <c r="BA7" s="32"/>
      <c r="BB7" s="33"/>
      <c r="BC7" s="33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3"/>
      <c r="CI7" s="33"/>
      <c r="CJ7" s="32"/>
      <c r="CK7" s="32"/>
      <c r="CL7" s="32"/>
      <c r="CM7" s="32"/>
      <c r="CN7" s="32"/>
      <c r="CO7" s="32"/>
      <c r="CP7" s="33"/>
      <c r="CQ7" s="33"/>
      <c r="CR7" s="38"/>
    </row>
    <row r="8" spans="1:96" ht="17.100000000000001" customHeight="1" x14ac:dyDescent="0.25">
      <c r="A8" s="31"/>
      <c r="B8" s="32"/>
      <c r="C8" s="32"/>
      <c r="D8" s="32"/>
      <c r="E8" s="33"/>
      <c r="F8" s="33"/>
      <c r="G8" s="32"/>
      <c r="H8" s="32"/>
      <c r="I8" s="32"/>
      <c r="J8" s="33"/>
      <c r="K8" s="33"/>
      <c r="L8" s="32"/>
      <c r="M8" s="32"/>
      <c r="N8" s="32"/>
      <c r="O8" s="33"/>
      <c r="P8" s="33"/>
      <c r="Q8" s="32"/>
      <c r="R8" s="32"/>
      <c r="S8" s="32"/>
      <c r="T8" s="33"/>
      <c r="U8" s="33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3"/>
      <c r="AU8" s="33"/>
      <c r="AV8" s="32"/>
      <c r="AW8" s="32"/>
      <c r="AX8" s="32"/>
      <c r="AY8" s="32"/>
      <c r="AZ8" s="32"/>
      <c r="BA8" s="32"/>
      <c r="BB8" s="33"/>
      <c r="BC8" s="33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3"/>
      <c r="CI8" s="33"/>
      <c r="CJ8" s="32"/>
      <c r="CK8" s="32"/>
      <c r="CL8" s="32"/>
      <c r="CM8" s="32"/>
      <c r="CN8" s="32"/>
      <c r="CO8" s="32"/>
      <c r="CP8" s="33"/>
      <c r="CQ8" s="33"/>
      <c r="CR8" s="38"/>
    </row>
    <row r="9" spans="1:96" ht="17.100000000000001" customHeight="1" x14ac:dyDescent="0.25">
      <c r="A9" s="31"/>
      <c r="B9" s="32"/>
      <c r="C9" s="32"/>
      <c r="D9" s="32"/>
      <c r="E9" s="33"/>
      <c r="F9" s="33"/>
      <c r="G9" s="32"/>
      <c r="H9" s="32"/>
      <c r="I9" s="32"/>
      <c r="J9" s="33"/>
      <c r="K9" s="33"/>
      <c r="L9" s="32"/>
      <c r="M9" s="32"/>
      <c r="N9" s="32"/>
      <c r="O9" s="33"/>
      <c r="P9" s="33"/>
      <c r="Q9" s="32"/>
      <c r="R9" s="32"/>
      <c r="S9" s="32"/>
      <c r="T9" s="33"/>
      <c r="U9" s="33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3"/>
      <c r="AU9" s="33"/>
      <c r="AV9" s="32"/>
      <c r="AW9" s="32"/>
      <c r="AX9" s="32"/>
      <c r="AY9" s="32"/>
      <c r="AZ9" s="32"/>
      <c r="BA9" s="32"/>
      <c r="BB9" s="33"/>
      <c r="BC9" s="33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3"/>
      <c r="CI9" s="33"/>
      <c r="CJ9" s="32"/>
      <c r="CK9" s="32"/>
      <c r="CL9" s="32"/>
      <c r="CM9" s="32"/>
      <c r="CN9" s="32"/>
      <c r="CO9" s="32"/>
      <c r="CP9" s="33"/>
      <c r="CQ9" s="33"/>
      <c r="CR9" s="38"/>
    </row>
    <row r="10" spans="1:96" ht="17.100000000000001" customHeight="1" x14ac:dyDescent="0.25">
      <c r="A10" s="31"/>
      <c r="B10" s="32"/>
      <c r="C10" s="32"/>
      <c r="D10" s="32"/>
      <c r="E10" s="33"/>
      <c r="F10" s="33"/>
      <c r="G10" s="32"/>
      <c r="H10" s="32"/>
      <c r="I10" s="32"/>
      <c r="J10" s="33"/>
      <c r="K10" s="33"/>
      <c r="L10" s="32"/>
      <c r="M10" s="32"/>
      <c r="N10" s="32"/>
      <c r="O10" s="33"/>
      <c r="P10" s="33"/>
      <c r="Q10" s="32"/>
      <c r="R10" s="32"/>
      <c r="S10" s="32"/>
      <c r="T10" s="33"/>
      <c r="U10" s="33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3"/>
      <c r="AU10" s="33"/>
      <c r="AV10" s="32"/>
      <c r="AW10" s="32"/>
      <c r="AX10" s="32"/>
      <c r="AY10" s="32"/>
      <c r="AZ10" s="32"/>
      <c r="BA10" s="32"/>
      <c r="BB10" s="33"/>
      <c r="BC10" s="33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3"/>
      <c r="CI10" s="33"/>
      <c r="CJ10" s="32"/>
      <c r="CK10" s="32"/>
      <c r="CL10" s="32"/>
      <c r="CM10" s="32"/>
      <c r="CN10" s="32"/>
      <c r="CO10" s="32"/>
      <c r="CP10" s="33"/>
      <c r="CQ10" s="33"/>
      <c r="CR10" s="38"/>
    </row>
    <row r="11" spans="1:96" ht="17.100000000000001" customHeight="1" x14ac:dyDescent="0.25">
      <c r="A11" s="31"/>
      <c r="B11" s="32"/>
      <c r="C11" s="32"/>
      <c r="D11" s="32"/>
      <c r="E11" s="33"/>
      <c r="F11" s="33"/>
      <c r="G11" s="32"/>
      <c r="H11" s="32"/>
      <c r="I11" s="32"/>
      <c r="J11" s="33"/>
      <c r="K11" s="33"/>
      <c r="L11" s="32"/>
      <c r="M11" s="32"/>
      <c r="N11" s="32"/>
      <c r="O11" s="33"/>
      <c r="P11" s="33"/>
      <c r="Q11" s="32"/>
      <c r="R11" s="32"/>
      <c r="S11" s="32"/>
      <c r="T11" s="33"/>
      <c r="U11" s="33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3"/>
      <c r="AU11" s="33"/>
      <c r="AV11" s="32"/>
      <c r="AW11" s="32"/>
      <c r="AX11" s="32"/>
      <c r="AY11" s="32"/>
      <c r="AZ11" s="32"/>
      <c r="BA11" s="32"/>
      <c r="BB11" s="33"/>
      <c r="BC11" s="33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3"/>
      <c r="CI11" s="33"/>
      <c r="CJ11" s="32"/>
      <c r="CK11" s="32"/>
      <c r="CL11" s="32"/>
      <c r="CM11" s="32"/>
      <c r="CN11" s="32"/>
      <c r="CO11" s="32"/>
      <c r="CP11" s="33"/>
      <c r="CQ11" s="33"/>
      <c r="CR11" s="38"/>
    </row>
    <row r="12" spans="1:96" ht="17.100000000000001" customHeight="1" x14ac:dyDescent="0.25">
      <c r="A12" s="31"/>
      <c r="B12" s="32"/>
      <c r="C12" s="32"/>
      <c r="D12" s="32"/>
      <c r="E12" s="33"/>
      <c r="F12" s="33"/>
      <c r="G12" s="32"/>
      <c r="H12" s="32"/>
      <c r="I12" s="32"/>
      <c r="J12" s="33"/>
      <c r="K12" s="33"/>
      <c r="L12" s="32"/>
      <c r="M12" s="32"/>
      <c r="N12" s="32"/>
      <c r="O12" s="33"/>
      <c r="P12" s="33"/>
      <c r="Q12" s="32"/>
      <c r="R12" s="32"/>
      <c r="S12" s="32"/>
      <c r="T12" s="33"/>
      <c r="U12" s="33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3"/>
      <c r="AU12" s="33"/>
      <c r="AV12" s="32"/>
      <c r="AW12" s="32"/>
      <c r="AX12" s="32"/>
      <c r="AY12" s="32"/>
      <c r="AZ12" s="32"/>
      <c r="BA12" s="32"/>
      <c r="BB12" s="33"/>
      <c r="BC12" s="33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3"/>
      <c r="CI12" s="33"/>
      <c r="CJ12" s="32"/>
      <c r="CK12" s="32"/>
      <c r="CL12" s="32"/>
      <c r="CM12" s="32"/>
      <c r="CN12" s="32"/>
      <c r="CO12" s="32"/>
      <c r="CP12" s="33"/>
      <c r="CQ12" s="33"/>
      <c r="CR12" s="38"/>
    </row>
    <row r="13" spans="1:96" ht="17.100000000000001" customHeight="1" x14ac:dyDescent="0.25">
      <c r="A13" s="31"/>
      <c r="B13" s="32"/>
      <c r="C13" s="32"/>
      <c r="D13" s="32"/>
      <c r="E13" s="33"/>
      <c r="F13" s="33"/>
      <c r="G13" s="32"/>
      <c r="H13" s="32"/>
      <c r="I13" s="32"/>
      <c r="J13" s="33"/>
      <c r="K13" s="33"/>
      <c r="L13" s="32"/>
      <c r="M13" s="32"/>
      <c r="N13" s="32"/>
      <c r="O13" s="33"/>
      <c r="P13" s="33"/>
      <c r="Q13" s="32"/>
      <c r="R13" s="32"/>
      <c r="S13" s="32"/>
      <c r="T13" s="33"/>
      <c r="U13" s="33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3"/>
      <c r="AU13" s="33"/>
      <c r="AV13" s="32"/>
      <c r="AW13" s="32"/>
      <c r="AX13" s="32"/>
      <c r="AY13" s="32"/>
      <c r="AZ13" s="32"/>
      <c r="BA13" s="32"/>
      <c r="BB13" s="33"/>
      <c r="BC13" s="33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3"/>
      <c r="CI13" s="33"/>
      <c r="CJ13" s="32"/>
      <c r="CK13" s="32"/>
      <c r="CL13" s="32"/>
      <c r="CM13" s="32"/>
      <c r="CN13" s="32"/>
      <c r="CO13" s="32"/>
      <c r="CP13" s="33"/>
      <c r="CQ13" s="33"/>
      <c r="CR13" s="38"/>
    </row>
    <row r="14" spans="1:96" ht="17.100000000000001" customHeight="1" x14ac:dyDescent="0.25">
      <c r="A14" s="31"/>
      <c r="B14" s="32"/>
      <c r="C14" s="32"/>
      <c r="D14" s="32"/>
      <c r="E14" s="33"/>
      <c r="F14" s="33"/>
      <c r="G14" s="32"/>
      <c r="H14" s="32"/>
      <c r="I14" s="32"/>
      <c r="J14" s="33"/>
      <c r="K14" s="33"/>
      <c r="L14" s="32"/>
      <c r="M14" s="32"/>
      <c r="N14" s="32"/>
      <c r="O14" s="33"/>
      <c r="P14" s="33"/>
      <c r="Q14" s="32"/>
      <c r="R14" s="32"/>
      <c r="S14" s="32"/>
      <c r="T14" s="33"/>
      <c r="U14" s="33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3"/>
      <c r="AU14" s="33"/>
      <c r="AV14" s="32"/>
      <c r="AW14" s="32"/>
      <c r="AX14" s="32"/>
      <c r="AY14" s="32"/>
      <c r="AZ14" s="32"/>
      <c r="BA14" s="32"/>
      <c r="BB14" s="33"/>
      <c r="BC14" s="33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3"/>
      <c r="CI14" s="33"/>
      <c r="CJ14" s="32"/>
      <c r="CK14" s="32"/>
      <c r="CL14" s="32"/>
      <c r="CM14" s="32"/>
      <c r="CN14" s="32"/>
      <c r="CO14" s="32"/>
      <c r="CP14" s="33"/>
      <c r="CQ14" s="33"/>
      <c r="CR14" s="38"/>
    </row>
    <row r="15" spans="1:96" ht="17.100000000000001" customHeight="1" x14ac:dyDescent="0.25">
      <c r="A15" s="31"/>
      <c r="B15" s="32"/>
      <c r="C15" s="32"/>
      <c r="D15" s="32"/>
      <c r="E15" s="33"/>
      <c r="F15" s="33"/>
      <c r="G15" s="32"/>
      <c r="H15" s="32"/>
      <c r="I15" s="32"/>
      <c r="J15" s="33"/>
      <c r="K15" s="33"/>
      <c r="L15" s="32"/>
      <c r="M15" s="32"/>
      <c r="N15" s="32"/>
      <c r="O15" s="33"/>
      <c r="P15" s="33"/>
      <c r="Q15" s="32"/>
      <c r="R15" s="32"/>
      <c r="S15" s="32"/>
      <c r="T15" s="33"/>
      <c r="U15" s="33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3"/>
      <c r="AU15" s="33"/>
      <c r="AV15" s="32"/>
      <c r="AW15" s="32"/>
      <c r="AX15" s="32"/>
      <c r="AY15" s="32"/>
      <c r="AZ15" s="32"/>
      <c r="BA15" s="32"/>
      <c r="BB15" s="33"/>
      <c r="BC15" s="33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3"/>
      <c r="CI15" s="33"/>
      <c r="CJ15" s="32"/>
      <c r="CK15" s="32"/>
      <c r="CL15" s="32"/>
      <c r="CM15" s="32"/>
      <c r="CN15" s="32"/>
      <c r="CO15" s="32"/>
      <c r="CP15" s="33"/>
      <c r="CQ15" s="33"/>
      <c r="CR15" s="38"/>
    </row>
    <row r="16" spans="1:96" ht="17.100000000000001" customHeight="1" x14ac:dyDescent="0.25">
      <c r="A16" s="31"/>
      <c r="B16" s="32"/>
      <c r="C16" s="32"/>
      <c r="D16" s="32"/>
      <c r="E16" s="33"/>
      <c r="F16" s="33"/>
      <c r="G16" s="32"/>
      <c r="H16" s="32"/>
      <c r="I16" s="32"/>
      <c r="J16" s="33"/>
      <c r="K16" s="33"/>
      <c r="L16" s="32"/>
      <c r="M16" s="32"/>
      <c r="N16" s="32"/>
      <c r="O16" s="33"/>
      <c r="P16" s="33"/>
      <c r="Q16" s="32"/>
      <c r="R16" s="32"/>
      <c r="S16" s="32"/>
      <c r="T16" s="33"/>
      <c r="U16" s="33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3"/>
      <c r="AU16" s="33"/>
      <c r="AV16" s="32"/>
      <c r="AW16" s="32"/>
      <c r="AX16" s="32"/>
      <c r="AY16" s="32"/>
      <c r="AZ16" s="32"/>
      <c r="BA16" s="32"/>
      <c r="BB16" s="33"/>
      <c r="BC16" s="33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3"/>
      <c r="CI16" s="33"/>
      <c r="CJ16" s="32"/>
      <c r="CK16" s="32"/>
      <c r="CL16" s="32"/>
      <c r="CM16" s="32"/>
      <c r="CN16" s="32"/>
      <c r="CO16" s="32"/>
      <c r="CP16" s="33"/>
      <c r="CQ16" s="33"/>
      <c r="CR16" s="38"/>
    </row>
    <row r="17" spans="1:96" ht="17.100000000000001" customHeight="1" x14ac:dyDescent="0.25">
      <c r="A17" s="31"/>
      <c r="B17" s="32"/>
      <c r="C17" s="32"/>
      <c r="D17" s="32"/>
      <c r="E17" s="33"/>
      <c r="F17" s="33"/>
      <c r="G17" s="32"/>
      <c r="H17" s="32"/>
      <c r="I17" s="32"/>
      <c r="J17" s="33"/>
      <c r="K17" s="33"/>
      <c r="L17" s="32"/>
      <c r="M17" s="32"/>
      <c r="N17" s="32"/>
      <c r="O17" s="33"/>
      <c r="P17" s="33"/>
      <c r="Q17" s="32"/>
      <c r="R17" s="32"/>
      <c r="S17" s="32"/>
      <c r="T17" s="33"/>
      <c r="U17" s="33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3"/>
      <c r="AU17" s="33"/>
      <c r="AV17" s="32"/>
      <c r="AW17" s="32"/>
      <c r="AX17" s="32"/>
      <c r="AY17" s="32"/>
      <c r="AZ17" s="32"/>
      <c r="BA17" s="32"/>
      <c r="BB17" s="33"/>
      <c r="BC17" s="33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3"/>
      <c r="CI17" s="33"/>
      <c r="CJ17" s="32"/>
      <c r="CK17" s="32"/>
      <c r="CL17" s="32"/>
      <c r="CM17" s="32"/>
      <c r="CN17" s="32"/>
      <c r="CO17" s="32"/>
      <c r="CP17" s="33"/>
      <c r="CQ17" s="33"/>
      <c r="CR17" s="38"/>
    </row>
    <row r="18" spans="1:96" ht="17.100000000000001" customHeight="1" x14ac:dyDescent="0.25">
      <c r="A18" s="31"/>
      <c r="B18" s="32"/>
      <c r="C18" s="32"/>
      <c r="D18" s="32"/>
      <c r="E18" s="33"/>
      <c r="F18" s="33"/>
      <c r="G18" s="32"/>
      <c r="H18" s="32"/>
      <c r="I18" s="32"/>
      <c r="J18" s="33"/>
      <c r="K18" s="33"/>
      <c r="L18" s="32"/>
      <c r="M18" s="32"/>
      <c r="N18" s="32"/>
      <c r="O18" s="33"/>
      <c r="P18" s="33"/>
      <c r="Q18" s="32"/>
      <c r="R18" s="32"/>
      <c r="S18" s="32"/>
      <c r="T18" s="33"/>
      <c r="U18" s="33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3"/>
      <c r="AU18" s="33"/>
      <c r="AV18" s="32"/>
      <c r="AW18" s="32"/>
      <c r="AX18" s="32"/>
      <c r="AY18" s="32"/>
      <c r="AZ18" s="32"/>
      <c r="BA18" s="32"/>
      <c r="BB18" s="33"/>
      <c r="BC18" s="33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3"/>
      <c r="CI18" s="33"/>
      <c r="CJ18" s="32"/>
      <c r="CK18" s="32"/>
      <c r="CL18" s="32"/>
      <c r="CM18" s="32"/>
      <c r="CN18" s="32"/>
      <c r="CO18" s="32"/>
      <c r="CP18" s="33"/>
      <c r="CQ18" s="33"/>
      <c r="CR18" s="38"/>
    </row>
    <row r="19" spans="1:96" ht="17.100000000000001" customHeight="1" x14ac:dyDescent="0.25">
      <c r="A19" s="31"/>
      <c r="B19" s="32"/>
      <c r="C19" s="32"/>
      <c r="D19" s="32"/>
      <c r="E19" s="33"/>
      <c r="F19" s="33"/>
      <c r="G19" s="32"/>
      <c r="H19" s="32"/>
      <c r="I19" s="32"/>
      <c r="J19" s="33"/>
      <c r="K19" s="33"/>
      <c r="L19" s="32"/>
      <c r="M19" s="32"/>
      <c r="N19" s="32"/>
      <c r="O19" s="33"/>
      <c r="P19" s="33"/>
      <c r="Q19" s="32"/>
      <c r="R19" s="32"/>
      <c r="S19" s="32"/>
      <c r="T19" s="33"/>
      <c r="U19" s="33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3"/>
      <c r="AU19" s="33"/>
      <c r="AV19" s="32"/>
      <c r="AW19" s="32"/>
      <c r="AX19" s="32"/>
      <c r="AY19" s="32"/>
      <c r="AZ19" s="32"/>
      <c r="BA19" s="32"/>
      <c r="BB19" s="33"/>
      <c r="BC19" s="33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3"/>
      <c r="CI19" s="33"/>
      <c r="CJ19" s="32"/>
      <c r="CK19" s="32"/>
      <c r="CL19" s="32"/>
      <c r="CM19" s="32"/>
      <c r="CN19" s="32"/>
      <c r="CO19" s="32"/>
      <c r="CP19" s="33"/>
      <c r="CQ19" s="33"/>
      <c r="CR19" s="38"/>
    </row>
    <row r="20" spans="1:96" ht="17.100000000000001" customHeight="1" x14ac:dyDescent="0.25">
      <c r="A20" s="31"/>
      <c r="B20" s="32"/>
      <c r="C20" s="32"/>
      <c r="D20" s="32"/>
      <c r="E20" s="33"/>
      <c r="F20" s="33"/>
      <c r="G20" s="32"/>
      <c r="H20" s="32"/>
      <c r="I20" s="32"/>
      <c r="J20" s="33"/>
      <c r="K20" s="33"/>
      <c r="L20" s="32"/>
      <c r="M20" s="32"/>
      <c r="N20" s="32"/>
      <c r="O20" s="33"/>
      <c r="P20" s="33"/>
      <c r="Q20" s="32"/>
      <c r="R20" s="32"/>
      <c r="S20" s="32"/>
      <c r="T20" s="33"/>
      <c r="U20" s="33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3"/>
      <c r="AU20" s="33"/>
      <c r="AV20" s="32"/>
      <c r="AW20" s="32"/>
      <c r="AX20" s="32"/>
      <c r="AY20" s="32"/>
      <c r="AZ20" s="32"/>
      <c r="BA20" s="32"/>
      <c r="BB20" s="33"/>
      <c r="BC20" s="33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3"/>
      <c r="CI20" s="33"/>
      <c r="CJ20" s="32"/>
      <c r="CK20" s="32"/>
      <c r="CL20" s="32"/>
      <c r="CM20" s="32"/>
      <c r="CN20" s="32"/>
      <c r="CO20" s="32"/>
      <c r="CP20" s="33"/>
      <c r="CQ20" s="33"/>
      <c r="CR20" s="38"/>
    </row>
    <row r="21" spans="1:96" ht="17.100000000000001" customHeight="1" x14ac:dyDescent="0.25">
      <c r="A21" s="31"/>
      <c r="B21" s="32"/>
      <c r="C21" s="32"/>
      <c r="D21" s="32"/>
      <c r="E21" s="33"/>
      <c r="F21" s="33"/>
      <c r="G21" s="32"/>
      <c r="H21" s="32"/>
      <c r="I21" s="32"/>
      <c r="J21" s="33"/>
      <c r="K21" s="33"/>
      <c r="L21" s="32"/>
      <c r="M21" s="32"/>
      <c r="N21" s="32"/>
      <c r="O21" s="33"/>
      <c r="P21" s="33"/>
      <c r="Q21" s="32"/>
      <c r="R21" s="32"/>
      <c r="S21" s="32"/>
      <c r="T21" s="33"/>
      <c r="U21" s="33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3"/>
      <c r="AU21" s="33"/>
      <c r="AV21" s="32"/>
      <c r="AW21" s="32"/>
      <c r="AX21" s="32"/>
      <c r="AY21" s="32"/>
      <c r="AZ21" s="32"/>
      <c r="BA21" s="32"/>
      <c r="BB21" s="33"/>
      <c r="BC21" s="33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3"/>
      <c r="CI21" s="33"/>
      <c r="CJ21" s="32"/>
      <c r="CK21" s="32"/>
      <c r="CL21" s="32"/>
      <c r="CM21" s="32"/>
      <c r="CN21" s="32"/>
      <c r="CO21" s="32"/>
      <c r="CP21" s="33"/>
      <c r="CQ21" s="33"/>
      <c r="CR21" s="38"/>
    </row>
    <row r="22" spans="1:96" ht="17.100000000000001" customHeight="1" x14ac:dyDescent="0.25">
      <c r="A22" s="31"/>
      <c r="B22" s="32"/>
      <c r="C22" s="32"/>
      <c r="D22" s="32"/>
      <c r="E22" s="33"/>
      <c r="F22" s="33"/>
      <c r="G22" s="32"/>
      <c r="H22" s="32"/>
      <c r="I22" s="32"/>
      <c r="J22" s="33"/>
      <c r="K22" s="33"/>
      <c r="L22" s="32"/>
      <c r="M22" s="32"/>
      <c r="N22" s="32"/>
      <c r="O22" s="33"/>
      <c r="P22" s="33"/>
      <c r="Q22" s="32"/>
      <c r="R22" s="32"/>
      <c r="S22" s="32"/>
      <c r="T22" s="33"/>
      <c r="U22" s="33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3"/>
      <c r="AU22" s="33"/>
      <c r="AV22" s="32"/>
      <c r="AW22" s="32"/>
      <c r="AX22" s="32"/>
      <c r="AY22" s="32"/>
      <c r="AZ22" s="32"/>
      <c r="BA22" s="32"/>
      <c r="BB22" s="33"/>
      <c r="BC22" s="33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3"/>
      <c r="CI22" s="33"/>
      <c r="CJ22" s="32"/>
      <c r="CK22" s="32"/>
      <c r="CL22" s="32"/>
      <c r="CM22" s="32"/>
      <c r="CN22" s="32"/>
      <c r="CO22" s="32"/>
      <c r="CP22" s="33"/>
      <c r="CQ22" s="33"/>
      <c r="CR22" s="38"/>
    </row>
    <row r="23" spans="1:96" ht="17.100000000000001" customHeight="1" x14ac:dyDescent="0.25">
      <c r="A23" s="31"/>
      <c r="B23" s="32"/>
      <c r="C23" s="32"/>
      <c r="D23" s="32"/>
      <c r="E23" s="33"/>
      <c r="F23" s="33"/>
      <c r="G23" s="32"/>
      <c r="H23" s="32"/>
      <c r="I23" s="32"/>
      <c r="J23" s="33"/>
      <c r="K23" s="33"/>
      <c r="L23" s="32"/>
      <c r="M23" s="32"/>
      <c r="N23" s="32"/>
      <c r="O23" s="33"/>
      <c r="P23" s="33"/>
      <c r="Q23" s="32"/>
      <c r="R23" s="32"/>
      <c r="S23" s="32"/>
      <c r="T23" s="33"/>
      <c r="U23" s="33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3"/>
      <c r="AU23" s="33"/>
      <c r="AV23" s="32"/>
      <c r="AW23" s="32"/>
      <c r="AX23" s="32"/>
      <c r="AY23" s="32"/>
      <c r="AZ23" s="32"/>
      <c r="BA23" s="32"/>
      <c r="BB23" s="33"/>
      <c r="BC23" s="33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3"/>
      <c r="CI23" s="33"/>
      <c r="CJ23" s="32"/>
      <c r="CK23" s="32"/>
      <c r="CL23" s="32"/>
      <c r="CM23" s="32"/>
      <c r="CN23" s="32"/>
      <c r="CO23" s="32"/>
      <c r="CP23" s="33"/>
      <c r="CQ23" s="33"/>
      <c r="CR23" s="38"/>
    </row>
    <row r="24" spans="1:96" ht="17.100000000000001" customHeight="1" x14ac:dyDescent="0.25">
      <c r="A24" s="31"/>
      <c r="B24" s="32"/>
      <c r="C24" s="32"/>
      <c r="D24" s="32"/>
      <c r="E24" s="33"/>
      <c r="F24" s="33"/>
      <c r="G24" s="32"/>
      <c r="H24" s="32"/>
      <c r="I24" s="32"/>
      <c r="J24" s="33"/>
      <c r="K24" s="33"/>
      <c r="L24" s="32"/>
      <c r="M24" s="32"/>
      <c r="N24" s="32"/>
      <c r="O24" s="33"/>
      <c r="P24" s="33"/>
      <c r="Q24" s="32"/>
      <c r="R24" s="32"/>
      <c r="S24" s="32"/>
      <c r="T24" s="33"/>
      <c r="U24" s="33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3"/>
      <c r="AU24" s="33"/>
      <c r="AV24" s="32"/>
      <c r="AW24" s="32"/>
      <c r="AX24" s="32"/>
      <c r="AY24" s="32"/>
      <c r="AZ24" s="32"/>
      <c r="BA24" s="32"/>
      <c r="BB24" s="33"/>
      <c r="BC24" s="33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3"/>
      <c r="CI24" s="33"/>
      <c r="CJ24" s="32"/>
      <c r="CK24" s="32"/>
      <c r="CL24" s="32"/>
      <c r="CM24" s="32"/>
      <c r="CN24" s="32"/>
      <c r="CO24" s="32"/>
      <c r="CP24" s="33"/>
      <c r="CQ24" s="33"/>
      <c r="CR24" s="38"/>
    </row>
    <row r="25" spans="1:96" ht="17.100000000000001" customHeight="1" x14ac:dyDescent="0.25">
      <c r="A25" s="31"/>
      <c r="B25" s="32"/>
      <c r="C25" s="32"/>
      <c r="D25" s="32"/>
      <c r="E25" s="33"/>
      <c r="F25" s="33"/>
      <c r="G25" s="32"/>
      <c r="H25" s="32"/>
      <c r="I25" s="32"/>
      <c r="J25" s="33"/>
      <c r="K25" s="33"/>
      <c r="L25" s="32"/>
      <c r="M25" s="32"/>
      <c r="N25" s="32"/>
      <c r="O25" s="33"/>
      <c r="P25" s="33"/>
      <c r="Q25" s="32"/>
      <c r="R25" s="32"/>
      <c r="S25" s="32"/>
      <c r="T25" s="33"/>
      <c r="U25" s="33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3"/>
      <c r="AU25" s="33"/>
      <c r="AV25" s="32"/>
      <c r="AW25" s="32"/>
      <c r="AX25" s="32"/>
      <c r="AY25" s="32"/>
      <c r="AZ25" s="32"/>
      <c r="BA25" s="32"/>
      <c r="BB25" s="33"/>
      <c r="BC25" s="33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3"/>
      <c r="CI25" s="33"/>
      <c r="CJ25" s="32"/>
      <c r="CK25" s="32"/>
      <c r="CL25" s="32"/>
      <c r="CM25" s="32"/>
      <c r="CN25" s="32"/>
      <c r="CO25" s="32"/>
      <c r="CP25" s="33"/>
      <c r="CQ25" s="33"/>
      <c r="CR25" s="38"/>
    </row>
    <row r="26" spans="1:96" ht="17.100000000000001" customHeight="1" x14ac:dyDescent="0.25">
      <c r="A26" s="31"/>
      <c r="B26" s="32"/>
      <c r="C26" s="32"/>
      <c r="D26" s="32"/>
      <c r="E26" s="33"/>
      <c r="F26" s="33"/>
      <c r="G26" s="32"/>
      <c r="H26" s="32"/>
      <c r="I26" s="32"/>
      <c r="J26" s="33"/>
      <c r="K26" s="33"/>
      <c r="L26" s="32"/>
      <c r="M26" s="32"/>
      <c r="N26" s="32"/>
      <c r="O26" s="33"/>
      <c r="P26" s="33"/>
      <c r="Q26" s="32"/>
      <c r="R26" s="32"/>
      <c r="S26" s="32"/>
      <c r="T26" s="33"/>
      <c r="U26" s="33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3"/>
      <c r="AU26" s="33"/>
      <c r="AV26" s="32"/>
      <c r="AW26" s="32"/>
      <c r="AX26" s="32"/>
      <c r="AY26" s="32"/>
      <c r="AZ26" s="32"/>
      <c r="BA26" s="32"/>
      <c r="BB26" s="33"/>
      <c r="BC26" s="33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3"/>
      <c r="CI26" s="33"/>
      <c r="CJ26" s="32"/>
      <c r="CK26" s="32"/>
      <c r="CL26" s="32"/>
      <c r="CM26" s="32"/>
      <c r="CN26" s="32"/>
      <c r="CO26" s="32"/>
      <c r="CP26" s="33"/>
      <c r="CQ26" s="33"/>
      <c r="CR26" s="38"/>
    </row>
    <row r="27" spans="1:96" ht="17.100000000000001" customHeight="1" x14ac:dyDescent="0.25">
      <c r="A27" s="31"/>
      <c r="B27" s="32"/>
      <c r="C27" s="32"/>
      <c r="D27" s="32"/>
      <c r="E27" s="33"/>
      <c r="F27" s="33"/>
      <c r="G27" s="32"/>
      <c r="H27" s="32"/>
      <c r="I27" s="32"/>
      <c r="J27" s="33"/>
      <c r="K27" s="33"/>
      <c r="L27" s="32"/>
      <c r="M27" s="32"/>
      <c r="N27" s="32"/>
      <c r="O27" s="33"/>
      <c r="P27" s="33"/>
      <c r="Q27" s="32"/>
      <c r="R27" s="32"/>
      <c r="S27" s="32"/>
      <c r="T27" s="33"/>
      <c r="U27" s="33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3"/>
      <c r="AU27" s="33"/>
      <c r="AV27" s="32"/>
      <c r="AW27" s="32"/>
      <c r="AX27" s="32"/>
      <c r="AY27" s="32"/>
      <c r="AZ27" s="32"/>
      <c r="BA27" s="32"/>
      <c r="BB27" s="33"/>
      <c r="BC27" s="33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3"/>
      <c r="CI27" s="33"/>
      <c r="CJ27" s="32"/>
      <c r="CK27" s="32"/>
      <c r="CL27" s="32"/>
      <c r="CM27" s="32"/>
      <c r="CN27" s="32"/>
      <c r="CO27" s="32"/>
      <c r="CP27" s="33"/>
      <c r="CQ27" s="33"/>
      <c r="CR27" s="38"/>
    </row>
    <row r="28" spans="1:96" ht="17.100000000000001" customHeight="1" x14ac:dyDescent="0.25">
      <c r="A28" s="31"/>
      <c r="B28" s="32"/>
      <c r="C28" s="32"/>
      <c r="D28" s="32"/>
      <c r="E28" s="33"/>
      <c r="F28" s="33"/>
      <c r="G28" s="32"/>
      <c r="H28" s="32"/>
      <c r="I28" s="32"/>
      <c r="J28" s="33"/>
      <c r="K28" s="33"/>
      <c r="L28" s="32"/>
      <c r="M28" s="32"/>
      <c r="N28" s="32"/>
      <c r="O28" s="33"/>
      <c r="P28" s="33"/>
      <c r="Q28" s="32"/>
      <c r="R28" s="32"/>
      <c r="S28" s="32"/>
      <c r="T28" s="33"/>
      <c r="U28" s="33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3"/>
      <c r="AU28" s="33"/>
      <c r="AV28" s="32"/>
      <c r="AW28" s="32"/>
      <c r="AX28" s="32"/>
      <c r="AY28" s="32"/>
      <c r="AZ28" s="32"/>
      <c r="BA28" s="32"/>
      <c r="BB28" s="33"/>
      <c r="BC28" s="33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3"/>
      <c r="CI28" s="33"/>
      <c r="CJ28" s="32"/>
      <c r="CK28" s="32"/>
      <c r="CL28" s="32"/>
      <c r="CM28" s="32"/>
      <c r="CN28" s="32"/>
      <c r="CO28" s="32"/>
      <c r="CP28" s="33"/>
      <c r="CQ28" s="33"/>
      <c r="CR28" s="38"/>
    </row>
    <row r="29" spans="1:96" ht="17.100000000000001" customHeight="1" x14ac:dyDescent="0.25">
      <c r="A29" s="31"/>
      <c r="B29" s="32"/>
      <c r="C29" s="32"/>
      <c r="D29" s="32"/>
      <c r="E29" s="33"/>
      <c r="F29" s="33"/>
      <c r="G29" s="32"/>
      <c r="H29" s="32"/>
      <c r="I29" s="32"/>
      <c r="J29" s="33"/>
      <c r="K29" s="33"/>
      <c r="L29" s="32"/>
      <c r="M29" s="32"/>
      <c r="N29" s="32"/>
      <c r="O29" s="33"/>
      <c r="P29" s="33"/>
      <c r="Q29" s="32"/>
      <c r="R29" s="32"/>
      <c r="S29" s="32"/>
      <c r="T29" s="33"/>
      <c r="U29" s="33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3"/>
      <c r="AU29" s="33"/>
      <c r="AV29" s="32"/>
      <c r="AW29" s="32"/>
      <c r="AX29" s="32"/>
      <c r="AY29" s="32"/>
      <c r="AZ29" s="32"/>
      <c r="BA29" s="32"/>
      <c r="BB29" s="33"/>
      <c r="BC29" s="33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3"/>
      <c r="CI29" s="33"/>
      <c r="CJ29" s="32"/>
      <c r="CK29" s="32"/>
      <c r="CL29" s="32"/>
      <c r="CM29" s="32"/>
      <c r="CN29" s="32"/>
      <c r="CO29" s="32"/>
      <c r="CP29" s="33"/>
      <c r="CQ29" s="33"/>
      <c r="CR29" s="38"/>
    </row>
    <row r="30" spans="1:96" ht="17.100000000000001" customHeight="1" x14ac:dyDescent="0.25">
      <c r="A30" s="31"/>
      <c r="B30" s="32"/>
      <c r="C30" s="32"/>
      <c r="D30" s="32"/>
      <c r="E30" s="33"/>
      <c r="F30" s="33"/>
      <c r="G30" s="32"/>
      <c r="H30" s="32"/>
      <c r="I30" s="32"/>
      <c r="J30" s="33"/>
      <c r="K30" s="33"/>
      <c r="L30" s="32"/>
      <c r="M30" s="32"/>
      <c r="N30" s="32"/>
      <c r="O30" s="33"/>
      <c r="P30" s="33"/>
      <c r="Q30" s="32"/>
      <c r="R30" s="32"/>
      <c r="S30" s="32"/>
      <c r="T30" s="33"/>
      <c r="U30" s="33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3"/>
      <c r="AU30" s="33"/>
      <c r="AV30" s="32"/>
      <c r="AW30" s="32"/>
      <c r="AX30" s="32"/>
      <c r="AY30" s="32"/>
      <c r="AZ30" s="32"/>
      <c r="BA30" s="32"/>
      <c r="BB30" s="33"/>
      <c r="BC30" s="33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3"/>
      <c r="CI30" s="33"/>
      <c r="CJ30" s="32"/>
      <c r="CK30" s="32"/>
      <c r="CL30" s="32"/>
      <c r="CM30" s="32"/>
      <c r="CN30" s="32"/>
      <c r="CO30" s="32"/>
      <c r="CP30" s="33"/>
      <c r="CQ30" s="33"/>
      <c r="CR30" s="38"/>
    </row>
    <row r="31" spans="1:96" ht="17.100000000000001" customHeight="1" x14ac:dyDescent="0.25">
      <c r="A31" s="31"/>
      <c r="B31" s="32"/>
      <c r="C31" s="32"/>
      <c r="D31" s="32"/>
      <c r="E31" s="33"/>
      <c r="F31" s="33"/>
      <c r="G31" s="32"/>
      <c r="H31" s="32"/>
      <c r="I31" s="32"/>
      <c r="J31" s="33"/>
      <c r="K31" s="33"/>
      <c r="L31" s="32"/>
      <c r="M31" s="32"/>
      <c r="N31" s="32"/>
      <c r="O31" s="33"/>
      <c r="P31" s="33"/>
      <c r="Q31" s="32"/>
      <c r="R31" s="32"/>
      <c r="S31" s="32"/>
      <c r="T31" s="33"/>
      <c r="U31" s="33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3"/>
      <c r="AU31" s="33"/>
      <c r="AV31" s="32"/>
      <c r="AW31" s="32"/>
      <c r="AX31" s="32"/>
      <c r="AY31" s="32"/>
      <c r="AZ31" s="32"/>
      <c r="BA31" s="32"/>
      <c r="BB31" s="33"/>
      <c r="BC31" s="33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3"/>
      <c r="CI31" s="33"/>
      <c r="CJ31" s="32"/>
      <c r="CK31" s="32"/>
      <c r="CL31" s="32"/>
      <c r="CM31" s="32"/>
      <c r="CN31" s="32"/>
      <c r="CO31" s="32"/>
      <c r="CP31" s="33"/>
      <c r="CQ31" s="33"/>
      <c r="CR31" s="38"/>
    </row>
    <row r="32" spans="1:96" ht="17.100000000000001" customHeight="1" x14ac:dyDescent="0.25">
      <c r="A32" s="31"/>
      <c r="B32" s="32"/>
      <c r="C32" s="32"/>
      <c r="D32" s="32"/>
      <c r="E32" s="33"/>
      <c r="F32" s="33"/>
      <c r="G32" s="32"/>
      <c r="H32" s="32"/>
      <c r="I32" s="32"/>
      <c r="J32" s="33"/>
      <c r="K32" s="33"/>
      <c r="L32" s="32"/>
      <c r="M32" s="32"/>
      <c r="N32" s="32"/>
      <c r="O32" s="33"/>
      <c r="P32" s="33"/>
      <c r="Q32" s="32"/>
      <c r="R32" s="32"/>
      <c r="S32" s="32"/>
      <c r="T32" s="33"/>
      <c r="U32" s="33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/>
      <c r="AU32" s="33"/>
      <c r="AV32" s="32"/>
      <c r="AW32" s="32"/>
      <c r="AX32" s="32"/>
      <c r="AY32" s="32"/>
      <c r="AZ32" s="32"/>
      <c r="BA32" s="32"/>
      <c r="BB32" s="33"/>
      <c r="BC32" s="33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3"/>
      <c r="CI32" s="33"/>
      <c r="CJ32" s="32"/>
      <c r="CK32" s="32"/>
      <c r="CL32" s="32"/>
      <c r="CM32" s="32"/>
      <c r="CN32" s="32"/>
      <c r="CO32" s="32"/>
      <c r="CP32" s="33"/>
      <c r="CQ32" s="33"/>
    </row>
    <row r="33" spans="1:95" x14ac:dyDescent="0.25">
      <c r="A33" s="31"/>
      <c r="B33" s="32"/>
      <c r="C33" s="32"/>
      <c r="D33" s="32"/>
      <c r="E33" s="33"/>
      <c r="F33" s="33"/>
      <c r="G33" s="32"/>
      <c r="H33" s="32"/>
      <c r="I33" s="32"/>
      <c r="J33" s="33"/>
      <c r="K33" s="33"/>
      <c r="L33" s="32"/>
      <c r="M33" s="32"/>
      <c r="N33" s="32"/>
      <c r="O33" s="33"/>
      <c r="P33" s="33"/>
      <c r="Q33" s="32"/>
      <c r="R33" s="32"/>
      <c r="S33" s="32"/>
      <c r="T33" s="33"/>
      <c r="U33" s="33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3"/>
      <c r="AU33" s="33"/>
      <c r="AV33" s="32"/>
      <c r="AW33" s="32"/>
      <c r="AX33" s="32"/>
      <c r="AY33" s="32"/>
      <c r="AZ33" s="32"/>
      <c r="BA33" s="32"/>
      <c r="BB33" s="33"/>
      <c r="BC33" s="33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3"/>
      <c r="CI33" s="33"/>
      <c r="CJ33" s="32"/>
      <c r="CK33" s="32"/>
      <c r="CL33" s="32"/>
      <c r="CM33" s="32"/>
      <c r="CN33" s="32"/>
      <c r="CO33" s="32"/>
      <c r="CP33" s="33"/>
      <c r="CQ33" s="33"/>
    </row>
    <row r="34" spans="1:95" x14ac:dyDescent="0.25">
      <c r="A34" s="45"/>
    </row>
    <row r="35" spans="1:95" x14ac:dyDescent="0.25">
      <c r="A35" s="45"/>
    </row>
    <row r="36" spans="1:95" x14ac:dyDescent="0.25">
      <c r="A36" s="45"/>
    </row>
    <row r="37" spans="1:95" x14ac:dyDescent="0.25">
      <c r="A37" s="45"/>
    </row>
  </sheetData>
  <autoFilter ref="A1:CQ4"/>
  <mergeCells count="23">
    <mergeCell ref="CE2:CG2"/>
    <mergeCell ref="CJ2:CL2"/>
    <mergeCell ref="CM2:CO2"/>
    <mergeCell ref="BM2:BO2"/>
    <mergeCell ref="BP2:BR2"/>
    <mergeCell ref="BS2:BU2"/>
    <mergeCell ref="BV2:BX2"/>
    <mergeCell ref="BY2:CA2"/>
    <mergeCell ref="CB2:CD2"/>
    <mergeCell ref="V2:X2"/>
    <mergeCell ref="A1:A2"/>
    <mergeCell ref="BJ2:BL2"/>
    <mergeCell ref="Y2:AA2"/>
    <mergeCell ref="AB2:AD2"/>
    <mergeCell ref="AE2:AG2"/>
    <mergeCell ref="AH2:AJ2"/>
    <mergeCell ref="AK2:AM2"/>
    <mergeCell ref="AN2:AP2"/>
    <mergeCell ref="AQ2:AS2"/>
    <mergeCell ref="AV2:AX2"/>
    <mergeCell ref="AY2:BA2"/>
    <mergeCell ref="BD2:BF2"/>
    <mergeCell ref="BG2:BI2"/>
  </mergeCell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'référence '!$A$1:$A$6</xm:f>
          </x14:formula1>
          <xm:sqref>CJ4:CO33 G4:I33 L4:N33 Q4:S33 V4:AS33 AV4:BA33 BD4:CG33 C4:D33 B5:B33</xm:sqref>
        </x14:dataValidation>
        <x14:dataValidation type="list" showInputMessage="1" showErrorMessage="1">
          <x14:formula1>
            <xm:f>'référence '!$A$1:$A$6</xm:f>
          </x14:formula1>
          <xm:sqref>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37"/>
  <sheetViews>
    <sheetView zoomScale="58" zoomScaleNormal="60" workbookViewId="0">
      <pane xSplit="1" topLeftCell="P1" activePane="topRight" state="frozen"/>
      <selection pane="topRight" activeCell="AK4" sqref="AK4"/>
    </sheetView>
  </sheetViews>
  <sheetFormatPr baseColWidth="10" defaultColWidth="11.42578125" defaultRowHeight="15" x14ac:dyDescent="0.25"/>
  <cols>
    <col min="1" max="1" width="24.7109375" customWidth="1"/>
    <col min="2" max="4" width="4.5703125" style="46" customWidth="1"/>
    <col min="5" max="5" width="6.28515625" style="46" customWidth="1"/>
    <col min="6" max="6" width="5.5703125" style="46" customWidth="1"/>
    <col min="7" max="74" width="5.5703125" customWidth="1"/>
    <col min="75" max="75" width="24.7109375" customWidth="1"/>
    <col min="76" max="90" width="5.7109375" customWidth="1"/>
  </cols>
  <sheetData>
    <row r="1" spans="1:75" ht="16.5" customHeight="1" thickBot="1" x14ac:dyDescent="0.3">
      <c r="A1" s="187" t="s">
        <v>0</v>
      </c>
      <c r="B1" s="1"/>
      <c r="C1" s="2"/>
      <c r="D1" s="2"/>
      <c r="E1" s="2"/>
      <c r="F1" s="2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5"/>
      <c r="AN1" s="6"/>
      <c r="AO1" s="6"/>
      <c r="AP1" s="6"/>
      <c r="AQ1" s="6"/>
      <c r="AR1" s="6"/>
      <c r="AS1" s="6"/>
      <c r="AT1" s="6"/>
      <c r="AU1" s="5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5"/>
      <c r="BP1" s="6"/>
      <c r="BQ1" s="6"/>
      <c r="BR1" s="6"/>
      <c r="BS1" s="6"/>
      <c r="BT1" s="6"/>
      <c r="BU1" s="6"/>
      <c r="BV1" s="7"/>
      <c r="BW1" s="6"/>
    </row>
    <row r="2" spans="1:75" s="21" customFormat="1" ht="21" customHeight="1" x14ac:dyDescent="0.25">
      <c r="A2" s="187"/>
      <c r="B2" s="8" t="s">
        <v>1</v>
      </c>
      <c r="C2" s="9"/>
      <c r="D2" s="9"/>
      <c r="E2" s="9"/>
      <c r="F2" s="90" t="s">
        <v>96</v>
      </c>
      <c r="G2" s="10" t="s">
        <v>2</v>
      </c>
      <c r="H2" s="11"/>
      <c r="I2" s="11"/>
      <c r="J2" s="11"/>
      <c r="K2" s="90" t="s">
        <v>100</v>
      </c>
      <c r="L2" s="10" t="s">
        <v>4</v>
      </c>
      <c r="M2" s="11"/>
      <c r="N2" s="11"/>
      <c r="O2" s="18"/>
      <c r="P2" s="90" t="s">
        <v>101</v>
      </c>
      <c r="Q2" s="10" t="s">
        <v>5</v>
      </c>
      <c r="R2" s="11"/>
      <c r="S2" s="11"/>
      <c r="T2" s="11"/>
      <c r="U2" s="90" t="s">
        <v>102</v>
      </c>
      <c r="V2" s="179" t="s">
        <v>6</v>
      </c>
      <c r="W2" s="179"/>
      <c r="X2" s="180"/>
      <c r="Y2" s="178" t="s">
        <v>7</v>
      </c>
      <c r="Z2" s="179"/>
      <c r="AA2" s="180"/>
      <c r="AB2" s="178" t="s">
        <v>8</v>
      </c>
      <c r="AC2" s="179"/>
      <c r="AD2" s="180"/>
      <c r="AE2" s="178" t="s">
        <v>9</v>
      </c>
      <c r="AF2" s="179"/>
      <c r="AG2" s="180"/>
      <c r="AH2" s="178" t="s">
        <v>10</v>
      </c>
      <c r="AI2" s="179"/>
      <c r="AJ2" s="180"/>
      <c r="AK2" s="16"/>
      <c r="AL2" s="90" t="s">
        <v>65</v>
      </c>
      <c r="AM2" s="185" t="s">
        <v>14</v>
      </c>
      <c r="AN2" s="179"/>
      <c r="AO2" s="180"/>
      <c r="AP2" s="178" t="s">
        <v>15</v>
      </c>
      <c r="AQ2" s="179"/>
      <c r="AR2" s="186"/>
      <c r="AS2" s="16"/>
      <c r="AT2" s="90" t="s">
        <v>99</v>
      </c>
      <c r="AU2" s="185" t="s">
        <v>16</v>
      </c>
      <c r="AV2" s="179"/>
      <c r="AW2" s="180"/>
      <c r="AX2" s="178" t="s">
        <v>17</v>
      </c>
      <c r="AY2" s="179"/>
      <c r="AZ2" s="180"/>
      <c r="BA2" s="178" t="s">
        <v>18</v>
      </c>
      <c r="BB2" s="179"/>
      <c r="BC2" s="180"/>
      <c r="BD2" s="178" t="s">
        <v>19</v>
      </c>
      <c r="BE2" s="179"/>
      <c r="BF2" s="180"/>
      <c r="BG2" s="178" t="s">
        <v>20</v>
      </c>
      <c r="BH2" s="179"/>
      <c r="BI2" s="180"/>
      <c r="BJ2" s="178" t="s">
        <v>21</v>
      </c>
      <c r="BK2" s="179"/>
      <c r="BL2" s="180"/>
      <c r="BM2" s="16"/>
      <c r="BN2" s="90" t="s">
        <v>98</v>
      </c>
      <c r="BO2" s="181" t="s">
        <v>26</v>
      </c>
      <c r="BP2" s="182"/>
      <c r="BQ2" s="183"/>
      <c r="BR2" s="184" t="s">
        <v>27</v>
      </c>
      <c r="BS2" s="182"/>
      <c r="BT2" s="182"/>
      <c r="BU2" s="18"/>
      <c r="BV2" s="90" t="s">
        <v>97</v>
      </c>
      <c r="BW2" s="20"/>
    </row>
    <row r="3" spans="1:75" s="21" customFormat="1" ht="36.75" customHeight="1" x14ac:dyDescent="0.25">
      <c r="A3" s="22" t="s">
        <v>28</v>
      </c>
      <c r="B3" s="23"/>
      <c r="C3" s="24"/>
      <c r="D3" s="24"/>
      <c r="E3" s="25" t="s">
        <v>29</v>
      </c>
      <c r="F3" s="25" t="s">
        <v>29</v>
      </c>
      <c r="G3" s="26"/>
      <c r="H3" s="27"/>
      <c r="I3" s="27"/>
      <c r="J3" s="25" t="s">
        <v>29</v>
      </c>
      <c r="K3" s="28" t="s">
        <v>29</v>
      </c>
      <c r="L3" s="29"/>
      <c r="M3" s="20"/>
      <c r="N3" s="20"/>
      <c r="O3" s="25" t="s">
        <v>29</v>
      </c>
      <c r="P3" s="28" t="s">
        <v>29</v>
      </c>
      <c r="Q3" s="29"/>
      <c r="R3" s="20"/>
      <c r="S3" s="20"/>
      <c r="T3" s="25" t="s">
        <v>29</v>
      </c>
      <c r="U3" s="28" t="s">
        <v>29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5" t="s">
        <v>29</v>
      </c>
      <c r="AL3" s="28" t="s">
        <v>29</v>
      </c>
      <c r="AM3" s="29"/>
      <c r="AN3" s="20"/>
      <c r="AO3" s="30"/>
      <c r="AP3" s="20"/>
      <c r="AQ3" s="20"/>
      <c r="AR3" s="20"/>
      <c r="AS3" s="25" t="s">
        <v>29</v>
      </c>
      <c r="AT3" s="28" t="s">
        <v>29</v>
      </c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5" t="s">
        <v>29</v>
      </c>
      <c r="BN3" s="28" t="s">
        <v>29</v>
      </c>
      <c r="BO3" s="29"/>
      <c r="BP3" s="20"/>
      <c r="BQ3" s="20"/>
      <c r="BR3" s="20"/>
      <c r="BS3" s="20"/>
      <c r="BT3" s="20"/>
      <c r="BU3" s="25" t="s">
        <v>29</v>
      </c>
      <c r="BV3" s="28" t="s">
        <v>29</v>
      </c>
      <c r="BW3" s="20"/>
    </row>
    <row r="4" spans="1:75" ht="17.100000000000001" customHeight="1" x14ac:dyDescent="0.25">
      <c r="A4" s="31"/>
      <c r="B4" s="32"/>
      <c r="C4" s="32"/>
      <c r="D4" s="32"/>
      <c r="E4" s="33">
        <f>(((COUNTIF(' VIERGE 5 ET 4ème'!B4:D4,"A"))*4)+((COUNTIF(' VIERGE 5 ET 4ème'!B4:D4,"B"))*3)+((COUNTIF(' VIERGE 5 ET 4ème'!B4:D4,"C"))*2)+((COUNTIF(' VIERGE 5 ET 4ème'!B4:D4,"D"))*1))/3</f>
        <v>0</v>
      </c>
      <c r="F4" s="33" t="str">
        <f>IF(E4&gt;3.7,"A",IF(E4&gt;2.8,"B",IF(E4&gt;1.5,"C",IF(E4&gt;=0,"D"))))</f>
        <v>D</v>
      </c>
      <c r="G4" s="32"/>
      <c r="H4" s="32"/>
      <c r="I4" s="32"/>
      <c r="J4" s="33">
        <f>(((COUNTIF(' VIERGE 5 ET 4ème'!G4:I4,"A"))*4)+((COUNTIF(' VIERGE 5 ET 4ème'!G4:I4,"B"))*3)+((COUNTIF(' VIERGE 5 ET 4ème'!G4:I4,"C"))*2)+((COUNTIF(' VIERGE 5 ET 4ème'!G4:I4,"D"))*1))/3</f>
        <v>0</v>
      </c>
      <c r="K4" s="33" t="str">
        <f>IF(J4&gt;3.7,"A",IF(J4&gt;2.8,"B",IF(J4&gt;1.5,"C",IF(J4&gt;=0,"D"))))</f>
        <v>D</v>
      </c>
      <c r="L4" s="32"/>
      <c r="M4" s="32"/>
      <c r="N4" s="32"/>
      <c r="O4" s="33">
        <f>(((COUNTIF(' VIERGE 5 ET 4ème'!L4:N4,"A"))*4)+((COUNTIF(' VIERGE 5 ET 4ème'!L4:N4,"B"))*3)+((COUNTIF(' VIERGE 5 ET 4ème'!L4:N4,"C"))*2)+((COUNTIF(' VIERGE 5 ET 4ème'!L4:N4,"D"))*1))/3</f>
        <v>0</v>
      </c>
      <c r="P4" s="33" t="str">
        <f>IF(O4&gt;3.7,"A",IF(O4&gt;2.8,"B",IF(O4&gt;1.5,"C",IF(O4&gt;=0,"D"))))</f>
        <v>D</v>
      </c>
      <c r="Q4" s="32"/>
      <c r="R4" s="32"/>
      <c r="S4" s="32"/>
      <c r="T4" s="33">
        <f>(((COUNTIF(' VIERGE 5 ET 4ème'!Q4:S4,"A"))*4)+((COUNTIF(' VIERGE 5 ET 4ème'!Q4:S4,"B"))*3)+((COUNTIF(' VIERGE 5 ET 4ème'!Q4:S4,"C"))*2)+((COUNTIF(' VIERGE 5 ET 4ème'!Q4:S4,"D"))*1))/3</f>
        <v>0</v>
      </c>
      <c r="U4" s="33" t="str">
        <f>IF(T4&gt;3.7,"A",IF(T4&gt;2.8,"B",IF(T4&gt;1.5,"C",IF(T4&gt;=0,"D"))))</f>
        <v>D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3">
        <f>(((COUNTIF(' VIERGE 5 ET 4ème'!V4:AJ4,"A"))*4)+((COUNTIF(' VIERGE 5 ET 4ème'!V4:AJ4,"B"))*3)+((COUNTIF(' VIERGE 5 ET 4ème'!V4:AJ4,"C"))*2)+((COUNTIF(' VIERGE 5 ET 4ème'!V4:AJ4,"D"))*1))/24</f>
        <v>0</v>
      </c>
      <c r="AL4" s="33" t="str">
        <f>IF(AK4&gt;3.7,"A",IF(AK4&gt;2.8,"B",IF(AK4&gt;1.5,"C",IF(AK4&gt;=0,"D"))))</f>
        <v>D</v>
      </c>
      <c r="AM4" s="32"/>
      <c r="AN4" s="32"/>
      <c r="AO4" s="32"/>
      <c r="AP4" s="32"/>
      <c r="AQ4" s="32"/>
      <c r="AR4" s="32"/>
      <c r="AS4" s="33">
        <f>(((COUNTIF(' VIERGE 5 ET 4ème'!AM4:AR4,"A"))*4)+((COUNTIF(' VIERGE 5 ET 4ème'!AM4:AR4,"B"))*3)+((COUNTIF(' VIERGE 5 ET 4ème'!AM4:AR4,"C"))*2)+((COUNTIF(' VIERGE 5 ET 4ème'!AM4:AR4,"D"))*1))/6</f>
        <v>0</v>
      </c>
      <c r="AT4" s="33" t="str">
        <f>IF(AS4&gt;3.7,"A",IF(AS4&gt;2.8,"B",IF(AS4&gt;1.5,"C",IF(AS4&gt;=0,"D"))))</f>
        <v>D</v>
      </c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3">
        <f>(((COUNTIF(' VIERGE 5 ET 4ème'!AU4:BL4,"A"))*4)+((COUNTIF(' VIERGE 5 ET 4ème'!AU4:BL4,"B"))*3)+((COUNTIF(' VIERGE 5 ET 4ème'!AU4:BL4,"C"))*2)+((COUNTIF(' VIERGE 5 ET 4ème'!AU4:BL4,"D"))*1))/24</f>
        <v>0</v>
      </c>
      <c r="BN4" s="33" t="str">
        <f>IF(BM4&gt;3.7,"A",IF(BM4&gt;2.8,"B",IF(BM4&gt;1.5,"C",IF(BM4&gt;=0,"D"))))</f>
        <v>D</v>
      </c>
      <c r="BO4" s="32"/>
      <c r="BP4" s="32"/>
      <c r="BQ4" s="32"/>
      <c r="BR4" s="32"/>
      <c r="BS4" s="32"/>
      <c r="BT4" s="32"/>
      <c r="BU4" s="33">
        <f>(((COUNTIF(' VIERGE 5 ET 4ème'!BO4:BT4,"A"))*4)+((COUNTIF(' VIERGE 5 ET 4ème'!BO4:BT4,"B"))*3)+((COUNTIF(' VIERGE 5 ET 4ème'!BO4:BT4,"C"))*2)+((COUNTIF(' VIERGE 5 ET 4ème'!BO4:BT4,"D"))*1))/6</f>
        <v>0</v>
      </c>
      <c r="BV4" s="33" t="str">
        <f>IF(BU4&gt;3.7,"A",IF(BU4&gt;2.8,"B",IF(BU4&gt;1.5,"C",IF(BU4&gt;=0,"D"))))</f>
        <v>D</v>
      </c>
      <c r="BW4" s="38"/>
    </row>
    <row r="5" spans="1:75" ht="17.100000000000001" customHeight="1" x14ac:dyDescent="0.25">
      <c r="A5" s="31"/>
      <c r="B5" s="32"/>
      <c r="C5" s="32"/>
      <c r="D5" s="32"/>
      <c r="E5" s="33"/>
      <c r="F5" s="33"/>
      <c r="G5" s="32"/>
      <c r="H5" s="32"/>
      <c r="I5" s="32"/>
      <c r="J5" s="33"/>
      <c r="K5" s="33"/>
      <c r="L5" s="32"/>
      <c r="M5" s="32"/>
      <c r="N5" s="32"/>
      <c r="O5" s="33"/>
      <c r="P5" s="33"/>
      <c r="Q5" s="32"/>
      <c r="R5" s="32"/>
      <c r="S5" s="32"/>
      <c r="T5" s="33"/>
      <c r="U5" s="33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  <c r="AL5" s="33"/>
      <c r="AM5" s="32"/>
      <c r="AN5" s="32"/>
      <c r="AO5" s="32"/>
      <c r="AP5" s="32"/>
      <c r="AQ5" s="32"/>
      <c r="AR5" s="32"/>
      <c r="AS5" s="33"/>
      <c r="AT5" s="33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3"/>
      <c r="BN5" s="33"/>
      <c r="BO5" s="32"/>
      <c r="BP5" s="32"/>
      <c r="BQ5" s="32"/>
      <c r="BR5" s="32"/>
      <c r="BS5" s="32"/>
      <c r="BT5" s="32"/>
      <c r="BU5" s="33"/>
      <c r="BV5" s="33"/>
      <c r="BW5" s="38"/>
    </row>
    <row r="6" spans="1:75" ht="17.100000000000001" customHeight="1" x14ac:dyDescent="0.25">
      <c r="A6" s="31"/>
      <c r="B6" s="32"/>
      <c r="C6" s="32"/>
      <c r="D6" s="32"/>
      <c r="E6" s="33"/>
      <c r="F6" s="33"/>
      <c r="G6" s="32"/>
      <c r="H6" s="32"/>
      <c r="I6" s="32"/>
      <c r="J6" s="33"/>
      <c r="K6" s="33"/>
      <c r="L6" s="32"/>
      <c r="M6" s="32"/>
      <c r="N6" s="32"/>
      <c r="O6" s="33"/>
      <c r="P6" s="33"/>
      <c r="Q6" s="32"/>
      <c r="R6" s="32"/>
      <c r="S6" s="32"/>
      <c r="T6" s="33"/>
      <c r="U6" s="33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3"/>
      <c r="AL6" s="33"/>
      <c r="AM6" s="32"/>
      <c r="AN6" s="32"/>
      <c r="AO6" s="32"/>
      <c r="AP6" s="32"/>
      <c r="AQ6" s="32"/>
      <c r="AR6" s="32"/>
      <c r="AS6" s="33"/>
      <c r="AT6" s="33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3"/>
      <c r="BN6" s="33"/>
      <c r="BO6" s="32"/>
      <c r="BP6" s="32"/>
      <c r="BQ6" s="32"/>
      <c r="BR6" s="32"/>
      <c r="BS6" s="32"/>
      <c r="BT6" s="32"/>
      <c r="BU6" s="33"/>
      <c r="BV6" s="33"/>
      <c r="BW6" s="38"/>
    </row>
    <row r="7" spans="1:75" ht="17.100000000000001" customHeight="1" x14ac:dyDescent="0.25">
      <c r="A7" s="31"/>
      <c r="B7" s="32"/>
      <c r="C7" s="32"/>
      <c r="D7" s="32"/>
      <c r="E7" s="33"/>
      <c r="F7" s="33"/>
      <c r="G7" s="32"/>
      <c r="H7" s="32"/>
      <c r="I7" s="32"/>
      <c r="J7" s="33"/>
      <c r="K7" s="33"/>
      <c r="L7" s="32"/>
      <c r="M7" s="32"/>
      <c r="N7" s="32"/>
      <c r="O7" s="33"/>
      <c r="P7" s="33"/>
      <c r="Q7" s="32"/>
      <c r="R7" s="32"/>
      <c r="S7" s="32"/>
      <c r="T7" s="33"/>
      <c r="U7" s="33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3"/>
      <c r="AL7" s="33"/>
      <c r="AM7" s="32"/>
      <c r="AN7" s="32"/>
      <c r="AO7" s="32"/>
      <c r="AP7" s="32"/>
      <c r="AQ7" s="32"/>
      <c r="AR7" s="32"/>
      <c r="AS7" s="33"/>
      <c r="AT7" s="33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3"/>
      <c r="BN7" s="33"/>
      <c r="BO7" s="32"/>
      <c r="BP7" s="32"/>
      <c r="BQ7" s="32"/>
      <c r="BR7" s="32"/>
      <c r="BS7" s="32"/>
      <c r="BT7" s="32"/>
      <c r="BU7" s="33"/>
      <c r="BV7" s="33"/>
      <c r="BW7" s="38"/>
    </row>
    <row r="8" spans="1:75" ht="17.100000000000001" customHeight="1" x14ac:dyDescent="0.25">
      <c r="A8" s="31"/>
      <c r="B8" s="32"/>
      <c r="C8" s="32"/>
      <c r="D8" s="32"/>
      <c r="E8" s="33"/>
      <c r="F8" s="33"/>
      <c r="G8" s="32"/>
      <c r="H8" s="32"/>
      <c r="I8" s="32"/>
      <c r="J8" s="33"/>
      <c r="K8" s="33"/>
      <c r="L8" s="32"/>
      <c r="M8" s="32"/>
      <c r="N8" s="32"/>
      <c r="O8" s="33"/>
      <c r="P8" s="33"/>
      <c r="Q8" s="32"/>
      <c r="R8" s="32"/>
      <c r="S8" s="32"/>
      <c r="T8" s="33"/>
      <c r="U8" s="33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3"/>
      <c r="AL8" s="33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3"/>
      <c r="BN8" s="33"/>
      <c r="BO8" s="32"/>
      <c r="BP8" s="32"/>
      <c r="BQ8" s="32"/>
      <c r="BR8" s="32"/>
      <c r="BS8" s="32"/>
      <c r="BT8" s="32"/>
      <c r="BU8" s="33"/>
      <c r="BV8" s="33"/>
      <c r="BW8" s="38"/>
    </row>
    <row r="9" spans="1:75" ht="17.100000000000001" customHeight="1" x14ac:dyDescent="0.25">
      <c r="A9" s="31"/>
      <c r="B9" s="32"/>
      <c r="C9" s="32"/>
      <c r="D9" s="32"/>
      <c r="E9" s="33"/>
      <c r="F9" s="33"/>
      <c r="G9" s="32"/>
      <c r="H9" s="32"/>
      <c r="I9" s="32"/>
      <c r="J9" s="33"/>
      <c r="K9" s="33"/>
      <c r="L9" s="32"/>
      <c r="M9" s="32"/>
      <c r="N9" s="32"/>
      <c r="O9" s="33"/>
      <c r="P9" s="33"/>
      <c r="Q9" s="32"/>
      <c r="R9" s="32"/>
      <c r="S9" s="32"/>
      <c r="T9" s="33"/>
      <c r="U9" s="33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3"/>
      <c r="AL9" s="33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3"/>
      <c r="BN9" s="33"/>
      <c r="BO9" s="32"/>
      <c r="BP9" s="32"/>
      <c r="BQ9" s="32"/>
      <c r="BR9" s="32"/>
      <c r="BS9" s="32"/>
      <c r="BT9" s="32"/>
      <c r="BU9" s="33"/>
      <c r="BV9" s="33"/>
      <c r="BW9" s="38"/>
    </row>
    <row r="10" spans="1:75" ht="17.100000000000001" customHeight="1" x14ac:dyDescent="0.25">
      <c r="A10" s="31"/>
      <c r="B10" s="32"/>
      <c r="C10" s="32"/>
      <c r="D10" s="32"/>
      <c r="E10" s="33"/>
      <c r="F10" s="33"/>
      <c r="G10" s="32"/>
      <c r="H10" s="32"/>
      <c r="I10" s="32"/>
      <c r="J10" s="33"/>
      <c r="K10" s="33"/>
      <c r="L10" s="32"/>
      <c r="M10" s="32"/>
      <c r="N10" s="32"/>
      <c r="O10" s="33"/>
      <c r="P10" s="33"/>
      <c r="Q10" s="32"/>
      <c r="R10" s="32"/>
      <c r="S10" s="32"/>
      <c r="T10" s="33"/>
      <c r="U10" s="33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3"/>
      <c r="AL10" s="33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3"/>
      <c r="BN10" s="33"/>
      <c r="BO10" s="32"/>
      <c r="BP10" s="32"/>
      <c r="BQ10" s="32"/>
      <c r="BR10" s="32"/>
      <c r="BS10" s="32"/>
      <c r="BT10" s="32"/>
      <c r="BU10" s="33"/>
      <c r="BV10" s="33"/>
      <c r="BW10" s="38"/>
    </row>
    <row r="11" spans="1:75" ht="17.100000000000001" customHeight="1" x14ac:dyDescent="0.25">
      <c r="A11" s="31"/>
      <c r="B11" s="32"/>
      <c r="C11" s="32"/>
      <c r="D11" s="32"/>
      <c r="E11" s="33"/>
      <c r="F11" s="33"/>
      <c r="G11" s="32"/>
      <c r="H11" s="32"/>
      <c r="I11" s="32"/>
      <c r="J11" s="33"/>
      <c r="K11" s="33"/>
      <c r="L11" s="32"/>
      <c r="M11" s="32"/>
      <c r="N11" s="32"/>
      <c r="O11" s="33"/>
      <c r="P11" s="33"/>
      <c r="Q11" s="32"/>
      <c r="R11" s="32"/>
      <c r="S11" s="32"/>
      <c r="T11" s="33"/>
      <c r="U11" s="33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3"/>
      <c r="AL11" s="33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3"/>
      <c r="BN11" s="33"/>
      <c r="BO11" s="32"/>
      <c r="BP11" s="32"/>
      <c r="BQ11" s="32"/>
      <c r="BR11" s="32"/>
      <c r="BS11" s="32"/>
      <c r="BT11" s="32"/>
      <c r="BU11" s="33"/>
      <c r="BV11" s="33"/>
      <c r="BW11" s="38"/>
    </row>
    <row r="12" spans="1:75" ht="17.100000000000001" customHeight="1" x14ac:dyDescent="0.25">
      <c r="A12" s="31"/>
      <c r="B12" s="32"/>
      <c r="C12" s="32"/>
      <c r="D12" s="32"/>
      <c r="E12" s="33"/>
      <c r="F12" s="33"/>
      <c r="G12" s="32"/>
      <c r="H12" s="32"/>
      <c r="I12" s="32"/>
      <c r="J12" s="33"/>
      <c r="K12" s="33"/>
      <c r="L12" s="32"/>
      <c r="M12" s="32"/>
      <c r="N12" s="32"/>
      <c r="O12" s="33"/>
      <c r="P12" s="33"/>
      <c r="Q12" s="32"/>
      <c r="R12" s="32"/>
      <c r="S12" s="32"/>
      <c r="T12" s="33"/>
      <c r="U12" s="33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3"/>
      <c r="AL12" s="33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3"/>
      <c r="BN12" s="33"/>
      <c r="BO12" s="32"/>
      <c r="BP12" s="32"/>
      <c r="BQ12" s="32"/>
      <c r="BR12" s="32"/>
      <c r="BS12" s="32"/>
      <c r="BT12" s="32"/>
      <c r="BU12" s="33"/>
      <c r="BV12" s="33"/>
      <c r="BW12" s="38"/>
    </row>
    <row r="13" spans="1:75" ht="17.100000000000001" customHeight="1" x14ac:dyDescent="0.25">
      <c r="A13" s="31"/>
      <c r="B13" s="32"/>
      <c r="C13" s="32"/>
      <c r="D13" s="32"/>
      <c r="E13" s="33"/>
      <c r="F13" s="33"/>
      <c r="G13" s="32"/>
      <c r="H13" s="32"/>
      <c r="I13" s="32"/>
      <c r="J13" s="33"/>
      <c r="K13" s="33"/>
      <c r="L13" s="32"/>
      <c r="M13" s="32"/>
      <c r="N13" s="32"/>
      <c r="O13" s="33"/>
      <c r="P13" s="33"/>
      <c r="Q13" s="32"/>
      <c r="R13" s="32"/>
      <c r="S13" s="32"/>
      <c r="T13" s="33"/>
      <c r="U13" s="33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3"/>
      <c r="AL13" s="33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3"/>
      <c r="BN13" s="33"/>
      <c r="BO13" s="32"/>
      <c r="BP13" s="32"/>
      <c r="BQ13" s="32"/>
      <c r="BR13" s="32"/>
      <c r="BS13" s="32"/>
      <c r="BT13" s="32"/>
      <c r="BU13" s="33"/>
      <c r="BV13" s="33"/>
      <c r="BW13" s="38"/>
    </row>
    <row r="14" spans="1:75" ht="17.100000000000001" customHeight="1" x14ac:dyDescent="0.25">
      <c r="A14" s="31"/>
      <c r="B14" s="32"/>
      <c r="C14" s="32"/>
      <c r="D14" s="32"/>
      <c r="E14" s="33"/>
      <c r="F14" s="33"/>
      <c r="G14" s="32"/>
      <c r="H14" s="32"/>
      <c r="I14" s="32"/>
      <c r="J14" s="33"/>
      <c r="K14" s="33"/>
      <c r="L14" s="32"/>
      <c r="M14" s="32"/>
      <c r="N14" s="32"/>
      <c r="O14" s="33"/>
      <c r="P14" s="33"/>
      <c r="Q14" s="32"/>
      <c r="R14" s="32"/>
      <c r="S14" s="32"/>
      <c r="T14" s="33"/>
      <c r="U14" s="33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3"/>
      <c r="AL14" s="33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3"/>
      <c r="BN14" s="33"/>
      <c r="BO14" s="32"/>
      <c r="BP14" s="32"/>
      <c r="BQ14" s="32"/>
      <c r="BR14" s="32"/>
      <c r="BS14" s="32"/>
      <c r="BT14" s="32"/>
      <c r="BU14" s="33"/>
      <c r="BV14" s="33"/>
      <c r="BW14" s="38"/>
    </row>
    <row r="15" spans="1:75" ht="17.100000000000001" customHeight="1" x14ac:dyDescent="0.25">
      <c r="A15" s="31"/>
      <c r="B15" s="32"/>
      <c r="C15" s="32"/>
      <c r="D15" s="32"/>
      <c r="E15" s="33"/>
      <c r="F15" s="33"/>
      <c r="G15" s="32"/>
      <c r="H15" s="32"/>
      <c r="I15" s="32"/>
      <c r="J15" s="33"/>
      <c r="K15" s="33"/>
      <c r="L15" s="32"/>
      <c r="M15" s="32"/>
      <c r="N15" s="32"/>
      <c r="O15" s="33"/>
      <c r="P15" s="33"/>
      <c r="Q15" s="32"/>
      <c r="R15" s="32"/>
      <c r="S15" s="32"/>
      <c r="T15" s="33"/>
      <c r="U15" s="33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3"/>
      <c r="AL15" s="33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3"/>
      <c r="BN15" s="33"/>
      <c r="BO15" s="32"/>
      <c r="BP15" s="32"/>
      <c r="BQ15" s="32"/>
      <c r="BR15" s="32"/>
      <c r="BS15" s="32"/>
      <c r="BT15" s="32"/>
      <c r="BU15" s="33"/>
      <c r="BV15" s="33"/>
      <c r="BW15" s="38"/>
    </row>
    <row r="16" spans="1:75" ht="17.100000000000001" customHeight="1" x14ac:dyDescent="0.25">
      <c r="A16" s="31"/>
      <c r="B16" s="32"/>
      <c r="C16" s="32"/>
      <c r="D16" s="32"/>
      <c r="E16" s="33"/>
      <c r="F16" s="33"/>
      <c r="G16" s="32"/>
      <c r="H16" s="32"/>
      <c r="I16" s="32"/>
      <c r="J16" s="33"/>
      <c r="K16" s="33"/>
      <c r="L16" s="32"/>
      <c r="M16" s="32"/>
      <c r="N16" s="32"/>
      <c r="O16" s="33"/>
      <c r="P16" s="33"/>
      <c r="Q16" s="32"/>
      <c r="R16" s="32"/>
      <c r="S16" s="32"/>
      <c r="T16" s="33"/>
      <c r="U16" s="33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3"/>
      <c r="AL16" s="33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3"/>
      <c r="BN16" s="33"/>
      <c r="BO16" s="32"/>
      <c r="BP16" s="32"/>
      <c r="BQ16" s="32"/>
      <c r="BR16" s="32"/>
      <c r="BS16" s="32"/>
      <c r="BT16" s="32"/>
      <c r="BU16" s="33"/>
      <c r="BV16" s="33"/>
      <c r="BW16" s="38"/>
    </row>
    <row r="17" spans="1:75" ht="17.100000000000001" customHeight="1" x14ac:dyDescent="0.25">
      <c r="A17" s="31"/>
      <c r="B17" s="32"/>
      <c r="C17" s="32"/>
      <c r="D17" s="32"/>
      <c r="E17" s="33"/>
      <c r="F17" s="33"/>
      <c r="G17" s="32"/>
      <c r="H17" s="32"/>
      <c r="I17" s="32"/>
      <c r="J17" s="33"/>
      <c r="K17" s="33"/>
      <c r="L17" s="32"/>
      <c r="M17" s="32"/>
      <c r="N17" s="32"/>
      <c r="O17" s="33"/>
      <c r="P17" s="33"/>
      <c r="Q17" s="32"/>
      <c r="R17" s="32"/>
      <c r="S17" s="32"/>
      <c r="T17" s="33"/>
      <c r="U17" s="33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3"/>
      <c r="AL17" s="33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3"/>
      <c r="BN17" s="33"/>
      <c r="BO17" s="32"/>
      <c r="BP17" s="32"/>
      <c r="BQ17" s="32"/>
      <c r="BR17" s="32"/>
      <c r="BS17" s="32"/>
      <c r="BT17" s="32"/>
      <c r="BU17" s="33"/>
      <c r="BV17" s="33"/>
      <c r="BW17" s="38"/>
    </row>
    <row r="18" spans="1:75" ht="17.100000000000001" customHeight="1" x14ac:dyDescent="0.25">
      <c r="A18" s="31"/>
      <c r="B18" s="32"/>
      <c r="C18" s="32"/>
      <c r="D18" s="32"/>
      <c r="E18" s="33"/>
      <c r="F18" s="33"/>
      <c r="G18" s="32"/>
      <c r="H18" s="32"/>
      <c r="I18" s="32"/>
      <c r="J18" s="33"/>
      <c r="K18" s="33"/>
      <c r="L18" s="32"/>
      <c r="M18" s="32"/>
      <c r="N18" s="32"/>
      <c r="O18" s="33"/>
      <c r="P18" s="33"/>
      <c r="Q18" s="32"/>
      <c r="R18" s="32"/>
      <c r="S18" s="32"/>
      <c r="T18" s="33"/>
      <c r="U18" s="33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3"/>
      <c r="AL18" s="33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3"/>
      <c r="BN18" s="33"/>
      <c r="BO18" s="32"/>
      <c r="BP18" s="32"/>
      <c r="BQ18" s="32"/>
      <c r="BR18" s="32"/>
      <c r="BS18" s="32"/>
      <c r="BT18" s="32"/>
      <c r="BU18" s="33"/>
      <c r="BV18" s="33"/>
      <c r="BW18" s="38"/>
    </row>
    <row r="19" spans="1:75" ht="17.100000000000001" customHeight="1" x14ac:dyDescent="0.25">
      <c r="A19" s="31"/>
      <c r="B19" s="32"/>
      <c r="C19" s="32"/>
      <c r="D19" s="32"/>
      <c r="E19" s="33"/>
      <c r="F19" s="33"/>
      <c r="G19" s="32"/>
      <c r="H19" s="32"/>
      <c r="I19" s="32"/>
      <c r="J19" s="33"/>
      <c r="K19" s="33"/>
      <c r="L19" s="32"/>
      <c r="M19" s="32"/>
      <c r="N19" s="32"/>
      <c r="O19" s="33"/>
      <c r="P19" s="33"/>
      <c r="Q19" s="32"/>
      <c r="R19" s="32"/>
      <c r="S19" s="32"/>
      <c r="T19" s="33"/>
      <c r="U19" s="33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3"/>
      <c r="AL19" s="33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3"/>
      <c r="BN19" s="33"/>
      <c r="BO19" s="32"/>
      <c r="BP19" s="32"/>
      <c r="BQ19" s="32"/>
      <c r="BR19" s="32"/>
      <c r="BS19" s="32"/>
      <c r="BT19" s="32"/>
      <c r="BU19" s="33"/>
      <c r="BV19" s="33"/>
      <c r="BW19" s="38"/>
    </row>
    <row r="20" spans="1:75" ht="17.100000000000001" customHeight="1" x14ac:dyDescent="0.25">
      <c r="A20" s="31"/>
      <c r="B20" s="32"/>
      <c r="C20" s="32"/>
      <c r="D20" s="32"/>
      <c r="E20" s="33"/>
      <c r="F20" s="33"/>
      <c r="G20" s="32"/>
      <c r="H20" s="32"/>
      <c r="I20" s="32"/>
      <c r="J20" s="33"/>
      <c r="K20" s="33"/>
      <c r="L20" s="32"/>
      <c r="M20" s="32"/>
      <c r="N20" s="32"/>
      <c r="O20" s="33"/>
      <c r="P20" s="33"/>
      <c r="Q20" s="32"/>
      <c r="R20" s="32"/>
      <c r="S20" s="32"/>
      <c r="T20" s="33"/>
      <c r="U20" s="33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3"/>
      <c r="AL20" s="33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3"/>
      <c r="BN20" s="33"/>
      <c r="BO20" s="32"/>
      <c r="BP20" s="32"/>
      <c r="BQ20" s="32"/>
      <c r="BR20" s="32"/>
      <c r="BS20" s="32"/>
      <c r="BT20" s="32"/>
      <c r="BU20" s="33"/>
      <c r="BV20" s="33"/>
      <c r="BW20" s="38"/>
    </row>
    <row r="21" spans="1:75" ht="17.100000000000001" customHeight="1" x14ac:dyDescent="0.25">
      <c r="A21" s="31"/>
      <c r="B21" s="32"/>
      <c r="C21" s="32"/>
      <c r="D21" s="32"/>
      <c r="E21" s="33"/>
      <c r="F21" s="33"/>
      <c r="G21" s="32"/>
      <c r="H21" s="32"/>
      <c r="I21" s="32"/>
      <c r="J21" s="33"/>
      <c r="K21" s="33"/>
      <c r="L21" s="32"/>
      <c r="M21" s="32"/>
      <c r="N21" s="32"/>
      <c r="O21" s="33"/>
      <c r="P21" s="33"/>
      <c r="Q21" s="32"/>
      <c r="R21" s="32"/>
      <c r="S21" s="32"/>
      <c r="T21" s="33"/>
      <c r="U21" s="33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3"/>
      <c r="AL21" s="33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3"/>
      <c r="BN21" s="33"/>
      <c r="BO21" s="32"/>
      <c r="BP21" s="32"/>
      <c r="BQ21" s="32"/>
      <c r="BR21" s="32"/>
      <c r="BS21" s="32"/>
      <c r="BT21" s="32"/>
      <c r="BU21" s="33"/>
      <c r="BV21" s="33"/>
      <c r="BW21" s="38"/>
    </row>
    <row r="22" spans="1:75" ht="17.100000000000001" customHeight="1" x14ac:dyDescent="0.25">
      <c r="A22" s="31"/>
      <c r="B22" s="32"/>
      <c r="C22" s="32"/>
      <c r="D22" s="32"/>
      <c r="E22" s="33"/>
      <c r="F22" s="33"/>
      <c r="G22" s="32"/>
      <c r="H22" s="32"/>
      <c r="I22" s="32"/>
      <c r="J22" s="33"/>
      <c r="K22" s="33"/>
      <c r="L22" s="32"/>
      <c r="M22" s="32"/>
      <c r="N22" s="32"/>
      <c r="O22" s="33"/>
      <c r="P22" s="33"/>
      <c r="Q22" s="32"/>
      <c r="R22" s="32"/>
      <c r="S22" s="32"/>
      <c r="T22" s="33"/>
      <c r="U22" s="33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3"/>
      <c r="AL22" s="33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3"/>
      <c r="BN22" s="33"/>
      <c r="BO22" s="32"/>
      <c r="BP22" s="32"/>
      <c r="BQ22" s="32"/>
      <c r="BR22" s="32"/>
      <c r="BS22" s="32"/>
      <c r="BT22" s="32"/>
      <c r="BU22" s="33"/>
      <c r="BV22" s="33"/>
      <c r="BW22" s="38"/>
    </row>
    <row r="23" spans="1:75" ht="17.100000000000001" customHeight="1" x14ac:dyDescent="0.25">
      <c r="A23" s="31"/>
      <c r="B23" s="32"/>
      <c r="C23" s="32"/>
      <c r="D23" s="32"/>
      <c r="E23" s="33"/>
      <c r="F23" s="33"/>
      <c r="G23" s="32"/>
      <c r="H23" s="32"/>
      <c r="I23" s="32"/>
      <c r="J23" s="33"/>
      <c r="K23" s="33"/>
      <c r="L23" s="32"/>
      <c r="M23" s="32"/>
      <c r="N23" s="32"/>
      <c r="O23" s="33"/>
      <c r="P23" s="33"/>
      <c r="Q23" s="32"/>
      <c r="R23" s="32"/>
      <c r="S23" s="32"/>
      <c r="T23" s="33"/>
      <c r="U23" s="33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3"/>
      <c r="AL23" s="33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3"/>
      <c r="BN23" s="33"/>
      <c r="BO23" s="32"/>
      <c r="BP23" s="32"/>
      <c r="BQ23" s="32"/>
      <c r="BR23" s="32"/>
      <c r="BS23" s="32"/>
      <c r="BT23" s="32"/>
      <c r="BU23" s="33"/>
      <c r="BV23" s="33"/>
      <c r="BW23" s="38"/>
    </row>
    <row r="24" spans="1:75" ht="17.100000000000001" customHeight="1" x14ac:dyDescent="0.25">
      <c r="A24" s="31"/>
      <c r="B24" s="32"/>
      <c r="C24" s="32"/>
      <c r="D24" s="32"/>
      <c r="E24" s="33"/>
      <c r="F24" s="33"/>
      <c r="G24" s="32"/>
      <c r="H24" s="32"/>
      <c r="I24" s="32"/>
      <c r="J24" s="33"/>
      <c r="K24" s="33"/>
      <c r="L24" s="32"/>
      <c r="M24" s="32"/>
      <c r="N24" s="32"/>
      <c r="O24" s="33"/>
      <c r="P24" s="33"/>
      <c r="Q24" s="32"/>
      <c r="R24" s="32"/>
      <c r="S24" s="32"/>
      <c r="T24" s="33"/>
      <c r="U24" s="33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3"/>
      <c r="AL24" s="33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3"/>
      <c r="BN24" s="33"/>
      <c r="BO24" s="32"/>
      <c r="BP24" s="32"/>
      <c r="BQ24" s="32"/>
      <c r="BR24" s="32"/>
      <c r="BS24" s="32"/>
      <c r="BT24" s="32"/>
      <c r="BU24" s="33"/>
      <c r="BV24" s="33"/>
      <c r="BW24" s="38"/>
    </row>
    <row r="25" spans="1:75" ht="17.100000000000001" customHeight="1" x14ac:dyDescent="0.25">
      <c r="A25" s="31"/>
      <c r="B25" s="32"/>
      <c r="C25" s="32"/>
      <c r="D25" s="32"/>
      <c r="E25" s="33"/>
      <c r="F25" s="33"/>
      <c r="G25" s="32"/>
      <c r="H25" s="32"/>
      <c r="I25" s="32"/>
      <c r="J25" s="33"/>
      <c r="K25" s="33"/>
      <c r="L25" s="32"/>
      <c r="M25" s="32"/>
      <c r="N25" s="32"/>
      <c r="O25" s="33"/>
      <c r="P25" s="33"/>
      <c r="Q25" s="32"/>
      <c r="R25" s="32"/>
      <c r="S25" s="32"/>
      <c r="T25" s="33"/>
      <c r="U25" s="33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3"/>
      <c r="AL25" s="33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3"/>
      <c r="BN25" s="33"/>
      <c r="BO25" s="32"/>
      <c r="BP25" s="32"/>
      <c r="BQ25" s="32"/>
      <c r="BR25" s="32"/>
      <c r="BS25" s="32"/>
      <c r="BT25" s="32"/>
      <c r="BU25" s="33"/>
      <c r="BV25" s="33"/>
      <c r="BW25" s="38"/>
    </row>
    <row r="26" spans="1:75" ht="17.100000000000001" customHeight="1" x14ac:dyDescent="0.25">
      <c r="A26" s="31"/>
      <c r="B26" s="32"/>
      <c r="C26" s="32"/>
      <c r="D26" s="32"/>
      <c r="E26" s="33"/>
      <c r="F26" s="33"/>
      <c r="G26" s="32"/>
      <c r="H26" s="32"/>
      <c r="I26" s="32"/>
      <c r="J26" s="33"/>
      <c r="K26" s="33"/>
      <c r="L26" s="32"/>
      <c r="M26" s="32"/>
      <c r="N26" s="32"/>
      <c r="O26" s="33"/>
      <c r="P26" s="33"/>
      <c r="Q26" s="32"/>
      <c r="R26" s="32"/>
      <c r="S26" s="32"/>
      <c r="T26" s="33"/>
      <c r="U26" s="33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3"/>
      <c r="AL26" s="33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3"/>
      <c r="BN26" s="33"/>
      <c r="BO26" s="32"/>
      <c r="BP26" s="32"/>
      <c r="BQ26" s="32"/>
      <c r="BR26" s="32"/>
      <c r="BS26" s="32"/>
      <c r="BT26" s="32"/>
      <c r="BU26" s="33"/>
      <c r="BV26" s="33"/>
      <c r="BW26" s="38"/>
    </row>
    <row r="27" spans="1:75" ht="17.100000000000001" customHeight="1" x14ac:dyDescent="0.25">
      <c r="A27" s="31"/>
      <c r="B27" s="32"/>
      <c r="C27" s="32"/>
      <c r="D27" s="32"/>
      <c r="E27" s="33"/>
      <c r="F27" s="33"/>
      <c r="G27" s="32"/>
      <c r="H27" s="32"/>
      <c r="I27" s="32"/>
      <c r="J27" s="33"/>
      <c r="K27" s="33"/>
      <c r="L27" s="32"/>
      <c r="M27" s="32"/>
      <c r="N27" s="32"/>
      <c r="O27" s="33"/>
      <c r="P27" s="33"/>
      <c r="Q27" s="32"/>
      <c r="R27" s="32"/>
      <c r="S27" s="32"/>
      <c r="T27" s="33"/>
      <c r="U27" s="33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3"/>
      <c r="AL27" s="33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3"/>
      <c r="BN27" s="33"/>
      <c r="BO27" s="32"/>
      <c r="BP27" s="32"/>
      <c r="BQ27" s="32"/>
      <c r="BR27" s="32"/>
      <c r="BS27" s="32"/>
      <c r="BT27" s="32"/>
      <c r="BU27" s="33"/>
      <c r="BV27" s="33"/>
      <c r="BW27" s="38"/>
    </row>
    <row r="28" spans="1:75" ht="17.100000000000001" customHeight="1" x14ac:dyDescent="0.25">
      <c r="A28" s="31"/>
      <c r="B28" s="32"/>
      <c r="C28" s="32"/>
      <c r="D28" s="32"/>
      <c r="E28" s="33"/>
      <c r="F28" s="33"/>
      <c r="G28" s="32"/>
      <c r="H28" s="32"/>
      <c r="I28" s="32"/>
      <c r="J28" s="33"/>
      <c r="K28" s="33"/>
      <c r="L28" s="32"/>
      <c r="M28" s="32"/>
      <c r="N28" s="32"/>
      <c r="O28" s="33"/>
      <c r="P28" s="33"/>
      <c r="Q28" s="32"/>
      <c r="R28" s="32"/>
      <c r="S28" s="32"/>
      <c r="T28" s="33"/>
      <c r="U28" s="33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3"/>
      <c r="AL28" s="33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3"/>
      <c r="BN28" s="33"/>
      <c r="BO28" s="32"/>
      <c r="BP28" s="32"/>
      <c r="BQ28" s="32"/>
      <c r="BR28" s="32"/>
      <c r="BS28" s="32"/>
      <c r="BT28" s="32"/>
      <c r="BU28" s="33"/>
      <c r="BV28" s="33"/>
      <c r="BW28" s="38"/>
    </row>
    <row r="29" spans="1:75" ht="17.100000000000001" customHeight="1" x14ac:dyDescent="0.25">
      <c r="A29" s="31"/>
      <c r="B29" s="32"/>
      <c r="C29" s="32"/>
      <c r="D29" s="32"/>
      <c r="E29" s="33"/>
      <c r="F29" s="33"/>
      <c r="G29" s="32"/>
      <c r="H29" s="32"/>
      <c r="I29" s="32"/>
      <c r="J29" s="33"/>
      <c r="K29" s="33"/>
      <c r="L29" s="32"/>
      <c r="M29" s="32"/>
      <c r="N29" s="32"/>
      <c r="O29" s="33"/>
      <c r="P29" s="33"/>
      <c r="Q29" s="32"/>
      <c r="R29" s="32"/>
      <c r="S29" s="32"/>
      <c r="T29" s="33"/>
      <c r="U29" s="33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3"/>
      <c r="AL29" s="33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3"/>
      <c r="BN29" s="33"/>
      <c r="BO29" s="32"/>
      <c r="BP29" s="32"/>
      <c r="BQ29" s="32"/>
      <c r="BR29" s="32"/>
      <c r="BS29" s="32"/>
      <c r="BT29" s="32"/>
      <c r="BU29" s="33"/>
      <c r="BV29" s="33"/>
      <c r="BW29" s="38"/>
    </row>
    <row r="30" spans="1:75" ht="17.100000000000001" customHeight="1" x14ac:dyDescent="0.25">
      <c r="A30" s="31"/>
      <c r="B30" s="32"/>
      <c r="C30" s="32"/>
      <c r="D30" s="32"/>
      <c r="E30" s="33"/>
      <c r="F30" s="33"/>
      <c r="G30" s="32"/>
      <c r="H30" s="32"/>
      <c r="I30" s="32"/>
      <c r="J30" s="33"/>
      <c r="K30" s="33"/>
      <c r="L30" s="32"/>
      <c r="M30" s="32"/>
      <c r="N30" s="32"/>
      <c r="O30" s="33"/>
      <c r="P30" s="33"/>
      <c r="Q30" s="32"/>
      <c r="R30" s="32"/>
      <c r="S30" s="32"/>
      <c r="T30" s="33"/>
      <c r="U30" s="33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3"/>
      <c r="AL30" s="33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3"/>
      <c r="BN30" s="33"/>
      <c r="BO30" s="32"/>
      <c r="BP30" s="32"/>
      <c r="BQ30" s="32"/>
      <c r="BR30" s="32"/>
      <c r="BS30" s="32"/>
      <c r="BT30" s="32"/>
      <c r="BU30" s="33"/>
      <c r="BV30" s="33"/>
      <c r="BW30" s="38"/>
    </row>
    <row r="31" spans="1:75" ht="17.100000000000001" customHeight="1" x14ac:dyDescent="0.25">
      <c r="A31" s="31"/>
      <c r="B31" s="32"/>
      <c r="C31" s="32"/>
      <c r="D31" s="32"/>
      <c r="E31" s="33"/>
      <c r="F31" s="33"/>
      <c r="G31" s="32"/>
      <c r="H31" s="32"/>
      <c r="I31" s="32"/>
      <c r="J31" s="33"/>
      <c r="K31" s="33"/>
      <c r="L31" s="32"/>
      <c r="M31" s="32"/>
      <c r="N31" s="32"/>
      <c r="O31" s="33"/>
      <c r="P31" s="33"/>
      <c r="Q31" s="32"/>
      <c r="R31" s="32"/>
      <c r="S31" s="32"/>
      <c r="T31" s="33"/>
      <c r="U31" s="33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3"/>
      <c r="AL31" s="33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3"/>
      <c r="BN31" s="33"/>
      <c r="BO31" s="32"/>
      <c r="BP31" s="32"/>
      <c r="BQ31" s="32"/>
      <c r="BR31" s="32"/>
      <c r="BS31" s="32"/>
      <c r="BT31" s="32"/>
      <c r="BU31" s="33"/>
      <c r="BV31" s="33"/>
      <c r="BW31" s="38"/>
    </row>
    <row r="32" spans="1:75" ht="17.100000000000001" customHeight="1" x14ac:dyDescent="0.25">
      <c r="A32" s="31"/>
      <c r="B32" s="32"/>
      <c r="C32" s="32"/>
      <c r="D32" s="32"/>
      <c r="E32" s="33"/>
      <c r="F32" s="33"/>
      <c r="G32" s="32"/>
      <c r="H32" s="32"/>
      <c r="I32" s="32"/>
      <c r="J32" s="33"/>
      <c r="K32" s="33"/>
      <c r="L32" s="32"/>
      <c r="M32" s="32"/>
      <c r="N32" s="32"/>
      <c r="O32" s="33"/>
      <c r="P32" s="33"/>
      <c r="Q32" s="32"/>
      <c r="R32" s="32"/>
      <c r="S32" s="32"/>
      <c r="T32" s="33"/>
      <c r="U32" s="33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3"/>
      <c r="AL32" s="33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3"/>
      <c r="BN32" s="33"/>
      <c r="BO32" s="32"/>
      <c r="BP32" s="32"/>
      <c r="BQ32" s="32"/>
      <c r="BR32" s="32"/>
      <c r="BS32" s="32"/>
      <c r="BT32" s="32"/>
      <c r="BU32" s="33"/>
      <c r="BV32" s="33"/>
    </row>
    <row r="33" spans="1:74" x14ac:dyDescent="0.25">
      <c r="A33" s="31"/>
      <c r="B33" s="32"/>
      <c r="C33" s="32"/>
      <c r="D33" s="32"/>
      <c r="E33" s="33"/>
      <c r="F33" s="33"/>
      <c r="G33" s="32"/>
      <c r="H33" s="32"/>
      <c r="I33" s="32"/>
      <c r="J33" s="33"/>
      <c r="K33" s="33"/>
      <c r="L33" s="32"/>
      <c r="M33" s="32"/>
      <c r="N33" s="32"/>
      <c r="O33" s="33"/>
      <c r="P33" s="33"/>
      <c r="Q33" s="32"/>
      <c r="R33" s="32"/>
      <c r="S33" s="32"/>
      <c r="T33" s="33"/>
      <c r="U33" s="33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3"/>
      <c r="AL33" s="33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3"/>
      <c r="BN33" s="33"/>
      <c r="BO33" s="32"/>
      <c r="BP33" s="32"/>
      <c r="BQ33" s="32"/>
      <c r="BR33" s="32"/>
      <c r="BS33" s="32"/>
      <c r="BT33" s="32"/>
      <c r="BU33" s="33"/>
      <c r="BV33" s="33"/>
    </row>
    <row r="34" spans="1:74" x14ac:dyDescent="0.25">
      <c r="A34" s="45"/>
    </row>
    <row r="35" spans="1:74" x14ac:dyDescent="0.25">
      <c r="A35" s="45"/>
    </row>
    <row r="36" spans="1:74" x14ac:dyDescent="0.25">
      <c r="A36" s="45"/>
    </row>
    <row r="37" spans="1:74" x14ac:dyDescent="0.25">
      <c r="A37" s="45"/>
    </row>
  </sheetData>
  <autoFilter ref="A1:BV4"/>
  <mergeCells count="16">
    <mergeCell ref="AM2:AO2"/>
    <mergeCell ref="AP2:AR2"/>
    <mergeCell ref="AU2:AW2"/>
    <mergeCell ref="A1:A2"/>
    <mergeCell ref="V2:X2"/>
    <mergeCell ref="Y2:AA2"/>
    <mergeCell ref="AB2:AD2"/>
    <mergeCell ref="AE2:AG2"/>
    <mergeCell ref="AH2:AJ2"/>
    <mergeCell ref="BO2:BQ2"/>
    <mergeCell ref="BR2:BT2"/>
    <mergeCell ref="AX2:AZ2"/>
    <mergeCell ref="BA2:BC2"/>
    <mergeCell ref="BD2:BF2"/>
    <mergeCell ref="BG2:BI2"/>
    <mergeCell ref="BJ2:BL2"/>
  </mergeCell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'référence '!$A$1:$A$6</xm:f>
          </x14:formula1>
          <xm:sqref>B4</xm:sqref>
        </x14:dataValidation>
        <x14:dataValidation type="list" allowBlank="1" showInputMessage="1" showErrorMessage="1">
          <x14:formula1>
            <xm:f>'référence '!$A$1:$A$6</xm:f>
          </x14:formula1>
          <xm:sqref>BO4:BT33 G4:I33 L4:N33 Q4:S33 V4:AJ33 AM4:AR33 AU4:BL33 C4:D33 B5:B33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37"/>
  <sheetViews>
    <sheetView topLeftCell="A4" zoomScale="79" zoomScaleNormal="60" workbookViewId="0">
      <pane xSplit="1" topLeftCell="B1" activePane="topRight" state="frozen"/>
      <selection pane="topRight" activeCell="BA14" sqref="BA14"/>
    </sheetView>
  </sheetViews>
  <sheetFormatPr baseColWidth="10" defaultColWidth="11.42578125" defaultRowHeight="15" x14ac:dyDescent="0.25"/>
  <cols>
    <col min="1" max="1" width="24.7109375" customWidth="1"/>
    <col min="2" max="5" width="4.5703125" style="46" customWidth="1"/>
    <col min="6" max="6" width="5.5703125" style="46" customWidth="1"/>
    <col min="7" max="76" width="5.5703125" customWidth="1"/>
    <col min="77" max="77" width="24.7109375" customWidth="1"/>
    <col min="78" max="92" width="5.7109375" customWidth="1"/>
  </cols>
  <sheetData>
    <row r="1" spans="1:77" ht="16.5" customHeight="1" thickBot="1" x14ac:dyDescent="0.3">
      <c r="A1" s="187" t="s">
        <v>0</v>
      </c>
      <c r="B1" s="1"/>
      <c r="C1" s="2"/>
      <c r="D1" s="2"/>
      <c r="E1" s="2"/>
      <c r="F1" s="2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5"/>
      <c r="AN1" s="6"/>
      <c r="AO1" s="6"/>
      <c r="AP1" s="6"/>
      <c r="AQ1" s="6"/>
      <c r="AR1" s="6"/>
      <c r="AS1" s="6"/>
      <c r="AT1" s="6"/>
      <c r="AU1" s="5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5"/>
      <c r="BR1" s="6"/>
      <c r="BS1" s="6"/>
      <c r="BT1" s="6"/>
      <c r="BU1" s="6"/>
      <c r="BV1" s="6"/>
      <c r="BW1" s="6"/>
      <c r="BX1" s="7"/>
      <c r="BY1" s="6"/>
    </row>
    <row r="2" spans="1:77" s="21" customFormat="1" ht="21" customHeight="1" x14ac:dyDescent="0.25">
      <c r="A2" s="187"/>
      <c r="B2" s="8" t="s">
        <v>1</v>
      </c>
      <c r="C2" s="9"/>
      <c r="D2" s="9"/>
      <c r="E2" s="9"/>
      <c r="F2" s="90" t="s">
        <v>96</v>
      </c>
      <c r="G2" s="10" t="s">
        <v>2</v>
      </c>
      <c r="H2" s="11"/>
      <c r="I2" s="11"/>
      <c r="J2" s="11"/>
      <c r="K2" s="90" t="s">
        <v>100</v>
      </c>
      <c r="L2" s="10" t="s">
        <v>4</v>
      </c>
      <c r="M2" s="11"/>
      <c r="N2" s="11"/>
      <c r="O2" s="18"/>
      <c r="P2" s="90" t="s">
        <v>101</v>
      </c>
      <c r="Q2" s="10" t="s">
        <v>5</v>
      </c>
      <c r="R2" s="11"/>
      <c r="S2" s="11"/>
      <c r="T2" s="11"/>
      <c r="U2" s="90" t="s">
        <v>102</v>
      </c>
      <c r="V2" s="179" t="s">
        <v>6</v>
      </c>
      <c r="W2" s="179"/>
      <c r="X2" s="180"/>
      <c r="Y2" s="178" t="s">
        <v>7</v>
      </c>
      <c r="Z2" s="179"/>
      <c r="AA2" s="180"/>
      <c r="AB2" s="178" t="s">
        <v>8</v>
      </c>
      <c r="AC2" s="179"/>
      <c r="AD2" s="180"/>
      <c r="AE2" s="178" t="s">
        <v>9</v>
      </c>
      <c r="AF2" s="179"/>
      <c r="AG2" s="180"/>
      <c r="AH2" s="178" t="s">
        <v>10</v>
      </c>
      <c r="AI2" s="179"/>
      <c r="AJ2" s="180"/>
      <c r="AK2" s="16"/>
      <c r="AL2" s="90" t="s">
        <v>65</v>
      </c>
      <c r="AM2" s="185" t="s">
        <v>14</v>
      </c>
      <c r="AN2" s="179"/>
      <c r="AO2" s="180"/>
      <c r="AP2" s="178" t="s">
        <v>15</v>
      </c>
      <c r="AQ2" s="179"/>
      <c r="AR2" s="186"/>
      <c r="AS2" s="16"/>
      <c r="AT2" s="90" t="s">
        <v>99</v>
      </c>
      <c r="AU2" s="185" t="s">
        <v>16</v>
      </c>
      <c r="AV2" s="179"/>
      <c r="AW2" s="180"/>
      <c r="AX2" s="178" t="s">
        <v>17</v>
      </c>
      <c r="AY2" s="179"/>
      <c r="AZ2" s="180"/>
      <c r="BA2" s="178" t="s">
        <v>18</v>
      </c>
      <c r="BB2" s="179"/>
      <c r="BC2" s="180"/>
      <c r="BD2" s="178" t="s">
        <v>19</v>
      </c>
      <c r="BE2" s="179"/>
      <c r="BF2" s="179"/>
      <c r="BG2" s="180"/>
      <c r="BH2" s="167"/>
      <c r="BI2" s="178" t="s">
        <v>20</v>
      </c>
      <c r="BJ2" s="179"/>
      <c r="BK2" s="180"/>
      <c r="BL2" s="178" t="s">
        <v>21</v>
      </c>
      <c r="BM2" s="179"/>
      <c r="BN2" s="180"/>
      <c r="BO2" s="16"/>
      <c r="BP2" s="90" t="s">
        <v>98</v>
      </c>
      <c r="BQ2" s="181" t="s">
        <v>26</v>
      </c>
      <c r="BR2" s="182"/>
      <c r="BS2" s="183"/>
      <c r="BT2" s="184" t="s">
        <v>27</v>
      </c>
      <c r="BU2" s="182"/>
      <c r="BV2" s="182"/>
      <c r="BW2" s="18"/>
      <c r="BX2" s="90" t="s">
        <v>97</v>
      </c>
      <c r="BY2" s="20"/>
    </row>
    <row r="3" spans="1:77" s="21" customFormat="1" ht="36.75" customHeight="1" x14ac:dyDescent="0.25">
      <c r="A3" s="22" t="s">
        <v>28</v>
      </c>
      <c r="B3" s="23"/>
      <c r="C3" s="24"/>
      <c r="D3" s="24"/>
      <c r="E3" s="25" t="s">
        <v>29</v>
      </c>
      <c r="F3" s="25" t="s">
        <v>29</v>
      </c>
      <c r="G3" s="26"/>
      <c r="H3" s="27"/>
      <c r="I3" s="27"/>
      <c r="J3" s="25" t="s">
        <v>29</v>
      </c>
      <c r="K3" s="28" t="s">
        <v>29</v>
      </c>
      <c r="L3" s="29"/>
      <c r="M3" s="20"/>
      <c r="N3" s="20"/>
      <c r="O3" s="25" t="s">
        <v>29</v>
      </c>
      <c r="P3" s="28" t="s">
        <v>29</v>
      </c>
      <c r="Q3" s="29"/>
      <c r="R3" s="20"/>
      <c r="S3" s="20"/>
      <c r="T3" s="25" t="s">
        <v>29</v>
      </c>
      <c r="U3" s="28" t="s">
        <v>29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5" t="s">
        <v>29</v>
      </c>
      <c r="AL3" s="28" t="s">
        <v>29</v>
      </c>
      <c r="AM3" s="29"/>
      <c r="AN3" s="20"/>
      <c r="AO3" s="30"/>
      <c r="AP3" s="20"/>
      <c r="AQ3" s="20"/>
      <c r="AR3" s="20"/>
      <c r="AS3" s="25" t="s">
        <v>29</v>
      </c>
      <c r="AT3" s="28" t="s">
        <v>29</v>
      </c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5" t="s">
        <v>29</v>
      </c>
      <c r="BP3" s="28" t="s">
        <v>29</v>
      </c>
      <c r="BQ3" s="29"/>
      <c r="BR3" s="20"/>
      <c r="BS3" s="20"/>
      <c r="BT3" s="20"/>
      <c r="BU3" s="20"/>
      <c r="BV3" s="20"/>
      <c r="BW3" s="25" t="s">
        <v>29</v>
      </c>
      <c r="BX3" s="28" t="s">
        <v>29</v>
      </c>
      <c r="BY3" s="20"/>
    </row>
    <row r="4" spans="1:77" ht="17.100000000000001" customHeight="1" x14ac:dyDescent="0.3">
      <c r="A4" s="108" t="s">
        <v>161</v>
      </c>
      <c r="B4" s="36" t="s">
        <v>30</v>
      </c>
      <c r="C4" s="32" t="s">
        <v>32</v>
      </c>
      <c r="D4" s="32"/>
      <c r="E4" s="33">
        <f>(((COUNTIF(' 5ème1'!B4:D4,"A"))*4)+((COUNTIF(' 5ème1'!B4:D4,"B"))*3)+((COUNTIF(' 5ème1'!B4:D4,"C"))*2)+((COUNTIF(' 5ème1'!B4:D4,"D"))*1))/1</f>
        <v>6</v>
      </c>
      <c r="F4" s="33" t="str">
        <f>IF(E4&gt;3.7,"A",IF(E4&gt;2.8,"B",IF(E4&gt;1.5,"C",IF(E4&gt;=0,"D"))))</f>
        <v>A</v>
      </c>
      <c r="G4" s="96" t="s">
        <v>31</v>
      </c>
      <c r="H4" s="32" t="s">
        <v>30</v>
      </c>
      <c r="I4" s="32"/>
      <c r="J4" s="33">
        <f>(((COUNTIF(' 5ème1'!G4:I4,"A"))*4)+((COUNTIF(' 5ème1'!G4:I4,"B"))*3)+((COUNTIF(' 5ème1'!G4:I4,"C"))*2)+((COUNTIF(' 5ème1'!G4:I4,"D"))*1))/1</f>
        <v>7</v>
      </c>
      <c r="K4" s="33" t="str">
        <f>IF(J4&gt;3.7,"A",IF(J4&gt;2.8,"B",IF(J4&gt;1.5,"C",IF(J4&gt;=0,"D"))))</f>
        <v>A</v>
      </c>
      <c r="L4" s="32"/>
      <c r="M4" s="32"/>
      <c r="N4" s="32"/>
      <c r="O4" s="33">
        <f>(((COUNTIF(' 5ème1'!L4:N4,"A"))*4)+((COUNTIF(' 5ème1'!L4:N4,"B"))*3)+((COUNTIF(' 5ème1'!L4:N4,"C"))*2)+((COUNTIF(' 5ème1'!L4:N4,"D"))*1))/3</f>
        <v>0</v>
      </c>
      <c r="P4" s="33" t="str">
        <f>IF(O4&gt;3.7,"A",IF(O4&gt;2.8,"B",IF(O4&gt;1.5,"C",IF(O4&gt;=0,"D"))))</f>
        <v>D</v>
      </c>
      <c r="Q4" s="32" t="s">
        <v>31</v>
      </c>
      <c r="R4" s="32"/>
      <c r="S4" s="32"/>
      <c r="T4" s="33">
        <f>(((COUNTIF(' 5ème1'!Q4:S4,"A"))*4)+((COUNTIF(' 5ème1'!Q4:S4,"B"))*3)+((COUNTIF(' 5ème1'!Q4:S4,"C"))*2)+((COUNTIF(' 5ème1'!Q4:S4,"D"))*1))/3</f>
        <v>1</v>
      </c>
      <c r="U4" s="33" t="str">
        <f>IF(T4&gt;3.7,"A",IF(T4&gt;2.8,"B",IF(T4&gt;1.5,"C",IF(T4&gt;=0,"D"))))</f>
        <v>D</v>
      </c>
      <c r="V4" s="73"/>
      <c r="W4" s="36"/>
      <c r="X4" s="70"/>
      <c r="Y4" s="96" t="s">
        <v>30</v>
      </c>
      <c r="Z4" s="36"/>
      <c r="AA4" s="70"/>
      <c r="AB4" s="96" t="s">
        <v>32</v>
      </c>
      <c r="AC4" s="36"/>
      <c r="AD4" s="70"/>
      <c r="AE4" s="32"/>
      <c r="AF4" s="32"/>
      <c r="AG4" s="32"/>
      <c r="AH4" s="32"/>
      <c r="AI4" s="32"/>
      <c r="AJ4" s="32"/>
      <c r="AK4" s="33">
        <f>(((COUNTIF(' 5ème1'!V4:AJ4,"A"))*4)+((COUNTIF(' 5ème1'!V4:AJ4,"B"))*3)+((COUNTIF(' 5ème1'!V4:AJ4,"C"))*2)+((COUNTIF(' 5ème1'!V4:AJ4,"D"))*1))/2</f>
        <v>3</v>
      </c>
      <c r="AL4" s="33" t="str">
        <f>IF(AK4&gt;3.7,"A",IF(AK4&gt;2.8,"B",IF(AK4&gt;1.5,"C",IF(AK4&gt;=0,"D"))))</f>
        <v>B</v>
      </c>
      <c r="AM4" s="35" t="s">
        <v>30</v>
      </c>
      <c r="AN4" s="36" t="s">
        <v>31</v>
      </c>
      <c r="AO4" s="32"/>
      <c r="AP4" s="32"/>
      <c r="AQ4" s="32"/>
      <c r="AR4" s="32"/>
      <c r="AS4" s="33">
        <f>(((COUNTIF(' 5ème1'!AM4:AR4,"A"))*4)+((COUNTIF(' 5ème1'!AM4:AR4,"B"))*3)+((COUNTIF(' 5ème1'!AM4:AR4,"C"))*2)+((COUNTIF(' 5ème1'!AM4:AR4,"D"))*1))/2</f>
        <v>3.5</v>
      </c>
      <c r="AT4" s="33" t="str">
        <f>IF(AS4&gt;3.7,"A",IF(AS4&gt;2.8,"B",IF(AS4&gt;1.5,"C",IF(AS4&gt;=0,"D"))))</f>
        <v>B</v>
      </c>
      <c r="AU4" s="32"/>
      <c r="AV4" s="32"/>
      <c r="AW4" s="32"/>
      <c r="AX4" s="32"/>
      <c r="AY4" s="32"/>
      <c r="AZ4" s="32"/>
      <c r="BA4" s="32" t="s">
        <v>32</v>
      </c>
      <c r="BB4" s="32"/>
      <c r="BC4" s="32"/>
      <c r="BD4" s="96" t="s">
        <v>32</v>
      </c>
      <c r="BE4" s="36" t="s">
        <v>33</v>
      </c>
      <c r="BF4" s="37" t="s">
        <v>33</v>
      </c>
      <c r="BG4" s="32" t="s">
        <v>31</v>
      </c>
      <c r="BH4" s="168" t="s">
        <v>32</v>
      </c>
      <c r="BI4" s="73" t="s">
        <v>32</v>
      </c>
      <c r="BJ4" s="32"/>
      <c r="BK4" s="32"/>
      <c r="BL4" s="32"/>
      <c r="BM4" s="32"/>
      <c r="BN4" s="32"/>
      <c r="BO4" s="33">
        <f>(((COUNTIF(' 5ème1'!AU4:BN4,"A"))*4)+((COUNTIF(' 5ème1'!AU4:BN4,"B"))*3)+((COUNTIF(' 5ème1'!AU4:BN4,"C"))*2)+((COUNTIF(' 5ème1'!AU4:BN4,"D"))*1))/4</f>
        <v>3.25</v>
      </c>
      <c r="BP4" s="33" t="str">
        <f>IF(BO4&gt;3.7,"A",IF(BO4&gt;2.8,"B",IF(BO4&gt;1.5,"C",IF(BO4&gt;=0,"D"))))</f>
        <v>B</v>
      </c>
      <c r="BQ4" s="32"/>
      <c r="BR4" s="32"/>
      <c r="BS4" s="32"/>
      <c r="BT4" s="32"/>
      <c r="BU4" s="32"/>
      <c r="BV4" s="32"/>
      <c r="BW4" s="33">
        <f>(((COUNTIF(' 5ème1'!BQ4:BV4,"A"))*4)+((COUNTIF(' 5ème1'!BQ4:BV4,"B"))*3)+((COUNTIF(' 5ème1'!BQ4:BV4,"C"))*2)+((COUNTIF(' 5ème1'!BQ4:BV4,"D"))*1))/6</f>
        <v>0</v>
      </c>
      <c r="BX4" s="33" t="str">
        <f>IF(BW4&gt;3.7,"A",IF(BW4&gt;2.8,"B",IF(BW4&gt;1.5,"C",IF(BW4&gt;=0,"D"))))</f>
        <v>D</v>
      </c>
      <c r="BY4" s="38"/>
    </row>
    <row r="5" spans="1:77" ht="17.100000000000001" customHeight="1" x14ac:dyDescent="0.3">
      <c r="A5" s="108" t="s">
        <v>162</v>
      </c>
      <c r="B5" s="40" t="s">
        <v>30</v>
      </c>
      <c r="C5" s="32" t="s">
        <v>31</v>
      </c>
      <c r="D5" s="32"/>
      <c r="E5" s="33">
        <f>(((COUNTIF(' 5ème1'!B5:D5,"A"))*4)+((COUNTIF(' 5ème1'!B5:D5,"B"))*3)+((COUNTIF(' 5ème1'!B5:D5,"C"))*2)+((COUNTIF(' 5ème1'!B5:D5,"D"))*1))/1</f>
        <v>7</v>
      </c>
      <c r="F5" s="33" t="str">
        <f t="shared" ref="F5:F28" si="0">IF(E5&gt;3.7,"A",IF(E5&gt;2.8,"B",IF(E5&gt;1.5,"C",IF(E5&gt;=0,"D"))))</f>
        <v>A</v>
      </c>
      <c r="G5" s="75" t="s">
        <v>31</v>
      </c>
      <c r="H5" s="32" t="s">
        <v>30</v>
      </c>
      <c r="I5" s="32"/>
      <c r="J5" s="33">
        <f>(((COUNTIF(' 5ème1'!G5:I5,"A"))*4)+((COUNTIF(' 5ème1'!G5:I5,"B"))*3)+((COUNTIF(' 5ème1'!G5:I5,"C"))*2)+((COUNTIF(' 5ème1'!G5:I5,"D"))*1))/1</f>
        <v>7</v>
      </c>
      <c r="K5" s="33" t="str">
        <f t="shared" ref="K5:K28" si="1">IF(J5&gt;3.7,"A",IF(J5&gt;2.8,"B",IF(J5&gt;1.5,"C",IF(J5&gt;=0,"D"))))</f>
        <v>A</v>
      </c>
      <c r="L5" s="32"/>
      <c r="M5" s="32"/>
      <c r="N5" s="32"/>
      <c r="O5" s="33"/>
      <c r="P5" s="33"/>
      <c r="Q5" s="32" t="s">
        <v>30</v>
      </c>
      <c r="R5" s="32"/>
      <c r="S5" s="32"/>
      <c r="T5" s="33"/>
      <c r="U5" s="33"/>
      <c r="V5" s="40"/>
      <c r="W5" s="74"/>
      <c r="X5" s="39"/>
      <c r="Y5" s="75" t="s">
        <v>30</v>
      </c>
      <c r="Z5" s="74"/>
      <c r="AA5" s="39"/>
      <c r="AB5" s="75" t="s">
        <v>31</v>
      </c>
      <c r="AC5" s="74"/>
      <c r="AD5" s="39"/>
      <c r="AE5" s="32"/>
      <c r="AF5" s="32"/>
      <c r="AG5" s="32"/>
      <c r="AH5" s="32"/>
      <c r="AI5" s="32"/>
      <c r="AJ5" s="32"/>
      <c r="AK5" s="33">
        <f>(((COUNTIF(' 5ème1'!V5:AJ5,"A"))*4)+((COUNTIF(' 5ème1'!V5:AJ5,"B"))*3)+((COUNTIF(' 5ème1'!V5:AJ5,"C"))*2)+((COUNTIF(' 5ème1'!V5:AJ5,"D"))*1))/2</f>
        <v>3.5</v>
      </c>
      <c r="AL5" s="33" t="str">
        <f t="shared" ref="AL5:AL28" si="2">IF(AK5&gt;3.7,"A",IF(AK5&gt;2.8,"B",IF(AK5&gt;1.5,"C",IF(AK5&gt;=0,"D"))))</f>
        <v>B</v>
      </c>
      <c r="AM5" s="40" t="s">
        <v>31</v>
      </c>
      <c r="AN5" s="74" t="s">
        <v>32</v>
      </c>
      <c r="AO5" s="32"/>
      <c r="AP5" s="32"/>
      <c r="AQ5" s="32"/>
      <c r="AR5" s="32"/>
      <c r="AS5" s="33">
        <f>(((COUNTIF(' 5ème1'!AM5:AR5,"A"))*4)+((COUNTIF(' 5ème1'!AM5:AR5,"B"))*3)+((COUNTIF(' 5ème1'!AM5:AR5,"C"))*2)+((COUNTIF(' 5ème1'!AM5:AR5,"D"))*1))/2</f>
        <v>2.5</v>
      </c>
      <c r="AT5" s="33" t="str">
        <f t="shared" ref="AT5:AT28" si="3">IF(AS5&gt;3.7,"A",IF(AS5&gt;2.8,"B",IF(AS5&gt;1.5,"C",IF(AS5&gt;=0,"D"))))</f>
        <v>C</v>
      </c>
      <c r="AU5" s="32"/>
      <c r="AV5" s="32"/>
      <c r="AW5" s="32"/>
      <c r="AX5" s="32"/>
      <c r="AY5" s="32"/>
      <c r="AZ5" s="32"/>
      <c r="BA5" s="32" t="s">
        <v>31</v>
      </c>
      <c r="BB5" s="32"/>
      <c r="BC5" s="32"/>
      <c r="BD5" s="75" t="s">
        <v>32</v>
      </c>
      <c r="BE5" s="74" t="s">
        <v>31</v>
      </c>
      <c r="BF5" s="39" t="s">
        <v>32</v>
      </c>
      <c r="BG5" s="32" t="s">
        <v>31</v>
      </c>
      <c r="BH5" s="169" t="s">
        <v>31</v>
      </c>
      <c r="BI5" s="75" t="s">
        <v>31</v>
      </c>
      <c r="BJ5" s="32"/>
      <c r="BK5" s="32"/>
      <c r="BL5" s="32"/>
      <c r="BM5" s="32"/>
      <c r="BN5" s="32"/>
      <c r="BO5" s="33">
        <f>(((COUNTIF(' 5ème1'!BA5:BN5,"A"))*4)+((COUNTIF(' 5ème1'!BA5:BN5,"B"))*3)+((COUNTIF(' 5ème1'!BA5:BN5,"C"))*2)+((COUNTIF(' 5ème1'!BA5:BN5,"D"))*1))/4</f>
        <v>4.75</v>
      </c>
      <c r="BP5" s="33" t="str">
        <f t="shared" ref="BP5:BP28" si="4">IF(BO5&gt;3.7,"A",IF(BO5&gt;2.8,"B",IF(BO5&gt;1.5,"C",IF(BO5&gt;=0,"D"))))</f>
        <v>A</v>
      </c>
      <c r="BQ5" s="32"/>
      <c r="BR5" s="32"/>
      <c r="BS5" s="32"/>
      <c r="BT5" s="32"/>
      <c r="BU5" s="32"/>
      <c r="BV5" s="32"/>
      <c r="BW5" s="33"/>
      <c r="BX5" s="33"/>
      <c r="BY5" s="38"/>
    </row>
    <row r="6" spans="1:77" ht="17.100000000000001" customHeight="1" x14ac:dyDescent="0.3">
      <c r="A6" s="108" t="s">
        <v>163</v>
      </c>
      <c r="B6" s="40" t="s">
        <v>32</v>
      </c>
      <c r="C6" s="32" t="s">
        <v>31</v>
      </c>
      <c r="D6" s="32"/>
      <c r="E6" s="33">
        <f>(((COUNTIF(' 5ème1'!B6:D6,"A"))*4)+((COUNTIF(' 5ème1'!B6:D6,"B"))*3)+((COUNTIF(' 5ème1'!B6:D6,"C"))*2)+((COUNTIF(' 5ème1'!B6:D6,"D"))*1))/1</f>
        <v>5</v>
      </c>
      <c r="F6" s="33" t="str">
        <f t="shared" si="0"/>
        <v>A</v>
      </c>
      <c r="G6" s="75" t="s">
        <v>30</v>
      </c>
      <c r="H6" s="32" t="s">
        <v>32</v>
      </c>
      <c r="I6" s="32"/>
      <c r="J6" s="33">
        <f>(((COUNTIF(' 5ème1'!G6:I6,"A"))*4)+((COUNTIF(' 5ème1'!G6:I6,"B"))*3)+((COUNTIF(' 5ème1'!G6:I6,"C"))*2)+((COUNTIF(' 5ème1'!G6:I6,"D"))*1))/1</f>
        <v>6</v>
      </c>
      <c r="K6" s="33" t="str">
        <f t="shared" si="1"/>
        <v>A</v>
      </c>
      <c r="L6" s="32"/>
      <c r="M6" s="32"/>
      <c r="N6" s="32"/>
      <c r="O6" s="33"/>
      <c r="P6" s="33"/>
      <c r="Q6" s="32" t="s">
        <v>30</v>
      </c>
      <c r="R6" s="32"/>
      <c r="S6" s="32"/>
      <c r="T6" s="33"/>
      <c r="U6" s="33"/>
      <c r="V6" s="40"/>
      <c r="W6" s="74"/>
      <c r="X6" s="39"/>
      <c r="Y6" s="75" t="s">
        <v>30</v>
      </c>
      <c r="Z6" s="74"/>
      <c r="AA6" s="39"/>
      <c r="AB6" s="75" t="s">
        <v>32</v>
      </c>
      <c r="AC6" s="74"/>
      <c r="AD6" s="39"/>
      <c r="AE6" s="32"/>
      <c r="AF6" s="32"/>
      <c r="AG6" s="32"/>
      <c r="AH6" s="32"/>
      <c r="AI6" s="32"/>
      <c r="AJ6" s="32"/>
      <c r="AK6" s="33">
        <f>(((COUNTIF(' 5ème1'!V6:AJ6,"A"))*4)+((COUNTIF(' 5ème1'!V6:AJ6,"B"))*3)+((COUNTIF(' 5ème1'!V6:AJ6,"C"))*2)+((COUNTIF(' 5ème1'!V6:AJ6,"D"))*1))/2</f>
        <v>3</v>
      </c>
      <c r="AL6" s="33" t="str">
        <f t="shared" si="2"/>
        <v>B</v>
      </c>
      <c r="AM6" s="40" t="s">
        <v>32</v>
      </c>
      <c r="AN6" s="74" t="s">
        <v>30</v>
      </c>
      <c r="AO6" s="32"/>
      <c r="AP6" s="32"/>
      <c r="AQ6" s="32"/>
      <c r="AR6" s="32"/>
      <c r="AS6" s="33">
        <f>(((COUNTIF(' 5ème1'!AM6:AR6,"A"))*4)+((COUNTIF(' 5ème1'!AM6:AR6,"B"))*3)+((COUNTIF(' 5ème1'!AM6:AR6,"C"))*2)+((COUNTIF(' 5ème1'!AM6:AR6,"D"))*1))/2</f>
        <v>3</v>
      </c>
      <c r="AT6" s="33" t="str">
        <f t="shared" si="3"/>
        <v>B</v>
      </c>
      <c r="AU6" s="32"/>
      <c r="AV6" s="32"/>
      <c r="AW6" s="32"/>
      <c r="AX6" s="32"/>
      <c r="AY6" s="32"/>
      <c r="AZ6" s="32"/>
      <c r="BA6" s="32" t="s">
        <v>32</v>
      </c>
      <c r="BB6" s="32"/>
      <c r="BC6" s="32"/>
      <c r="BD6" s="75" t="s">
        <v>32</v>
      </c>
      <c r="BE6" s="74" t="s">
        <v>33</v>
      </c>
      <c r="BF6" s="173"/>
      <c r="BG6" s="32" t="s">
        <v>33</v>
      </c>
      <c r="BH6" s="169" t="s">
        <v>33</v>
      </c>
      <c r="BI6" s="75"/>
      <c r="BJ6" s="32"/>
      <c r="BK6" s="32"/>
      <c r="BL6" s="32"/>
      <c r="BM6" s="32"/>
      <c r="BN6" s="32"/>
      <c r="BO6" s="33">
        <f>(((COUNTIF(' 5ème1'!BA6:BN6,"A"))*4)+((COUNTIF(' 5ème1'!BA6:BN6,"B"))*3)+((COUNTIF(' 5ème1'!BA6:BN6,"C"))*2)+((COUNTIF(' 5ème1'!BA6:BN6,"D"))*1))/2</f>
        <v>3.5</v>
      </c>
      <c r="BP6" s="33" t="str">
        <f t="shared" si="4"/>
        <v>B</v>
      </c>
      <c r="BQ6" s="32"/>
      <c r="BR6" s="32"/>
      <c r="BS6" s="32"/>
      <c r="BT6" s="32"/>
      <c r="BU6" s="32"/>
      <c r="BV6" s="32"/>
      <c r="BW6" s="33"/>
      <c r="BX6" s="33"/>
      <c r="BY6" s="38"/>
    </row>
    <row r="7" spans="1:77" ht="17.100000000000001" customHeight="1" x14ac:dyDescent="0.3">
      <c r="A7" s="108" t="s">
        <v>164</v>
      </c>
      <c r="B7" s="40" t="s">
        <v>30</v>
      </c>
      <c r="C7" s="32" t="s">
        <v>32</v>
      </c>
      <c r="D7" s="32"/>
      <c r="E7" s="33">
        <f>(((COUNTIF(' 5ème1'!B7:D7,"A"))*4)+((COUNTIF(' 5ème1'!B7:D7,"B"))*3)+((COUNTIF(' 5ème1'!B7:D7,"C"))*2)+((COUNTIF(' 5ème1'!B7:D7,"D"))*1))/1</f>
        <v>6</v>
      </c>
      <c r="F7" s="33" t="str">
        <f t="shared" si="0"/>
        <v>A</v>
      </c>
      <c r="G7" s="75" t="s">
        <v>31</v>
      </c>
      <c r="H7" s="32" t="s">
        <v>30</v>
      </c>
      <c r="I7" s="32"/>
      <c r="J7" s="33">
        <f>(((COUNTIF(' 5ème1'!G7:I7,"A"))*4)+((COUNTIF(' 5ème1'!G7:I7,"B"))*3)+((COUNTIF(' 5ème1'!G7:I7,"C"))*2)+((COUNTIF(' 5ème1'!G7:I7,"D"))*1))/1</f>
        <v>7</v>
      </c>
      <c r="K7" s="33" t="str">
        <f t="shared" si="1"/>
        <v>A</v>
      </c>
      <c r="L7" s="32"/>
      <c r="M7" s="32"/>
      <c r="N7" s="32"/>
      <c r="O7" s="33"/>
      <c r="P7" s="33"/>
      <c r="Q7" s="32" t="s">
        <v>31</v>
      </c>
      <c r="R7" s="32"/>
      <c r="S7" s="32"/>
      <c r="T7" s="33"/>
      <c r="U7" s="33"/>
      <c r="V7" s="40"/>
      <c r="W7" s="74"/>
      <c r="X7" s="39"/>
      <c r="Y7" s="75" t="s">
        <v>30</v>
      </c>
      <c r="Z7" s="74"/>
      <c r="AA7" s="39"/>
      <c r="AB7" s="75" t="s">
        <v>31</v>
      </c>
      <c r="AC7" s="74"/>
      <c r="AD7" s="39"/>
      <c r="AE7" s="32"/>
      <c r="AF7" s="32"/>
      <c r="AG7" s="32"/>
      <c r="AH7" s="32"/>
      <c r="AI7" s="32"/>
      <c r="AJ7" s="32"/>
      <c r="AK7" s="33">
        <f>(((COUNTIF(' 5ème1'!V7:AJ7,"A"))*4)+((COUNTIF(' 5ème1'!V7:AJ7,"B"))*3)+((COUNTIF(' 5ème1'!V7:AJ7,"C"))*2)+((COUNTIF(' 5ème1'!V7:AJ7,"D"))*1))/2</f>
        <v>3.5</v>
      </c>
      <c r="AL7" s="33" t="str">
        <f t="shared" si="2"/>
        <v>B</v>
      </c>
      <c r="AM7" s="40" t="s">
        <v>30</v>
      </c>
      <c r="AN7" s="74" t="s">
        <v>32</v>
      </c>
      <c r="AO7" s="32"/>
      <c r="AP7" s="32"/>
      <c r="AQ7" s="32"/>
      <c r="AR7" s="32"/>
      <c r="AS7" s="33">
        <f>(((COUNTIF(' 5ème1'!AM7:AR7,"A"))*4)+((COUNTIF(' 5ème1'!AM7:AR7,"B"))*3)+((COUNTIF(' 5ème1'!AM7:AR7,"C"))*2)+((COUNTIF(' 5ème1'!AM7:AR7,"D"))*1))/2</f>
        <v>3</v>
      </c>
      <c r="AT7" s="33" t="str">
        <f t="shared" si="3"/>
        <v>B</v>
      </c>
      <c r="AU7" s="32"/>
      <c r="AV7" s="32"/>
      <c r="AW7" s="32"/>
      <c r="AX7" s="32"/>
      <c r="AY7" s="32"/>
      <c r="AZ7" s="32"/>
      <c r="BA7" s="32" t="s">
        <v>31</v>
      </c>
      <c r="BB7" s="32"/>
      <c r="BC7" s="32"/>
      <c r="BD7" s="75" t="s">
        <v>32</v>
      </c>
      <c r="BE7" s="74" t="s">
        <v>32</v>
      </c>
      <c r="BF7" s="39" t="s">
        <v>30</v>
      </c>
      <c r="BG7" s="32" t="s">
        <v>31</v>
      </c>
      <c r="BH7" s="169" t="s">
        <v>32</v>
      </c>
      <c r="BI7" s="75" t="s">
        <v>32</v>
      </c>
      <c r="BJ7" s="32"/>
      <c r="BK7" s="32"/>
      <c r="BL7" s="32"/>
      <c r="BM7" s="32"/>
      <c r="BN7" s="32"/>
      <c r="BO7" s="33">
        <f>(((COUNTIF(' 5ème1'!BA7:BN7,"A"))*4)+((COUNTIF(' 5ème1'!BA7:BN7,"B"))*3)+((COUNTIF(' 5ème1'!BA7:BN7,"C"))*2)+((COUNTIF(' 5ème1'!BA7:BN7,"D"))*1))/4</f>
        <v>4.5</v>
      </c>
      <c r="BP7" s="33" t="str">
        <f t="shared" si="4"/>
        <v>A</v>
      </c>
      <c r="BQ7" s="32"/>
      <c r="BR7" s="32"/>
      <c r="BS7" s="32"/>
      <c r="BT7" s="32"/>
      <c r="BU7" s="32"/>
      <c r="BV7" s="32"/>
      <c r="BW7" s="33"/>
      <c r="BX7" s="33"/>
      <c r="BY7" s="38"/>
    </row>
    <row r="8" spans="1:77" ht="17.100000000000001" customHeight="1" x14ac:dyDescent="0.3">
      <c r="A8" s="108" t="s">
        <v>165</v>
      </c>
      <c r="B8" s="40" t="s">
        <v>30</v>
      </c>
      <c r="C8" s="32" t="s">
        <v>33</v>
      </c>
      <c r="D8" s="32"/>
      <c r="E8" s="33">
        <f>(((COUNTIF(' 5ème1'!B8:D8,"A"))*4)+((COUNTIF(' 5ème1'!B8:D8,"B"))*3)+((COUNTIF(' 5ème1'!B8:D8,"C"))*2)+((COUNTIF(' 5ème1'!B8:D8,"D"))*1))/1</f>
        <v>5</v>
      </c>
      <c r="F8" s="33" t="str">
        <f t="shared" si="0"/>
        <v>A</v>
      </c>
      <c r="G8" s="75" t="s">
        <v>32</v>
      </c>
      <c r="H8" s="32" t="s">
        <v>30</v>
      </c>
      <c r="I8" s="32"/>
      <c r="J8" s="33">
        <f>(((COUNTIF(' 5ème1'!G8:I8,"A"))*4)+((COUNTIF(' 5ème1'!G8:I8,"B"))*3)+((COUNTIF(' 5ème1'!G8:I8,"C"))*2)+((COUNTIF(' 5ème1'!G8:I8,"D"))*1))/1</f>
        <v>6</v>
      </c>
      <c r="K8" s="33" t="str">
        <f t="shared" si="1"/>
        <v>A</v>
      </c>
      <c r="L8" s="32"/>
      <c r="M8" s="32"/>
      <c r="N8" s="32"/>
      <c r="O8" s="33"/>
      <c r="P8" s="33"/>
      <c r="Q8" s="32" t="s">
        <v>30</v>
      </c>
      <c r="R8" s="32"/>
      <c r="S8" s="32"/>
      <c r="T8" s="33"/>
      <c r="U8" s="33"/>
      <c r="V8" s="40"/>
      <c r="W8" s="74"/>
      <c r="X8" s="39"/>
      <c r="Y8" s="75" t="s">
        <v>32</v>
      </c>
      <c r="Z8" s="74"/>
      <c r="AA8" s="39"/>
      <c r="AB8" s="75" t="s">
        <v>30</v>
      </c>
      <c r="AC8" s="74"/>
      <c r="AD8" s="39"/>
      <c r="AE8" s="32"/>
      <c r="AF8" s="32"/>
      <c r="AG8" s="32"/>
      <c r="AH8" s="32"/>
      <c r="AI8" s="32"/>
      <c r="AJ8" s="32"/>
      <c r="AK8" s="33">
        <f>(((COUNTIF(' 5ème1'!V8:AJ8,"A"))*4)+((COUNTIF(' 5ème1'!V8:AJ8,"B"))*3)+((COUNTIF(' 5ème1'!V8:AJ8,"C"))*2)+((COUNTIF(' 5ème1'!V8:AJ8,"D"))*1))/2</f>
        <v>3</v>
      </c>
      <c r="AL8" s="33" t="str">
        <f t="shared" si="2"/>
        <v>B</v>
      </c>
      <c r="AM8" s="40" t="s">
        <v>30</v>
      </c>
      <c r="AN8" s="74" t="s">
        <v>32</v>
      </c>
      <c r="AO8" s="32"/>
      <c r="AP8" s="32"/>
      <c r="AQ8" s="32"/>
      <c r="AR8" s="32"/>
      <c r="AS8" s="33">
        <f>(((COUNTIF(' 5ème1'!AM8:AR8,"A"))*4)+((COUNTIF(' 5ème1'!AM8:AR8,"B"))*3)+((COUNTIF(' 5ème1'!AM8:AR8,"C"))*2)+((COUNTIF(' 5ème1'!AM8:AR8,"D"))*1))/2</f>
        <v>3</v>
      </c>
      <c r="AT8" s="33" t="str">
        <f t="shared" si="3"/>
        <v>B</v>
      </c>
      <c r="AU8" s="32"/>
      <c r="AV8" s="32"/>
      <c r="AW8" s="32"/>
      <c r="AX8" s="32"/>
      <c r="AY8" s="32"/>
      <c r="AZ8" s="32"/>
      <c r="BA8" s="32" t="s">
        <v>30</v>
      </c>
      <c r="BB8" s="32"/>
      <c r="BC8" s="32"/>
      <c r="BD8" s="75" t="s">
        <v>32</v>
      </c>
      <c r="BE8" s="74" t="s">
        <v>32</v>
      </c>
      <c r="BF8" s="39" t="s">
        <v>30</v>
      </c>
      <c r="BG8" s="32" t="s">
        <v>31</v>
      </c>
      <c r="BH8" s="169" t="s">
        <v>31</v>
      </c>
      <c r="BI8" s="75" t="s">
        <v>31</v>
      </c>
      <c r="BJ8" s="32"/>
      <c r="BK8" s="32"/>
      <c r="BL8" s="32"/>
      <c r="BM8" s="32"/>
      <c r="BN8" s="32"/>
      <c r="BO8" s="33">
        <f>(((COUNTIF(' 5ème1'!BA8:BN8,"A"))*4)+((COUNTIF(' 5ème1'!BA8:BN8,"B"))*3)+((COUNTIF(' 5ème1'!BA8:BN8,"C"))*2)+((COUNTIF(' 5ème1'!BA8:BN8,"D"))*1))/4</f>
        <v>5.25</v>
      </c>
      <c r="BP8" s="33" t="str">
        <f t="shared" si="4"/>
        <v>A</v>
      </c>
      <c r="BQ8" s="32"/>
      <c r="BR8" s="32"/>
      <c r="BS8" s="32"/>
      <c r="BT8" s="32"/>
      <c r="BU8" s="32"/>
      <c r="BV8" s="32"/>
      <c r="BW8" s="33"/>
      <c r="BX8" s="33"/>
      <c r="BY8" s="38"/>
    </row>
    <row r="9" spans="1:77" ht="17.100000000000001" customHeight="1" x14ac:dyDescent="0.3">
      <c r="A9" s="108" t="s">
        <v>166</v>
      </c>
      <c r="B9" s="40" t="s">
        <v>32</v>
      </c>
      <c r="C9" s="32" t="s">
        <v>31</v>
      </c>
      <c r="D9" s="32"/>
      <c r="E9" s="33">
        <f>(((COUNTIF(' 5ème1'!B9:D9,"A"))*4)+((COUNTIF(' 5ème1'!B9:D9,"B"))*3)+((COUNTIF(' 5ème1'!B9:D9,"C"))*2)+((COUNTIF(' 5ème1'!B9:D9,"D"))*1))/1</f>
        <v>5</v>
      </c>
      <c r="F9" s="33" t="str">
        <f t="shared" si="0"/>
        <v>A</v>
      </c>
      <c r="G9" s="75" t="s">
        <v>31</v>
      </c>
      <c r="H9" s="32" t="s">
        <v>30</v>
      </c>
      <c r="I9" s="32"/>
      <c r="J9" s="33">
        <f>(((COUNTIF(' 5ème1'!G9:I9,"A"))*4)+((COUNTIF(' 5ème1'!G9:I9,"B"))*3)+((COUNTIF(' 5ème1'!G9:I9,"C"))*2)+((COUNTIF(' 5ème1'!G9:I9,"D"))*1))/1</f>
        <v>7</v>
      </c>
      <c r="K9" s="33" t="str">
        <f t="shared" si="1"/>
        <v>A</v>
      </c>
      <c r="L9" s="32"/>
      <c r="M9" s="32"/>
      <c r="N9" s="32"/>
      <c r="O9" s="33"/>
      <c r="P9" s="33"/>
      <c r="Q9" s="32" t="s">
        <v>31</v>
      </c>
      <c r="R9" s="32"/>
      <c r="S9" s="32"/>
      <c r="T9" s="33"/>
      <c r="U9" s="33"/>
      <c r="V9" s="42"/>
      <c r="W9" s="77"/>
      <c r="X9" s="41"/>
      <c r="Y9" s="78" t="s">
        <v>30</v>
      </c>
      <c r="Z9" s="77"/>
      <c r="AA9" s="41"/>
      <c r="AB9" s="78" t="s">
        <v>31</v>
      </c>
      <c r="AC9" s="77"/>
      <c r="AD9" s="41"/>
      <c r="AE9" s="32"/>
      <c r="AF9" s="32"/>
      <c r="AG9" s="32"/>
      <c r="AH9" s="32"/>
      <c r="AI9" s="32"/>
      <c r="AJ9" s="32"/>
      <c r="AK9" s="33">
        <f>(((COUNTIF(' 5ème1'!V9:AJ9,"A"))*4)+((COUNTIF(' 5ème1'!V9:AJ9,"B"))*3)+((COUNTIF(' 5ème1'!V9:AJ9,"C"))*2)+((COUNTIF(' 5ème1'!V9:AJ9,"D"))*1))/2</f>
        <v>3.5</v>
      </c>
      <c r="AL9" s="33" t="str">
        <f t="shared" si="2"/>
        <v>B</v>
      </c>
      <c r="AM9" s="42" t="s">
        <v>31</v>
      </c>
      <c r="AN9" s="77" t="s">
        <v>32</v>
      </c>
      <c r="AO9" s="32"/>
      <c r="AP9" s="32"/>
      <c r="AQ9" s="32"/>
      <c r="AR9" s="32"/>
      <c r="AS9" s="33">
        <f>(((COUNTIF(' 5ème1'!AM9:AR9,"A"))*4)+((COUNTIF(' 5ème1'!AM9:AR9,"B"))*3)+((COUNTIF(' 5ème1'!AM9:AR9,"C"))*2)+((COUNTIF(' 5ème1'!AM9:AR9,"D"))*1))/2</f>
        <v>2.5</v>
      </c>
      <c r="AT9" s="33" t="str">
        <f t="shared" si="3"/>
        <v>C</v>
      </c>
      <c r="AU9" s="32"/>
      <c r="AV9" s="32"/>
      <c r="AW9" s="32"/>
      <c r="AX9" s="32"/>
      <c r="AY9" s="32"/>
      <c r="AZ9" s="32"/>
      <c r="BA9" s="32" t="s">
        <v>31</v>
      </c>
      <c r="BB9" s="32"/>
      <c r="BC9" s="32"/>
      <c r="BD9" s="78" t="s">
        <v>32</v>
      </c>
      <c r="BE9" s="77" t="s">
        <v>32</v>
      </c>
      <c r="BF9" s="41" t="s">
        <v>33</v>
      </c>
      <c r="BG9" s="32" t="s">
        <v>32</v>
      </c>
      <c r="BH9" s="168" t="s">
        <v>33</v>
      </c>
      <c r="BI9" s="78" t="s">
        <v>32</v>
      </c>
      <c r="BJ9" s="32"/>
      <c r="BK9" s="32"/>
      <c r="BL9" s="32"/>
      <c r="BM9" s="32"/>
      <c r="BN9" s="32"/>
      <c r="BO9" s="33">
        <f>(((COUNTIF(' 5ème1'!BA9:BN9,"A"))*4)+((COUNTIF(' 5ème1'!BA9:BN9,"B"))*3)+((COUNTIF(' 5ème1'!BA9:BN9,"C"))*2)+((COUNTIF(' 5ème1'!BA9:BN9,"D"))*1))/4</f>
        <v>3.25</v>
      </c>
      <c r="BP9" s="33" t="str">
        <f t="shared" si="4"/>
        <v>B</v>
      </c>
      <c r="BQ9" s="32"/>
      <c r="BR9" s="32"/>
      <c r="BS9" s="32"/>
      <c r="BT9" s="32"/>
      <c r="BU9" s="32"/>
      <c r="BV9" s="32"/>
      <c r="BW9" s="33"/>
      <c r="BX9" s="33"/>
      <c r="BY9" s="38"/>
    </row>
    <row r="10" spans="1:77" ht="17.100000000000001" customHeight="1" x14ac:dyDescent="0.3">
      <c r="A10" s="108" t="s">
        <v>167</v>
      </c>
      <c r="B10" s="40" t="s">
        <v>30</v>
      </c>
      <c r="C10" s="32" t="s">
        <v>31</v>
      </c>
      <c r="D10" s="32"/>
      <c r="E10" s="33">
        <f>(((COUNTIF(' 5ème1'!B10:D10,"A"))*4)+((COUNTIF(' 5ème1'!B10:D10,"B"))*3)+((COUNTIF(' 5ème1'!B10:D10,"C"))*2)+((COUNTIF(' 5ème1'!B10:D10,"D"))*1))/1</f>
        <v>7</v>
      </c>
      <c r="F10" s="33" t="str">
        <f t="shared" si="0"/>
        <v>A</v>
      </c>
      <c r="G10" s="75" t="s">
        <v>31</v>
      </c>
      <c r="H10" s="32" t="s">
        <v>30</v>
      </c>
      <c r="I10" s="32"/>
      <c r="J10" s="33">
        <f>(((COUNTIF(' 5ème1'!G10:I10,"A"))*4)+((COUNTIF(' 5ème1'!G10:I10,"B"))*3)+((COUNTIF(' 5ème1'!G10:I10,"C"))*2)+((COUNTIF(' 5ème1'!G10:I10,"D"))*1))/1</f>
        <v>7</v>
      </c>
      <c r="K10" s="33" t="str">
        <f t="shared" si="1"/>
        <v>A</v>
      </c>
      <c r="L10" s="32"/>
      <c r="M10" s="32"/>
      <c r="N10" s="32"/>
      <c r="O10" s="33"/>
      <c r="P10" s="33"/>
      <c r="Q10" s="32" t="s">
        <v>31</v>
      </c>
      <c r="R10" s="32"/>
      <c r="S10" s="32"/>
      <c r="T10" s="33"/>
      <c r="U10" s="33"/>
      <c r="V10" s="42"/>
      <c r="W10" s="77"/>
      <c r="X10" s="41"/>
      <c r="Y10" s="78" t="s">
        <v>32</v>
      </c>
      <c r="Z10" s="77"/>
      <c r="AA10" s="41"/>
      <c r="AB10" s="78" t="s">
        <v>30</v>
      </c>
      <c r="AC10" s="77"/>
      <c r="AD10" s="41"/>
      <c r="AE10" s="32"/>
      <c r="AF10" s="32"/>
      <c r="AG10" s="32"/>
      <c r="AH10" s="32"/>
      <c r="AI10" s="32"/>
      <c r="AJ10" s="32"/>
      <c r="AK10" s="33">
        <f>(((COUNTIF(' 5ème1'!V10:AJ10,"A"))*4)+((COUNTIF(' 5ème1'!V10:AJ10,"B"))*3)+((COUNTIF(' 5ème1'!V10:AJ10,"C"))*2)+((COUNTIF(' 5ème1'!V10:AJ10,"D"))*1))/2</f>
        <v>3</v>
      </c>
      <c r="AL10" s="33" t="str">
        <f t="shared" si="2"/>
        <v>B</v>
      </c>
      <c r="AM10" s="42" t="s">
        <v>30</v>
      </c>
      <c r="AN10" s="77" t="s">
        <v>30</v>
      </c>
      <c r="AO10" s="32"/>
      <c r="AP10" s="32"/>
      <c r="AQ10" s="32"/>
      <c r="AR10" s="32"/>
      <c r="AS10" s="33">
        <f>(((COUNTIF(' 5ème1'!AM10:AR10,"A"))*4)+((COUNTIF(' 5ème1'!AM10:AR10,"B"))*3)+((COUNTIF(' 5ème1'!AM10:AR10,"C"))*2)+((COUNTIF(' 5ème1'!AM10:AR10,"D"))*1))/2</f>
        <v>4</v>
      </c>
      <c r="AT10" s="33" t="str">
        <f t="shared" si="3"/>
        <v>A</v>
      </c>
      <c r="AU10" s="32"/>
      <c r="AV10" s="32"/>
      <c r="AW10" s="32"/>
      <c r="AX10" s="32"/>
      <c r="AY10" s="32"/>
      <c r="AZ10" s="32"/>
      <c r="BA10" s="32" t="s">
        <v>31</v>
      </c>
      <c r="BB10" s="32"/>
      <c r="BC10" s="32"/>
      <c r="BD10" s="78" t="s">
        <v>32</v>
      </c>
      <c r="BE10" s="77" t="s">
        <v>32</v>
      </c>
      <c r="BF10" s="41" t="s">
        <v>30</v>
      </c>
      <c r="BG10" s="32" t="s">
        <v>31</v>
      </c>
      <c r="BH10" s="168" t="s">
        <v>31</v>
      </c>
      <c r="BI10" s="78" t="s">
        <v>31</v>
      </c>
      <c r="BJ10" s="32"/>
      <c r="BK10" s="32"/>
      <c r="BL10" s="32"/>
      <c r="BM10" s="32"/>
      <c r="BN10" s="32"/>
      <c r="BO10" s="33">
        <f>(((COUNTIF(' 5ème1'!BA10:BN10,"A"))*4)+((COUNTIF(' 5ème1'!BA10:BN10,"B"))*3)+((COUNTIF(' 5ème1'!BA10:BN10,"C"))*2)+((COUNTIF(' 5ème1'!BA10:BN10,"D"))*1))/4</f>
        <v>5</v>
      </c>
      <c r="BP10" s="33" t="str">
        <f t="shared" si="4"/>
        <v>A</v>
      </c>
      <c r="BQ10" s="32"/>
      <c r="BR10" s="32"/>
      <c r="BS10" s="32"/>
      <c r="BT10" s="32"/>
      <c r="BU10" s="32"/>
      <c r="BV10" s="32"/>
      <c r="BW10" s="33"/>
      <c r="BX10" s="33"/>
      <c r="BY10" s="38"/>
    </row>
    <row r="11" spans="1:77" ht="17.100000000000001" customHeight="1" x14ac:dyDescent="0.3">
      <c r="A11" s="108" t="s">
        <v>168</v>
      </c>
      <c r="B11" s="40" t="s">
        <v>30</v>
      </c>
      <c r="C11" s="32" t="s">
        <v>33</v>
      </c>
      <c r="D11" s="32"/>
      <c r="E11" s="33">
        <f>(((COUNTIF(' 5ème1'!B11:D11,"A"))*4)+((COUNTIF(' 5ème1'!B11:D11,"B"))*3)+((COUNTIF(' 5ème1'!B11:D11,"C"))*2)+((COUNTIF(' 5ème1'!B11:D11,"D"))*1))/1</f>
        <v>5</v>
      </c>
      <c r="F11" s="33" t="str">
        <f t="shared" si="0"/>
        <v>A</v>
      </c>
      <c r="G11" s="75" t="s">
        <v>31</v>
      </c>
      <c r="H11" s="32" t="s">
        <v>30</v>
      </c>
      <c r="I11" s="32"/>
      <c r="J11" s="33">
        <f>(((COUNTIF(' 5ème1'!G11:I11,"A"))*4)+((COUNTIF(' 5ème1'!G11:I11,"B"))*3)+((COUNTIF(' 5ème1'!G11:I11,"C"))*2)+((COUNTIF(' 5ème1'!G11:I11,"D"))*1))/1</f>
        <v>7</v>
      </c>
      <c r="K11" s="33" t="str">
        <f t="shared" si="1"/>
        <v>A</v>
      </c>
      <c r="L11" s="32"/>
      <c r="M11" s="32"/>
      <c r="N11" s="32"/>
      <c r="O11" s="33"/>
      <c r="P11" s="33"/>
      <c r="Q11" s="32" t="s">
        <v>30</v>
      </c>
      <c r="R11" s="32"/>
      <c r="S11" s="32"/>
      <c r="T11" s="33"/>
      <c r="U11" s="33"/>
      <c r="V11" s="42"/>
      <c r="W11" s="77"/>
      <c r="X11" s="41"/>
      <c r="Y11" s="78" t="s">
        <v>32</v>
      </c>
      <c r="Z11" s="77"/>
      <c r="AA11" s="41"/>
      <c r="AB11" s="78" t="s">
        <v>31</v>
      </c>
      <c r="AC11" s="77"/>
      <c r="AD11" s="41"/>
      <c r="AE11" s="32"/>
      <c r="AF11" s="32"/>
      <c r="AG11" s="32"/>
      <c r="AH11" s="32"/>
      <c r="AI11" s="32"/>
      <c r="AJ11" s="32"/>
      <c r="AK11" s="33">
        <f>(((COUNTIF(' 5ème1'!V11:AJ11,"A"))*4)+((COUNTIF(' 5ème1'!V11:AJ11,"B"))*3)+((COUNTIF(' 5ème1'!V11:AJ11,"C"))*2)+((COUNTIF(' 5ème1'!V11:AJ11,"D"))*1))/2</f>
        <v>2.5</v>
      </c>
      <c r="AL11" s="33" t="str">
        <f t="shared" si="2"/>
        <v>C</v>
      </c>
      <c r="AM11" s="42" t="s">
        <v>30</v>
      </c>
      <c r="AN11" s="77" t="s">
        <v>30</v>
      </c>
      <c r="AO11" s="32"/>
      <c r="AP11" s="32"/>
      <c r="AQ11" s="32"/>
      <c r="AR11" s="32"/>
      <c r="AS11" s="33">
        <f>(((COUNTIF(' 5ème1'!AM11:AR11,"A"))*4)+((COUNTIF(' 5ème1'!AM11:AR11,"B"))*3)+((COUNTIF(' 5ème1'!AM11:AR11,"C"))*2)+((COUNTIF(' 5ème1'!AM11:AR11,"D"))*1))/2</f>
        <v>4</v>
      </c>
      <c r="AT11" s="33" t="str">
        <f t="shared" si="3"/>
        <v>A</v>
      </c>
      <c r="AU11" s="32"/>
      <c r="AV11" s="32"/>
      <c r="AW11" s="32"/>
      <c r="AX11" s="32"/>
      <c r="AY11" s="32"/>
      <c r="AZ11" s="32"/>
      <c r="BA11" s="32" t="s">
        <v>30</v>
      </c>
      <c r="BB11" s="32"/>
      <c r="BC11" s="32"/>
      <c r="BD11" s="78" t="s">
        <v>32</v>
      </c>
      <c r="BE11" s="77" t="s">
        <v>31</v>
      </c>
      <c r="BF11" s="41" t="s">
        <v>30</v>
      </c>
      <c r="BG11" s="32" t="s">
        <v>31</v>
      </c>
      <c r="BH11" s="168" t="s">
        <v>31</v>
      </c>
      <c r="BI11" s="78" t="s">
        <v>31</v>
      </c>
      <c r="BJ11" s="32"/>
      <c r="BK11" s="32"/>
      <c r="BL11" s="32"/>
      <c r="BM11" s="32"/>
      <c r="BN11" s="32"/>
      <c r="BO11" s="33">
        <f>(((COUNTIF(' 5ème1'!BA11:BN11,"A"))*4)+((COUNTIF(' 5ème1'!BA11:BN11,"B"))*3)+((COUNTIF(' 5ème1'!BA11:BN11,"C"))*2)+((COUNTIF(' 5ème1'!BA11:BN11,"D"))*1))/4</f>
        <v>5.5</v>
      </c>
      <c r="BP11" s="33" t="str">
        <f t="shared" si="4"/>
        <v>A</v>
      </c>
      <c r="BQ11" s="32"/>
      <c r="BR11" s="32"/>
      <c r="BS11" s="32"/>
      <c r="BT11" s="32"/>
      <c r="BU11" s="32"/>
      <c r="BV11" s="32"/>
      <c r="BW11" s="33"/>
      <c r="BX11" s="33"/>
      <c r="BY11" s="38"/>
    </row>
    <row r="12" spans="1:77" ht="17.100000000000001" customHeight="1" x14ac:dyDescent="0.3">
      <c r="A12" s="108" t="s">
        <v>169</v>
      </c>
      <c r="B12" s="40" t="s">
        <v>30</v>
      </c>
      <c r="C12" s="32" t="s">
        <v>31</v>
      </c>
      <c r="D12" s="32"/>
      <c r="E12" s="33">
        <f>(((COUNTIF(' 5ème1'!B12:D12,"A"))*4)+((COUNTIF(' 5ème1'!B12:D12,"B"))*3)+((COUNTIF(' 5ème1'!B12:D12,"C"))*2)+((COUNTIF(' 5ème1'!B12:D12,"D"))*1))/1</f>
        <v>7</v>
      </c>
      <c r="F12" s="33" t="str">
        <f t="shared" si="0"/>
        <v>A</v>
      </c>
      <c r="G12" s="75" t="s">
        <v>31</v>
      </c>
      <c r="H12" s="32" t="s">
        <v>30</v>
      </c>
      <c r="I12" s="32"/>
      <c r="J12" s="33">
        <f>(((COUNTIF(' 5ème1'!G12:I12,"A"))*4)+((COUNTIF(' 5ème1'!G12:I12,"B"))*3)+((COUNTIF(' 5ème1'!G12:I12,"C"))*2)+((COUNTIF(' 5ème1'!G12:I12,"D"))*1))/1</f>
        <v>7</v>
      </c>
      <c r="K12" s="33" t="str">
        <f t="shared" si="1"/>
        <v>A</v>
      </c>
      <c r="L12" s="32"/>
      <c r="M12" s="32"/>
      <c r="N12" s="32"/>
      <c r="O12" s="33"/>
      <c r="P12" s="33"/>
      <c r="Q12" s="32" t="s">
        <v>30</v>
      </c>
      <c r="R12" s="32"/>
      <c r="S12" s="32"/>
      <c r="T12" s="33"/>
      <c r="U12" s="33"/>
      <c r="V12" s="42"/>
      <c r="W12" s="77"/>
      <c r="X12" s="41"/>
      <c r="Y12" s="78" t="s">
        <v>30</v>
      </c>
      <c r="Z12" s="77"/>
      <c r="AA12" s="41"/>
      <c r="AB12" s="78" t="s">
        <v>32</v>
      </c>
      <c r="AC12" s="77"/>
      <c r="AD12" s="41"/>
      <c r="AE12" s="32"/>
      <c r="AF12" s="32"/>
      <c r="AG12" s="32"/>
      <c r="AH12" s="32"/>
      <c r="AI12" s="32"/>
      <c r="AJ12" s="32"/>
      <c r="AK12" s="33">
        <f>(((COUNTIF(' 5ème1'!V12:AJ12,"A"))*4)+((COUNTIF(' 5ème1'!V12:AJ12,"B"))*3)+((COUNTIF(' 5ème1'!V12:AJ12,"C"))*2)+((COUNTIF(' 5ème1'!V12:AJ12,"D"))*1))/2</f>
        <v>3</v>
      </c>
      <c r="AL12" s="33" t="str">
        <f t="shared" si="2"/>
        <v>B</v>
      </c>
      <c r="AM12" s="42" t="s">
        <v>30</v>
      </c>
      <c r="AN12" s="77" t="s">
        <v>30</v>
      </c>
      <c r="AO12" s="32"/>
      <c r="AP12" s="32"/>
      <c r="AQ12" s="32"/>
      <c r="AR12" s="32"/>
      <c r="AS12" s="33">
        <f>(((COUNTIF(' 5ème1'!AM12:AR12,"A"))*4)+((COUNTIF(' 5ème1'!AM12:AR12,"B"))*3)+((COUNTIF(' 5ème1'!AM12:AR12,"C"))*2)+((COUNTIF(' 5ème1'!AM12:AR12,"D"))*1))/2</f>
        <v>4</v>
      </c>
      <c r="AT12" s="33" t="str">
        <f t="shared" si="3"/>
        <v>A</v>
      </c>
      <c r="AU12" s="32"/>
      <c r="AV12" s="32"/>
      <c r="AW12" s="32"/>
      <c r="AX12" s="32"/>
      <c r="AY12" s="32"/>
      <c r="AZ12" s="32"/>
      <c r="BA12" s="32" t="s">
        <v>30</v>
      </c>
      <c r="BB12" s="32"/>
      <c r="BC12" s="32"/>
      <c r="BD12" s="78" t="s">
        <v>32</v>
      </c>
      <c r="BE12" s="77" t="s">
        <v>32</v>
      </c>
      <c r="BF12" s="172"/>
      <c r="BG12" s="32" t="s">
        <v>31</v>
      </c>
      <c r="BH12" s="168" t="s">
        <v>33</v>
      </c>
      <c r="BI12" s="78"/>
      <c r="BJ12" s="32"/>
      <c r="BK12" s="32"/>
      <c r="BL12" s="32"/>
      <c r="BM12" s="32"/>
      <c r="BN12" s="32"/>
      <c r="BO12" s="33">
        <f>(((COUNTIF(' 5ème1'!BA12:BN12,"A"))*4)+((COUNTIF(' 5ème1'!BA12:BN12,"B"))*3)+((COUNTIF(' 5ème1'!BA12:BN12,"C"))*2)+((COUNTIF(' 5ème1'!BA12:BN12,"D"))*1))/2</f>
        <v>6</v>
      </c>
      <c r="BP12" s="33" t="str">
        <f t="shared" si="4"/>
        <v>A</v>
      </c>
      <c r="BQ12" s="32"/>
      <c r="BR12" s="32"/>
      <c r="BS12" s="32"/>
      <c r="BT12" s="32"/>
      <c r="BU12" s="32"/>
      <c r="BV12" s="32"/>
      <c r="BW12" s="33"/>
      <c r="BX12" s="33"/>
      <c r="BY12" s="38"/>
    </row>
    <row r="13" spans="1:77" ht="17.100000000000001" customHeight="1" x14ac:dyDescent="0.3">
      <c r="A13" s="108" t="s">
        <v>170</v>
      </c>
      <c r="B13" s="40" t="s">
        <v>30</v>
      </c>
      <c r="C13" s="32" t="s">
        <v>33</v>
      </c>
      <c r="D13" s="32"/>
      <c r="E13" s="33">
        <f>(((COUNTIF(' 5ème1'!B13:D13,"A"))*4)+((COUNTIF(' 5ème1'!B13:D13,"B"))*3)+((COUNTIF(' 5ème1'!B13:D13,"C"))*2)+((COUNTIF(' 5ème1'!B13:D13,"D"))*1))/1</f>
        <v>5</v>
      </c>
      <c r="F13" s="33" t="str">
        <f t="shared" si="0"/>
        <v>A</v>
      </c>
      <c r="G13" s="174"/>
      <c r="H13" s="32" t="s">
        <v>30</v>
      </c>
      <c r="I13" s="32"/>
      <c r="J13" s="33"/>
      <c r="K13" s="33" t="str">
        <f t="shared" si="1"/>
        <v>D</v>
      </c>
      <c r="L13" s="32"/>
      <c r="M13" s="32"/>
      <c r="N13" s="32"/>
      <c r="O13" s="33"/>
      <c r="P13" s="33"/>
      <c r="Q13" s="32" t="s">
        <v>30</v>
      </c>
      <c r="R13" s="32"/>
      <c r="S13" s="32"/>
      <c r="T13" s="33"/>
      <c r="U13" s="33"/>
      <c r="V13" s="42"/>
      <c r="W13" s="77"/>
      <c r="X13" s="41"/>
      <c r="Y13" s="175"/>
      <c r="Z13" s="77"/>
      <c r="AA13" s="41"/>
      <c r="AB13" s="78" t="s">
        <v>31</v>
      </c>
      <c r="AC13" s="77"/>
      <c r="AD13" s="41"/>
      <c r="AE13" s="32"/>
      <c r="AF13" s="32"/>
      <c r="AG13" s="32"/>
      <c r="AH13" s="32"/>
      <c r="AI13" s="32"/>
      <c r="AJ13" s="32"/>
      <c r="AK13" s="33">
        <f>(((COUNTIF(' 5ème1'!V13:AJ13,"A"))*4)+((COUNTIF(' 5ème1'!V13:AJ13,"B"))*3)+((COUNTIF(' 5ème1'!V13:AJ13,"C"))*2)+((COUNTIF(' 5ème1'!V13:AJ13,"D"))*1))/2</f>
        <v>1.5</v>
      </c>
      <c r="AL13" s="33" t="str">
        <f t="shared" si="2"/>
        <v>D</v>
      </c>
      <c r="AM13" s="42" t="s">
        <v>31</v>
      </c>
      <c r="AN13" s="77" t="s">
        <v>32</v>
      </c>
      <c r="AO13" s="32"/>
      <c r="AP13" s="32"/>
      <c r="AQ13" s="32"/>
      <c r="AR13" s="32"/>
      <c r="AS13" s="33">
        <f>(((COUNTIF(' 5ème1'!AM13:AR13,"A"))*4)+((COUNTIF(' 5ème1'!AM13:AR13,"B"))*3)+((COUNTIF(' 5ème1'!AM13:AR13,"C"))*2)+((COUNTIF(' 5ème1'!AM13:AR13,"D"))*1))/2</f>
        <v>2.5</v>
      </c>
      <c r="AT13" s="33" t="str">
        <f t="shared" si="3"/>
        <v>C</v>
      </c>
      <c r="AU13" s="32"/>
      <c r="AV13" s="32"/>
      <c r="AW13" s="32"/>
      <c r="AX13" s="32"/>
      <c r="AY13" s="32"/>
      <c r="AZ13" s="32"/>
      <c r="BA13" s="32" t="s">
        <v>32</v>
      </c>
      <c r="BB13" s="32"/>
      <c r="BC13" s="32"/>
      <c r="BD13" s="78" t="s">
        <v>32</v>
      </c>
      <c r="BE13" s="171"/>
      <c r="BF13" s="41" t="s">
        <v>30</v>
      </c>
      <c r="BG13" s="32" t="s">
        <v>32</v>
      </c>
      <c r="BH13" s="168" t="s">
        <v>31</v>
      </c>
      <c r="BI13" s="78" t="s">
        <v>31</v>
      </c>
      <c r="BJ13" s="32"/>
      <c r="BK13" s="32"/>
      <c r="BL13" s="32"/>
      <c r="BM13" s="32"/>
      <c r="BN13" s="32"/>
      <c r="BO13" s="33">
        <f>(((COUNTIF(' 5ème1'!BA13:BN13,"A"))*4)+((COUNTIF(' 5ème1'!BA13:BN13,"B"))*3)+((COUNTIF(' 5ème1'!BA13:BN13,"C"))*2)+((COUNTIF(' 5ème1'!BA13:BN13,"D"))*1))/3</f>
        <v>5.333333333333333</v>
      </c>
      <c r="BP13" s="33" t="str">
        <f t="shared" si="4"/>
        <v>A</v>
      </c>
      <c r="BQ13" s="32"/>
      <c r="BR13" s="32"/>
      <c r="BS13" s="32"/>
      <c r="BT13" s="32"/>
      <c r="BU13" s="32"/>
      <c r="BV13" s="32"/>
      <c r="BW13" s="33"/>
      <c r="BX13" s="33"/>
      <c r="BY13" s="38"/>
    </row>
    <row r="14" spans="1:77" ht="17.100000000000001" customHeight="1" x14ac:dyDescent="0.3">
      <c r="A14" s="108" t="s">
        <v>171</v>
      </c>
      <c r="B14" s="40" t="s">
        <v>32</v>
      </c>
      <c r="C14" s="32" t="s">
        <v>33</v>
      </c>
      <c r="D14" s="32"/>
      <c r="E14" s="33">
        <f>(((COUNTIF(' 5ème1'!B14:D14,"A"))*4)+((COUNTIF(' 5ème1'!B14:D14,"B"))*3)+((COUNTIF(' 5ème1'!B14:D14,"C"))*2)+((COUNTIF(' 5ème1'!B14:D14,"D"))*1))/1</f>
        <v>3</v>
      </c>
      <c r="F14" s="33" t="str">
        <f t="shared" si="0"/>
        <v>B</v>
      </c>
      <c r="G14" s="75" t="s">
        <v>33</v>
      </c>
      <c r="H14" s="32" t="s">
        <v>31</v>
      </c>
      <c r="I14" s="32"/>
      <c r="J14" s="33">
        <f>(((COUNTIF(' 5ème1'!G14:I14,"A"))*4)+((COUNTIF(' 5ème1'!G14:I14,"B"))*3)+((COUNTIF(' 5ème1'!G14:I14,"C"))*2)+((COUNTIF(' 5ème1'!G14:I14,"D"))*1))/1</f>
        <v>4</v>
      </c>
      <c r="K14" s="33" t="str">
        <f t="shared" si="1"/>
        <v>A</v>
      </c>
      <c r="L14" s="32"/>
      <c r="M14" s="32"/>
      <c r="N14" s="32"/>
      <c r="O14" s="33"/>
      <c r="P14" s="33"/>
      <c r="Q14" s="32" t="s">
        <v>30</v>
      </c>
      <c r="R14" s="32"/>
      <c r="S14" s="32"/>
      <c r="T14" s="33"/>
      <c r="U14" s="33"/>
      <c r="V14" s="42"/>
      <c r="W14" s="77"/>
      <c r="X14" s="41"/>
      <c r="Y14" s="78" t="s">
        <v>30</v>
      </c>
      <c r="Z14" s="77"/>
      <c r="AA14" s="41"/>
      <c r="AB14" s="78" t="s">
        <v>31</v>
      </c>
      <c r="AC14" s="77"/>
      <c r="AD14" s="41"/>
      <c r="AE14" s="32"/>
      <c r="AF14" s="32"/>
      <c r="AG14" s="32"/>
      <c r="AH14" s="32"/>
      <c r="AI14" s="32"/>
      <c r="AJ14" s="32"/>
      <c r="AK14" s="33">
        <f>(((COUNTIF(' 5ème1'!V14:AJ14,"A"))*4)+((COUNTIF(' 5ème1'!V14:AJ14,"B"))*3)+((COUNTIF(' 5ème1'!V14:AJ14,"C"))*2)+((COUNTIF(' 5ème1'!V14:AJ14,"D"))*1))/2</f>
        <v>3.5</v>
      </c>
      <c r="AL14" s="33" t="str">
        <f t="shared" si="2"/>
        <v>B</v>
      </c>
      <c r="AM14" s="42" t="s">
        <v>31</v>
      </c>
      <c r="AN14" s="77" t="s">
        <v>32</v>
      </c>
      <c r="AO14" s="32"/>
      <c r="AP14" s="32"/>
      <c r="AQ14" s="32"/>
      <c r="AR14" s="32"/>
      <c r="AS14" s="33">
        <f>(((COUNTIF(' 5ème1'!AM14:AR14,"A"))*4)+((COUNTIF(' 5ème1'!AM14:AR14,"B"))*3)+((COUNTIF(' 5ème1'!AM14:AR14,"C"))*2)+((COUNTIF(' 5ème1'!AM14:AR14,"D"))*1))/2</f>
        <v>2.5</v>
      </c>
      <c r="AT14" s="33" t="str">
        <f t="shared" si="3"/>
        <v>C</v>
      </c>
      <c r="AU14" s="32"/>
      <c r="AV14" s="32"/>
      <c r="AW14" s="32"/>
      <c r="AX14" s="32"/>
      <c r="AY14" s="32"/>
      <c r="AZ14" s="32"/>
      <c r="BA14" s="170"/>
      <c r="BB14" s="32"/>
      <c r="BC14" s="32"/>
      <c r="BD14" s="78" t="s">
        <v>32</v>
      </c>
      <c r="BE14" s="77" t="s">
        <v>33</v>
      </c>
      <c r="BF14" s="41" t="s">
        <v>31</v>
      </c>
      <c r="BG14" s="170"/>
      <c r="BH14" s="168" t="s">
        <v>32</v>
      </c>
      <c r="BI14" s="78" t="s">
        <v>33</v>
      </c>
      <c r="BJ14" s="32"/>
      <c r="BK14" s="32"/>
      <c r="BL14" s="32"/>
      <c r="BM14" s="32"/>
      <c r="BN14" s="32"/>
      <c r="BO14" s="33">
        <f>(((COUNTIF(' 5ème1'!BA14:BN14,"A"))*4)+((COUNTIF(' 5ème1'!BA14:BN14,"B"))*3)+((COUNTIF(' 5ème1'!BA14:BN14,"C"))*2)+((COUNTIF(' 5ème1'!BA14:BN14,"D"))*1))/4</f>
        <v>2.25</v>
      </c>
      <c r="BP14" s="33" t="str">
        <f t="shared" si="4"/>
        <v>C</v>
      </c>
      <c r="BQ14" s="32"/>
      <c r="BR14" s="32"/>
      <c r="BS14" s="32"/>
      <c r="BT14" s="32"/>
      <c r="BU14" s="32"/>
      <c r="BV14" s="32"/>
      <c r="BW14" s="33"/>
      <c r="BX14" s="33"/>
      <c r="BY14" s="38"/>
    </row>
    <row r="15" spans="1:77" ht="17.100000000000001" customHeight="1" x14ac:dyDescent="0.3">
      <c r="A15" s="108" t="s">
        <v>172</v>
      </c>
      <c r="B15" s="40" t="s">
        <v>31</v>
      </c>
      <c r="C15" s="32" t="s">
        <v>32</v>
      </c>
      <c r="D15" s="32"/>
      <c r="E15" s="33">
        <f>(((COUNTIF(' 5ème1'!B15:D15,"A"))*4)+((COUNTIF(' 5ème1'!B15:D15,"B"))*3)+((COUNTIF(' 5ème1'!B15:D15,"C"))*2)+((COUNTIF(' 5ème1'!B15:D15,"D"))*1))/1</f>
        <v>5</v>
      </c>
      <c r="F15" s="33" t="str">
        <f t="shared" si="0"/>
        <v>A</v>
      </c>
      <c r="G15" s="75" t="s">
        <v>31</v>
      </c>
      <c r="H15" s="32" t="s">
        <v>30</v>
      </c>
      <c r="I15" s="32"/>
      <c r="J15" s="33">
        <f>(((COUNTIF(' 5ème1'!G15:I15,"A"))*4)+((COUNTIF(' 5ème1'!G15:I15,"B"))*3)+((COUNTIF(' 5ème1'!G15:I15,"C"))*2)+((COUNTIF(' 5ème1'!G15:I15,"D"))*1))/1</f>
        <v>7</v>
      </c>
      <c r="K15" s="33" t="str">
        <f t="shared" si="1"/>
        <v>A</v>
      </c>
      <c r="L15" s="32"/>
      <c r="M15" s="32"/>
      <c r="N15" s="32"/>
      <c r="O15" s="33"/>
      <c r="P15" s="33"/>
      <c r="Q15" s="32" t="s">
        <v>31</v>
      </c>
      <c r="R15" s="32"/>
      <c r="S15" s="32"/>
      <c r="T15" s="33"/>
      <c r="U15" s="33"/>
      <c r="V15" s="42"/>
      <c r="W15" s="77"/>
      <c r="X15" s="41"/>
      <c r="Y15" s="78" t="s">
        <v>30</v>
      </c>
      <c r="Z15" s="77"/>
      <c r="AA15" s="41"/>
      <c r="AB15" s="78" t="s">
        <v>31</v>
      </c>
      <c r="AC15" s="77"/>
      <c r="AD15" s="41"/>
      <c r="AE15" s="32"/>
      <c r="AF15" s="32"/>
      <c r="AG15" s="32"/>
      <c r="AH15" s="32"/>
      <c r="AI15" s="32"/>
      <c r="AJ15" s="32"/>
      <c r="AK15" s="33">
        <f>(((COUNTIF(' 5ème1'!V15:AJ15,"A"))*4)+((COUNTIF(' 5ème1'!V15:AJ15,"B"))*3)+((COUNTIF(' 5ème1'!V15:AJ15,"C"))*2)+((COUNTIF(' 5ème1'!V15:AJ15,"D"))*1))/2</f>
        <v>3.5</v>
      </c>
      <c r="AL15" s="33" t="str">
        <f t="shared" si="2"/>
        <v>B</v>
      </c>
      <c r="AM15" s="42" t="s">
        <v>30</v>
      </c>
      <c r="AN15" s="77" t="s">
        <v>30</v>
      </c>
      <c r="AO15" s="32"/>
      <c r="AP15" s="32"/>
      <c r="AQ15" s="32"/>
      <c r="AR15" s="32"/>
      <c r="AS15" s="33">
        <f>(((COUNTIF(' 5ème1'!AM15:AR15,"A"))*4)+((COUNTIF(' 5ème1'!AM15:AR15,"B"))*3)+((COUNTIF(' 5ème1'!AM15:AR15,"C"))*2)+((COUNTIF(' 5ème1'!AM15:AR15,"D"))*1))/2</f>
        <v>4</v>
      </c>
      <c r="AT15" s="33" t="str">
        <f t="shared" si="3"/>
        <v>A</v>
      </c>
      <c r="AU15" s="32"/>
      <c r="AV15" s="32"/>
      <c r="AW15" s="32"/>
      <c r="AX15" s="32"/>
      <c r="AY15" s="32"/>
      <c r="AZ15" s="32"/>
      <c r="BA15" s="32" t="s">
        <v>31</v>
      </c>
      <c r="BB15" s="32"/>
      <c r="BC15" s="32"/>
      <c r="BD15" s="78" t="s">
        <v>32</v>
      </c>
      <c r="BE15" s="77" t="s">
        <v>33</v>
      </c>
      <c r="BF15" s="41" t="s">
        <v>30</v>
      </c>
      <c r="BG15" s="32" t="s">
        <v>31</v>
      </c>
      <c r="BH15" s="168" t="s">
        <v>32</v>
      </c>
      <c r="BI15" s="78" t="s">
        <v>32</v>
      </c>
      <c r="BJ15" s="32"/>
      <c r="BK15" s="32"/>
      <c r="BL15" s="32"/>
      <c r="BM15" s="32"/>
      <c r="BN15" s="32"/>
      <c r="BO15" s="33">
        <f>(((COUNTIF(' 5ème1'!BA15:BN15,"A"))*4)+((COUNTIF(' 5ème1'!BA15:BN15,"B"))*3)+((COUNTIF(' 5ème1'!BA15:BN15,"C"))*2)+((COUNTIF(' 5ème1'!BA15:BN15,"D"))*1))/4</f>
        <v>4.25</v>
      </c>
      <c r="BP15" s="33" t="str">
        <f t="shared" si="4"/>
        <v>A</v>
      </c>
      <c r="BQ15" s="32"/>
      <c r="BR15" s="32"/>
      <c r="BS15" s="32"/>
      <c r="BT15" s="32"/>
      <c r="BU15" s="32"/>
      <c r="BV15" s="32"/>
      <c r="BW15" s="33"/>
      <c r="BX15" s="33"/>
      <c r="BY15" s="38"/>
    </row>
    <row r="16" spans="1:77" ht="17.100000000000001" customHeight="1" x14ac:dyDescent="0.3">
      <c r="A16" s="108" t="s">
        <v>173</v>
      </c>
      <c r="B16" s="40" t="s">
        <v>32</v>
      </c>
      <c r="C16" s="32" t="s">
        <v>33</v>
      </c>
      <c r="D16" s="32"/>
      <c r="E16" s="33">
        <f>(((COUNTIF(' 5ème1'!B16:D16,"A"))*4)+((COUNTIF(' 5ème1'!B16:D16,"B"))*3)+((COUNTIF(' 5ème1'!B16:D16,"C"))*2)+((COUNTIF(' 5ème1'!B16:D16,"D"))*1))/1</f>
        <v>3</v>
      </c>
      <c r="F16" s="33" t="str">
        <f t="shared" si="0"/>
        <v>B</v>
      </c>
      <c r="G16" s="75" t="s">
        <v>30</v>
      </c>
      <c r="H16" s="32" t="s">
        <v>30</v>
      </c>
      <c r="I16" s="32"/>
      <c r="J16" s="33">
        <f>(((COUNTIF(' 5ème1'!G16:I16,"A"))*4)+((COUNTIF(' 5ème1'!G16:I16,"B"))*3)+((COUNTIF(' 5ème1'!G16:I16,"C"))*2)+((COUNTIF(' 5ème1'!G16:I16,"D"))*1))/1</f>
        <v>8</v>
      </c>
      <c r="K16" s="33" t="str">
        <f t="shared" si="1"/>
        <v>A</v>
      </c>
      <c r="L16" s="32"/>
      <c r="M16" s="32"/>
      <c r="N16" s="32"/>
      <c r="O16" s="33"/>
      <c r="P16" s="33"/>
      <c r="Q16" s="32" t="s">
        <v>30</v>
      </c>
      <c r="R16" s="32"/>
      <c r="S16" s="32"/>
      <c r="T16" s="33"/>
      <c r="U16" s="33"/>
      <c r="V16" s="42"/>
      <c r="W16" s="77"/>
      <c r="X16" s="41"/>
      <c r="Y16" s="78" t="s">
        <v>30</v>
      </c>
      <c r="Z16" s="77"/>
      <c r="AA16" s="41"/>
      <c r="AB16" s="78" t="s">
        <v>31</v>
      </c>
      <c r="AC16" s="77"/>
      <c r="AD16" s="41"/>
      <c r="AE16" s="32"/>
      <c r="AF16" s="32"/>
      <c r="AG16" s="32"/>
      <c r="AH16" s="32"/>
      <c r="AI16" s="32"/>
      <c r="AJ16" s="32"/>
      <c r="AK16" s="33">
        <f>(((COUNTIF(' 5ème1'!V16:AJ16,"A"))*4)+((COUNTIF(' 5ème1'!V16:AJ16,"B"))*3)+((COUNTIF(' 5ème1'!V16:AJ16,"C"))*2)+((COUNTIF(' 5ème1'!V16:AJ16,"D"))*1))/2</f>
        <v>3.5</v>
      </c>
      <c r="AL16" s="33" t="str">
        <f t="shared" si="2"/>
        <v>B</v>
      </c>
      <c r="AM16" s="42" t="s">
        <v>31</v>
      </c>
      <c r="AN16" s="77" t="s">
        <v>30</v>
      </c>
      <c r="AO16" s="32"/>
      <c r="AP16" s="32"/>
      <c r="AQ16" s="32"/>
      <c r="AR16" s="32"/>
      <c r="AS16" s="33">
        <f>(((COUNTIF(' 5ème1'!AM16:AR16,"A"))*4)+((COUNTIF(' 5ème1'!AM16:AR16,"B"))*3)+((COUNTIF(' 5ème1'!AM16:AR16,"C"))*2)+((COUNTIF(' 5ème1'!AM16:AR16,"D"))*1))/2</f>
        <v>3.5</v>
      </c>
      <c r="AT16" s="33" t="str">
        <f t="shared" si="3"/>
        <v>B</v>
      </c>
      <c r="AU16" s="32"/>
      <c r="AV16" s="32"/>
      <c r="AW16" s="32"/>
      <c r="AX16" s="32"/>
      <c r="AY16" s="32"/>
      <c r="AZ16" s="32"/>
      <c r="BA16" s="32" t="s">
        <v>30</v>
      </c>
      <c r="BB16" s="32"/>
      <c r="BC16" s="32"/>
      <c r="BD16" s="78" t="s">
        <v>32</v>
      </c>
      <c r="BE16" s="77" t="s">
        <v>32</v>
      </c>
      <c r="BF16" s="41" t="s">
        <v>31</v>
      </c>
      <c r="BG16" s="32" t="s">
        <v>30</v>
      </c>
      <c r="BH16" s="168" t="s">
        <v>32</v>
      </c>
      <c r="BI16" s="78" t="s">
        <v>32</v>
      </c>
      <c r="BJ16" s="32"/>
      <c r="BK16" s="32"/>
      <c r="BL16" s="32"/>
      <c r="BM16" s="32"/>
      <c r="BN16" s="32"/>
      <c r="BO16" s="33">
        <f>(((COUNTIF(' 5ème1'!BA16:BN16,"A"))*4)+((COUNTIF(' 5ème1'!BA16:BN16,"B"))*3)+((COUNTIF(' 5ème1'!BA16:BN16,"C"))*2)+((COUNTIF(' 5ème1'!BA16:BN16,"D"))*1))/4</f>
        <v>4.75</v>
      </c>
      <c r="BP16" s="33" t="str">
        <f t="shared" si="4"/>
        <v>A</v>
      </c>
      <c r="BQ16" s="32"/>
      <c r="BR16" s="32"/>
      <c r="BS16" s="32"/>
      <c r="BT16" s="32"/>
      <c r="BU16" s="32"/>
      <c r="BV16" s="32"/>
      <c r="BW16" s="33"/>
      <c r="BX16" s="33"/>
      <c r="BY16" s="38"/>
    </row>
    <row r="17" spans="1:77" ht="17.100000000000001" customHeight="1" x14ac:dyDescent="0.3">
      <c r="A17" s="108" t="s">
        <v>174</v>
      </c>
      <c r="B17" s="40" t="s">
        <v>30</v>
      </c>
      <c r="C17" s="32" t="s">
        <v>33</v>
      </c>
      <c r="D17" s="32"/>
      <c r="E17" s="33">
        <f>(((COUNTIF(' 5ème1'!B17:D17,"A"))*4)+((COUNTIF(' 5ème1'!B17:D17,"B"))*3)+((COUNTIF(' 5ème1'!B17:D17,"C"))*2)+((COUNTIF(' 5ème1'!B17:D17,"D"))*1))/1</f>
        <v>5</v>
      </c>
      <c r="F17" s="33" t="str">
        <f t="shared" si="0"/>
        <v>A</v>
      </c>
      <c r="G17" s="75" t="s">
        <v>31</v>
      </c>
      <c r="H17" s="32" t="s">
        <v>30</v>
      </c>
      <c r="I17" s="32"/>
      <c r="J17" s="33">
        <f>(((COUNTIF(' 5ème1'!G17:I17,"A"))*4)+((COUNTIF(' 5ème1'!G17:I17,"B"))*3)+((COUNTIF(' 5ème1'!G17:I17,"C"))*2)+((COUNTIF(' 5ème1'!G17:I17,"D"))*1))/1</f>
        <v>7</v>
      </c>
      <c r="K17" s="33" t="str">
        <f t="shared" si="1"/>
        <v>A</v>
      </c>
      <c r="L17" s="32"/>
      <c r="M17" s="32"/>
      <c r="N17" s="32"/>
      <c r="O17" s="33"/>
      <c r="P17" s="33"/>
      <c r="Q17" s="32" t="s">
        <v>31</v>
      </c>
      <c r="R17" s="32"/>
      <c r="S17" s="32"/>
      <c r="T17" s="33"/>
      <c r="U17" s="33"/>
      <c r="V17" s="42"/>
      <c r="W17" s="77"/>
      <c r="X17" s="41"/>
      <c r="Y17" s="78" t="s">
        <v>30</v>
      </c>
      <c r="Z17" s="77"/>
      <c r="AA17" s="41"/>
      <c r="AB17" s="78" t="s">
        <v>32</v>
      </c>
      <c r="AC17" s="77"/>
      <c r="AD17" s="41"/>
      <c r="AE17" s="32"/>
      <c r="AF17" s="32"/>
      <c r="AG17" s="32"/>
      <c r="AH17" s="32"/>
      <c r="AI17" s="32"/>
      <c r="AJ17" s="32"/>
      <c r="AK17" s="33">
        <f>(((COUNTIF(' 5ème1'!V17:AJ17,"A"))*4)+((COUNTIF(' 5ème1'!V17:AJ17,"B"))*3)+((COUNTIF(' 5ème1'!V17:AJ17,"C"))*2)+((COUNTIF(' 5ème1'!V17:AJ17,"D"))*1))/2</f>
        <v>3</v>
      </c>
      <c r="AL17" s="33" t="str">
        <f t="shared" si="2"/>
        <v>B</v>
      </c>
      <c r="AM17" s="42" t="s">
        <v>32</v>
      </c>
      <c r="AN17" s="77" t="s">
        <v>30</v>
      </c>
      <c r="AO17" s="32"/>
      <c r="AP17" s="32"/>
      <c r="AQ17" s="32"/>
      <c r="AR17" s="32"/>
      <c r="AS17" s="33">
        <f>(((COUNTIF(' 5ème1'!AM17:AR17,"A"))*4)+((COUNTIF(' 5ème1'!AM17:AR17,"B"))*3)+((COUNTIF(' 5ème1'!AM17:AR17,"C"))*2)+((COUNTIF(' 5ème1'!AM17:AR17,"D"))*1))/2</f>
        <v>3</v>
      </c>
      <c r="AT17" s="33" t="str">
        <f t="shared" si="3"/>
        <v>B</v>
      </c>
      <c r="AU17" s="32"/>
      <c r="AV17" s="32"/>
      <c r="AW17" s="32"/>
      <c r="AX17" s="32"/>
      <c r="AY17" s="32"/>
      <c r="AZ17" s="32"/>
      <c r="BA17" s="32" t="s">
        <v>32</v>
      </c>
      <c r="BB17" s="32"/>
      <c r="BC17" s="32"/>
      <c r="BD17" s="78" t="s">
        <v>32</v>
      </c>
      <c r="BE17" s="77" t="s">
        <v>33</v>
      </c>
      <c r="BF17" s="41" t="s">
        <v>33</v>
      </c>
      <c r="BG17" s="32" t="s">
        <v>33</v>
      </c>
      <c r="BH17" s="168" t="s">
        <v>32</v>
      </c>
      <c r="BI17" s="78" t="s">
        <v>33</v>
      </c>
      <c r="BJ17" s="32"/>
      <c r="BK17" s="32"/>
      <c r="BL17" s="32"/>
      <c r="BM17" s="32"/>
      <c r="BN17" s="32"/>
      <c r="BO17" s="33">
        <f>(((COUNTIF(' 5ème1'!BA17:BN17,"A"))*4)+((COUNTIF(' 5ème1'!BA17:BN17,"B"))*3)+((COUNTIF(' 5ème1'!BA17:BN17,"C"))*2)+((COUNTIF(' 5ème1'!BA17:BN17,"D"))*1))/4</f>
        <v>2.5</v>
      </c>
      <c r="BP17" s="33" t="str">
        <f t="shared" si="4"/>
        <v>C</v>
      </c>
      <c r="BQ17" s="32"/>
      <c r="BR17" s="32"/>
      <c r="BS17" s="32"/>
      <c r="BT17" s="32"/>
      <c r="BU17" s="32"/>
      <c r="BV17" s="32"/>
      <c r="BW17" s="33"/>
      <c r="BX17" s="33"/>
      <c r="BY17" s="38"/>
    </row>
    <row r="18" spans="1:77" ht="17.100000000000001" customHeight="1" x14ac:dyDescent="0.3">
      <c r="A18" s="108" t="s">
        <v>175</v>
      </c>
      <c r="B18" s="40" t="s">
        <v>30</v>
      </c>
      <c r="C18" s="32" t="s">
        <v>32</v>
      </c>
      <c r="D18" s="32"/>
      <c r="E18" s="33">
        <f>(((COUNTIF(' 5ème1'!B18:D18,"A"))*4)+((COUNTIF(' 5ème1'!B18:D18,"B"))*3)+((COUNTIF(' 5ème1'!B18:D18,"C"))*2)+((COUNTIF(' 5ème1'!B18:D18,"D"))*1))/1</f>
        <v>6</v>
      </c>
      <c r="F18" s="33" t="str">
        <f t="shared" si="0"/>
        <v>A</v>
      </c>
      <c r="G18" s="75" t="s">
        <v>30</v>
      </c>
      <c r="H18" s="32" t="s">
        <v>32</v>
      </c>
      <c r="I18" s="32"/>
      <c r="J18" s="33">
        <f>(((COUNTIF(' 5ème1'!G18:I18,"A"))*4)+((COUNTIF(' 5ème1'!G18:I18,"B"))*3)+((COUNTIF(' 5ème1'!G18:I18,"C"))*2)+((COUNTIF(' 5ème1'!G18:I18,"D"))*1))/1</f>
        <v>6</v>
      </c>
      <c r="K18" s="33" t="str">
        <f t="shared" si="1"/>
        <v>A</v>
      </c>
      <c r="L18" s="32"/>
      <c r="M18" s="32"/>
      <c r="N18" s="32"/>
      <c r="O18" s="33"/>
      <c r="P18" s="33"/>
      <c r="Q18" s="32" t="s">
        <v>31</v>
      </c>
      <c r="R18" s="32"/>
      <c r="S18" s="32"/>
      <c r="T18" s="33"/>
      <c r="U18" s="33"/>
      <c r="V18" s="42"/>
      <c r="W18" s="77"/>
      <c r="X18" s="41"/>
      <c r="Y18" s="78" t="s">
        <v>32</v>
      </c>
      <c r="Z18" s="77"/>
      <c r="AA18" s="41"/>
      <c r="AB18" s="78" t="s">
        <v>31</v>
      </c>
      <c r="AC18" s="77"/>
      <c r="AD18" s="41"/>
      <c r="AE18" s="32"/>
      <c r="AF18" s="32"/>
      <c r="AG18" s="32"/>
      <c r="AH18" s="32"/>
      <c r="AI18" s="32"/>
      <c r="AJ18" s="32"/>
      <c r="AK18" s="33">
        <f>(((COUNTIF(' 5ème1'!V18:AJ18,"A"))*4)+((COUNTIF(' 5ème1'!V18:AJ18,"B"))*3)+((COUNTIF(' 5ème1'!V18:AJ18,"C"))*2)+((COUNTIF(' 5ème1'!V18:AJ18,"D"))*1))/2</f>
        <v>2.5</v>
      </c>
      <c r="AL18" s="33" t="str">
        <f t="shared" si="2"/>
        <v>C</v>
      </c>
      <c r="AM18" s="42" t="s">
        <v>32</v>
      </c>
      <c r="AN18" s="77" t="s">
        <v>30</v>
      </c>
      <c r="AO18" s="32"/>
      <c r="AP18" s="32"/>
      <c r="AQ18" s="32"/>
      <c r="AR18" s="32"/>
      <c r="AS18" s="33">
        <f>(((COUNTIF(' 5ème1'!AM18:AR18,"A"))*4)+((COUNTIF(' 5ème1'!AM18:AR18,"B"))*3)+((COUNTIF(' 5ème1'!AM18:AR18,"C"))*2)+((COUNTIF(' 5ème1'!AM18:AR18,"D"))*1))/2</f>
        <v>3</v>
      </c>
      <c r="AT18" s="33" t="str">
        <f t="shared" si="3"/>
        <v>B</v>
      </c>
      <c r="AU18" s="32"/>
      <c r="AV18" s="32"/>
      <c r="AW18" s="32"/>
      <c r="AX18" s="32"/>
      <c r="AY18" s="32"/>
      <c r="AZ18" s="32"/>
      <c r="BA18" s="32" t="s">
        <v>30</v>
      </c>
      <c r="BB18" s="32"/>
      <c r="BC18" s="32"/>
      <c r="BD18" s="78" t="s">
        <v>30</v>
      </c>
      <c r="BE18" s="77" t="s">
        <v>31</v>
      </c>
      <c r="BF18" s="41" t="s">
        <v>30</v>
      </c>
      <c r="BG18" s="32" t="s">
        <v>31</v>
      </c>
      <c r="BH18" s="168" t="s">
        <v>32</v>
      </c>
      <c r="BI18" s="78" t="s">
        <v>31</v>
      </c>
      <c r="BJ18" s="32"/>
      <c r="BK18" s="32"/>
      <c r="BL18" s="32"/>
      <c r="BM18" s="32"/>
      <c r="BN18" s="32"/>
      <c r="BO18" s="33">
        <f>(((COUNTIF(' 5ème1'!BA18:BN18,"A"))*4)+((COUNTIF(' 5ème1'!BA18:BN18,"B"))*3)+((COUNTIF(' 5ème1'!BA18:BN18,"C"))*2)+((COUNTIF(' 5ème1'!BA18:BN18,"D"))*1))/4</f>
        <v>5.75</v>
      </c>
      <c r="BP18" s="33" t="str">
        <f t="shared" si="4"/>
        <v>A</v>
      </c>
      <c r="BQ18" s="32"/>
      <c r="BR18" s="32"/>
      <c r="BS18" s="32"/>
      <c r="BT18" s="32"/>
      <c r="BU18" s="32"/>
      <c r="BV18" s="32"/>
      <c r="BW18" s="33"/>
      <c r="BX18" s="33"/>
      <c r="BY18" s="38"/>
    </row>
    <row r="19" spans="1:77" ht="17.100000000000001" customHeight="1" x14ac:dyDescent="0.3">
      <c r="A19" s="108" t="s">
        <v>176</v>
      </c>
      <c r="B19" s="40" t="s">
        <v>31</v>
      </c>
      <c r="C19" s="32" t="s">
        <v>31</v>
      </c>
      <c r="D19" s="32"/>
      <c r="E19" s="33">
        <f>(((COUNTIF(' 5ème1'!B19:D19,"A"))*4)+((COUNTIF(' 5ème1'!B19:D19,"B"))*3)+((COUNTIF(' 5ème1'!B19:D19,"C"))*2)+((COUNTIF(' 5ème1'!B19:D19,"D"))*1))/1</f>
        <v>6</v>
      </c>
      <c r="F19" s="33" t="str">
        <f t="shared" si="0"/>
        <v>A</v>
      </c>
      <c r="G19" s="75" t="s">
        <v>31</v>
      </c>
      <c r="H19" s="32" t="s">
        <v>30</v>
      </c>
      <c r="I19" s="32"/>
      <c r="J19" s="33">
        <f>(((COUNTIF(' 5ème1'!G19:I19,"A"))*4)+((COUNTIF(' 5ème1'!G19:I19,"B"))*3)+((COUNTIF(' 5ème1'!G19:I19,"C"))*2)+((COUNTIF(' 5ème1'!G19:I19,"D"))*1))/1</f>
        <v>7</v>
      </c>
      <c r="K19" s="33" t="str">
        <f t="shared" si="1"/>
        <v>A</v>
      </c>
      <c r="L19" s="32"/>
      <c r="M19" s="32"/>
      <c r="N19" s="32"/>
      <c r="O19" s="33"/>
      <c r="P19" s="33"/>
      <c r="Q19" s="32" t="s">
        <v>30</v>
      </c>
      <c r="R19" s="32"/>
      <c r="S19" s="32"/>
      <c r="T19" s="33"/>
      <c r="U19" s="33"/>
      <c r="V19" s="42"/>
      <c r="W19" s="77"/>
      <c r="X19" s="41"/>
      <c r="Y19" s="78" t="s">
        <v>30</v>
      </c>
      <c r="Z19" s="77"/>
      <c r="AA19" s="41"/>
      <c r="AB19" s="78" t="s">
        <v>31</v>
      </c>
      <c r="AC19" s="77"/>
      <c r="AD19" s="41"/>
      <c r="AE19" s="32"/>
      <c r="AF19" s="32"/>
      <c r="AG19" s="32"/>
      <c r="AH19" s="32"/>
      <c r="AI19" s="32"/>
      <c r="AJ19" s="32"/>
      <c r="AK19" s="33">
        <f>(((COUNTIF(' 5ème1'!V19:AJ19,"A"))*4)+((COUNTIF(' 5ème1'!V19:AJ19,"B"))*3)+((COUNTIF(' 5ème1'!V19:AJ19,"C"))*2)+((COUNTIF(' 5ème1'!V19:AJ19,"D"))*1))/2</f>
        <v>3.5</v>
      </c>
      <c r="AL19" s="33" t="str">
        <f t="shared" si="2"/>
        <v>B</v>
      </c>
      <c r="AM19" s="42" t="s">
        <v>30</v>
      </c>
      <c r="AN19" s="77" t="s">
        <v>32</v>
      </c>
      <c r="AO19" s="32"/>
      <c r="AP19" s="32"/>
      <c r="AQ19" s="32"/>
      <c r="AR19" s="32"/>
      <c r="AS19" s="33">
        <f>(((COUNTIF(' 5ème1'!AM19:AR19,"A"))*4)+((COUNTIF(' 5ème1'!AM19:AR19,"B"))*3)+((COUNTIF(' 5ème1'!AM19:AR19,"C"))*2)+((COUNTIF(' 5ème1'!AM19:AR19,"D"))*1))/2</f>
        <v>3</v>
      </c>
      <c r="AT19" s="33" t="str">
        <f t="shared" si="3"/>
        <v>B</v>
      </c>
      <c r="AU19" s="32"/>
      <c r="AV19" s="32"/>
      <c r="AW19" s="32"/>
      <c r="AX19" s="32"/>
      <c r="AY19" s="32"/>
      <c r="AZ19" s="32"/>
      <c r="BA19" s="32" t="s">
        <v>30</v>
      </c>
      <c r="BB19" s="32"/>
      <c r="BC19" s="32"/>
      <c r="BD19" s="78" t="s">
        <v>32</v>
      </c>
      <c r="BE19" s="77" t="s">
        <v>30</v>
      </c>
      <c r="BF19" s="41" t="s">
        <v>30</v>
      </c>
      <c r="BG19" s="32" t="s">
        <v>30</v>
      </c>
      <c r="BH19" s="168" t="s">
        <v>33</v>
      </c>
      <c r="BI19" s="78" t="s">
        <v>31</v>
      </c>
      <c r="BJ19" s="32"/>
      <c r="BK19" s="32"/>
      <c r="BL19" s="32"/>
      <c r="BM19" s="32"/>
      <c r="BN19" s="32"/>
      <c r="BO19" s="33">
        <f>(((COUNTIF(' 5ème1'!BA19:BN19,"A"))*4)+((COUNTIF(' 5ème1'!BA19:BN19,"B"))*3)+((COUNTIF(' 5ème1'!BA19:BN19,"C"))*2)+((COUNTIF(' 5ème1'!BA19:BN19,"D"))*1))/4</f>
        <v>5.5</v>
      </c>
      <c r="BP19" s="33" t="str">
        <f t="shared" si="4"/>
        <v>A</v>
      </c>
      <c r="BQ19" s="32"/>
      <c r="BR19" s="32"/>
      <c r="BS19" s="32"/>
      <c r="BT19" s="32"/>
      <c r="BU19" s="32"/>
      <c r="BV19" s="32"/>
      <c r="BW19" s="33"/>
      <c r="BX19" s="33"/>
      <c r="BY19" s="38"/>
    </row>
    <row r="20" spans="1:77" ht="17.100000000000001" customHeight="1" x14ac:dyDescent="0.3">
      <c r="A20" s="108" t="s">
        <v>177</v>
      </c>
      <c r="B20" s="40" t="s">
        <v>30</v>
      </c>
      <c r="C20" s="32" t="s">
        <v>31</v>
      </c>
      <c r="D20" s="32"/>
      <c r="E20" s="33">
        <f>(((COUNTIF(' 5ème1'!B20:D20,"A"))*4)+((COUNTIF(' 5ème1'!B20:D20,"B"))*3)+((COUNTIF(' 5ème1'!B20:D20,"C"))*2)+((COUNTIF(' 5ème1'!B20:D20,"D"))*1))/1</f>
        <v>7</v>
      </c>
      <c r="F20" s="33" t="str">
        <f t="shared" si="0"/>
        <v>A</v>
      </c>
      <c r="G20" s="75" t="s">
        <v>30</v>
      </c>
      <c r="H20" s="32" t="s">
        <v>32</v>
      </c>
      <c r="I20" s="32"/>
      <c r="J20" s="33">
        <f>(((COUNTIF(' 5ème1'!G20:I20,"A"))*4)+((COUNTIF(' 5ème1'!G20:I20,"B"))*3)+((COUNTIF(' 5ème1'!G20:I20,"C"))*2)+((COUNTIF(' 5ème1'!G20:I20,"D"))*1))/1</f>
        <v>6</v>
      </c>
      <c r="K20" s="33" t="str">
        <f t="shared" si="1"/>
        <v>A</v>
      </c>
      <c r="L20" s="32"/>
      <c r="M20" s="32"/>
      <c r="N20" s="32"/>
      <c r="O20" s="33"/>
      <c r="P20" s="33"/>
      <c r="Q20" s="32" t="s">
        <v>30</v>
      </c>
      <c r="R20" s="32"/>
      <c r="S20" s="32"/>
      <c r="T20" s="33"/>
      <c r="U20" s="33"/>
      <c r="V20" s="42"/>
      <c r="W20" s="77"/>
      <c r="X20" s="41"/>
      <c r="Y20" s="78" t="s">
        <v>31</v>
      </c>
      <c r="Z20" s="77"/>
      <c r="AA20" s="41"/>
      <c r="AB20" s="78" t="s">
        <v>31</v>
      </c>
      <c r="AC20" s="77"/>
      <c r="AD20" s="41"/>
      <c r="AE20" s="32"/>
      <c r="AF20" s="32"/>
      <c r="AG20" s="32"/>
      <c r="AH20" s="32"/>
      <c r="AI20" s="32"/>
      <c r="AJ20" s="32"/>
      <c r="AK20" s="33">
        <f>(((COUNTIF(' 5ème1'!V20:AJ20,"A"))*4)+((COUNTIF(' 5ème1'!V20:AJ20,"B"))*3)+((COUNTIF(' 5ème1'!V20:AJ20,"C"))*2)+((COUNTIF(' 5ème1'!V20:AJ20,"D"))*1))/2</f>
        <v>3</v>
      </c>
      <c r="AL20" s="33" t="str">
        <f t="shared" si="2"/>
        <v>B</v>
      </c>
      <c r="AM20" s="42" t="s">
        <v>30</v>
      </c>
      <c r="AN20" s="77" t="s">
        <v>31</v>
      </c>
      <c r="AO20" s="32"/>
      <c r="AP20" s="32"/>
      <c r="AQ20" s="32"/>
      <c r="AR20" s="32"/>
      <c r="AS20" s="33">
        <f>(((COUNTIF(' 5ème1'!AM20:AR20,"A"))*4)+((COUNTIF(' 5ème1'!AM20:AR20,"B"))*3)+((COUNTIF(' 5ème1'!AM20:AR20,"C"))*2)+((COUNTIF(' 5ème1'!AM20:AR20,"D"))*1))/2</f>
        <v>3.5</v>
      </c>
      <c r="AT20" s="33" t="str">
        <f t="shared" si="3"/>
        <v>B</v>
      </c>
      <c r="AU20" s="32"/>
      <c r="AV20" s="32"/>
      <c r="AW20" s="32"/>
      <c r="AX20" s="32"/>
      <c r="AY20" s="32"/>
      <c r="AZ20" s="32"/>
      <c r="BA20" s="32" t="s">
        <v>30</v>
      </c>
      <c r="BB20" s="32"/>
      <c r="BC20" s="32"/>
      <c r="BD20" s="78" t="s">
        <v>32</v>
      </c>
      <c r="BE20" s="77" t="s">
        <v>30</v>
      </c>
      <c r="BF20" s="41" t="s">
        <v>30</v>
      </c>
      <c r="BG20" s="32" t="s">
        <v>32</v>
      </c>
      <c r="BH20" s="168" t="s">
        <v>32</v>
      </c>
      <c r="BI20" s="78" t="s">
        <v>31</v>
      </c>
      <c r="BJ20" s="32"/>
      <c r="BK20" s="32"/>
      <c r="BL20" s="32"/>
      <c r="BM20" s="32"/>
      <c r="BN20" s="32"/>
      <c r="BO20" s="33">
        <f>(((COUNTIF(' 5ème1'!BA20:BN20,"A"))*4)+((COUNTIF(' 5ème1'!BA20:BN20,"B"))*3)+((COUNTIF(' 5ème1'!BA20:BN20,"C"))*2)+((COUNTIF(' 5ème1'!BA20:BN20,"D"))*1))/4</f>
        <v>5.25</v>
      </c>
      <c r="BP20" s="33" t="str">
        <f t="shared" si="4"/>
        <v>A</v>
      </c>
      <c r="BQ20" s="32"/>
      <c r="BR20" s="32"/>
      <c r="BS20" s="32"/>
      <c r="BT20" s="32"/>
      <c r="BU20" s="32"/>
      <c r="BV20" s="32"/>
      <c r="BW20" s="33"/>
      <c r="BX20" s="33"/>
      <c r="BY20" s="38"/>
    </row>
    <row r="21" spans="1:77" ht="17.100000000000001" customHeight="1" x14ac:dyDescent="0.3">
      <c r="A21" s="108" t="s">
        <v>178</v>
      </c>
      <c r="B21" s="40" t="s">
        <v>32</v>
      </c>
      <c r="C21" s="32" t="s">
        <v>31</v>
      </c>
      <c r="D21" s="32"/>
      <c r="E21" s="33">
        <f>(((COUNTIF(' 5ème1'!B21:D21,"A"))*4)+((COUNTIF(' 5ème1'!B21:D21,"B"))*3)+((COUNTIF(' 5ème1'!B21:D21,"C"))*2)+((COUNTIF(' 5ème1'!B21:D21,"D"))*1))/1</f>
        <v>5</v>
      </c>
      <c r="F21" s="33" t="str">
        <f t="shared" si="0"/>
        <v>A</v>
      </c>
      <c r="G21" s="174"/>
      <c r="H21" s="32" t="s">
        <v>31</v>
      </c>
      <c r="I21" s="32"/>
      <c r="J21" s="33"/>
      <c r="K21" s="33" t="str">
        <f t="shared" si="1"/>
        <v>D</v>
      </c>
      <c r="L21" s="32"/>
      <c r="M21" s="32"/>
      <c r="N21" s="32"/>
      <c r="O21" s="33"/>
      <c r="P21" s="33"/>
      <c r="Q21" s="32" t="s">
        <v>31</v>
      </c>
      <c r="R21" s="32"/>
      <c r="S21" s="32"/>
      <c r="T21" s="33"/>
      <c r="U21" s="33"/>
      <c r="V21" s="42"/>
      <c r="W21" s="77"/>
      <c r="X21" s="41"/>
      <c r="Y21" s="175"/>
      <c r="Z21" s="77"/>
      <c r="AA21" s="41"/>
      <c r="AB21" s="78" t="s">
        <v>32</v>
      </c>
      <c r="AC21" s="77"/>
      <c r="AD21" s="41"/>
      <c r="AE21" s="32"/>
      <c r="AF21" s="32"/>
      <c r="AG21" s="32"/>
      <c r="AH21" s="32"/>
      <c r="AI21" s="32"/>
      <c r="AJ21" s="32"/>
      <c r="AK21" s="33">
        <f>(((COUNTIF(' 5ème1'!V21:AJ21,"A"))*4)+((COUNTIF(' 5ème1'!V21:AJ21,"B"))*3)+((COUNTIF(' 5ème1'!V21:AJ21,"C"))*2)+((COUNTIF(' 5ème1'!V21:AJ21,"D"))*1))/2</f>
        <v>1</v>
      </c>
      <c r="AL21" s="33" t="str">
        <f t="shared" si="2"/>
        <v>D</v>
      </c>
      <c r="AM21" s="42" t="s">
        <v>31</v>
      </c>
      <c r="AN21" s="77" t="s">
        <v>31</v>
      </c>
      <c r="AO21" s="32"/>
      <c r="AP21" s="32"/>
      <c r="AQ21" s="32"/>
      <c r="AR21" s="32"/>
      <c r="AS21" s="33">
        <f>(((COUNTIF(' 5ème1'!AM21:AR21,"A"))*4)+((COUNTIF(' 5ème1'!AM21:AR21,"B"))*3)+((COUNTIF(' 5ème1'!AM21:AR21,"C"))*2)+((COUNTIF(' 5ème1'!AM21:AR21,"D"))*1))/2</f>
        <v>3</v>
      </c>
      <c r="AT21" s="33" t="str">
        <f t="shared" si="3"/>
        <v>B</v>
      </c>
      <c r="AU21" s="32"/>
      <c r="AV21" s="32"/>
      <c r="AW21" s="32"/>
      <c r="AX21" s="32"/>
      <c r="AY21" s="32"/>
      <c r="AZ21" s="32"/>
      <c r="BA21" s="32" t="s">
        <v>33</v>
      </c>
      <c r="BB21" s="32"/>
      <c r="BC21" s="32"/>
      <c r="BD21" s="78" t="s">
        <v>31</v>
      </c>
      <c r="BE21" s="171"/>
      <c r="BF21" s="41" t="s">
        <v>30</v>
      </c>
      <c r="BG21" s="32" t="s">
        <v>31</v>
      </c>
      <c r="BH21" s="168" t="s">
        <v>33</v>
      </c>
      <c r="BI21" s="78" t="s">
        <v>31</v>
      </c>
      <c r="BJ21" s="32"/>
      <c r="BK21" s="32"/>
      <c r="BL21" s="32"/>
      <c r="BM21" s="32"/>
      <c r="BN21" s="32"/>
      <c r="BO21" s="33">
        <f>(((COUNTIF(' 5ème1'!BA21:BN21,"A"))*4)+((COUNTIF(' 5ème1'!BA21:BN21,"B"))*3)+((COUNTIF(' 5ème1'!BA21:BN21,"C"))*2)+((COUNTIF(' 5ème1'!BA21:BN21,"D"))*1))/3</f>
        <v>5</v>
      </c>
      <c r="BP21" s="33" t="str">
        <f t="shared" si="4"/>
        <v>A</v>
      </c>
      <c r="BQ21" s="32"/>
      <c r="BR21" s="32"/>
      <c r="BS21" s="32"/>
      <c r="BT21" s="32"/>
      <c r="BU21" s="32"/>
      <c r="BV21" s="32"/>
      <c r="BW21" s="33"/>
      <c r="BX21" s="33"/>
      <c r="BY21" s="38"/>
    </row>
    <row r="22" spans="1:77" ht="17.100000000000001" customHeight="1" x14ac:dyDescent="0.3">
      <c r="A22" s="108" t="s">
        <v>179</v>
      </c>
      <c r="B22" s="40" t="s">
        <v>30</v>
      </c>
      <c r="C22" s="32" t="s">
        <v>33</v>
      </c>
      <c r="D22" s="32"/>
      <c r="E22" s="33">
        <f>(((COUNTIF(' 5ème1'!B22:D22,"A"))*4)+((COUNTIF(' 5ème1'!B22:D22,"B"))*3)+((COUNTIF(' 5ème1'!B22:D22,"C"))*2)+((COUNTIF(' 5ème1'!B22:D22,"D"))*1))/1</f>
        <v>5</v>
      </c>
      <c r="F22" s="33" t="str">
        <f t="shared" si="0"/>
        <v>A</v>
      </c>
      <c r="G22" s="75" t="s">
        <v>31</v>
      </c>
      <c r="H22" s="32" t="s">
        <v>30</v>
      </c>
      <c r="I22" s="32"/>
      <c r="J22" s="33">
        <f>(((COUNTIF(' 5ème1'!G22:I22,"A"))*4)+((COUNTIF(' 5ème1'!G22:I22,"B"))*3)+((COUNTIF(' 5ème1'!G22:I22,"C"))*2)+((COUNTIF(' 5ème1'!G22:I22,"D"))*1))/1</f>
        <v>7</v>
      </c>
      <c r="K22" s="33" t="str">
        <f t="shared" si="1"/>
        <v>A</v>
      </c>
      <c r="L22" s="32"/>
      <c r="M22" s="32"/>
      <c r="N22" s="32"/>
      <c r="O22" s="33"/>
      <c r="P22" s="33"/>
      <c r="Q22" s="32" t="s">
        <v>30</v>
      </c>
      <c r="R22" s="32"/>
      <c r="S22" s="32"/>
      <c r="T22" s="33"/>
      <c r="U22" s="33"/>
      <c r="V22" s="42"/>
      <c r="W22" s="77"/>
      <c r="X22" s="41"/>
      <c r="Y22" s="78" t="s">
        <v>31</v>
      </c>
      <c r="Z22" s="77"/>
      <c r="AA22" s="41"/>
      <c r="AB22" s="78" t="s">
        <v>31</v>
      </c>
      <c r="AC22" s="77"/>
      <c r="AD22" s="41"/>
      <c r="AE22" s="32"/>
      <c r="AF22" s="32"/>
      <c r="AG22" s="32"/>
      <c r="AH22" s="32"/>
      <c r="AI22" s="32"/>
      <c r="AJ22" s="32"/>
      <c r="AK22" s="33">
        <f>(((COUNTIF(' 5ème1'!V22:AJ22,"A"))*4)+((COUNTIF(' 5ème1'!V22:AJ22,"B"))*3)+((COUNTIF(' 5ème1'!V22:AJ22,"C"))*2)+((COUNTIF(' 5ème1'!V22:AJ22,"D"))*1))/2</f>
        <v>3</v>
      </c>
      <c r="AL22" s="33" t="str">
        <f t="shared" si="2"/>
        <v>B</v>
      </c>
      <c r="AM22" s="42" t="s">
        <v>30</v>
      </c>
      <c r="AN22" s="77" t="s">
        <v>31</v>
      </c>
      <c r="AO22" s="32"/>
      <c r="AP22" s="32"/>
      <c r="AQ22" s="32"/>
      <c r="AR22" s="32"/>
      <c r="AS22" s="33">
        <f>(((COUNTIF(' 5ème1'!AM22:AR22,"A"))*4)+((COUNTIF(' 5ème1'!AM22:AR22,"B"))*3)+((COUNTIF(' 5ème1'!AM22:AR22,"C"))*2)+((COUNTIF(' 5ème1'!AM22:AR22,"D"))*1))/2</f>
        <v>3.5</v>
      </c>
      <c r="AT22" s="33" t="str">
        <f t="shared" si="3"/>
        <v>B</v>
      </c>
      <c r="AU22" s="32"/>
      <c r="AV22" s="32"/>
      <c r="AW22" s="32"/>
      <c r="AX22" s="32"/>
      <c r="AY22" s="32"/>
      <c r="AZ22" s="32"/>
      <c r="BA22" s="32" t="s">
        <v>31</v>
      </c>
      <c r="BB22" s="32"/>
      <c r="BC22" s="32"/>
      <c r="BD22" s="78" t="s">
        <v>32</v>
      </c>
      <c r="BE22" s="77" t="s">
        <v>31</v>
      </c>
      <c r="BF22" s="41" t="s">
        <v>30</v>
      </c>
      <c r="BG22" s="32" t="s">
        <v>31</v>
      </c>
      <c r="BH22" s="168" t="s">
        <v>31</v>
      </c>
      <c r="BI22" s="78" t="s">
        <v>31</v>
      </c>
      <c r="BJ22" s="32"/>
      <c r="BK22" s="32"/>
      <c r="BL22" s="32"/>
      <c r="BM22" s="32"/>
      <c r="BN22" s="32"/>
      <c r="BO22" s="33">
        <f>(((COUNTIF(' 5ème1'!BA22:BN22,"A"))*4)+((COUNTIF(' 5ème1'!BA22:BN22,"B"))*3)+((COUNTIF(' 5ème1'!BA22:BN22,"C"))*2)+((COUNTIF(' 5ème1'!BA22:BN22,"D"))*1))/4</f>
        <v>5.25</v>
      </c>
      <c r="BP22" s="33" t="str">
        <f t="shared" si="4"/>
        <v>A</v>
      </c>
      <c r="BQ22" s="32"/>
      <c r="BR22" s="32"/>
      <c r="BS22" s="32"/>
      <c r="BT22" s="32"/>
      <c r="BU22" s="32"/>
      <c r="BV22" s="32"/>
      <c r="BW22" s="33"/>
      <c r="BX22" s="33"/>
      <c r="BY22" s="38"/>
    </row>
    <row r="23" spans="1:77" ht="17.100000000000001" customHeight="1" x14ac:dyDescent="0.3">
      <c r="A23" s="108" t="s">
        <v>180</v>
      </c>
      <c r="B23" s="40" t="s">
        <v>32</v>
      </c>
      <c r="C23" s="32" t="s">
        <v>32</v>
      </c>
      <c r="D23" s="32"/>
      <c r="E23" s="33">
        <f>(((COUNTIF(' 5ème1'!B23:D23,"A"))*4)+((COUNTIF(' 5ème1'!B23:D23,"B"))*3)+((COUNTIF(' 5ème1'!B23:D23,"C"))*2)+((COUNTIF(' 5ème1'!B23:D23,"D"))*1))/1</f>
        <v>4</v>
      </c>
      <c r="F23" s="33" t="str">
        <f t="shared" si="0"/>
        <v>A</v>
      </c>
      <c r="G23" s="75" t="s">
        <v>31</v>
      </c>
      <c r="H23" s="32" t="s">
        <v>30</v>
      </c>
      <c r="I23" s="32"/>
      <c r="J23" s="33">
        <f>(((COUNTIF(' 5ème1'!G23:I23,"A"))*4)+((COUNTIF(' 5ème1'!G23:I23,"B"))*3)+((COUNTIF(' 5ème1'!G23:I23,"C"))*2)+((COUNTIF(' 5ème1'!G23:I23,"D"))*1))/1</f>
        <v>7</v>
      </c>
      <c r="K23" s="33" t="str">
        <f t="shared" si="1"/>
        <v>A</v>
      </c>
      <c r="L23" s="32"/>
      <c r="M23" s="32"/>
      <c r="N23" s="32"/>
      <c r="O23" s="33"/>
      <c r="P23" s="33"/>
      <c r="Q23" s="32" t="s">
        <v>32</v>
      </c>
      <c r="R23" s="32"/>
      <c r="S23" s="32"/>
      <c r="T23" s="33"/>
      <c r="U23" s="33"/>
      <c r="V23" s="42"/>
      <c r="W23" s="77"/>
      <c r="X23" s="41"/>
      <c r="Y23" s="78" t="s">
        <v>30</v>
      </c>
      <c r="Z23" s="77"/>
      <c r="AA23" s="41"/>
      <c r="AB23" s="78" t="s">
        <v>31</v>
      </c>
      <c r="AC23" s="77"/>
      <c r="AD23" s="41"/>
      <c r="AE23" s="32"/>
      <c r="AF23" s="32"/>
      <c r="AG23" s="32"/>
      <c r="AH23" s="32"/>
      <c r="AI23" s="32"/>
      <c r="AJ23" s="32"/>
      <c r="AK23" s="33">
        <f>(((COUNTIF(' 5ème1'!V23:AJ23,"A"))*4)+((COUNTIF(' 5ème1'!V23:AJ23,"B"))*3)+((COUNTIF(' 5ème1'!V23:AJ23,"C"))*2)+((COUNTIF(' 5ème1'!V23:AJ23,"D"))*1))/2</f>
        <v>3.5</v>
      </c>
      <c r="AL23" s="33" t="str">
        <f t="shared" si="2"/>
        <v>B</v>
      </c>
      <c r="AM23" s="42" t="s">
        <v>30</v>
      </c>
      <c r="AN23" s="77" t="s">
        <v>32</v>
      </c>
      <c r="AO23" s="32"/>
      <c r="AP23" s="32"/>
      <c r="AQ23" s="32"/>
      <c r="AR23" s="32"/>
      <c r="AS23" s="33">
        <f>(((COUNTIF(' 5ème1'!AM23:AR23,"A"))*4)+((COUNTIF(' 5ème1'!AM23:AR23,"B"))*3)+((COUNTIF(' 5ème1'!AM23:AR23,"C"))*2)+((COUNTIF(' 5ème1'!AM23:AR23,"D"))*1))/2</f>
        <v>3</v>
      </c>
      <c r="AT23" s="33" t="str">
        <f t="shared" si="3"/>
        <v>B</v>
      </c>
      <c r="AU23" s="32"/>
      <c r="AV23" s="32"/>
      <c r="AW23" s="32"/>
      <c r="AX23" s="32"/>
      <c r="AY23" s="32"/>
      <c r="AZ23" s="32"/>
      <c r="BA23" s="32" t="s">
        <v>32</v>
      </c>
      <c r="BB23" s="32"/>
      <c r="BC23" s="32"/>
      <c r="BD23" s="78" t="s">
        <v>32</v>
      </c>
      <c r="BE23" s="77" t="s">
        <v>31</v>
      </c>
      <c r="BF23" s="41" t="s">
        <v>30</v>
      </c>
      <c r="BG23" s="32" t="s">
        <v>31</v>
      </c>
      <c r="BH23" s="168" t="s">
        <v>33</v>
      </c>
      <c r="BI23" s="78" t="s">
        <v>33</v>
      </c>
      <c r="BJ23" s="32"/>
      <c r="BK23" s="32"/>
      <c r="BL23" s="32"/>
      <c r="BM23" s="32"/>
      <c r="BN23" s="32"/>
      <c r="BO23" s="33">
        <f>(((COUNTIF(' 5ème1'!BA23:BN23,"A"))*4)+((COUNTIF(' 5ème1'!BA23:BN23,"B"))*3)+((COUNTIF(' 5ème1'!BA23:BN23,"C"))*2)+((COUNTIF(' 5ème1'!BA23:BN23,"D"))*1))/4</f>
        <v>4</v>
      </c>
      <c r="BP23" s="33" t="str">
        <f t="shared" si="4"/>
        <v>A</v>
      </c>
      <c r="BQ23" s="32"/>
      <c r="BR23" s="32"/>
      <c r="BS23" s="32"/>
      <c r="BT23" s="32"/>
      <c r="BU23" s="32"/>
      <c r="BV23" s="32"/>
      <c r="BW23" s="33"/>
      <c r="BX23" s="33"/>
      <c r="BY23" s="38"/>
    </row>
    <row r="24" spans="1:77" ht="17.100000000000001" customHeight="1" x14ac:dyDescent="0.3">
      <c r="A24" s="108" t="s">
        <v>181</v>
      </c>
      <c r="B24" s="40" t="s">
        <v>30</v>
      </c>
      <c r="C24" s="32" t="s">
        <v>31</v>
      </c>
      <c r="D24" s="32"/>
      <c r="E24" s="33">
        <f>(((COUNTIF(' 5ème1'!B24:D24,"A"))*4)+((COUNTIF(' 5ème1'!B24:D24,"B"))*3)+((COUNTIF(' 5ème1'!B24:D24,"C"))*2)+((COUNTIF(' 5ème1'!B24:D24,"D"))*1))/1</f>
        <v>7</v>
      </c>
      <c r="F24" s="33" t="str">
        <f t="shared" si="0"/>
        <v>A</v>
      </c>
      <c r="G24" s="174"/>
      <c r="H24" s="32" t="s">
        <v>30</v>
      </c>
      <c r="I24" s="32"/>
      <c r="J24" s="33"/>
      <c r="K24" s="33" t="str">
        <f t="shared" si="1"/>
        <v>D</v>
      </c>
      <c r="L24" s="32"/>
      <c r="M24" s="32"/>
      <c r="N24" s="32"/>
      <c r="O24" s="33"/>
      <c r="P24" s="33"/>
      <c r="Q24" s="32" t="s">
        <v>30</v>
      </c>
      <c r="R24" s="32"/>
      <c r="S24" s="32"/>
      <c r="T24" s="33"/>
      <c r="U24" s="33"/>
      <c r="V24" s="42"/>
      <c r="W24" s="77"/>
      <c r="X24" s="41"/>
      <c r="Y24" s="175"/>
      <c r="Z24" s="77"/>
      <c r="AA24" s="41"/>
      <c r="AB24" s="78" t="s">
        <v>30</v>
      </c>
      <c r="AC24" s="77"/>
      <c r="AD24" s="41"/>
      <c r="AE24" s="32"/>
      <c r="AF24" s="32"/>
      <c r="AG24" s="32"/>
      <c r="AH24" s="32"/>
      <c r="AI24" s="32"/>
      <c r="AJ24" s="32"/>
      <c r="AK24" s="33">
        <f>(((COUNTIF(' 5ème1'!V24:AJ24,"A"))*4)+((COUNTIF(' 5ème1'!V24:AJ24,"B"))*3)+((COUNTIF(' 5ème1'!V24:AJ24,"C"))*2)+((COUNTIF(' 5ème1'!V24:AJ24,"D"))*1))/2</f>
        <v>2</v>
      </c>
      <c r="AL24" s="33" t="str">
        <f t="shared" si="2"/>
        <v>C</v>
      </c>
      <c r="AM24" s="42" t="s">
        <v>30</v>
      </c>
      <c r="AN24" s="77" t="s">
        <v>30</v>
      </c>
      <c r="AO24" s="32"/>
      <c r="AP24" s="32"/>
      <c r="AQ24" s="32"/>
      <c r="AR24" s="32"/>
      <c r="AS24" s="33">
        <f>(((COUNTIF(' 5ème1'!AM24:AR24,"A"))*4)+((COUNTIF(' 5ème1'!AM24:AR24,"B"))*3)+((COUNTIF(' 5ème1'!AM24:AR24,"C"))*2)+((COUNTIF(' 5ème1'!AM24:AR24,"D"))*1))/2</f>
        <v>4</v>
      </c>
      <c r="AT24" s="33" t="str">
        <f t="shared" si="3"/>
        <v>A</v>
      </c>
      <c r="AU24" s="32"/>
      <c r="AV24" s="32"/>
      <c r="AW24" s="32"/>
      <c r="AX24" s="32"/>
      <c r="AY24" s="32"/>
      <c r="AZ24" s="32"/>
      <c r="BA24" s="32" t="s">
        <v>32</v>
      </c>
      <c r="BB24" s="32"/>
      <c r="BC24" s="32"/>
      <c r="BD24" s="78" t="s">
        <v>32</v>
      </c>
      <c r="BE24" s="171"/>
      <c r="BF24" s="41" t="s">
        <v>33</v>
      </c>
      <c r="BG24" s="32" t="s">
        <v>31</v>
      </c>
      <c r="BH24" s="168" t="s">
        <v>31</v>
      </c>
      <c r="BI24" s="78" t="s">
        <v>33</v>
      </c>
      <c r="BJ24" s="32"/>
      <c r="BK24" s="32"/>
      <c r="BL24" s="32"/>
      <c r="BM24" s="32"/>
      <c r="BN24" s="32"/>
      <c r="BO24" s="33">
        <f>(((COUNTIF(' 5ème1'!BA24:BN24,"A"))*4)+((COUNTIF(' 5ème1'!BA24:BN24,"B"))*3)+((COUNTIF(' 5ème1'!BA24:BN24,"C"))*2)+((COUNTIF(' 5ème1'!BA24:BN24,"D"))*1))/3</f>
        <v>4</v>
      </c>
      <c r="BP24" s="33" t="str">
        <f t="shared" si="4"/>
        <v>A</v>
      </c>
      <c r="BQ24" s="32"/>
      <c r="BR24" s="32"/>
      <c r="BS24" s="32"/>
      <c r="BT24" s="32"/>
      <c r="BU24" s="32"/>
      <c r="BV24" s="32"/>
      <c r="BW24" s="33"/>
      <c r="BX24" s="33"/>
      <c r="BY24" s="38"/>
    </row>
    <row r="25" spans="1:77" ht="17.100000000000001" customHeight="1" x14ac:dyDescent="0.3">
      <c r="A25" s="108" t="s">
        <v>182</v>
      </c>
      <c r="B25" s="40" t="s">
        <v>32</v>
      </c>
      <c r="C25" s="32" t="s">
        <v>32</v>
      </c>
      <c r="D25" s="32"/>
      <c r="E25" s="33">
        <f>(((COUNTIF(' 5ème1'!B25:D25,"A"))*4)+((COUNTIF(' 5ème1'!B25:D25,"B"))*3)+((COUNTIF(' 5ème1'!B25:D25,"C"))*2)+((COUNTIF(' 5ème1'!B25:D25,"D"))*1))/1</f>
        <v>4</v>
      </c>
      <c r="F25" s="33" t="str">
        <f t="shared" si="0"/>
        <v>A</v>
      </c>
      <c r="G25" s="75" t="s">
        <v>31</v>
      </c>
      <c r="H25" s="32" t="s">
        <v>30</v>
      </c>
      <c r="I25" s="32"/>
      <c r="J25" s="33">
        <f>(((COUNTIF(' 5ème1'!G25:I25,"A"))*4)+((COUNTIF(' 5ème1'!G25:I25,"B"))*3)+((COUNTIF(' 5ème1'!G25:I25,"C"))*2)+((COUNTIF(' 5ème1'!G25:I25,"D"))*1))/1</f>
        <v>7</v>
      </c>
      <c r="K25" s="33" t="str">
        <f t="shared" si="1"/>
        <v>A</v>
      </c>
      <c r="L25" s="32"/>
      <c r="M25" s="32"/>
      <c r="N25" s="32"/>
      <c r="O25" s="33"/>
      <c r="P25" s="33"/>
      <c r="Q25" s="32" t="s">
        <v>30</v>
      </c>
      <c r="R25" s="32"/>
      <c r="S25" s="32"/>
      <c r="T25" s="33"/>
      <c r="U25" s="33"/>
      <c r="V25" s="42"/>
      <c r="W25" s="77"/>
      <c r="X25" s="41"/>
      <c r="Y25" s="78" t="s">
        <v>32</v>
      </c>
      <c r="Z25" s="77"/>
      <c r="AA25" s="41"/>
      <c r="AB25" s="78" t="s">
        <v>31</v>
      </c>
      <c r="AC25" s="77"/>
      <c r="AD25" s="41"/>
      <c r="AE25" s="32"/>
      <c r="AF25" s="32"/>
      <c r="AG25" s="32"/>
      <c r="AH25" s="32"/>
      <c r="AI25" s="32"/>
      <c r="AJ25" s="32"/>
      <c r="AK25" s="33">
        <f>(((COUNTIF(' 5ème1'!V25:AJ25,"A"))*4)+((COUNTIF(' 5ème1'!V25:AJ25,"B"))*3)+((COUNTIF(' 5ème1'!V25:AJ25,"C"))*2)+((COUNTIF(' 5ème1'!V25:AJ25,"D"))*1))/2</f>
        <v>2.5</v>
      </c>
      <c r="AL25" s="33" t="str">
        <f t="shared" si="2"/>
        <v>C</v>
      </c>
      <c r="AM25" s="42" t="s">
        <v>31</v>
      </c>
      <c r="AN25" s="77" t="s">
        <v>32</v>
      </c>
      <c r="AO25" s="32"/>
      <c r="AP25" s="32"/>
      <c r="AQ25" s="32"/>
      <c r="AR25" s="32"/>
      <c r="AS25" s="33">
        <f>(((COUNTIF(' 5ème1'!AM25:AR25,"A"))*4)+((COUNTIF(' 5ème1'!AM25:AR25,"B"))*3)+((COUNTIF(' 5ème1'!AM25:AR25,"C"))*2)+((COUNTIF(' 5ème1'!AM25:AR25,"D"))*1))/2</f>
        <v>2.5</v>
      </c>
      <c r="AT25" s="33" t="str">
        <f t="shared" si="3"/>
        <v>C</v>
      </c>
      <c r="AU25" s="32"/>
      <c r="AV25" s="32"/>
      <c r="AW25" s="32"/>
      <c r="AX25" s="32"/>
      <c r="AY25" s="32"/>
      <c r="AZ25" s="32"/>
      <c r="BA25" s="32" t="s">
        <v>31</v>
      </c>
      <c r="BB25" s="32"/>
      <c r="BC25" s="32"/>
      <c r="BD25" s="78" t="s">
        <v>32</v>
      </c>
      <c r="BE25" s="77" t="s">
        <v>33</v>
      </c>
      <c r="BF25" s="41" t="s">
        <v>33</v>
      </c>
      <c r="BG25" s="32" t="s">
        <v>31</v>
      </c>
      <c r="BH25" s="168" t="s">
        <v>33</v>
      </c>
      <c r="BI25" s="78" t="s">
        <v>32</v>
      </c>
      <c r="BJ25" s="32"/>
      <c r="BK25" s="32"/>
      <c r="BL25" s="32"/>
      <c r="BM25" s="32"/>
      <c r="BN25" s="32"/>
      <c r="BO25" s="33">
        <f>(((COUNTIF(' 5ème1'!BA25:BN25,"A"))*4)+((COUNTIF(' 5ème1'!BA25:BN25,"B"))*3)+((COUNTIF(' 5ème1'!BA25:BN25,"C"))*2)+((COUNTIF(' 5ème1'!BA25:BN25,"D"))*1))/4</f>
        <v>3.25</v>
      </c>
      <c r="BP25" s="33" t="str">
        <f t="shared" si="4"/>
        <v>B</v>
      </c>
      <c r="BQ25" s="32"/>
      <c r="BR25" s="32"/>
      <c r="BS25" s="32"/>
      <c r="BT25" s="32"/>
      <c r="BU25" s="32"/>
      <c r="BV25" s="32"/>
      <c r="BW25" s="33"/>
      <c r="BX25" s="33"/>
      <c r="BY25" s="38"/>
    </row>
    <row r="26" spans="1:77" ht="17.100000000000001" customHeight="1" x14ac:dyDescent="0.3">
      <c r="A26" s="108" t="s">
        <v>183</v>
      </c>
      <c r="B26" s="40" t="s">
        <v>31</v>
      </c>
      <c r="C26" s="32" t="s">
        <v>32</v>
      </c>
      <c r="D26" s="32"/>
      <c r="E26" s="33">
        <f>(((COUNTIF(' 5ème1'!B26:D26,"A"))*4)+((COUNTIF(' 5ème1'!B26:D26,"B"))*3)+((COUNTIF(' 5ème1'!B26:D26,"C"))*2)+((COUNTIF(' 5ème1'!B26:D26,"D"))*1))/1</f>
        <v>5</v>
      </c>
      <c r="F26" s="33" t="str">
        <f t="shared" si="0"/>
        <v>A</v>
      </c>
      <c r="G26" s="75" t="s">
        <v>32</v>
      </c>
      <c r="H26" s="32" t="s">
        <v>31</v>
      </c>
      <c r="I26" s="32"/>
      <c r="J26" s="33">
        <f>(((COUNTIF(' 5ème1'!G26:I26,"A"))*4)+((COUNTIF(' 5ème1'!G26:I26,"B"))*3)+((COUNTIF(' 5ème1'!G26:I26,"C"))*2)+((COUNTIF(' 5ème1'!G26:I26,"D"))*1))/1</f>
        <v>5</v>
      </c>
      <c r="K26" s="33" t="str">
        <f t="shared" si="1"/>
        <v>A</v>
      </c>
      <c r="L26" s="32"/>
      <c r="M26" s="32"/>
      <c r="N26" s="32"/>
      <c r="O26" s="33"/>
      <c r="P26" s="33"/>
      <c r="Q26" s="32" t="s">
        <v>32</v>
      </c>
      <c r="R26" s="32"/>
      <c r="S26" s="32"/>
      <c r="T26" s="33"/>
      <c r="U26" s="33"/>
      <c r="V26" s="42"/>
      <c r="W26" s="77"/>
      <c r="X26" s="41"/>
      <c r="Y26" s="78" t="s">
        <v>30</v>
      </c>
      <c r="Z26" s="77"/>
      <c r="AA26" s="41"/>
      <c r="AB26" s="78" t="s">
        <v>31</v>
      </c>
      <c r="AC26" s="77"/>
      <c r="AD26" s="41"/>
      <c r="AE26" s="32"/>
      <c r="AF26" s="32"/>
      <c r="AG26" s="32"/>
      <c r="AH26" s="32"/>
      <c r="AI26" s="32"/>
      <c r="AJ26" s="32"/>
      <c r="AK26" s="33">
        <f>(((COUNTIF(' 5ème1'!V26:AJ26,"A"))*4)+((COUNTIF(' 5ème1'!V26:AJ26,"B"))*3)+((COUNTIF(' 5ème1'!V26:AJ26,"C"))*2)+((COUNTIF(' 5ème1'!V26:AJ26,"D"))*1))/2</f>
        <v>3.5</v>
      </c>
      <c r="AL26" s="33" t="str">
        <f t="shared" si="2"/>
        <v>B</v>
      </c>
      <c r="AM26" s="42" t="s">
        <v>31</v>
      </c>
      <c r="AN26" s="77" t="s">
        <v>32</v>
      </c>
      <c r="AO26" s="32"/>
      <c r="AP26" s="32"/>
      <c r="AQ26" s="32"/>
      <c r="AR26" s="32"/>
      <c r="AS26" s="33">
        <f>(((COUNTIF(' 5ème1'!AM26:AR26,"A"))*4)+((COUNTIF(' 5ème1'!AM26:AR26,"B"))*3)+((COUNTIF(' 5ème1'!AM26:AR26,"C"))*2)+((COUNTIF(' 5ème1'!AM26:AR26,"D"))*1))/2</f>
        <v>2.5</v>
      </c>
      <c r="AT26" s="33" t="str">
        <f t="shared" si="3"/>
        <v>C</v>
      </c>
      <c r="AU26" s="32"/>
      <c r="AV26" s="32"/>
      <c r="AW26" s="32"/>
      <c r="AX26" s="32"/>
      <c r="AY26" s="32"/>
      <c r="AZ26" s="32"/>
      <c r="BA26" s="32" t="s">
        <v>32</v>
      </c>
      <c r="BB26" s="32"/>
      <c r="BC26" s="32"/>
      <c r="BD26" s="78" t="s">
        <v>31</v>
      </c>
      <c r="BE26" s="77" t="s">
        <v>33</v>
      </c>
      <c r="BF26" s="41" t="s">
        <v>30</v>
      </c>
      <c r="BG26" s="32" t="s">
        <v>32</v>
      </c>
      <c r="BH26" s="168" t="s">
        <v>33</v>
      </c>
      <c r="BI26" s="78" t="s">
        <v>31</v>
      </c>
      <c r="BJ26" s="32"/>
      <c r="BK26" s="32"/>
      <c r="BL26" s="32"/>
      <c r="BM26" s="32"/>
      <c r="BN26" s="32"/>
      <c r="BO26" s="33">
        <f>(((COUNTIF(' 5ème1'!BA26:BN26,"A"))*4)+((COUNTIF(' 5ème1'!BA26:BN26,"B"))*3)+((COUNTIF(' 5ème1'!BA26:BN26,"C"))*2)+((COUNTIF(' 5ème1'!BA26:BN26,"D"))*1))/4</f>
        <v>4</v>
      </c>
      <c r="BP26" s="33" t="str">
        <f t="shared" si="4"/>
        <v>A</v>
      </c>
      <c r="BQ26" s="32"/>
      <c r="BR26" s="32"/>
      <c r="BS26" s="32"/>
      <c r="BT26" s="32"/>
      <c r="BU26" s="32"/>
      <c r="BV26" s="32"/>
      <c r="BW26" s="33"/>
      <c r="BX26" s="33"/>
      <c r="BY26" s="38"/>
    </row>
    <row r="27" spans="1:77" ht="17.100000000000001" customHeight="1" x14ac:dyDescent="0.3">
      <c r="A27" s="108" t="s">
        <v>184</v>
      </c>
      <c r="B27" s="40" t="s">
        <v>31</v>
      </c>
      <c r="C27" s="32" t="s">
        <v>31</v>
      </c>
      <c r="D27" s="32"/>
      <c r="E27" s="33">
        <f>(((COUNTIF(' 5ème1'!B27:D27,"A"))*4)+((COUNTIF(' 5ème1'!B27:D27,"B"))*3)+((COUNTIF(' 5ème1'!B27:D27,"C"))*2)+((COUNTIF(' 5ème1'!B27:D27,"D"))*1))/1</f>
        <v>6</v>
      </c>
      <c r="F27" s="33" t="str">
        <f t="shared" si="0"/>
        <v>A</v>
      </c>
      <c r="G27" s="75" t="s">
        <v>31</v>
      </c>
      <c r="H27" s="32" t="s">
        <v>30</v>
      </c>
      <c r="I27" s="32"/>
      <c r="J27" s="33">
        <f>(((COUNTIF(' 5ème1'!G27:I27,"A"))*4)+((COUNTIF(' 5ème1'!G27:I27,"B"))*3)+((COUNTIF(' 5ème1'!G27:I27,"C"))*2)+((COUNTIF(' 5ème1'!G27:I27,"D"))*1))/1</f>
        <v>7</v>
      </c>
      <c r="K27" s="33" t="str">
        <f t="shared" si="1"/>
        <v>A</v>
      </c>
      <c r="L27" s="32"/>
      <c r="M27" s="32"/>
      <c r="N27" s="32"/>
      <c r="O27" s="33"/>
      <c r="P27" s="33"/>
      <c r="Q27" s="32" t="s">
        <v>30</v>
      </c>
      <c r="R27" s="32"/>
      <c r="S27" s="32"/>
      <c r="T27" s="33"/>
      <c r="U27" s="33"/>
      <c r="V27" s="42"/>
      <c r="W27" s="77"/>
      <c r="X27" s="41"/>
      <c r="Y27" s="78" t="s">
        <v>30</v>
      </c>
      <c r="Z27" s="77"/>
      <c r="AA27" s="41"/>
      <c r="AB27" s="78" t="s">
        <v>31</v>
      </c>
      <c r="AC27" s="77"/>
      <c r="AD27" s="41"/>
      <c r="AE27" s="32"/>
      <c r="AF27" s="32"/>
      <c r="AG27" s="32"/>
      <c r="AH27" s="32"/>
      <c r="AI27" s="32"/>
      <c r="AJ27" s="32"/>
      <c r="AK27" s="33">
        <f>(((COUNTIF(' 5ème1'!V27:AJ27,"A"))*4)+((COUNTIF(' 5ème1'!V27:AJ27,"B"))*3)+((COUNTIF(' 5ème1'!V27:AJ27,"C"))*2)+((COUNTIF(' 5ème1'!V27:AJ27,"D"))*1))/2</f>
        <v>3.5</v>
      </c>
      <c r="AL27" s="33" t="str">
        <f t="shared" si="2"/>
        <v>B</v>
      </c>
      <c r="AM27" s="42" t="s">
        <v>30</v>
      </c>
      <c r="AN27" s="77" t="s">
        <v>32</v>
      </c>
      <c r="AO27" s="32"/>
      <c r="AP27" s="32"/>
      <c r="AQ27" s="32"/>
      <c r="AR27" s="32"/>
      <c r="AS27" s="33">
        <f>(((COUNTIF(' 5ème1'!AM27:AR27,"A"))*4)+((COUNTIF(' 5ème1'!AM27:AR27,"B"))*3)+((COUNTIF(' 5ème1'!AM27:AR27,"C"))*2)+((COUNTIF(' 5ème1'!AM27:AR27,"D"))*1))/2</f>
        <v>3</v>
      </c>
      <c r="AT27" s="33" t="str">
        <f t="shared" si="3"/>
        <v>B</v>
      </c>
      <c r="AU27" s="32"/>
      <c r="AV27" s="32"/>
      <c r="AW27" s="32"/>
      <c r="AX27" s="32"/>
      <c r="AY27" s="32"/>
      <c r="AZ27" s="32"/>
      <c r="BA27" s="32" t="s">
        <v>32</v>
      </c>
      <c r="BB27" s="32"/>
      <c r="BC27" s="32"/>
      <c r="BD27" s="78" t="s">
        <v>32</v>
      </c>
      <c r="BE27" s="77" t="s">
        <v>32</v>
      </c>
      <c r="BF27" s="41" t="s">
        <v>30</v>
      </c>
      <c r="BG27" s="32" t="s">
        <v>32</v>
      </c>
      <c r="BH27" s="168" t="s">
        <v>33</v>
      </c>
      <c r="BI27" s="78" t="s">
        <v>30</v>
      </c>
      <c r="BJ27" s="32"/>
      <c r="BK27" s="32"/>
      <c r="BL27" s="32"/>
      <c r="BM27" s="32"/>
      <c r="BN27" s="32"/>
      <c r="BO27" s="33">
        <f>(((COUNTIF(' 5ème1'!BA27:BN27,"A"))*4)+((COUNTIF(' 5ème1'!BA27:BN27,"B"))*3)+((COUNTIF(' 5ème1'!BA27:BN27,"C"))*2)+((COUNTIF(' 5ème1'!BA27:BN27,"D"))*1))/4</f>
        <v>4.25</v>
      </c>
      <c r="BP27" s="33" t="str">
        <f t="shared" si="4"/>
        <v>A</v>
      </c>
      <c r="BQ27" s="32"/>
      <c r="BR27" s="32"/>
      <c r="BS27" s="32"/>
      <c r="BT27" s="32"/>
      <c r="BU27" s="32"/>
      <c r="BV27" s="32"/>
      <c r="BW27" s="33"/>
      <c r="BX27" s="33"/>
      <c r="BY27" s="38"/>
    </row>
    <row r="28" spans="1:77" ht="17.100000000000001" customHeight="1" x14ac:dyDescent="0.3">
      <c r="A28" s="108" t="s">
        <v>185</v>
      </c>
      <c r="B28" s="40" t="s">
        <v>30</v>
      </c>
      <c r="C28" s="32" t="s">
        <v>33</v>
      </c>
      <c r="D28" s="32"/>
      <c r="E28" s="33">
        <f>(((COUNTIF(' 5ème1'!B28:D28,"A"))*4)+((COUNTIF(' 5ème1'!B28:D28,"B"))*3)+((COUNTIF(' 5ème1'!B28:D28,"C"))*2)+((COUNTIF(' 5ème1'!B28:D28,"D"))*1))/1</f>
        <v>5</v>
      </c>
      <c r="F28" s="33" t="str">
        <f t="shared" si="0"/>
        <v>A</v>
      </c>
      <c r="G28" s="75" t="s">
        <v>31</v>
      </c>
      <c r="H28" s="32" t="s">
        <v>30</v>
      </c>
      <c r="I28" s="32"/>
      <c r="J28" s="33">
        <f>(((COUNTIF(' 5ème1'!G28:I28,"A"))*4)+((COUNTIF(' 5ème1'!G28:I28,"B"))*3)+((COUNTIF(' 5ème1'!G28:I28,"C"))*2)+((COUNTIF(' 5ème1'!G28:I28,"D"))*1))/1</f>
        <v>7</v>
      </c>
      <c r="K28" s="33" t="str">
        <f t="shared" si="1"/>
        <v>A</v>
      </c>
      <c r="L28" s="32"/>
      <c r="M28" s="32"/>
      <c r="N28" s="32"/>
      <c r="O28" s="33"/>
      <c r="P28" s="33"/>
      <c r="Q28" s="32" t="s">
        <v>30</v>
      </c>
      <c r="R28" s="32"/>
      <c r="S28" s="32"/>
      <c r="T28" s="33"/>
      <c r="U28" s="33"/>
      <c r="V28" s="42"/>
      <c r="W28" s="77"/>
      <c r="X28" s="41"/>
      <c r="Y28" s="78" t="s">
        <v>32</v>
      </c>
      <c r="Z28" s="77"/>
      <c r="AA28" s="41"/>
      <c r="AB28" s="78" t="s">
        <v>31</v>
      </c>
      <c r="AC28" s="77"/>
      <c r="AD28" s="41"/>
      <c r="AE28" s="32"/>
      <c r="AF28" s="32"/>
      <c r="AG28" s="32"/>
      <c r="AH28" s="32"/>
      <c r="AI28" s="32"/>
      <c r="AJ28" s="32"/>
      <c r="AK28" s="33">
        <f>(((COUNTIF(' 5ème1'!V28:AJ28,"A"))*4)+((COUNTIF(' 5ème1'!V28:AJ28,"B"))*3)+((COUNTIF(' 5ème1'!V28:AJ28,"C"))*2)+((COUNTIF(' 5ème1'!V28:AJ28,"D"))*1))/2</f>
        <v>2.5</v>
      </c>
      <c r="AL28" s="33" t="str">
        <f t="shared" si="2"/>
        <v>C</v>
      </c>
      <c r="AM28" s="42" t="s">
        <v>30</v>
      </c>
      <c r="AN28" s="77" t="s">
        <v>30</v>
      </c>
      <c r="AO28" s="32"/>
      <c r="AP28" s="32"/>
      <c r="AQ28" s="32"/>
      <c r="AR28" s="32"/>
      <c r="AS28" s="33">
        <f>(((COUNTIF(' 5ème1'!AM28:AR28,"A"))*4)+((COUNTIF(' 5ème1'!AM28:AR28,"B"))*3)+((COUNTIF(' 5ème1'!AM28:AR28,"C"))*2)+((COUNTIF(' 5ème1'!AM28:AR28,"D"))*1))/2</f>
        <v>4</v>
      </c>
      <c r="AT28" s="33" t="str">
        <f t="shared" si="3"/>
        <v>A</v>
      </c>
      <c r="AU28" s="32"/>
      <c r="AV28" s="32"/>
      <c r="AW28" s="32"/>
      <c r="AX28" s="32"/>
      <c r="AY28" s="32"/>
      <c r="AZ28" s="32"/>
      <c r="BA28" s="32" t="s">
        <v>30</v>
      </c>
      <c r="BB28" s="32"/>
      <c r="BC28" s="32"/>
      <c r="BD28" s="78" t="s">
        <v>32</v>
      </c>
      <c r="BE28" s="77" t="s">
        <v>30</v>
      </c>
      <c r="BF28" s="41" t="s">
        <v>31</v>
      </c>
      <c r="BG28" s="32" t="s">
        <v>32</v>
      </c>
      <c r="BH28" s="168" t="s">
        <v>32</v>
      </c>
      <c r="BI28" s="78" t="s">
        <v>31</v>
      </c>
      <c r="BJ28" s="32"/>
      <c r="BK28" s="32"/>
      <c r="BL28" s="32"/>
      <c r="BM28" s="32"/>
      <c r="BN28" s="32"/>
      <c r="BO28" s="33">
        <f>(((COUNTIF(' 5ème1'!BA28:BN28,"A"))*4)+((COUNTIF(' 5ème1'!BA28:BN28,"B"))*3)+((COUNTIF(' 5ème1'!BA28:BN28,"C"))*2)+((COUNTIF(' 5ème1'!BA28:BN28,"D"))*1))/4</f>
        <v>5</v>
      </c>
      <c r="BP28" s="33" t="str">
        <f t="shared" si="4"/>
        <v>A</v>
      </c>
      <c r="BQ28" s="32"/>
      <c r="BR28" s="32"/>
      <c r="BS28" s="32"/>
      <c r="BT28" s="32"/>
      <c r="BU28" s="32"/>
      <c r="BV28" s="32"/>
      <c r="BW28" s="33"/>
      <c r="BX28" s="33"/>
      <c r="BY28" s="38"/>
    </row>
    <row r="29" spans="1:77" ht="17.100000000000001" customHeight="1" x14ac:dyDescent="0.25">
      <c r="A29" s="31"/>
      <c r="B29" s="32"/>
      <c r="C29" s="32"/>
      <c r="D29" s="32"/>
      <c r="E29" s="33"/>
      <c r="F29" s="33"/>
      <c r="G29" s="32"/>
      <c r="H29" s="32"/>
      <c r="I29" s="32"/>
      <c r="J29" s="33"/>
      <c r="K29" s="33"/>
      <c r="L29" s="32"/>
      <c r="M29" s="32"/>
      <c r="N29" s="32"/>
      <c r="O29" s="33"/>
      <c r="P29" s="33"/>
      <c r="Q29" s="32"/>
      <c r="R29" s="32"/>
      <c r="S29" s="32"/>
      <c r="T29" s="33"/>
      <c r="U29" s="33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3"/>
      <c r="AL29" s="33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3"/>
      <c r="BP29" s="33"/>
      <c r="BQ29" s="32"/>
      <c r="BR29" s="32"/>
      <c r="BS29" s="32"/>
      <c r="BT29" s="32"/>
      <c r="BU29" s="32"/>
      <c r="BV29" s="32"/>
      <c r="BW29" s="33"/>
      <c r="BX29" s="33"/>
      <c r="BY29" s="38"/>
    </row>
    <row r="30" spans="1:77" ht="17.100000000000001" customHeight="1" x14ac:dyDescent="0.25">
      <c r="A30" s="31"/>
      <c r="B30" s="32"/>
      <c r="C30" s="32"/>
      <c r="D30" s="32"/>
      <c r="E30" s="33"/>
      <c r="F30" s="33"/>
      <c r="G30" s="32"/>
      <c r="H30" s="32"/>
      <c r="I30" s="32"/>
      <c r="J30" s="33"/>
      <c r="K30" s="33"/>
      <c r="L30" s="32"/>
      <c r="M30" s="32"/>
      <c r="N30" s="32"/>
      <c r="O30" s="33"/>
      <c r="P30" s="33"/>
      <c r="Q30" s="32"/>
      <c r="R30" s="32"/>
      <c r="S30" s="32"/>
      <c r="T30" s="33"/>
      <c r="U30" s="33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3"/>
      <c r="AL30" s="33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3"/>
      <c r="BP30" s="33"/>
      <c r="BQ30" s="32"/>
      <c r="BR30" s="32"/>
      <c r="BS30" s="32"/>
      <c r="BT30" s="32"/>
      <c r="BU30" s="32"/>
      <c r="BV30" s="32"/>
      <c r="BW30" s="33"/>
      <c r="BX30" s="33"/>
      <c r="BY30" s="38"/>
    </row>
    <row r="31" spans="1:77" ht="17.100000000000001" customHeight="1" x14ac:dyDescent="0.25">
      <c r="A31" s="31"/>
      <c r="B31" s="32"/>
      <c r="C31" s="32"/>
      <c r="D31" s="32"/>
      <c r="E31" s="33"/>
      <c r="F31" s="33"/>
      <c r="G31" s="32"/>
      <c r="H31" s="32"/>
      <c r="I31" s="32"/>
      <c r="J31" s="33"/>
      <c r="K31" s="33"/>
      <c r="L31" s="32"/>
      <c r="M31" s="32"/>
      <c r="N31" s="32"/>
      <c r="O31" s="33"/>
      <c r="P31" s="33"/>
      <c r="Q31" s="32"/>
      <c r="R31" s="32"/>
      <c r="S31" s="32"/>
      <c r="T31" s="33"/>
      <c r="U31" s="33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3"/>
      <c r="AL31" s="33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3"/>
      <c r="BP31" s="33"/>
      <c r="BQ31" s="32"/>
      <c r="BR31" s="32"/>
      <c r="BS31" s="32"/>
      <c r="BT31" s="32"/>
      <c r="BU31" s="32"/>
      <c r="BV31" s="32"/>
      <c r="BW31" s="33"/>
      <c r="BX31" s="33"/>
      <c r="BY31" s="38"/>
    </row>
    <row r="32" spans="1:77" ht="17.100000000000001" customHeight="1" x14ac:dyDescent="0.25">
      <c r="A32" s="31"/>
      <c r="B32" s="32"/>
      <c r="C32" s="32"/>
      <c r="D32" s="32"/>
      <c r="E32" s="33"/>
      <c r="F32" s="33"/>
      <c r="G32" s="32"/>
      <c r="H32" s="32"/>
      <c r="I32" s="32"/>
      <c r="J32" s="33"/>
      <c r="K32" s="33"/>
      <c r="L32" s="32"/>
      <c r="M32" s="32"/>
      <c r="N32" s="32"/>
      <c r="O32" s="33"/>
      <c r="P32" s="33"/>
      <c r="Q32" s="32"/>
      <c r="R32" s="32"/>
      <c r="S32" s="32"/>
      <c r="T32" s="33"/>
      <c r="U32" s="33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3"/>
      <c r="AL32" s="33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3"/>
      <c r="BP32" s="33"/>
      <c r="BQ32" s="32"/>
      <c r="BR32" s="32"/>
      <c r="BS32" s="32"/>
      <c r="BT32" s="32"/>
      <c r="BU32" s="32"/>
      <c r="BV32" s="32"/>
      <c r="BW32" s="33"/>
      <c r="BX32" s="33"/>
    </row>
    <row r="33" spans="1:76" x14ac:dyDescent="0.25">
      <c r="A33" s="31"/>
      <c r="B33" s="32"/>
      <c r="C33" s="32"/>
      <c r="D33" s="32"/>
      <c r="E33" s="33"/>
      <c r="F33" s="33"/>
      <c r="G33" s="32"/>
      <c r="H33" s="32"/>
      <c r="I33" s="32"/>
      <c r="J33" s="33"/>
      <c r="K33" s="33"/>
      <c r="L33" s="32"/>
      <c r="M33" s="32"/>
      <c r="N33" s="32"/>
      <c r="O33" s="33"/>
      <c r="P33" s="33"/>
      <c r="Q33" s="32"/>
      <c r="R33" s="32"/>
      <c r="S33" s="32"/>
      <c r="T33" s="33"/>
      <c r="U33" s="33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3"/>
      <c r="AL33" s="33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3"/>
      <c r="BP33" s="33"/>
      <c r="BQ33" s="32"/>
      <c r="BR33" s="32"/>
      <c r="BS33" s="32"/>
      <c r="BT33" s="32"/>
      <c r="BU33" s="32"/>
      <c r="BV33" s="32"/>
      <c r="BW33" s="33"/>
      <c r="BX33" s="33"/>
    </row>
    <row r="34" spans="1:76" x14ac:dyDescent="0.25">
      <c r="A34" s="45"/>
    </row>
    <row r="35" spans="1:76" x14ac:dyDescent="0.25">
      <c r="A35" s="45"/>
    </row>
    <row r="36" spans="1:76" x14ac:dyDescent="0.25">
      <c r="A36" s="45"/>
    </row>
    <row r="37" spans="1:76" x14ac:dyDescent="0.25">
      <c r="A37" s="45"/>
    </row>
  </sheetData>
  <autoFilter ref="A1:BX4"/>
  <mergeCells count="16">
    <mergeCell ref="AH2:AJ2"/>
    <mergeCell ref="A1:A2"/>
    <mergeCell ref="V2:X2"/>
    <mergeCell ref="Y2:AA2"/>
    <mergeCell ref="AB2:AD2"/>
    <mergeCell ref="AE2:AG2"/>
    <mergeCell ref="BI2:BK2"/>
    <mergeCell ref="BL2:BN2"/>
    <mergeCell ref="BQ2:BS2"/>
    <mergeCell ref="BT2:BV2"/>
    <mergeCell ref="AM2:AO2"/>
    <mergeCell ref="AP2:AR2"/>
    <mergeCell ref="AU2:AW2"/>
    <mergeCell ref="AX2:AZ2"/>
    <mergeCell ref="BA2:BC2"/>
    <mergeCell ref="BD2:BG2"/>
  </mergeCells>
  <dataValidations count="1">
    <dataValidation type="list" allowBlank="1" showInputMessage="1" showErrorMessage="1" sqref="B4:B28 BI4:BI28 V4:AD28 AM4:AN28 BD4:BF28 G4:G28">
      <formula1>$A$31:$A$34</formula1>
    </dataValidation>
  </dataValidations>
  <printOptions horizontalCentered="1" verticalCentered="1"/>
  <pageMargins left="0.11811023622047245" right="0.11811023622047245" top="0.35433070866141736" bottom="0.35433070866141736" header="0.31496062992125984" footer="0.31496062992125984"/>
  <pageSetup paperSize="9" scale="85" orientation="landscape" horizontalDpi="4294967293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'référence '!$A$1:$A$6</xm:f>
          </x14:formula1>
          <xm:sqref>AU29:BN33 B29:B33 L4:N33 Q4:S33 V29:AD33 C4:D33 H4:I28 AE4:AJ33 AO4:AR28 BJ4:BN28 AM29:AR33 AU4:BC28 BG4:BH28 BQ4:BV33 G29:I33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 VIERGE 5 ET 4ème (2)</vt:lpstr>
      <vt:lpstr>6ème1</vt:lpstr>
      <vt:lpstr>6ème2</vt:lpstr>
      <vt:lpstr>6ème3</vt:lpstr>
      <vt:lpstr>6ème4</vt:lpstr>
      <vt:lpstr>référence </vt:lpstr>
      <vt:lpstr> VIERGE 6ème</vt:lpstr>
      <vt:lpstr> VIERGE 5 ET 4ème</vt:lpstr>
      <vt:lpstr> 5ème1</vt:lpstr>
      <vt:lpstr>5ème3</vt:lpstr>
      <vt:lpstr>5ème6</vt:lpstr>
      <vt:lpstr>4ème1</vt:lpstr>
      <vt:lpstr>4ème3</vt:lpstr>
      <vt:lpstr> 4ème5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chatelain celine</cp:lastModifiedBy>
  <dcterms:created xsi:type="dcterms:W3CDTF">2017-05-18T07:57:01Z</dcterms:created>
  <dcterms:modified xsi:type="dcterms:W3CDTF">2017-06-10T12:47:13Z</dcterms:modified>
</cp:coreProperties>
</file>