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mc:AlternateContent xmlns:mc="http://schemas.openxmlformats.org/markup-compatibility/2006">
    <mc:Choice Requires="x15">
      <x15ac:absPath xmlns:x15ac="http://schemas.microsoft.com/office/spreadsheetml/2010/11/ac" url="/Users/vincentderekheld/PycharmProjects/text2BPMN-vincent/evaluation/eval_docu/"/>
    </mc:Choice>
  </mc:AlternateContent>
  <xr:revisionPtr revIDLastSave="0" documentId="13_ncr:1_{58B8AC71-C1F5-C542-9ABF-F17F03EB7A34}" xr6:coauthVersionLast="47" xr6:coauthVersionMax="47" xr10:uidLastSave="{00000000-0000-0000-0000-000000000000}"/>
  <bookViews>
    <workbookView xWindow="0" yWindow="500" windowWidth="28800" windowHeight="17500" activeTab="1" xr2:uid="{00000000-000D-0000-FFFF-FFFF00000000}"/>
  </bookViews>
  <sheets>
    <sheet name="Instruction" sheetId="4" r:id="rId1"/>
    <sheet name="OCCURRANCE_eval_counts" sheetId="2" r:id="rId2"/>
    <sheet name="OCCURRENCE_metric_calc" sheetId="3" r:id="rId3"/>
    <sheet name="ORDER_metrics_from_script"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3" l="1"/>
  <c r="G32" i="3"/>
  <c r="E32" i="3"/>
  <c r="U5" i="2" l="1"/>
  <c r="O5" i="2"/>
  <c r="I5" i="2"/>
  <c r="U4" i="2"/>
  <c r="O4" i="2"/>
  <c r="I4" i="2"/>
  <c r="U3" i="2"/>
  <c r="O3" i="2"/>
  <c r="I3" i="2"/>
  <c r="U9" i="2"/>
  <c r="O9" i="2"/>
  <c r="I9" i="2"/>
  <c r="U8" i="2"/>
  <c r="O8" i="2"/>
  <c r="N8" i="2"/>
  <c r="I8" i="2"/>
  <c r="U7" i="2"/>
  <c r="O7" i="2"/>
  <c r="I7" i="2"/>
  <c r="U17" i="2"/>
  <c r="O17" i="2"/>
  <c r="I17" i="2"/>
  <c r="U16" i="2"/>
  <c r="O16" i="2"/>
  <c r="I16" i="2"/>
  <c r="U15" i="2"/>
  <c r="O15" i="2"/>
  <c r="I15" i="2"/>
  <c r="U14" i="2"/>
  <c r="O14" i="2"/>
  <c r="I14" i="2"/>
  <c r="U13" i="2"/>
  <c r="O13" i="2"/>
  <c r="I13" i="2"/>
  <c r="U12" i="2"/>
  <c r="N12" i="2"/>
  <c r="O12" i="2" s="1"/>
  <c r="I12" i="2"/>
  <c r="U11" i="2"/>
  <c r="O11" i="2"/>
  <c r="I11" i="2"/>
  <c r="U27" i="2"/>
  <c r="O27" i="2"/>
  <c r="I27" i="2"/>
  <c r="U26" i="2"/>
  <c r="O26" i="2"/>
  <c r="I26" i="2"/>
  <c r="U25" i="2"/>
  <c r="O25" i="2"/>
  <c r="I25" i="2"/>
  <c r="U24" i="2"/>
  <c r="O24" i="2"/>
  <c r="I24" i="2"/>
  <c r="U23" i="2"/>
  <c r="O23" i="2"/>
  <c r="I23" i="2"/>
  <c r="U22" i="2"/>
  <c r="O22" i="2"/>
  <c r="I22" i="2"/>
  <c r="U21" i="2"/>
  <c r="O21" i="2"/>
  <c r="I21" i="2"/>
  <c r="U20" i="2"/>
  <c r="O20" i="2"/>
  <c r="I20" i="2"/>
  <c r="U19" i="2"/>
  <c r="O19" i="2"/>
  <c r="I19" i="2"/>
  <c r="E18" i="2" l="1"/>
  <c r="E18" i="3" s="1"/>
  <c r="F18" i="2"/>
  <c r="G18" i="2"/>
  <c r="H18" i="2"/>
  <c r="J18" i="2"/>
  <c r="K18" i="2"/>
  <c r="L18" i="2"/>
  <c r="M18" i="2"/>
  <c r="N18" i="2"/>
  <c r="P18" i="2"/>
  <c r="Q18" i="2"/>
  <c r="R18" i="2"/>
  <c r="S18" i="2"/>
  <c r="T18" i="2"/>
  <c r="V18" i="2"/>
  <c r="O18" i="2" l="1"/>
  <c r="U18" i="2"/>
  <c r="I18" i="2"/>
  <c r="E12" i="3"/>
  <c r="F12" i="3"/>
  <c r="G12" i="3"/>
  <c r="H12" i="3"/>
  <c r="I12" i="3"/>
  <c r="J12" i="3"/>
  <c r="E13" i="3"/>
  <c r="F13" i="3"/>
  <c r="G13" i="3"/>
  <c r="H13" i="3"/>
  <c r="I13" i="3"/>
  <c r="J13" i="3"/>
  <c r="E5" i="3" l="1"/>
  <c r="J9" i="3"/>
  <c r="I9" i="3"/>
  <c r="H9" i="3"/>
  <c r="G9" i="3"/>
  <c r="F9" i="3"/>
  <c r="E9" i="3"/>
  <c r="J8" i="3"/>
  <c r="I8" i="3"/>
  <c r="H8" i="3"/>
  <c r="G8" i="3"/>
  <c r="F8" i="3"/>
  <c r="E8" i="3"/>
  <c r="J7" i="3"/>
  <c r="I7" i="3"/>
  <c r="H7" i="3"/>
  <c r="G7" i="3"/>
  <c r="F7" i="3"/>
  <c r="E7" i="3"/>
  <c r="J17" i="3"/>
  <c r="I17" i="3"/>
  <c r="H17" i="3"/>
  <c r="G17" i="3"/>
  <c r="F17" i="3"/>
  <c r="E17" i="3"/>
  <c r="J16" i="3"/>
  <c r="I16" i="3"/>
  <c r="H16" i="3"/>
  <c r="G16" i="3"/>
  <c r="F16" i="3"/>
  <c r="E16" i="3"/>
  <c r="J15" i="3"/>
  <c r="I15" i="3"/>
  <c r="H15" i="3"/>
  <c r="G15" i="3"/>
  <c r="F15" i="3"/>
  <c r="E15" i="3"/>
  <c r="J14" i="3"/>
  <c r="I14" i="3"/>
  <c r="H14" i="3"/>
  <c r="G14" i="3"/>
  <c r="F14" i="3"/>
  <c r="E14" i="3"/>
  <c r="J11" i="3"/>
  <c r="I11" i="3"/>
  <c r="H11" i="3"/>
  <c r="G11" i="3"/>
  <c r="F11" i="3"/>
  <c r="E11" i="3"/>
  <c r="J27" i="3"/>
  <c r="I27" i="3"/>
  <c r="H27" i="3"/>
  <c r="G27" i="3"/>
  <c r="F27" i="3"/>
  <c r="E27" i="3"/>
  <c r="J26" i="3"/>
  <c r="I26" i="3"/>
  <c r="H26" i="3"/>
  <c r="G26" i="3"/>
  <c r="F26" i="3"/>
  <c r="E26" i="3"/>
  <c r="J25" i="3"/>
  <c r="I25" i="3"/>
  <c r="H25" i="3"/>
  <c r="G25" i="3"/>
  <c r="F25" i="3"/>
  <c r="E25" i="3"/>
  <c r="J24" i="3"/>
  <c r="I24" i="3"/>
  <c r="H24" i="3"/>
  <c r="G24" i="3"/>
  <c r="F24" i="3"/>
  <c r="E24" i="3"/>
  <c r="J23" i="3"/>
  <c r="I23" i="3"/>
  <c r="H23" i="3"/>
  <c r="G23" i="3"/>
  <c r="F23" i="3"/>
  <c r="E23" i="3"/>
  <c r="J22" i="3"/>
  <c r="I22" i="3"/>
  <c r="H22" i="3"/>
  <c r="G22" i="3"/>
  <c r="F22" i="3"/>
  <c r="E22" i="3"/>
  <c r="J21" i="3"/>
  <c r="I21" i="3"/>
  <c r="H21" i="3"/>
  <c r="G21" i="3"/>
  <c r="F21" i="3"/>
  <c r="E21" i="3"/>
  <c r="J20" i="3"/>
  <c r="I20" i="3"/>
  <c r="H20" i="3"/>
  <c r="G20" i="3"/>
  <c r="F20" i="3"/>
  <c r="E20" i="3"/>
  <c r="J19" i="3"/>
  <c r="I19" i="3"/>
  <c r="H19" i="3"/>
  <c r="G19" i="3"/>
  <c r="F19" i="3"/>
  <c r="E19" i="3"/>
  <c r="J5" i="3"/>
  <c r="I5" i="3"/>
  <c r="H5" i="3"/>
  <c r="G5" i="3"/>
  <c r="F5" i="3"/>
  <c r="J4" i="3"/>
  <c r="I4" i="3"/>
  <c r="H4" i="3"/>
  <c r="G4" i="3"/>
  <c r="F4" i="3"/>
  <c r="E4" i="3"/>
  <c r="J3" i="3"/>
  <c r="I3" i="3"/>
  <c r="H3" i="3"/>
  <c r="G3" i="3"/>
  <c r="F3" i="3"/>
  <c r="E3" i="3"/>
  <c r="V10" i="2"/>
  <c r="T10" i="2"/>
  <c r="S10" i="2"/>
  <c r="R10" i="2"/>
  <c r="Q10" i="2"/>
  <c r="Q30" i="2" s="1"/>
  <c r="P10" i="2"/>
  <c r="N10" i="2"/>
  <c r="M10" i="2"/>
  <c r="L10" i="2"/>
  <c r="K10" i="2"/>
  <c r="J10" i="2"/>
  <c r="H10" i="2"/>
  <c r="G10" i="2"/>
  <c r="G30" i="2" s="1"/>
  <c r="F10" i="2"/>
  <c r="E10" i="2"/>
  <c r="V28" i="2"/>
  <c r="T28" i="2"/>
  <c r="S28" i="2"/>
  <c r="R28" i="2"/>
  <c r="Q28" i="2"/>
  <c r="P28" i="2"/>
  <c r="N28" i="2"/>
  <c r="M28" i="2"/>
  <c r="L28" i="2"/>
  <c r="K28" i="2"/>
  <c r="J28" i="2"/>
  <c r="H28" i="2"/>
  <c r="G28" i="2"/>
  <c r="F28" i="2"/>
  <c r="E28" i="2"/>
  <c r="V6" i="2"/>
  <c r="T6" i="2"/>
  <c r="S6" i="2"/>
  <c r="R6" i="2"/>
  <c r="Q6" i="2"/>
  <c r="P6" i="2"/>
  <c r="N6" i="2"/>
  <c r="M6" i="2"/>
  <c r="L6" i="2"/>
  <c r="K6" i="2"/>
  <c r="J6" i="2"/>
  <c r="H6" i="2"/>
  <c r="G6" i="2"/>
  <c r="F6" i="2"/>
  <c r="E6" i="2"/>
  <c r="F30" i="2" l="1"/>
  <c r="P30" i="2"/>
  <c r="M30" i="2"/>
  <c r="L30" i="2"/>
  <c r="V30" i="2"/>
  <c r="T30" i="2"/>
  <c r="I30" i="3" s="1"/>
  <c r="K30" i="2"/>
  <c r="E30" i="2"/>
  <c r="N30" i="2"/>
  <c r="H30" i="2"/>
  <c r="R30" i="2"/>
  <c r="J30" i="3" s="1"/>
  <c r="J30" i="2"/>
  <c r="S30" i="2"/>
  <c r="J10" i="3"/>
  <c r="F28" i="3"/>
  <c r="E28" i="3"/>
  <c r="O28" i="2"/>
  <c r="U10" i="2"/>
  <c r="H28" i="3"/>
  <c r="O10" i="2"/>
  <c r="U28" i="2"/>
  <c r="J28" i="3"/>
  <c r="H10" i="3"/>
  <c r="J18" i="3"/>
  <c r="H18" i="3"/>
  <c r="O6" i="2"/>
  <c r="F10" i="3"/>
  <c r="I10" i="2"/>
  <c r="E10" i="3"/>
  <c r="F18" i="3"/>
  <c r="I28" i="2"/>
  <c r="F6" i="3"/>
  <c r="E6" i="3"/>
  <c r="H6" i="3"/>
  <c r="I6" i="2"/>
  <c r="J6" i="3"/>
  <c r="U6" i="2"/>
  <c r="G28" i="3"/>
  <c r="G6" i="3"/>
  <c r="I28" i="3"/>
  <c r="G18" i="3"/>
  <c r="G10" i="3"/>
  <c r="I18" i="3"/>
  <c r="I10" i="3"/>
  <c r="I6" i="3"/>
  <c r="G30" i="3" l="1"/>
  <c r="H30" i="3"/>
  <c r="E30" i="3"/>
  <c r="U30" i="2"/>
  <c r="F30" i="3"/>
  <c r="I30" i="2"/>
  <c r="O30" i="2"/>
</calcChain>
</file>

<file path=xl/sharedStrings.xml><?xml version="1.0" encoding="utf-8"?>
<sst xmlns="http://schemas.openxmlformats.org/spreadsheetml/2006/main" count="360" uniqueCount="65">
  <si>
    <t>Vincent eval</t>
  </si>
  <si>
    <t>automatic calculation</t>
  </si>
  <si>
    <t>Kate eval</t>
  </si>
  <si>
    <t>0. General Info</t>
  </si>
  <si>
    <t>One exel should be filled out per appraoch (one for Friedrich, one for our approach, one for pure_LLM), comparing this approaches output to the gs</t>
  </si>
  <si>
    <t>1. Gold Standard Prep:</t>
  </si>
  <si>
    <t>In the gold standard .png, label the lanes with roman numbers "I, II, III, IV,... n"</t>
  </si>
  <si>
    <t>In the gold standard .png, label the nodes (events + tasks) in their appearing order with regular numbers "1., 2., 3., 4., ...n"</t>
  </si>
  <si>
    <t>In the gold standard .png, label the gateways in their appearing order with small letters "a, b, c, d,...n"</t>
  </si>
  <si>
    <t>Use the node labels to write the order of nodes as they appear in the approach in this format: "1.2 2.3 2.4" - which means 1-&gt;2, 2-&gt;3 and 2-&gt;4 ... etc.</t>
  </si>
  <si>
    <t>2. Occurrence Evaluation</t>
  </si>
  <si>
    <t>Start  with gs lane I and check if this is present in the approach png</t>
  </si>
  <si>
    <t>TP are the correctly matched occurrences, FP are created occurrences that are irrelevant (e.g. the approaches created a task but it is irrelevant for the model and not included in the gold standard), FN are missed occurrences and TN are irrelevant occurrences in the input text that were correctly ignored (not modeled).</t>
  </si>
  <si>
    <t>Note, the labels do not need to be identical, but semantically correct .....</t>
  </si>
  <si>
    <t>Fill out the combined values for TP, FP, FN, TN in tab "OCCURRENCE_eval_counts"</t>
  </si>
  <si>
    <t xml:space="preserve">Do this for all 3 elements: Lanes, Nodes (task+events) and Gateways (check if the gs gateway (e.g. between event x and task y) is present (TP) or not (FN),...) </t>
  </si>
  <si>
    <t>3. Order Evaluation</t>
  </si>
  <si>
    <t>Use the node labels created in 2. to write the order of nodes as they appear in the approach in this format: "1.2 2.3 2.4" - which means 1-&gt;2, 2-&gt;3 and 2-&gt;4 ... etc.</t>
  </si>
  <si>
    <t>Copy the target (gs) order info and the approach order info into Shuaiweis script "converter.py" and run it to get recall and precision for that model</t>
  </si>
  <si>
    <t>Write recall and precision in tab "ORDER_metrics_from_script"</t>
  </si>
  <si>
    <t>Save displayed linking from script in form of 1-&gt;2, 2-&gt;3 3-&gt;4 (for documentation) </t>
  </si>
  <si>
    <t>4. Documentation</t>
  </si>
  <si>
    <t>Combine the .pngs with label and save as one pdf for each approach and gs (one for gs, one for Friedrich, one for our approach, one for pure_LLM) --&gt; in total 4</t>
  </si>
  <si>
    <t>source</t>
  </si>
  <si>
    <t>occurrence: lanes</t>
  </si>
  <si>
    <t>CONTROL</t>
  </si>
  <si>
    <t>occurrence: nodes</t>
  </si>
  <si>
    <t>occurrence: gateways</t>
  </si>
  <si>
    <t>origin area</t>
  </si>
  <si>
    <t>individual ID</t>
  </si>
  <si>
    <t>TP</t>
  </si>
  <si>
    <t>FP</t>
  </si>
  <si>
    <t>TN</t>
  </si>
  <si>
    <t>FN</t>
  </si>
  <si>
    <t>SUM IST</t>
  </si>
  <si>
    <t>SUM SOLL</t>
  </si>
  <si>
    <t>synthetic</t>
  </si>
  <si>
    <t>Friedrich</t>
  </si>
  <si>
    <t>SUM I</t>
  </si>
  <si>
    <t>https://icpmconference.org/2020/bpi-challenge/</t>
  </si>
  <si>
    <t>\cite{DBLP:conf/bpm/MustrophBWR23}</t>
  </si>
  <si>
    <t>\cite{DBLP:conf/caise/BarrientosWMR23}</t>
  </si>
  <si>
    <t>\cite{DBLP:books/sp/DumasRMR18}</t>
  </si>
  <si>
    <t>Nataliia</t>
  </si>
  <si>
    <t>industry</t>
  </si>
  <si>
    <t>Smart-Meter</t>
  </si>
  <si>
    <t>SUM III</t>
  </si>
  <si>
    <t>regulatory</t>
  </si>
  <si>
    <t>Federal Network Agency Enactment Models from cite Friedrich</t>
  </si>
  <si>
    <t>GDPR Models from cite Karo</t>
  </si>
  <si>
    <t>ISO-Norm Models</t>
  </si>
  <si>
    <t>RECALL</t>
  </si>
  <si>
    <t>PRECISION</t>
  </si>
  <si>
    <t>AVERAGE I</t>
  </si>
  <si>
    <t>AVERAGE II</t>
  </si>
  <si>
    <t>AVERAGE III</t>
  </si>
  <si>
    <t>AVERAGE IV</t>
  </si>
  <si>
    <t>AVERAGE V</t>
  </si>
  <si>
    <t>AVERAGE VI</t>
  </si>
  <si>
    <t>order: nodes</t>
  </si>
  <si>
    <t>AVERAGE ALL (I-IV)</t>
  </si>
  <si>
    <t>SUM II</t>
  </si>
  <si>
    <t>SUM IV</t>
  </si>
  <si>
    <t>SUM ALL (I-IV)</t>
  </si>
  <si>
    <t>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</si>
</sst>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0.000"/>
  </numFmts>
  <fonts count="10" x14ac:knownFonts="1">
    <font>
      <sz val="11"/>
      <color theme="1"/>
      <name val="Calibri"/>
      <charset val="134"/>
      <scheme val="minor"/>
    </font>
    <font>
      <b/>
      <sz val="11"/>
      <color theme="1"/>
      <name val="Calibri"/>
      <family val="2"/>
      <scheme val="minor"/>
    </font>
    <font>
      <u/>
      <sz val="11"/>
      <color rgb="FF0000FF"/>
      <name val="Calibri"/>
      <family val="2"/>
      <scheme val="minor"/>
    </font>
    <font>
      <b/>
      <sz val="14"/>
      <color theme="0"/>
      <name val="Calibri"/>
      <family val="2"/>
      <scheme val="minor"/>
    </font>
    <font>
      <b/>
      <sz val="16"/>
      <color theme="0"/>
      <name val="Calibri"/>
      <family val="2"/>
      <scheme val="minor"/>
    </font>
    <font>
      <b/>
      <sz val="16"/>
      <name val="Calibri"/>
      <family val="2"/>
      <scheme val="minor"/>
    </font>
    <font>
      <sz val="11"/>
      <color theme="1"/>
      <name val="Calibri"/>
      <family val="2"/>
      <scheme val="minor"/>
    </font>
    <font>
      <sz val="12"/>
      <color rgb="FF006100"/>
      <name val="Calibri"/>
      <family val="2"/>
      <scheme val="minor"/>
    </font>
    <font>
      <sz val="12"/>
      <color rgb="FF9C5700"/>
      <name val="Calibri"/>
      <family val="2"/>
      <scheme val="minor"/>
    </font>
    <font>
      <b/>
      <sz val="12"/>
      <color theme="1"/>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indexed="64"/>
      </patternFill>
    </fill>
    <fill>
      <patternFill patternType="solid">
        <fgColor rgb="FFC6EFCE"/>
      </patternFill>
    </fill>
    <fill>
      <patternFill patternType="solid">
        <fgColor rgb="FFFFEB9C"/>
      </patternFill>
    </fill>
  </fills>
  <borders count="1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7" fillId="6" borderId="0" applyNumberFormat="0" applyBorder="0" applyAlignment="0" applyProtection="0"/>
    <xf numFmtId="0" fontId="8" fillId="7" borderId="0" applyNumberFormat="0" applyBorder="0" applyAlignment="0" applyProtection="0"/>
  </cellStyleXfs>
  <cellXfs count="96">
    <xf numFmtId="0" fontId="0" fillId="0" borderId="0" xfId="0">
      <alignment vertical="center"/>
    </xf>
    <xf numFmtId="0" fontId="1"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1" applyFill="1" applyAlignment="1">
      <alignment horizontal="center" vertical="center"/>
    </xf>
    <xf numFmtId="0" fontId="1" fillId="0" borderId="8" xfId="0" applyFont="1" applyBorder="1" applyAlignment="1">
      <alignment horizontal="center" vertical="center" wrapText="1"/>
    </xf>
    <xf numFmtId="0" fontId="0" fillId="3" borderId="5" xfId="0" applyFill="1" applyBorder="1">
      <alignment vertical="center"/>
    </xf>
    <xf numFmtId="0" fontId="0" fillId="3" borderId="7"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0" borderId="3" xfId="0" applyBorder="1">
      <alignment vertical="center"/>
    </xf>
    <xf numFmtId="0" fontId="0" fillId="0" borderId="4" xfId="0" applyBorder="1">
      <alignmen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9" xfId="0" applyBorder="1" applyAlignment="1">
      <alignment horizontal="center" vertical="center" wrapText="1"/>
    </xf>
    <xf numFmtId="0" fontId="0" fillId="0" borderId="11" xfId="0" applyBorder="1" applyAlignment="1">
      <alignment horizontal="center" vertical="center"/>
    </xf>
    <xf numFmtId="0" fontId="0" fillId="3" borderId="9" xfId="0" applyFill="1" applyBorder="1">
      <alignment vertical="center"/>
    </xf>
    <xf numFmtId="0" fontId="0" fillId="3" borderId="10" xfId="0" applyFill="1" applyBorder="1">
      <alignment vertical="center"/>
    </xf>
    <xf numFmtId="0" fontId="0" fillId="0" borderId="5" xfId="0" applyBorder="1">
      <alignment vertical="center"/>
    </xf>
    <xf numFmtId="0" fontId="0" fillId="0" borderId="7" xfId="0" applyBorder="1">
      <alignment vertical="center"/>
    </xf>
    <xf numFmtId="0" fontId="0" fillId="3" borderId="4" xfId="0" applyFill="1" applyBorder="1" applyAlignment="1">
      <alignment vertical="center" wrapText="1"/>
    </xf>
    <xf numFmtId="164" fontId="1" fillId="4" borderId="8" xfId="0" applyNumberFormat="1"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164" fontId="1" fillId="4" borderId="2" xfId="0" applyNumberFormat="1" applyFont="1" applyFill="1" applyBorder="1" applyAlignment="1">
      <alignment horizontal="center"/>
    </xf>
    <xf numFmtId="0" fontId="1" fillId="4" borderId="2" xfId="0" applyFont="1" applyFill="1" applyBorder="1" applyAlignment="1">
      <alignment horizontal="center" vertical="center" wrapText="1"/>
    </xf>
    <xf numFmtId="164" fontId="1" fillId="4" borderId="8" xfId="0" applyNumberFormat="1" applyFont="1" applyFill="1" applyBorder="1" applyAlignment="1">
      <alignment horizontal="center"/>
    </xf>
    <xf numFmtId="0" fontId="1" fillId="4" borderId="8" xfId="0" applyFont="1" applyFill="1" applyBorder="1" applyAlignment="1">
      <alignment horizontal="center" vertical="center" wrapText="1"/>
    </xf>
    <xf numFmtId="0" fontId="0" fillId="0" borderId="0" xfId="0"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164" fontId="1" fillId="4" borderId="1"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0" xfId="0" applyFont="1" applyFill="1" applyAlignment="1">
      <alignment horizontal="center" vertical="center"/>
    </xf>
    <xf numFmtId="164" fontId="1" fillId="4" borderId="1" xfId="0" applyNumberFormat="1" applyFont="1" applyFill="1" applyBorder="1" applyAlignment="1">
      <alignment horizontal="center"/>
    </xf>
    <xf numFmtId="0" fontId="1" fillId="4"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2" xfId="0" applyNumberFormat="1" applyBorder="1" applyAlignment="1">
      <alignment horizontal="center" vertical="center" wrapText="1"/>
    </xf>
    <xf numFmtId="164" fontId="0" fillId="0" borderId="8" xfId="0" applyNumberFormat="1" applyBorder="1" applyAlignment="1">
      <alignment horizontal="center" vertical="center" wrapText="1"/>
    </xf>
    <xf numFmtId="165" fontId="0" fillId="0" borderId="1" xfId="0" applyNumberFormat="1" applyBorder="1" applyAlignment="1">
      <alignment vertical="center" wrapText="1"/>
    </xf>
    <xf numFmtId="165" fontId="0" fillId="0" borderId="8" xfId="0" applyNumberFormat="1" applyBorder="1" applyAlignment="1">
      <alignment vertical="center" wrapText="1"/>
    </xf>
    <xf numFmtId="0" fontId="6" fillId="3" borderId="0" xfId="0" applyFont="1" applyFill="1" applyAlignment="1">
      <alignment horizontal="center" vertical="center" wrapText="1"/>
    </xf>
    <xf numFmtId="0" fontId="6" fillId="3" borderId="4" xfId="0" applyFont="1" applyFill="1" applyBorder="1" applyAlignment="1">
      <alignment horizontal="center" vertical="center" wrapText="1"/>
    </xf>
    <xf numFmtId="0" fontId="6" fillId="3" borderId="0" xfId="2" applyFont="1" applyFill="1" applyAlignment="1">
      <alignment horizontal="center" vertical="center" wrapText="1"/>
    </xf>
    <xf numFmtId="0" fontId="6" fillId="3" borderId="3" xfId="0" applyFont="1" applyFill="1" applyBorder="1" applyAlignment="1">
      <alignment horizontal="center" vertical="center"/>
    </xf>
    <xf numFmtId="0" fontId="6" fillId="3" borderId="0" xfId="0" applyFont="1" applyFill="1" applyAlignment="1">
      <alignment horizontal="center"/>
    </xf>
    <xf numFmtId="0" fontId="6" fillId="3" borderId="4" xfId="0" applyFont="1" applyFill="1" applyBorder="1" applyAlignment="1">
      <alignment horizontal="center" vertical="center"/>
    </xf>
    <xf numFmtId="0" fontId="6" fillId="3" borderId="3" xfId="3" applyFont="1" applyFill="1" applyBorder="1" applyAlignment="1">
      <alignment horizontal="center" vertical="center"/>
    </xf>
    <xf numFmtId="0" fontId="6" fillId="3" borderId="0" xfId="3" applyFont="1" applyFill="1" applyAlignment="1">
      <alignment horizontal="center" vertical="center" wrapText="1"/>
    </xf>
    <xf numFmtId="0" fontId="6" fillId="3" borderId="0" xfId="3" applyFont="1" applyFill="1" applyAlignment="1">
      <alignment horizontal="center"/>
    </xf>
    <xf numFmtId="0" fontId="6" fillId="3" borderId="0" xfId="3" applyFont="1" applyFill="1" applyAlignment="1">
      <alignment horizontal="center" vertical="center"/>
    </xf>
    <xf numFmtId="165" fontId="1" fillId="5" borderId="1" xfId="0" applyNumberFormat="1" applyFont="1" applyFill="1" applyBorder="1" applyAlignment="1">
      <alignment vertical="center" wrapText="1"/>
    </xf>
    <xf numFmtId="165" fontId="1" fillId="5" borderId="8" xfId="0" applyNumberFormat="1" applyFont="1" applyFill="1" applyBorder="1" applyAlignment="1">
      <alignment vertical="center" wrapText="1"/>
    </xf>
    <xf numFmtId="165" fontId="1" fillId="4" borderId="1" xfId="0" applyNumberFormat="1" applyFont="1" applyFill="1" applyBorder="1">
      <alignment vertical="center"/>
    </xf>
    <xf numFmtId="165" fontId="1" fillId="4" borderId="8" xfId="0" applyNumberFormat="1" applyFont="1" applyFill="1" applyBorder="1" applyAlignment="1">
      <alignment vertical="center" wrapText="1"/>
    </xf>
    <xf numFmtId="165" fontId="1" fillId="0" borderId="1" xfId="0" applyNumberFormat="1" applyFont="1" applyBorder="1">
      <alignment vertical="center"/>
    </xf>
    <xf numFmtId="165" fontId="1" fillId="0" borderId="8" xfId="0" applyNumberFormat="1" applyFont="1" applyBorder="1" applyAlignment="1">
      <alignment vertic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8"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8" xfId="0" applyFont="1" applyFill="1" applyBorder="1" applyAlignment="1">
      <alignment horizontal="center" vertical="center"/>
    </xf>
    <xf numFmtId="0" fontId="1" fillId="0" borderId="2" xfId="0" applyFont="1" applyBorder="1" applyAlignment="1">
      <alignment horizontal="center" vertical="center"/>
    </xf>
    <xf numFmtId="0" fontId="5" fillId="4"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8" xfId="0" applyFont="1" applyBorder="1" applyAlignment="1">
      <alignment horizontal="center" vertical="center" wrapText="1"/>
    </xf>
    <xf numFmtId="165" fontId="9" fillId="0" borderId="1" xfId="0" applyNumberFormat="1" applyFont="1" applyBorder="1" applyAlignment="1">
      <alignment horizontal="center" vertical="center" wrapText="1"/>
    </xf>
    <xf numFmtId="165" fontId="9" fillId="0" borderId="8" xfId="0" applyNumberFormat="1" applyFont="1" applyBorder="1" applyAlignment="1">
      <alignment horizontal="center" vertical="center" wrapText="1"/>
    </xf>
  </cellXfs>
  <cellStyles count="4">
    <cellStyle name="Good" xfId="2" builtinId="26"/>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icpmconference.org/2020/bpi-challe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workbookViewId="0">
      <selection activeCell="D41" sqref="D41"/>
    </sheetView>
  </sheetViews>
  <sheetFormatPr baseColWidth="10" defaultColWidth="8.83203125" defaultRowHeight="15" x14ac:dyDescent="0.2"/>
  <sheetData>
    <row r="2" spans="2:14" x14ac:dyDescent="0.2">
      <c r="B2" s="70" t="s">
        <v>0</v>
      </c>
      <c r="C2" s="70"/>
      <c r="E2" s="71" t="s">
        <v>1</v>
      </c>
      <c r="F2" s="71"/>
      <c r="H2" t="s">
        <v>2</v>
      </c>
    </row>
    <row r="5" spans="2:14" x14ac:dyDescent="0.2">
      <c r="B5" s="1" t="s">
        <v>3</v>
      </c>
    </row>
    <row r="6" spans="2:14" x14ac:dyDescent="0.2">
      <c r="B6" t="s">
        <v>4</v>
      </c>
    </row>
    <row r="7" spans="2:14" x14ac:dyDescent="0.2">
      <c r="B7" s="1"/>
    </row>
    <row r="8" spans="2:14" x14ac:dyDescent="0.2">
      <c r="B8" s="1" t="s">
        <v>5</v>
      </c>
    </row>
    <row r="9" spans="2:14" x14ac:dyDescent="0.2">
      <c r="B9" t="s">
        <v>6</v>
      </c>
    </row>
    <row r="10" spans="2:14" x14ac:dyDescent="0.2">
      <c r="B10" t="s">
        <v>7</v>
      </c>
    </row>
    <row r="11" spans="2:14" x14ac:dyDescent="0.2">
      <c r="B11" t="s">
        <v>8</v>
      </c>
    </row>
    <row r="12" spans="2:14" x14ac:dyDescent="0.2">
      <c r="B12" t="s">
        <v>9</v>
      </c>
    </row>
    <row r="14" spans="2:14" x14ac:dyDescent="0.2">
      <c r="B14" s="1" t="s">
        <v>10</v>
      </c>
    </row>
    <row r="15" spans="2:14" ht="15" customHeight="1" x14ac:dyDescent="0.2">
      <c r="B15" t="s">
        <v>11</v>
      </c>
      <c r="C15" s="40"/>
      <c r="D15" s="40"/>
      <c r="E15" s="40"/>
      <c r="F15" s="40"/>
      <c r="G15" s="40"/>
      <c r="H15" s="40"/>
      <c r="I15" s="40"/>
      <c r="J15" s="40"/>
      <c r="K15" s="40"/>
      <c r="L15" s="40"/>
      <c r="M15" s="40"/>
      <c r="N15" s="40"/>
    </row>
    <row r="16" spans="2:14" ht="50" customHeight="1" x14ac:dyDescent="0.2">
      <c r="B16" s="72" t="s">
        <v>12</v>
      </c>
      <c r="C16" s="72"/>
      <c r="D16" s="72"/>
      <c r="E16" s="72"/>
      <c r="F16" s="72"/>
      <c r="G16" s="72"/>
      <c r="H16" s="72"/>
      <c r="I16" s="72"/>
      <c r="J16" s="72"/>
      <c r="K16" s="72"/>
      <c r="L16" s="72"/>
      <c r="M16" s="72"/>
      <c r="N16" s="72"/>
    </row>
    <row r="17" spans="2:2" x14ac:dyDescent="0.2">
      <c r="B17" t="s">
        <v>13</v>
      </c>
    </row>
    <row r="18" spans="2:2" x14ac:dyDescent="0.2">
      <c r="B18" t="s">
        <v>14</v>
      </c>
    </row>
    <row r="19" spans="2:2" x14ac:dyDescent="0.2">
      <c r="B19" t="s">
        <v>15</v>
      </c>
    </row>
    <row r="21" spans="2:2" x14ac:dyDescent="0.2">
      <c r="B21" s="1" t="s">
        <v>16</v>
      </c>
    </row>
    <row r="22" spans="2:2" x14ac:dyDescent="0.2">
      <c r="B22" t="s">
        <v>17</v>
      </c>
    </row>
    <row r="23" spans="2:2" x14ac:dyDescent="0.2">
      <c r="B23" t="s">
        <v>18</v>
      </c>
    </row>
    <row r="24" spans="2:2" x14ac:dyDescent="0.2">
      <c r="B24" t="s">
        <v>19</v>
      </c>
    </row>
    <row r="25" spans="2:2" x14ac:dyDescent="0.2">
      <c r="B25" t="s">
        <v>20</v>
      </c>
    </row>
    <row r="27" spans="2:2" x14ac:dyDescent="0.2">
      <c r="B27" s="1" t="s">
        <v>21</v>
      </c>
    </row>
    <row r="28" spans="2:2" x14ac:dyDescent="0.2">
      <c r="B28" t="s">
        <v>22</v>
      </c>
    </row>
    <row r="33" spans="2:2" x14ac:dyDescent="0.2">
      <c r="B33" s="4"/>
    </row>
  </sheetData>
  <mergeCells count="3">
    <mergeCell ref="B2:C2"/>
    <mergeCell ref="E2:F2"/>
    <mergeCell ref="B16:N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V43"/>
  <sheetViews>
    <sheetView tabSelected="1" topLeftCell="C1" zoomScale="91" zoomScaleNormal="91" workbookViewId="0">
      <pane ySplit="2" topLeftCell="A5" activePane="bottomLeft" state="frozen"/>
      <selection pane="bottomLeft" activeCell="X33" sqref="X33"/>
    </sheetView>
  </sheetViews>
  <sheetFormatPr baseColWidth="10" defaultColWidth="8.83203125" defaultRowHeight="15" x14ac:dyDescent="0.2"/>
  <cols>
    <col min="2" max="2" width="13.5" style="2" customWidth="1"/>
    <col min="3" max="3" width="10.6640625" style="3" customWidth="1"/>
    <col min="4" max="4" width="11.33203125" style="2" customWidth="1"/>
    <col min="5" max="6" width="8.33203125" style="4" customWidth="1"/>
    <col min="7" max="9" width="8.33203125" customWidth="1"/>
    <col min="10" max="10" width="8.33203125" style="3" customWidth="1"/>
    <col min="11" max="14" width="8.33203125" customWidth="1"/>
    <col min="15" max="16" width="8.33203125" style="3" customWidth="1"/>
    <col min="17" max="20" width="8.33203125" customWidth="1"/>
    <col min="21" max="22" width="8.33203125" style="3" customWidth="1"/>
  </cols>
  <sheetData>
    <row r="1" spans="2:22" ht="33" customHeight="1" thickBot="1" x14ac:dyDescent="0.25">
      <c r="B1" s="73" t="s">
        <v>23</v>
      </c>
      <c r="C1" s="84"/>
      <c r="D1" s="74"/>
      <c r="E1" s="79" t="s">
        <v>24</v>
      </c>
      <c r="F1" s="80"/>
      <c r="G1" s="80"/>
      <c r="H1" s="80"/>
      <c r="I1" s="82" t="s">
        <v>25</v>
      </c>
      <c r="J1" s="83"/>
      <c r="K1" s="79" t="s">
        <v>26</v>
      </c>
      <c r="L1" s="80"/>
      <c r="M1" s="80"/>
      <c r="N1" s="80"/>
      <c r="O1" s="82" t="s">
        <v>25</v>
      </c>
      <c r="P1" s="85"/>
      <c r="Q1" s="79" t="s">
        <v>27</v>
      </c>
      <c r="R1" s="80"/>
      <c r="S1" s="80"/>
      <c r="T1" s="81"/>
      <c r="U1" s="82" t="s">
        <v>25</v>
      </c>
      <c r="V1" s="83"/>
    </row>
    <row r="2" spans="2:22" ht="75" customHeight="1" thickBot="1" x14ac:dyDescent="0.25">
      <c r="B2" s="7" t="s">
        <v>28</v>
      </c>
      <c r="C2" s="8" t="s">
        <v>23</v>
      </c>
      <c r="D2" s="9" t="s">
        <v>29</v>
      </c>
      <c r="E2" s="5" t="s">
        <v>30</v>
      </c>
      <c r="F2" s="6" t="s">
        <v>31</v>
      </c>
      <c r="G2" s="6" t="s">
        <v>32</v>
      </c>
      <c r="H2" s="6" t="s">
        <v>33</v>
      </c>
      <c r="I2" s="6" t="s">
        <v>34</v>
      </c>
      <c r="J2" s="16" t="s">
        <v>35</v>
      </c>
      <c r="K2" s="5" t="s">
        <v>30</v>
      </c>
      <c r="L2" s="6" t="s">
        <v>31</v>
      </c>
      <c r="M2" s="6" t="s">
        <v>32</v>
      </c>
      <c r="N2" s="6" t="s">
        <v>33</v>
      </c>
      <c r="O2" s="6" t="s">
        <v>34</v>
      </c>
      <c r="P2" s="6" t="s">
        <v>35</v>
      </c>
      <c r="Q2" s="5" t="s">
        <v>30</v>
      </c>
      <c r="R2" s="6" t="s">
        <v>31</v>
      </c>
      <c r="S2" s="6" t="s">
        <v>32</v>
      </c>
      <c r="T2" s="6" t="s">
        <v>33</v>
      </c>
      <c r="U2" s="6" t="s">
        <v>34</v>
      </c>
      <c r="V2" s="16" t="s">
        <v>35</v>
      </c>
    </row>
    <row r="3" spans="2:22" ht="16" x14ac:dyDescent="0.2">
      <c r="B3" s="10" t="s">
        <v>36</v>
      </c>
      <c r="C3" s="11" t="s">
        <v>37</v>
      </c>
      <c r="D3" s="12">
        <v>1</v>
      </c>
      <c r="E3" s="57">
        <v>3</v>
      </c>
      <c r="F3" s="54">
        <v>2</v>
      </c>
      <c r="G3" s="58">
        <v>0</v>
      </c>
      <c r="H3" s="46">
        <v>0</v>
      </c>
      <c r="I3" s="54">
        <f>SUM(E3+H3)</f>
        <v>3</v>
      </c>
      <c r="J3" s="59">
        <v>3</v>
      </c>
      <c r="K3" s="45">
        <v>11</v>
      </c>
      <c r="L3" s="54">
        <v>9</v>
      </c>
      <c r="M3" s="46">
        <v>0</v>
      </c>
      <c r="N3" s="46">
        <v>1</v>
      </c>
      <c r="O3" s="56">
        <f>SUM(K3+N3)</f>
        <v>12</v>
      </c>
      <c r="P3" s="46">
        <v>12</v>
      </c>
      <c r="Q3" s="45">
        <v>3</v>
      </c>
      <c r="R3" s="54">
        <v>3</v>
      </c>
      <c r="S3" s="46">
        <v>0</v>
      </c>
      <c r="T3" s="46">
        <v>3</v>
      </c>
      <c r="U3" s="54">
        <f>SUM(Q3+T3)</f>
        <v>6</v>
      </c>
      <c r="V3" s="59">
        <v>6</v>
      </c>
    </row>
    <row r="4" spans="2:22" ht="16" x14ac:dyDescent="0.2">
      <c r="B4" s="13" t="s">
        <v>36</v>
      </c>
      <c r="C4" s="3" t="s">
        <v>37</v>
      </c>
      <c r="D4" s="14">
        <v>2</v>
      </c>
      <c r="E4" s="57">
        <v>2</v>
      </c>
      <c r="F4" s="54">
        <v>0</v>
      </c>
      <c r="G4" s="58">
        <v>0</v>
      </c>
      <c r="H4" s="46">
        <v>0</v>
      </c>
      <c r="I4" s="54">
        <f t="shared" ref="I4:I5" si="0">SUM(E4+H4)</f>
        <v>2</v>
      </c>
      <c r="J4" s="59">
        <v>2</v>
      </c>
      <c r="K4" s="57">
        <v>9</v>
      </c>
      <c r="L4" s="54">
        <v>7</v>
      </c>
      <c r="M4" s="58">
        <v>0</v>
      </c>
      <c r="N4" s="46">
        <v>6</v>
      </c>
      <c r="O4" s="56">
        <f t="shared" ref="O4:O5" si="1">SUM(K4+N4)</f>
        <v>15</v>
      </c>
      <c r="P4" s="46">
        <v>15</v>
      </c>
      <c r="Q4" s="57">
        <v>0</v>
      </c>
      <c r="R4" s="54">
        <v>0</v>
      </c>
      <c r="S4" s="58">
        <v>0</v>
      </c>
      <c r="T4" s="46">
        <v>4</v>
      </c>
      <c r="U4" s="56">
        <f t="shared" ref="U4:U5" si="2">SUM(Q4+T4)</f>
        <v>4</v>
      </c>
      <c r="V4" s="59">
        <v>4</v>
      </c>
    </row>
    <row r="5" spans="2:22" ht="17" thickBot="1" x14ac:dyDescent="0.25">
      <c r="B5" s="13" t="s">
        <v>36</v>
      </c>
      <c r="C5" s="3" t="s">
        <v>37</v>
      </c>
      <c r="D5" s="14">
        <v>3</v>
      </c>
      <c r="E5" s="57">
        <v>3</v>
      </c>
      <c r="F5" s="54">
        <v>1</v>
      </c>
      <c r="G5" s="58">
        <v>0</v>
      </c>
      <c r="H5" s="46">
        <v>1</v>
      </c>
      <c r="I5" s="54">
        <f t="shared" si="0"/>
        <v>4</v>
      </c>
      <c r="J5" s="59">
        <v>4</v>
      </c>
      <c r="K5" s="60">
        <v>12</v>
      </c>
      <c r="L5" s="61">
        <v>6</v>
      </c>
      <c r="M5" s="62">
        <v>0</v>
      </c>
      <c r="N5" s="63">
        <v>2</v>
      </c>
      <c r="O5" s="61">
        <f t="shared" si="1"/>
        <v>14</v>
      </c>
      <c r="P5" s="63">
        <v>14</v>
      </c>
      <c r="Q5" s="57">
        <v>0</v>
      </c>
      <c r="R5" s="54">
        <v>0</v>
      </c>
      <c r="S5" s="58">
        <v>0</v>
      </c>
      <c r="T5" s="46">
        <v>9</v>
      </c>
      <c r="U5" s="54">
        <f t="shared" si="2"/>
        <v>9</v>
      </c>
      <c r="V5" s="59">
        <v>9</v>
      </c>
    </row>
    <row r="6" spans="2:22" s="1" customFormat="1" ht="16" customHeight="1" thickBot="1" x14ac:dyDescent="0.25">
      <c r="B6" s="76" t="s">
        <v>38</v>
      </c>
      <c r="C6" s="77"/>
      <c r="D6" s="78"/>
      <c r="E6" s="44">
        <f t="shared" ref="E6:V6" si="3">SUM(E3:E5)</f>
        <v>8</v>
      </c>
      <c r="F6" s="35">
        <f t="shared" si="3"/>
        <v>3</v>
      </c>
      <c r="G6" s="35">
        <f t="shared" si="3"/>
        <v>0</v>
      </c>
      <c r="H6" s="35">
        <f t="shared" si="3"/>
        <v>1</v>
      </c>
      <c r="I6" s="35">
        <f t="shared" si="3"/>
        <v>9</v>
      </c>
      <c r="J6" s="34">
        <f t="shared" si="3"/>
        <v>9</v>
      </c>
      <c r="K6" s="44">
        <f t="shared" si="3"/>
        <v>32</v>
      </c>
      <c r="L6" s="35">
        <f t="shared" si="3"/>
        <v>22</v>
      </c>
      <c r="M6" s="35">
        <f t="shared" si="3"/>
        <v>0</v>
      </c>
      <c r="N6" s="35">
        <f t="shared" si="3"/>
        <v>9</v>
      </c>
      <c r="O6" s="35">
        <f t="shared" si="3"/>
        <v>41</v>
      </c>
      <c r="P6" s="35">
        <f t="shared" si="3"/>
        <v>41</v>
      </c>
      <c r="Q6" s="44">
        <f t="shared" si="3"/>
        <v>3</v>
      </c>
      <c r="R6" s="35">
        <f t="shared" si="3"/>
        <v>3</v>
      </c>
      <c r="S6" s="35">
        <f t="shared" si="3"/>
        <v>0</v>
      </c>
      <c r="T6" s="35">
        <f t="shared" si="3"/>
        <v>16</v>
      </c>
      <c r="U6" s="35">
        <f t="shared" si="3"/>
        <v>19</v>
      </c>
      <c r="V6" s="34">
        <f t="shared" si="3"/>
        <v>19</v>
      </c>
    </row>
    <row r="7" spans="2:22" ht="16" x14ac:dyDescent="0.2">
      <c r="B7" s="10" t="s">
        <v>47</v>
      </c>
      <c r="C7" s="11" t="s">
        <v>50</v>
      </c>
      <c r="D7" s="3">
        <v>5</v>
      </c>
      <c r="E7" s="45">
        <v>0</v>
      </c>
      <c r="F7" s="54">
        <v>0</v>
      </c>
      <c r="G7" s="46">
        <v>0</v>
      </c>
      <c r="H7" s="46">
        <v>1</v>
      </c>
      <c r="I7" s="54">
        <f t="shared" ref="I7:I9" si="4">SUM(E7+H7)</f>
        <v>1</v>
      </c>
      <c r="J7" s="55">
        <v>1</v>
      </c>
      <c r="K7" s="45">
        <v>6</v>
      </c>
      <c r="L7" s="54">
        <v>15</v>
      </c>
      <c r="M7" s="46">
        <v>0</v>
      </c>
      <c r="N7" s="46">
        <v>13</v>
      </c>
      <c r="O7" s="56">
        <f t="shared" ref="O7:O9" si="5">SUM(K7+N7)</f>
        <v>19</v>
      </c>
      <c r="P7" s="54">
        <v>19</v>
      </c>
      <c r="Q7" s="45">
        <v>0</v>
      </c>
      <c r="R7" s="54">
        <v>0</v>
      </c>
      <c r="S7" s="46">
        <v>0</v>
      </c>
      <c r="T7" s="46">
        <v>6</v>
      </c>
      <c r="U7" s="56">
        <f t="shared" ref="U7:U9" si="6">SUM(Q7+T7)</f>
        <v>6</v>
      </c>
      <c r="V7" s="55">
        <v>6</v>
      </c>
    </row>
    <row r="8" spans="2:22" ht="16" x14ac:dyDescent="0.2">
      <c r="B8" s="13" t="s">
        <v>47</v>
      </c>
      <c r="C8" s="3" t="s">
        <v>50</v>
      </c>
      <c r="D8" s="3">
        <v>6</v>
      </c>
      <c r="E8" s="45">
        <v>0</v>
      </c>
      <c r="F8" s="54">
        <v>0</v>
      </c>
      <c r="G8" s="46">
        <v>0</v>
      </c>
      <c r="H8" s="46">
        <v>1</v>
      </c>
      <c r="I8" s="54">
        <f t="shared" si="4"/>
        <v>1</v>
      </c>
      <c r="J8" s="55">
        <v>1</v>
      </c>
      <c r="K8" s="45">
        <v>3</v>
      </c>
      <c r="L8" s="54">
        <v>9</v>
      </c>
      <c r="M8" s="46">
        <v>0</v>
      </c>
      <c r="N8" s="46">
        <f>16-3</f>
        <v>13</v>
      </c>
      <c r="O8" s="54">
        <f t="shared" si="5"/>
        <v>16</v>
      </c>
      <c r="P8" s="54">
        <v>16</v>
      </c>
      <c r="Q8" s="45">
        <v>0</v>
      </c>
      <c r="R8" s="54">
        <v>0</v>
      </c>
      <c r="S8" s="46">
        <v>0</v>
      </c>
      <c r="T8" s="46">
        <v>6</v>
      </c>
      <c r="U8" s="54">
        <f t="shared" si="6"/>
        <v>6</v>
      </c>
      <c r="V8" s="55">
        <v>6</v>
      </c>
    </row>
    <row r="9" spans="2:22" ht="17" thickBot="1" x14ac:dyDescent="0.25">
      <c r="B9" s="27" t="s">
        <v>47</v>
      </c>
      <c r="C9" s="28" t="s">
        <v>50</v>
      </c>
      <c r="D9" s="3">
        <v>7</v>
      </c>
      <c r="E9" s="45">
        <v>0</v>
      </c>
      <c r="F9" s="54">
        <v>0</v>
      </c>
      <c r="G9" s="46">
        <v>0</v>
      </c>
      <c r="H9" s="46">
        <v>1</v>
      </c>
      <c r="I9" s="54">
        <f t="shared" si="4"/>
        <v>1</v>
      </c>
      <c r="J9" s="55">
        <v>1</v>
      </c>
      <c r="K9" s="45">
        <v>2</v>
      </c>
      <c r="L9" s="54">
        <v>7</v>
      </c>
      <c r="M9" s="46">
        <v>0</v>
      </c>
      <c r="N9" s="46">
        <v>19</v>
      </c>
      <c r="O9" s="56">
        <f t="shared" si="5"/>
        <v>21</v>
      </c>
      <c r="P9" s="54">
        <v>21</v>
      </c>
      <c r="Q9" s="45">
        <v>0</v>
      </c>
      <c r="R9" s="54">
        <v>0</v>
      </c>
      <c r="S9" s="46">
        <v>0</v>
      </c>
      <c r="T9" s="46">
        <v>6</v>
      </c>
      <c r="U9" s="54">
        <f t="shared" si="6"/>
        <v>6</v>
      </c>
      <c r="V9" s="55">
        <v>6</v>
      </c>
    </row>
    <row r="10" spans="2:22" ht="17" customHeight="1" thickBot="1" x14ac:dyDescent="0.25">
      <c r="B10" s="76" t="s">
        <v>61</v>
      </c>
      <c r="C10" s="77"/>
      <c r="D10" s="78"/>
      <c r="E10" s="48">
        <f t="shared" ref="E10:V10" si="7">SUM(E7:E9)</f>
        <v>0</v>
      </c>
      <c r="F10" s="37">
        <f t="shared" si="7"/>
        <v>0</v>
      </c>
      <c r="G10" s="35">
        <f t="shared" si="7"/>
        <v>0</v>
      </c>
      <c r="H10" s="37">
        <f t="shared" si="7"/>
        <v>3</v>
      </c>
      <c r="I10" s="37">
        <f t="shared" si="7"/>
        <v>3</v>
      </c>
      <c r="J10" s="39">
        <f t="shared" si="7"/>
        <v>3</v>
      </c>
      <c r="K10" s="48">
        <f>SUM(K7:K9)</f>
        <v>11</v>
      </c>
      <c r="L10" s="37">
        <f>SUM(L7:L9)</f>
        <v>31</v>
      </c>
      <c r="M10" s="37">
        <f>SUM(M7:M9)</f>
        <v>0</v>
      </c>
      <c r="N10" s="37">
        <f>SUM(N7:N9)</f>
        <v>45</v>
      </c>
      <c r="O10" s="37">
        <f t="shared" si="7"/>
        <v>56</v>
      </c>
      <c r="P10" s="37">
        <f t="shared" si="7"/>
        <v>56</v>
      </c>
      <c r="Q10" s="48">
        <f t="shared" si="7"/>
        <v>0</v>
      </c>
      <c r="R10" s="37">
        <f t="shared" si="7"/>
        <v>0</v>
      </c>
      <c r="S10" s="37">
        <f t="shared" si="7"/>
        <v>0</v>
      </c>
      <c r="T10" s="37">
        <f t="shared" si="7"/>
        <v>18</v>
      </c>
      <c r="U10" s="37">
        <f t="shared" si="7"/>
        <v>18</v>
      </c>
      <c r="V10" s="39">
        <f t="shared" si="7"/>
        <v>18</v>
      </c>
    </row>
    <row r="11" spans="2:22" ht="16" x14ac:dyDescent="0.2">
      <c r="B11" s="13" t="s">
        <v>47</v>
      </c>
      <c r="C11" s="3" t="s">
        <v>49</v>
      </c>
      <c r="D11" s="3">
        <v>8</v>
      </c>
      <c r="E11" s="45">
        <v>1</v>
      </c>
      <c r="F11" s="54">
        <v>1</v>
      </c>
      <c r="G11" s="46">
        <v>0</v>
      </c>
      <c r="H11" s="46">
        <v>2</v>
      </c>
      <c r="I11" s="54">
        <f t="shared" ref="I11:I17" si="8">SUM(E11+H11)</f>
        <v>3</v>
      </c>
      <c r="J11" s="55">
        <v>3</v>
      </c>
      <c r="K11" s="45">
        <v>3</v>
      </c>
      <c r="L11" s="54">
        <v>22</v>
      </c>
      <c r="M11" s="46">
        <v>0</v>
      </c>
      <c r="N11" s="46">
        <v>10</v>
      </c>
      <c r="O11" s="54">
        <f t="shared" ref="O11:O17" si="9">SUM(K11+N11)</f>
        <v>13</v>
      </c>
      <c r="P11" s="54">
        <v>13</v>
      </c>
      <c r="Q11" s="45">
        <v>0</v>
      </c>
      <c r="R11" s="54">
        <v>0</v>
      </c>
      <c r="S11" s="46">
        <v>0</v>
      </c>
      <c r="T11" s="46">
        <v>8</v>
      </c>
      <c r="U11" s="56">
        <f t="shared" ref="U11:U17" si="10">SUM(Q11+T11)</f>
        <v>8</v>
      </c>
      <c r="V11" s="55">
        <v>8</v>
      </c>
    </row>
    <row r="12" spans="2:22" ht="16" x14ac:dyDescent="0.2">
      <c r="B12" s="13" t="s">
        <v>47</v>
      </c>
      <c r="C12" s="3" t="s">
        <v>49</v>
      </c>
      <c r="D12" s="3">
        <v>9</v>
      </c>
      <c r="E12" s="45">
        <v>1</v>
      </c>
      <c r="F12" s="54">
        <v>1</v>
      </c>
      <c r="G12" s="46">
        <v>0</v>
      </c>
      <c r="H12" s="46">
        <v>2</v>
      </c>
      <c r="I12" s="54">
        <f t="shared" si="8"/>
        <v>3</v>
      </c>
      <c r="J12" s="55">
        <v>3</v>
      </c>
      <c r="K12" s="45">
        <v>3</v>
      </c>
      <c r="L12" s="54">
        <v>37</v>
      </c>
      <c r="M12" s="46">
        <v>0</v>
      </c>
      <c r="N12" s="46">
        <f>30-3</f>
        <v>27</v>
      </c>
      <c r="O12" s="54">
        <f t="shared" si="9"/>
        <v>30</v>
      </c>
      <c r="P12" s="54">
        <v>30</v>
      </c>
      <c r="Q12" s="45">
        <v>0</v>
      </c>
      <c r="R12" s="54">
        <v>2</v>
      </c>
      <c r="S12" s="46">
        <v>0</v>
      </c>
      <c r="T12" s="46">
        <v>15</v>
      </c>
      <c r="U12" s="54">
        <f t="shared" si="10"/>
        <v>15</v>
      </c>
      <c r="V12" s="55">
        <v>15</v>
      </c>
    </row>
    <row r="13" spans="2:22" ht="16" x14ac:dyDescent="0.2">
      <c r="B13" s="13" t="s">
        <v>47</v>
      </c>
      <c r="C13" s="3" t="s">
        <v>49</v>
      </c>
      <c r="D13" s="3">
        <v>10</v>
      </c>
      <c r="E13" s="45">
        <v>0</v>
      </c>
      <c r="F13" s="54">
        <v>0</v>
      </c>
      <c r="G13" s="46">
        <v>0</v>
      </c>
      <c r="H13" s="46">
        <v>3</v>
      </c>
      <c r="I13" s="54">
        <f t="shared" si="8"/>
        <v>3</v>
      </c>
      <c r="J13" s="55">
        <v>3</v>
      </c>
      <c r="K13" s="45">
        <v>3</v>
      </c>
      <c r="L13" s="54">
        <v>17</v>
      </c>
      <c r="M13" s="46">
        <v>0</v>
      </c>
      <c r="N13" s="46">
        <v>2</v>
      </c>
      <c r="O13" s="54">
        <f t="shared" si="9"/>
        <v>5</v>
      </c>
      <c r="P13" s="54">
        <v>5</v>
      </c>
      <c r="Q13" s="45">
        <v>0</v>
      </c>
      <c r="R13" s="54">
        <v>2</v>
      </c>
      <c r="S13" s="46">
        <v>0</v>
      </c>
      <c r="T13" s="46">
        <v>2</v>
      </c>
      <c r="U13" s="54">
        <f t="shared" si="10"/>
        <v>2</v>
      </c>
      <c r="V13" s="55">
        <v>2</v>
      </c>
    </row>
    <row r="14" spans="2:22" ht="16" x14ac:dyDescent="0.2">
      <c r="B14" s="13" t="s">
        <v>47</v>
      </c>
      <c r="C14" s="3" t="s">
        <v>49</v>
      </c>
      <c r="D14" s="3">
        <v>11</v>
      </c>
      <c r="E14" s="45">
        <v>0</v>
      </c>
      <c r="F14" s="54">
        <v>0</v>
      </c>
      <c r="G14" s="46">
        <v>0</v>
      </c>
      <c r="H14" s="46">
        <v>2</v>
      </c>
      <c r="I14" s="54">
        <f t="shared" si="8"/>
        <v>2</v>
      </c>
      <c r="J14" s="55">
        <v>2</v>
      </c>
      <c r="K14" s="45">
        <v>4</v>
      </c>
      <c r="L14" s="54">
        <v>11</v>
      </c>
      <c r="M14" s="46">
        <v>0</v>
      </c>
      <c r="N14" s="46">
        <v>1</v>
      </c>
      <c r="O14" s="54">
        <f t="shared" si="9"/>
        <v>5</v>
      </c>
      <c r="P14" s="54">
        <v>5</v>
      </c>
      <c r="Q14" s="45">
        <v>0</v>
      </c>
      <c r="R14" s="54">
        <v>0</v>
      </c>
      <c r="S14" s="46">
        <v>0</v>
      </c>
      <c r="T14" s="46">
        <v>2</v>
      </c>
      <c r="U14" s="54">
        <f t="shared" si="10"/>
        <v>2</v>
      </c>
      <c r="V14" s="55">
        <v>2</v>
      </c>
    </row>
    <row r="15" spans="2:22" ht="16" x14ac:dyDescent="0.2">
      <c r="B15" s="13" t="s">
        <v>47</v>
      </c>
      <c r="C15" s="3" t="s">
        <v>49</v>
      </c>
      <c r="D15" s="3">
        <v>12</v>
      </c>
      <c r="E15" s="45">
        <v>0</v>
      </c>
      <c r="F15" s="54">
        <v>0</v>
      </c>
      <c r="G15" s="46">
        <v>0</v>
      </c>
      <c r="H15" s="46">
        <v>2</v>
      </c>
      <c r="I15" s="54">
        <f t="shared" si="8"/>
        <v>2</v>
      </c>
      <c r="J15" s="55">
        <v>2</v>
      </c>
      <c r="K15" s="45">
        <v>3</v>
      </c>
      <c r="L15" s="54">
        <v>17</v>
      </c>
      <c r="M15" s="46">
        <v>0</v>
      </c>
      <c r="N15" s="46">
        <v>6</v>
      </c>
      <c r="O15" s="54">
        <f t="shared" si="9"/>
        <v>9</v>
      </c>
      <c r="P15" s="54">
        <v>9</v>
      </c>
      <c r="Q15" s="45">
        <v>0</v>
      </c>
      <c r="R15" s="54">
        <v>4</v>
      </c>
      <c r="S15" s="46">
        <v>0</v>
      </c>
      <c r="T15" s="46">
        <v>3</v>
      </c>
      <c r="U15" s="56">
        <f t="shared" si="10"/>
        <v>3</v>
      </c>
      <c r="V15" s="55">
        <v>3</v>
      </c>
    </row>
    <row r="16" spans="2:22" s="1" customFormat="1" ht="16" x14ac:dyDescent="0.2">
      <c r="B16" s="13" t="s">
        <v>47</v>
      </c>
      <c r="C16" s="3" t="s">
        <v>49</v>
      </c>
      <c r="D16" s="3">
        <v>13</v>
      </c>
      <c r="E16" s="45">
        <v>0</v>
      </c>
      <c r="F16" s="54">
        <v>0</v>
      </c>
      <c r="G16" s="46">
        <v>0</v>
      </c>
      <c r="H16" s="46">
        <v>2</v>
      </c>
      <c r="I16" s="54">
        <f t="shared" si="8"/>
        <v>2</v>
      </c>
      <c r="J16" s="55">
        <v>2</v>
      </c>
      <c r="K16" s="45">
        <v>4</v>
      </c>
      <c r="L16" s="54">
        <v>5</v>
      </c>
      <c r="M16" s="46">
        <v>0</v>
      </c>
      <c r="N16" s="46">
        <v>0</v>
      </c>
      <c r="O16" s="54">
        <f t="shared" si="9"/>
        <v>4</v>
      </c>
      <c r="P16" s="54">
        <v>4</v>
      </c>
      <c r="Q16" s="45">
        <v>0</v>
      </c>
      <c r="R16" s="54">
        <v>0</v>
      </c>
      <c r="S16" s="46">
        <v>0</v>
      </c>
      <c r="T16" s="46">
        <v>0</v>
      </c>
      <c r="U16" s="54">
        <f t="shared" si="10"/>
        <v>0</v>
      </c>
      <c r="V16" s="55">
        <v>0</v>
      </c>
    </row>
    <row r="17" spans="2:22" ht="17" thickBot="1" x14ac:dyDescent="0.25">
      <c r="B17" s="13" t="s">
        <v>47</v>
      </c>
      <c r="C17" s="3" t="s">
        <v>49</v>
      </c>
      <c r="D17" s="3">
        <v>14</v>
      </c>
      <c r="E17" s="45">
        <v>0</v>
      </c>
      <c r="F17" s="54">
        <v>0</v>
      </c>
      <c r="G17" s="46">
        <v>0</v>
      </c>
      <c r="H17" s="46">
        <v>2</v>
      </c>
      <c r="I17" s="54">
        <f t="shared" si="8"/>
        <v>2</v>
      </c>
      <c r="J17" s="55">
        <v>2</v>
      </c>
      <c r="K17" s="45">
        <v>3</v>
      </c>
      <c r="L17" s="54">
        <v>22</v>
      </c>
      <c r="M17" s="46">
        <v>0</v>
      </c>
      <c r="N17" s="46">
        <v>4</v>
      </c>
      <c r="O17" s="54">
        <f t="shared" si="9"/>
        <v>7</v>
      </c>
      <c r="P17" s="54">
        <v>7</v>
      </c>
      <c r="Q17" s="45">
        <v>0</v>
      </c>
      <c r="R17" s="54">
        <v>2</v>
      </c>
      <c r="S17" s="46">
        <v>0</v>
      </c>
      <c r="T17" s="46">
        <v>2</v>
      </c>
      <c r="U17" s="54">
        <f t="shared" si="10"/>
        <v>2</v>
      </c>
      <c r="V17" s="55">
        <v>2</v>
      </c>
    </row>
    <row r="18" spans="2:22" ht="17" customHeight="1" thickBot="1" x14ac:dyDescent="0.25">
      <c r="B18" s="76" t="s">
        <v>46</v>
      </c>
      <c r="C18" s="77"/>
      <c r="D18" s="78"/>
      <c r="E18" s="44">
        <f t="shared" ref="E18:V18" si="11">SUM(E11:E17)</f>
        <v>2</v>
      </c>
      <c r="F18" s="35">
        <f t="shared" si="11"/>
        <v>2</v>
      </c>
      <c r="G18" s="35">
        <f t="shared" si="11"/>
        <v>0</v>
      </c>
      <c r="H18" s="35">
        <f t="shared" si="11"/>
        <v>15</v>
      </c>
      <c r="I18" s="35">
        <f t="shared" si="11"/>
        <v>17</v>
      </c>
      <c r="J18" s="34">
        <f t="shared" si="11"/>
        <v>17</v>
      </c>
      <c r="K18" s="44">
        <f t="shared" si="11"/>
        <v>23</v>
      </c>
      <c r="L18" s="35">
        <f t="shared" si="11"/>
        <v>131</v>
      </c>
      <c r="M18" s="35">
        <f t="shared" si="11"/>
        <v>0</v>
      </c>
      <c r="N18" s="35">
        <f t="shared" si="11"/>
        <v>50</v>
      </c>
      <c r="O18" s="35">
        <f t="shared" si="11"/>
        <v>73</v>
      </c>
      <c r="P18" s="35">
        <f t="shared" si="11"/>
        <v>73</v>
      </c>
      <c r="Q18" s="44">
        <f t="shared" si="11"/>
        <v>0</v>
      </c>
      <c r="R18" s="35">
        <f t="shared" si="11"/>
        <v>10</v>
      </c>
      <c r="S18" s="35">
        <f t="shared" si="11"/>
        <v>0</v>
      </c>
      <c r="T18" s="35">
        <f t="shared" si="11"/>
        <v>32</v>
      </c>
      <c r="U18" s="35">
        <f t="shared" si="11"/>
        <v>32</v>
      </c>
      <c r="V18" s="34">
        <f t="shared" si="11"/>
        <v>32</v>
      </c>
    </row>
    <row r="19" spans="2:22" ht="16" x14ac:dyDescent="0.2">
      <c r="B19" s="13" t="s">
        <v>44</v>
      </c>
      <c r="C19" s="3" t="s">
        <v>45</v>
      </c>
      <c r="D19" s="3">
        <v>15</v>
      </c>
      <c r="E19" s="45">
        <v>1</v>
      </c>
      <c r="F19" s="54">
        <v>1</v>
      </c>
      <c r="G19" s="46">
        <v>0</v>
      </c>
      <c r="H19" s="46">
        <v>2</v>
      </c>
      <c r="I19" s="54">
        <f>SUM(E19+H19)</f>
        <v>3</v>
      </c>
      <c r="J19" s="55">
        <v>3</v>
      </c>
      <c r="K19" s="45">
        <v>9</v>
      </c>
      <c r="L19" s="54">
        <v>9</v>
      </c>
      <c r="M19" s="46">
        <v>0</v>
      </c>
      <c r="N19" s="46">
        <v>6</v>
      </c>
      <c r="O19" s="54">
        <f>SUM(K19+N19)</f>
        <v>15</v>
      </c>
      <c r="P19" s="54">
        <v>15</v>
      </c>
      <c r="Q19" s="45">
        <v>0</v>
      </c>
      <c r="R19" s="54">
        <v>0</v>
      </c>
      <c r="S19" s="46">
        <v>0</v>
      </c>
      <c r="T19" s="46">
        <v>2</v>
      </c>
      <c r="U19" s="54">
        <f t="shared" ref="U19:U27" si="12">SUM(Q19+T19)</f>
        <v>2</v>
      </c>
      <c r="V19" s="55">
        <v>2</v>
      </c>
    </row>
    <row r="20" spans="2:22" ht="16" x14ac:dyDescent="0.2">
      <c r="B20" s="13" t="s">
        <v>44</v>
      </c>
      <c r="C20" s="3" t="s">
        <v>45</v>
      </c>
      <c r="D20" s="3">
        <v>16</v>
      </c>
      <c r="E20" s="45">
        <v>0</v>
      </c>
      <c r="F20" s="54">
        <v>0</v>
      </c>
      <c r="G20" s="46">
        <v>0</v>
      </c>
      <c r="H20" s="46">
        <v>3</v>
      </c>
      <c r="I20" s="54">
        <f t="shared" ref="I20:I27" si="13">SUM(E20+H20)</f>
        <v>3</v>
      </c>
      <c r="J20" s="55">
        <v>3</v>
      </c>
      <c r="K20" s="45">
        <v>8</v>
      </c>
      <c r="L20" s="54">
        <v>10</v>
      </c>
      <c r="M20" s="46">
        <v>0</v>
      </c>
      <c r="N20" s="46">
        <v>7</v>
      </c>
      <c r="O20" s="54">
        <f t="shared" ref="O20:O27" si="14">SUM(K20+N20)</f>
        <v>15</v>
      </c>
      <c r="P20" s="54">
        <v>15</v>
      </c>
      <c r="Q20" s="45">
        <v>0</v>
      </c>
      <c r="R20" s="54">
        <v>0</v>
      </c>
      <c r="S20" s="46">
        <v>0</v>
      </c>
      <c r="T20" s="46">
        <v>6</v>
      </c>
      <c r="U20" s="54">
        <f t="shared" si="12"/>
        <v>6</v>
      </c>
      <c r="V20" s="55">
        <v>6</v>
      </c>
    </row>
    <row r="21" spans="2:22" ht="16" x14ac:dyDescent="0.2">
      <c r="B21" s="13" t="s">
        <v>44</v>
      </c>
      <c r="C21" s="3" t="s">
        <v>45</v>
      </c>
      <c r="D21" s="3">
        <v>17</v>
      </c>
      <c r="E21" s="45">
        <v>0</v>
      </c>
      <c r="F21" s="54">
        <v>0</v>
      </c>
      <c r="G21" s="46">
        <v>0</v>
      </c>
      <c r="H21" s="46">
        <v>3</v>
      </c>
      <c r="I21" s="54">
        <f t="shared" si="13"/>
        <v>3</v>
      </c>
      <c r="J21" s="55">
        <v>3</v>
      </c>
      <c r="K21" s="45">
        <v>6</v>
      </c>
      <c r="L21" s="54">
        <v>4</v>
      </c>
      <c r="M21" s="46">
        <v>0</v>
      </c>
      <c r="N21" s="46">
        <v>7</v>
      </c>
      <c r="O21" s="54">
        <f t="shared" si="14"/>
        <v>13</v>
      </c>
      <c r="P21" s="54">
        <v>13</v>
      </c>
      <c r="Q21" s="45">
        <v>0</v>
      </c>
      <c r="R21" s="54">
        <v>0</v>
      </c>
      <c r="S21" s="46">
        <v>0</v>
      </c>
      <c r="T21" s="46">
        <v>2</v>
      </c>
      <c r="U21" s="54">
        <f t="shared" si="12"/>
        <v>2</v>
      </c>
      <c r="V21" s="55">
        <v>2</v>
      </c>
    </row>
    <row r="22" spans="2:22" ht="16" x14ac:dyDescent="0.2">
      <c r="B22" s="13" t="s">
        <v>44</v>
      </c>
      <c r="C22" s="3" t="s">
        <v>45</v>
      </c>
      <c r="D22" s="3">
        <v>18</v>
      </c>
      <c r="E22" s="45">
        <v>1</v>
      </c>
      <c r="F22" s="54">
        <v>1</v>
      </c>
      <c r="G22" s="46">
        <v>0</v>
      </c>
      <c r="H22" s="46">
        <v>2</v>
      </c>
      <c r="I22" s="54">
        <f t="shared" si="13"/>
        <v>3</v>
      </c>
      <c r="J22" s="55">
        <v>3</v>
      </c>
      <c r="K22" s="45">
        <v>6</v>
      </c>
      <c r="L22" s="54">
        <v>8</v>
      </c>
      <c r="M22" s="46">
        <v>0</v>
      </c>
      <c r="N22" s="46">
        <v>7</v>
      </c>
      <c r="O22" s="56">
        <f t="shared" si="14"/>
        <v>13</v>
      </c>
      <c r="P22" s="54">
        <v>13</v>
      </c>
      <c r="Q22" s="45">
        <v>0</v>
      </c>
      <c r="R22" s="54">
        <v>0</v>
      </c>
      <c r="S22" s="46">
        <v>0</v>
      </c>
      <c r="T22" s="46">
        <v>2</v>
      </c>
      <c r="U22" s="54">
        <f t="shared" si="12"/>
        <v>2</v>
      </c>
      <c r="V22" s="55">
        <v>2</v>
      </c>
    </row>
    <row r="23" spans="2:22" ht="16" x14ac:dyDescent="0.2">
      <c r="B23" s="13" t="s">
        <v>44</v>
      </c>
      <c r="C23" s="3" t="s">
        <v>45</v>
      </c>
      <c r="D23" s="3">
        <v>19</v>
      </c>
      <c r="E23" s="45">
        <v>0</v>
      </c>
      <c r="F23" s="54">
        <v>0</v>
      </c>
      <c r="G23" s="46">
        <v>0</v>
      </c>
      <c r="H23" s="46">
        <v>2</v>
      </c>
      <c r="I23" s="54">
        <f t="shared" si="13"/>
        <v>2</v>
      </c>
      <c r="J23" s="55">
        <v>2</v>
      </c>
      <c r="K23" s="45">
        <v>4</v>
      </c>
      <c r="L23" s="54">
        <v>5</v>
      </c>
      <c r="M23" s="46">
        <v>0</v>
      </c>
      <c r="N23" s="46">
        <v>5</v>
      </c>
      <c r="O23" s="54">
        <f t="shared" si="14"/>
        <v>9</v>
      </c>
      <c r="P23" s="54">
        <v>9</v>
      </c>
      <c r="Q23" s="45">
        <v>0</v>
      </c>
      <c r="R23" s="54">
        <v>0</v>
      </c>
      <c r="S23" s="46">
        <v>0</v>
      </c>
      <c r="T23" s="46">
        <v>2</v>
      </c>
      <c r="U23" s="54">
        <f t="shared" si="12"/>
        <v>2</v>
      </c>
      <c r="V23" s="55">
        <v>2</v>
      </c>
    </row>
    <row r="24" spans="2:22" s="1" customFormat="1" ht="16" customHeight="1" x14ac:dyDescent="0.2">
      <c r="B24" s="13" t="s">
        <v>44</v>
      </c>
      <c r="C24" s="3" t="s">
        <v>45</v>
      </c>
      <c r="D24" s="3">
        <v>20</v>
      </c>
      <c r="E24" s="45">
        <v>0</v>
      </c>
      <c r="F24" s="54">
        <v>0</v>
      </c>
      <c r="G24" s="46">
        <v>0</v>
      </c>
      <c r="H24" s="46">
        <v>3</v>
      </c>
      <c r="I24" s="54">
        <f t="shared" si="13"/>
        <v>3</v>
      </c>
      <c r="J24" s="55">
        <v>3</v>
      </c>
      <c r="K24" s="45">
        <v>6</v>
      </c>
      <c r="L24" s="54">
        <v>5</v>
      </c>
      <c r="M24" s="46">
        <v>0</v>
      </c>
      <c r="N24" s="46">
        <v>7</v>
      </c>
      <c r="O24" s="56">
        <f t="shared" si="14"/>
        <v>13</v>
      </c>
      <c r="P24" s="54">
        <v>13</v>
      </c>
      <c r="Q24" s="45">
        <v>0</v>
      </c>
      <c r="R24" s="54">
        <v>0</v>
      </c>
      <c r="S24" s="46">
        <v>0</v>
      </c>
      <c r="T24" s="46">
        <v>2</v>
      </c>
      <c r="U24" s="54">
        <f t="shared" si="12"/>
        <v>2</v>
      </c>
      <c r="V24" s="55">
        <v>2</v>
      </c>
    </row>
    <row r="25" spans="2:22" ht="16" x14ac:dyDescent="0.2">
      <c r="B25" s="13" t="s">
        <v>44</v>
      </c>
      <c r="C25" s="3" t="s">
        <v>45</v>
      </c>
      <c r="D25" s="3">
        <v>21</v>
      </c>
      <c r="E25" s="45">
        <v>1</v>
      </c>
      <c r="F25" s="54">
        <v>1</v>
      </c>
      <c r="G25" s="46">
        <v>0</v>
      </c>
      <c r="H25" s="46">
        <v>2</v>
      </c>
      <c r="I25" s="54">
        <f t="shared" si="13"/>
        <v>3</v>
      </c>
      <c r="J25" s="55">
        <v>3</v>
      </c>
      <c r="K25" s="45">
        <v>6</v>
      </c>
      <c r="L25" s="54">
        <v>7</v>
      </c>
      <c r="M25" s="46">
        <v>0</v>
      </c>
      <c r="N25" s="46">
        <v>7</v>
      </c>
      <c r="O25" s="54">
        <f t="shared" si="14"/>
        <v>13</v>
      </c>
      <c r="P25" s="54">
        <v>13</v>
      </c>
      <c r="Q25" s="45">
        <v>0</v>
      </c>
      <c r="R25" s="54">
        <v>2</v>
      </c>
      <c r="S25" s="46">
        <v>0</v>
      </c>
      <c r="T25" s="46">
        <v>2</v>
      </c>
      <c r="U25" s="54">
        <f t="shared" si="12"/>
        <v>2</v>
      </c>
      <c r="V25" s="55">
        <v>2</v>
      </c>
    </row>
    <row r="26" spans="2:22" ht="16" x14ac:dyDescent="0.2">
      <c r="B26" s="13" t="s">
        <v>44</v>
      </c>
      <c r="C26" s="3" t="s">
        <v>45</v>
      </c>
      <c r="D26" s="3">
        <v>22</v>
      </c>
      <c r="E26" s="45">
        <v>0</v>
      </c>
      <c r="F26" s="54">
        <v>0</v>
      </c>
      <c r="G26" s="46">
        <v>0</v>
      </c>
      <c r="H26" s="46">
        <v>3</v>
      </c>
      <c r="I26" s="54">
        <f t="shared" si="13"/>
        <v>3</v>
      </c>
      <c r="J26" s="55">
        <v>3</v>
      </c>
      <c r="K26" s="45">
        <v>6</v>
      </c>
      <c r="L26" s="54">
        <v>13</v>
      </c>
      <c r="M26" s="46">
        <v>0</v>
      </c>
      <c r="N26" s="46">
        <v>7</v>
      </c>
      <c r="O26" s="54">
        <f t="shared" si="14"/>
        <v>13</v>
      </c>
      <c r="P26" s="54">
        <v>13</v>
      </c>
      <c r="Q26" s="45">
        <v>0</v>
      </c>
      <c r="R26" s="54">
        <v>0</v>
      </c>
      <c r="S26" s="46">
        <v>0</v>
      </c>
      <c r="T26" s="46">
        <v>2</v>
      </c>
      <c r="U26" s="54">
        <f t="shared" si="12"/>
        <v>2</v>
      </c>
      <c r="V26" s="55">
        <v>2</v>
      </c>
    </row>
    <row r="27" spans="2:22" ht="17" thickBot="1" x14ac:dyDescent="0.25">
      <c r="B27" s="13" t="s">
        <v>44</v>
      </c>
      <c r="C27" s="3" t="s">
        <v>45</v>
      </c>
      <c r="D27" s="3">
        <v>23</v>
      </c>
      <c r="E27" s="45">
        <v>0</v>
      </c>
      <c r="F27" s="54">
        <v>0</v>
      </c>
      <c r="G27" s="46">
        <v>0</v>
      </c>
      <c r="H27" s="46">
        <v>2</v>
      </c>
      <c r="I27" s="54">
        <f t="shared" si="13"/>
        <v>2</v>
      </c>
      <c r="J27" s="55">
        <v>2</v>
      </c>
      <c r="K27" s="45">
        <v>5</v>
      </c>
      <c r="L27" s="54">
        <v>7</v>
      </c>
      <c r="M27" s="46">
        <v>0</v>
      </c>
      <c r="N27" s="46">
        <v>5</v>
      </c>
      <c r="O27" s="54">
        <f t="shared" si="14"/>
        <v>10</v>
      </c>
      <c r="P27" s="54">
        <v>10</v>
      </c>
      <c r="Q27" s="45">
        <v>0</v>
      </c>
      <c r="R27" s="54">
        <v>2</v>
      </c>
      <c r="S27" s="46">
        <v>0</v>
      </c>
      <c r="T27" s="46">
        <v>2</v>
      </c>
      <c r="U27" s="54">
        <f t="shared" si="12"/>
        <v>2</v>
      </c>
      <c r="V27" s="55">
        <v>2</v>
      </c>
    </row>
    <row r="28" spans="2:22" s="1" customFormat="1" ht="16" customHeight="1" thickBot="1" x14ac:dyDescent="0.25">
      <c r="B28" s="76" t="s">
        <v>62</v>
      </c>
      <c r="C28" s="77"/>
      <c r="D28" s="78"/>
      <c r="E28" s="47">
        <f t="shared" ref="E28:V28" si="15">SUM(E19:E27)</f>
        <v>3</v>
      </c>
      <c r="F28" s="36">
        <f t="shared" si="15"/>
        <v>3</v>
      </c>
      <c r="G28" s="36">
        <f t="shared" si="15"/>
        <v>0</v>
      </c>
      <c r="H28" s="36">
        <f t="shared" si="15"/>
        <v>22</v>
      </c>
      <c r="I28" s="36">
        <f t="shared" si="15"/>
        <v>25</v>
      </c>
      <c r="J28" s="36">
        <f t="shared" si="15"/>
        <v>25</v>
      </c>
      <c r="K28" s="47">
        <f t="shared" si="15"/>
        <v>56</v>
      </c>
      <c r="L28" s="36">
        <f t="shared" si="15"/>
        <v>68</v>
      </c>
      <c r="M28" s="36">
        <f t="shared" si="15"/>
        <v>0</v>
      </c>
      <c r="N28" s="36">
        <f t="shared" si="15"/>
        <v>58</v>
      </c>
      <c r="O28" s="36">
        <f t="shared" si="15"/>
        <v>114</v>
      </c>
      <c r="P28" s="36">
        <f t="shared" si="15"/>
        <v>114</v>
      </c>
      <c r="Q28" s="47">
        <f t="shared" si="15"/>
        <v>0</v>
      </c>
      <c r="R28" s="36">
        <f t="shared" si="15"/>
        <v>4</v>
      </c>
      <c r="S28" s="36">
        <f t="shared" si="15"/>
        <v>0</v>
      </c>
      <c r="T28" s="36">
        <f t="shared" si="15"/>
        <v>22</v>
      </c>
      <c r="U28" s="36">
        <f t="shared" si="15"/>
        <v>22</v>
      </c>
      <c r="V28" s="38">
        <f t="shared" si="15"/>
        <v>22</v>
      </c>
    </row>
    <row r="29" spans="2:22" ht="16" thickBot="1" x14ac:dyDescent="0.25"/>
    <row r="30" spans="2:22" ht="17" customHeight="1" thickBot="1" x14ac:dyDescent="0.25">
      <c r="B30" s="73" t="s">
        <v>63</v>
      </c>
      <c r="C30" s="74"/>
      <c r="D30" s="75"/>
      <c r="E30" s="49">
        <f t="shared" ref="E30:V30" si="16">E10+E18+E28+E6</f>
        <v>13</v>
      </c>
      <c r="F30" s="50">
        <f t="shared" si="16"/>
        <v>8</v>
      </c>
      <c r="G30" s="50">
        <f t="shared" si="16"/>
        <v>0</v>
      </c>
      <c r="H30" s="50">
        <f t="shared" si="16"/>
        <v>41</v>
      </c>
      <c r="I30" s="50">
        <f t="shared" si="16"/>
        <v>54</v>
      </c>
      <c r="J30" s="51">
        <f t="shared" si="16"/>
        <v>54</v>
      </c>
      <c r="K30" s="49">
        <f t="shared" si="16"/>
        <v>122</v>
      </c>
      <c r="L30" s="50">
        <f t="shared" si="16"/>
        <v>252</v>
      </c>
      <c r="M30" s="50">
        <f t="shared" si="16"/>
        <v>0</v>
      </c>
      <c r="N30" s="50">
        <f t="shared" si="16"/>
        <v>162</v>
      </c>
      <c r="O30" s="50">
        <f t="shared" si="16"/>
        <v>284</v>
      </c>
      <c r="P30" s="51">
        <f t="shared" si="16"/>
        <v>284</v>
      </c>
      <c r="Q30" s="49">
        <f t="shared" si="16"/>
        <v>3</v>
      </c>
      <c r="R30" s="50">
        <f t="shared" si="16"/>
        <v>17</v>
      </c>
      <c r="S30" s="50">
        <f t="shared" si="16"/>
        <v>0</v>
      </c>
      <c r="T30" s="50">
        <f t="shared" si="16"/>
        <v>88</v>
      </c>
      <c r="U30" s="50">
        <f t="shared" si="16"/>
        <v>91</v>
      </c>
      <c r="V30" s="51">
        <f t="shared" si="16"/>
        <v>91</v>
      </c>
    </row>
    <row r="43" spans="5:20" x14ac:dyDescent="0.2">
      <c r="E43" s="2"/>
      <c r="F43" s="2"/>
      <c r="G43" s="3"/>
      <c r="H43" s="3"/>
      <c r="I43" s="3"/>
      <c r="K43" s="3"/>
      <c r="L43" s="3"/>
      <c r="M43" s="3"/>
      <c r="N43" s="3"/>
      <c r="Q43" s="3"/>
      <c r="R43" s="3"/>
      <c r="S43" s="3"/>
      <c r="T43" s="3"/>
    </row>
  </sheetData>
  <mergeCells count="12">
    <mergeCell ref="B30:D30"/>
    <mergeCell ref="B28:D28"/>
    <mergeCell ref="Q1:T1"/>
    <mergeCell ref="U1:V1"/>
    <mergeCell ref="B6:D6"/>
    <mergeCell ref="B1:D1"/>
    <mergeCell ref="E1:H1"/>
    <mergeCell ref="I1:J1"/>
    <mergeCell ref="K1:N1"/>
    <mergeCell ref="O1:P1"/>
    <mergeCell ref="B18:D18"/>
    <mergeCell ref="B10:D10"/>
  </mergeCells>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2"/>
  <sheetViews>
    <sheetView zoomScale="110" zoomScaleNormal="110" workbookViewId="0">
      <pane ySplit="2" topLeftCell="A3" activePane="bottomLeft" state="frozen"/>
      <selection pane="bottomLeft" activeCell="K22" sqref="K22"/>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 min="7" max="10" width="14.6640625" customWidth="1"/>
  </cols>
  <sheetData>
    <row r="1" spans="2:10" ht="33" customHeight="1" x14ac:dyDescent="0.2">
      <c r="B1" s="73" t="s">
        <v>23</v>
      </c>
      <c r="C1" s="84"/>
      <c r="D1" s="74"/>
      <c r="E1" s="86" t="s">
        <v>24</v>
      </c>
      <c r="F1" s="87"/>
      <c r="G1" s="86" t="s">
        <v>26</v>
      </c>
      <c r="H1" s="87"/>
      <c r="I1" s="86" t="s">
        <v>27</v>
      </c>
      <c r="J1" s="87"/>
    </row>
    <row r="2" spans="2:10" ht="75" customHeight="1" x14ac:dyDescent="0.2">
      <c r="B2" s="7" t="s">
        <v>28</v>
      </c>
      <c r="C2" s="8" t="s">
        <v>23</v>
      </c>
      <c r="D2" s="9" t="s">
        <v>29</v>
      </c>
      <c r="E2" s="5" t="s">
        <v>51</v>
      </c>
      <c r="F2" s="16" t="s">
        <v>52</v>
      </c>
      <c r="G2" s="5" t="s">
        <v>51</v>
      </c>
      <c r="H2" s="16" t="s">
        <v>52</v>
      </c>
      <c r="I2" s="5" t="s">
        <v>51</v>
      </c>
      <c r="J2" s="16" t="s">
        <v>52</v>
      </c>
    </row>
    <row r="3" spans="2:10" ht="16" x14ac:dyDescent="0.2">
      <c r="B3" s="10" t="s">
        <v>36</v>
      </c>
      <c r="C3" s="11" t="s">
        <v>37</v>
      </c>
      <c r="D3" s="12">
        <v>1</v>
      </c>
      <c r="E3" s="19">
        <f>OCCURRANCE_eval_counts!E3/(OCCURRANCE_eval_counts!E3+OCCURRANCE_eval_counts!H3)</f>
        <v>1</v>
      </c>
      <c r="F3" s="33">
        <f>OCCURRANCE_eval_counts!E3/(OCCURRANCE_eval_counts!E3+OCCURRANCE_eval_counts!F3)</f>
        <v>0.6</v>
      </c>
      <c r="G3" s="19">
        <f>OCCURRANCE_eval_counts!K3/(OCCURRANCE_eval_counts!K3+OCCURRANCE_eval_counts!N3)</f>
        <v>0.91666666666666663</v>
      </c>
      <c r="H3" s="33">
        <f>OCCURRANCE_eval_counts!K3/(OCCURRANCE_eval_counts!K3+OCCURRANCE_eval_counts!L3)</f>
        <v>0.55000000000000004</v>
      </c>
      <c r="I3" s="19">
        <f>OCCURRANCE_eval_counts!Q3/(OCCURRANCE_eval_counts!Q3+OCCURRANCE_eval_counts!T3)</f>
        <v>0.5</v>
      </c>
      <c r="J3" s="33">
        <f>OCCURRANCE_eval_counts!Q3/(OCCURRANCE_eval_counts!Q3+OCCURRANCE_eval_counts!R3)</f>
        <v>0.5</v>
      </c>
    </row>
    <row r="4" spans="2:10" ht="16" x14ac:dyDescent="0.2">
      <c r="B4" s="13" t="s">
        <v>36</v>
      </c>
      <c r="C4" s="3" t="s">
        <v>37</v>
      </c>
      <c r="D4" s="14">
        <v>2</v>
      </c>
      <c r="E4" s="19">
        <f>OCCURRANCE_eval_counts!E4/(OCCURRANCE_eval_counts!E4+OCCURRANCE_eval_counts!H4)</f>
        <v>1</v>
      </c>
      <c r="F4" s="33">
        <f>OCCURRANCE_eval_counts!E4/(OCCURRANCE_eval_counts!E4+OCCURRANCE_eval_counts!F4)</f>
        <v>1</v>
      </c>
      <c r="G4" s="19">
        <f>OCCURRANCE_eval_counts!K4/(OCCURRANCE_eval_counts!K4+OCCURRANCE_eval_counts!N4)</f>
        <v>0.6</v>
      </c>
      <c r="H4" s="33">
        <f>OCCURRANCE_eval_counts!K4/(OCCURRANCE_eval_counts!K4+OCCURRANCE_eval_counts!L4)</f>
        <v>0.5625</v>
      </c>
      <c r="I4" s="19">
        <f>OCCURRANCE_eval_counts!Q4/(OCCURRANCE_eval_counts!Q4+OCCURRANCE_eval_counts!T4)</f>
        <v>0</v>
      </c>
      <c r="J4" s="33" t="e">
        <f>OCCURRANCE_eval_counts!Q4/(OCCURRANCE_eval_counts!Q4+OCCURRANCE_eval_counts!R4)</f>
        <v>#DIV/0!</v>
      </c>
    </row>
    <row r="5" spans="2:10" ht="17" thickBot="1" x14ac:dyDescent="0.25">
      <c r="B5" s="13" t="s">
        <v>36</v>
      </c>
      <c r="C5" s="3" t="s">
        <v>37</v>
      </c>
      <c r="D5" s="14">
        <v>3</v>
      </c>
      <c r="E5" s="19">
        <f>OCCURRANCE_eval_counts!E5/(OCCURRANCE_eval_counts!E5+OCCURRANCE_eval_counts!H5)</f>
        <v>0.75</v>
      </c>
      <c r="F5" s="33">
        <f>OCCURRANCE_eval_counts!E5/(OCCURRANCE_eval_counts!E5+OCCURRANCE_eval_counts!F5)</f>
        <v>0.75</v>
      </c>
      <c r="G5" s="19">
        <f>OCCURRANCE_eval_counts!K5/(OCCURRANCE_eval_counts!K5+OCCURRANCE_eval_counts!N5)</f>
        <v>0.8571428571428571</v>
      </c>
      <c r="H5" s="33">
        <f>OCCURRANCE_eval_counts!K5/(OCCURRANCE_eval_counts!K5+OCCURRANCE_eval_counts!L5)</f>
        <v>0.66666666666666663</v>
      </c>
      <c r="I5" s="19">
        <f>OCCURRANCE_eval_counts!Q5/(OCCURRANCE_eval_counts!Q5+OCCURRANCE_eval_counts!T5)</f>
        <v>0</v>
      </c>
      <c r="J5" s="33" t="e">
        <f>OCCURRANCE_eval_counts!Q5/(OCCURRANCE_eval_counts!Q5+OCCURRANCE_eval_counts!R5)</f>
        <v>#DIV/0!</v>
      </c>
    </row>
    <row r="6" spans="2:10" s="1" customFormat="1" ht="16" thickBot="1" x14ac:dyDescent="0.25">
      <c r="B6" s="88" t="s">
        <v>53</v>
      </c>
      <c r="C6" s="89"/>
      <c r="D6" s="90"/>
      <c r="E6" s="64">
        <f>OCCURRANCE_eval_counts!E6/(OCCURRANCE_eval_counts!E6+OCCURRANCE_eval_counts!H6)</f>
        <v>0.88888888888888884</v>
      </c>
      <c r="F6" s="65">
        <f>OCCURRANCE_eval_counts!E6/(OCCURRANCE_eval_counts!E6+OCCURRANCE_eval_counts!F6)</f>
        <v>0.72727272727272729</v>
      </c>
      <c r="G6" s="66">
        <f>OCCURRANCE_eval_counts!K6/(OCCURRANCE_eval_counts!K6+OCCURRANCE_eval_counts!N6)</f>
        <v>0.78048780487804881</v>
      </c>
      <c r="H6" s="67">
        <f>OCCURRANCE_eval_counts!K6/(OCCURRANCE_eval_counts!K6+OCCURRANCE_eval_counts!L6)</f>
        <v>0.59259259259259256</v>
      </c>
      <c r="I6" s="66">
        <f>OCCURRANCE_eval_counts!Q6/(OCCURRANCE_eval_counts!Q6+OCCURRANCE_eval_counts!T6)</f>
        <v>0.15789473684210525</v>
      </c>
      <c r="J6" s="67">
        <f>OCCURRANCE_eval_counts!Q6/(OCCURRANCE_eval_counts!Q6+OCCURRANCE_eval_counts!R6)</f>
        <v>0.5</v>
      </c>
    </row>
    <row r="7" spans="2:10" ht="16" x14ac:dyDescent="0.2">
      <c r="B7" s="13" t="s">
        <v>47</v>
      </c>
      <c r="C7" s="3" t="s">
        <v>50</v>
      </c>
      <c r="D7" s="3">
        <v>5</v>
      </c>
      <c r="E7" s="19">
        <f>OCCURRANCE_eval_counts!E7/(OCCURRANCE_eval_counts!E7+OCCURRANCE_eval_counts!H7)</f>
        <v>0</v>
      </c>
      <c r="F7" s="33" t="e">
        <f>OCCURRANCE_eval_counts!E7/(OCCURRANCE_eval_counts!E7+OCCURRANCE_eval_counts!F7)</f>
        <v>#DIV/0!</v>
      </c>
      <c r="G7" s="19">
        <f>OCCURRANCE_eval_counts!K7/(OCCURRANCE_eval_counts!K7+OCCURRANCE_eval_counts!N7)</f>
        <v>0.31578947368421051</v>
      </c>
      <c r="H7" s="33">
        <f>OCCURRANCE_eval_counts!K7/(OCCURRANCE_eval_counts!K7+OCCURRANCE_eval_counts!L7)</f>
        <v>0.2857142857142857</v>
      </c>
      <c r="I7" s="19">
        <f>OCCURRANCE_eval_counts!Q7/(OCCURRANCE_eval_counts!Q7+OCCURRANCE_eval_counts!T7)</f>
        <v>0</v>
      </c>
      <c r="J7" s="33" t="e">
        <f>OCCURRANCE_eval_counts!Q7/(OCCURRANCE_eval_counts!Q7+OCCURRANCE_eval_counts!R7)</f>
        <v>#DIV/0!</v>
      </c>
    </row>
    <row r="8" spans="2:10" ht="16" x14ac:dyDescent="0.2">
      <c r="B8" s="13" t="s">
        <v>47</v>
      </c>
      <c r="C8" s="3" t="s">
        <v>50</v>
      </c>
      <c r="D8" s="3">
        <v>6</v>
      </c>
      <c r="E8" s="19">
        <f>OCCURRANCE_eval_counts!E8/(OCCURRANCE_eval_counts!E8+OCCURRANCE_eval_counts!H8)</f>
        <v>0</v>
      </c>
      <c r="F8" s="33" t="e">
        <f>OCCURRANCE_eval_counts!E8/(OCCURRANCE_eval_counts!E8+OCCURRANCE_eval_counts!F8)</f>
        <v>#DIV/0!</v>
      </c>
      <c r="G8" s="19">
        <f>OCCURRANCE_eval_counts!K8/(OCCURRANCE_eval_counts!K8+OCCURRANCE_eval_counts!N8)</f>
        <v>0.1875</v>
      </c>
      <c r="H8" s="33">
        <f>OCCURRANCE_eval_counts!K8/(OCCURRANCE_eval_counts!K8+OCCURRANCE_eval_counts!L8)</f>
        <v>0.25</v>
      </c>
      <c r="I8" s="19">
        <f>OCCURRANCE_eval_counts!Q8/(OCCURRANCE_eval_counts!Q8+OCCURRANCE_eval_counts!T8)</f>
        <v>0</v>
      </c>
      <c r="J8" s="33" t="e">
        <f>OCCURRANCE_eval_counts!Q8/(OCCURRANCE_eval_counts!Q8+OCCURRANCE_eval_counts!R8)</f>
        <v>#DIV/0!</v>
      </c>
    </row>
    <row r="9" spans="2:10" ht="17" thickBot="1" x14ac:dyDescent="0.25">
      <c r="B9" s="27" t="s">
        <v>47</v>
      </c>
      <c r="C9" s="28" t="s">
        <v>50</v>
      </c>
      <c r="D9" s="3">
        <v>7</v>
      </c>
      <c r="E9" s="19">
        <f>OCCURRANCE_eval_counts!E9/(OCCURRANCE_eval_counts!E9+OCCURRANCE_eval_counts!H9)</f>
        <v>0</v>
      </c>
      <c r="F9" s="33" t="e">
        <f>OCCURRANCE_eval_counts!E9/(OCCURRANCE_eval_counts!E9+OCCURRANCE_eval_counts!F9)</f>
        <v>#DIV/0!</v>
      </c>
      <c r="G9" s="19">
        <f>OCCURRANCE_eval_counts!K9/(OCCURRANCE_eval_counts!K9+OCCURRANCE_eval_counts!N9)</f>
        <v>9.5238095238095233E-2</v>
      </c>
      <c r="H9" s="33">
        <f>OCCURRANCE_eval_counts!K9/(OCCURRANCE_eval_counts!K9+OCCURRANCE_eval_counts!L9)</f>
        <v>0.22222222222222221</v>
      </c>
      <c r="I9" s="19">
        <f>OCCURRANCE_eval_counts!Q9/(OCCURRANCE_eval_counts!Q9+OCCURRANCE_eval_counts!T9)</f>
        <v>0</v>
      </c>
      <c r="J9" s="33" t="e">
        <f>OCCURRANCE_eval_counts!Q9/(OCCURRANCE_eval_counts!Q9+OCCURRANCE_eval_counts!R9)</f>
        <v>#DIV/0!</v>
      </c>
    </row>
    <row r="10" spans="2:10" ht="17" thickBot="1" x14ac:dyDescent="0.25">
      <c r="B10" s="41" t="s">
        <v>54</v>
      </c>
      <c r="C10" s="42"/>
      <c r="D10" s="43"/>
      <c r="E10" s="66">
        <f>OCCURRANCE_eval_counts!E10/(OCCURRANCE_eval_counts!E10+OCCURRANCE_eval_counts!H10)</f>
        <v>0</v>
      </c>
      <c r="F10" s="67" t="e">
        <f>OCCURRANCE_eval_counts!E10/(OCCURRANCE_eval_counts!E10+OCCURRANCE_eval_counts!F10)</f>
        <v>#DIV/0!</v>
      </c>
      <c r="G10" s="66">
        <f>OCCURRANCE_eval_counts!K10/(OCCURRANCE_eval_counts!K10+OCCURRANCE_eval_counts!N10)</f>
        <v>0.19642857142857142</v>
      </c>
      <c r="H10" s="67">
        <f>OCCURRANCE_eval_counts!K10/(OCCURRANCE_eval_counts!K10+OCCURRANCE_eval_counts!L10)</f>
        <v>0.26190476190476192</v>
      </c>
      <c r="I10" s="66">
        <f>OCCURRANCE_eval_counts!Q10/(OCCURRANCE_eval_counts!Q10+OCCURRANCE_eval_counts!T10)</f>
        <v>0</v>
      </c>
      <c r="J10" s="67" t="e">
        <f>OCCURRANCE_eval_counts!Q10/(OCCURRANCE_eval_counts!Q10+OCCURRANCE_eval_counts!R10)</f>
        <v>#DIV/0!</v>
      </c>
    </row>
    <row r="11" spans="2:10" ht="16" x14ac:dyDescent="0.2">
      <c r="B11" s="13" t="s">
        <v>47</v>
      </c>
      <c r="C11" s="3" t="s">
        <v>49</v>
      </c>
      <c r="D11" s="3">
        <v>8</v>
      </c>
      <c r="E11" s="19">
        <f>OCCURRANCE_eval_counts!E11/(OCCURRANCE_eval_counts!E11+OCCURRANCE_eval_counts!H11)</f>
        <v>0.33333333333333331</v>
      </c>
      <c r="F11" s="33">
        <f>OCCURRANCE_eval_counts!E11/(OCCURRANCE_eval_counts!E11+OCCURRANCE_eval_counts!F11)</f>
        <v>0.5</v>
      </c>
      <c r="G11" s="19">
        <f>OCCURRANCE_eval_counts!K11/(OCCURRANCE_eval_counts!K11+OCCURRANCE_eval_counts!N11)</f>
        <v>0.23076923076923078</v>
      </c>
      <c r="H11" s="33">
        <f>OCCURRANCE_eval_counts!K11/(OCCURRANCE_eval_counts!K11+OCCURRANCE_eval_counts!L11)</f>
        <v>0.12</v>
      </c>
      <c r="I11" s="19">
        <f>OCCURRANCE_eval_counts!Q11/(OCCURRANCE_eval_counts!Q11+OCCURRANCE_eval_counts!T11)</f>
        <v>0</v>
      </c>
      <c r="J11" s="33" t="e">
        <f>OCCURRANCE_eval_counts!Q11/(OCCURRANCE_eval_counts!Q11+OCCURRANCE_eval_counts!R11)</f>
        <v>#DIV/0!</v>
      </c>
    </row>
    <row r="12" spans="2:10" ht="16" x14ac:dyDescent="0.2">
      <c r="B12" s="13" t="s">
        <v>47</v>
      </c>
      <c r="C12" s="3" t="s">
        <v>49</v>
      </c>
      <c r="D12" s="3">
        <v>9</v>
      </c>
      <c r="E12" s="19">
        <f>OCCURRANCE_eval_counts!E12/(OCCURRANCE_eval_counts!E12+OCCURRANCE_eval_counts!H12)</f>
        <v>0.33333333333333331</v>
      </c>
      <c r="F12" s="33">
        <f>OCCURRANCE_eval_counts!E12/(OCCURRANCE_eval_counts!E12+OCCURRANCE_eval_counts!F12)</f>
        <v>0.5</v>
      </c>
      <c r="G12" s="19">
        <f>OCCURRANCE_eval_counts!K12/(OCCURRANCE_eval_counts!K12+OCCURRANCE_eval_counts!N12)</f>
        <v>0.1</v>
      </c>
      <c r="H12" s="33">
        <f>OCCURRANCE_eval_counts!K12/(OCCURRANCE_eval_counts!K12+OCCURRANCE_eval_counts!L12)</f>
        <v>7.4999999999999997E-2</v>
      </c>
      <c r="I12" s="19">
        <f>OCCURRANCE_eval_counts!Q12/(OCCURRANCE_eval_counts!Q12+OCCURRANCE_eval_counts!T12)</f>
        <v>0</v>
      </c>
      <c r="J12" s="33">
        <f>OCCURRANCE_eval_counts!Q12/(OCCURRANCE_eval_counts!Q12+OCCURRANCE_eval_counts!R12)</f>
        <v>0</v>
      </c>
    </row>
    <row r="13" spans="2:10" ht="16" x14ac:dyDescent="0.2">
      <c r="B13" s="13" t="s">
        <v>47</v>
      </c>
      <c r="C13" s="3" t="s">
        <v>49</v>
      </c>
      <c r="D13" s="3">
        <v>10</v>
      </c>
      <c r="E13" s="19">
        <f>OCCURRANCE_eval_counts!E13/(OCCURRANCE_eval_counts!E13+OCCURRANCE_eval_counts!H13)</f>
        <v>0</v>
      </c>
      <c r="F13" s="33" t="e">
        <f>OCCURRANCE_eval_counts!E13/(OCCURRANCE_eval_counts!E13+OCCURRANCE_eval_counts!F13)</f>
        <v>#DIV/0!</v>
      </c>
      <c r="G13" s="19">
        <f>OCCURRANCE_eval_counts!K13/(OCCURRANCE_eval_counts!K13+OCCURRANCE_eval_counts!N13)</f>
        <v>0.6</v>
      </c>
      <c r="H13" s="33">
        <f>OCCURRANCE_eval_counts!K13/(OCCURRANCE_eval_counts!K13+OCCURRANCE_eval_counts!L13)</f>
        <v>0.15</v>
      </c>
      <c r="I13" s="19">
        <f>OCCURRANCE_eval_counts!Q13/(OCCURRANCE_eval_counts!Q13+OCCURRANCE_eval_counts!T13)</f>
        <v>0</v>
      </c>
      <c r="J13" s="33">
        <f>OCCURRANCE_eval_counts!Q13/(OCCURRANCE_eval_counts!Q13+OCCURRANCE_eval_counts!R13)</f>
        <v>0</v>
      </c>
    </row>
    <row r="14" spans="2:10" ht="16" x14ac:dyDescent="0.2">
      <c r="B14" s="13" t="s">
        <v>47</v>
      </c>
      <c r="C14" s="3" t="s">
        <v>49</v>
      </c>
      <c r="D14" s="3">
        <v>11</v>
      </c>
      <c r="E14" s="19">
        <f>OCCURRANCE_eval_counts!E14/(OCCURRANCE_eval_counts!E14+OCCURRANCE_eval_counts!H14)</f>
        <v>0</v>
      </c>
      <c r="F14" s="33" t="e">
        <f>OCCURRANCE_eval_counts!E14/(OCCURRANCE_eval_counts!E14+OCCURRANCE_eval_counts!F14)</f>
        <v>#DIV/0!</v>
      </c>
      <c r="G14" s="19">
        <f>OCCURRANCE_eval_counts!K14/(OCCURRANCE_eval_counts!K14+OCCURRANCE_eval_counts!N14)</f>
        <v>0.8</v>
      </c>
      <c r="H14" s="33">
        <f>OCCURRANCE_eval_counts!K14/(OCCURRANCE_eval_counts!K14+OCCURRANCE_eval_counts!L14)</f>
        <v>0.26666666666666666</v>
      </c>
      <c r="I14" s="19">
        <f>OCCURRANCE_eval_counts!Q14/(OCCURRANCE_eval_counts!Q14+OCCURRANCE_eval_counts!T14)</f>
        <v>0</v>
      </c>
      <c r="J14" s="33" t="e">
        <f>OCCURRANCE_eval_counts!Q14/(OCCURRANCE_eval_counts!Q14+OCCURRANCE_eval_counts!R14)</f>
        <v>#DIV/0!</v>
      </c>
    </row>
    <row r="15" spans="2:10" ht="16" x14ac:dyDescent="0.2">
      <c r="B15" s="13" t="s">
        <v>47</v>
      </c>
      <c r="C15" s="3" t="s">
        <v>49</v>
      </c>
      <c r="D15" s="3">
        <v>12</v>
      </c>
      <c r="E15" s="19">
        <f>OCCURRANCE_eval_counts!E15/(OCCURRANCE_eval_counts!E15+OCCURRANCE_eval_counts!H15)</f>
        <v>0</v>
      </c>
      <c r="F15" s="33" t="e">
        <f>OCCURRANCE_eval_counts!E15/(OCCURRANCE_eval_counts!E15+OCCURRANCE_eval_counts!F15)</f>
        <v>#DIV/0!</v>
      </c>
      <c r="G15" s="19">
        <f>OCCURRANCE_eval_counts!K15/(OCCURRANCE_eval_counts!K15+OCCURRANCE_eval_counts!N15)</f>
        <v>0.33333333333333331</v>
      </c>
      <c r="H15" s="33">
        <f>OCCURRANCE_eval_counts!K15/(OCCURRANCE_eval_counts!K15+OCCURRANCE_eval_counts!L15)</f>
        <v>0.15</v>
      </c>
      <c r="I15" s="19">
        <f>OCCURRANCE_eval_counts!Q15/(OCCURRANCE_eval_counts!Q15+OCCURRANCE_eval_counts!T15)</f>
        <v>0</v>
      </c>
      <c r="J15" s="33">
        <f>OCCURRANCE_eval_counts!Q15/(OCCURRANCE_eval_counts!Q15+OCCURRANCE_eval_counts!R15)</f>
        <v>0</v>
      </c>
    </row>
    <row r="16" spans="2:10" s="1" customFormat="1" ht="16" x14ac:dyDescent="0.2">
      <c r="B16" s="13" t="s">
        <v>47</v>
      </c>
      <c r="C16" s="3" t="s">
        <v>49</v>
      </c>
      <c r="D16" s="3">
        <v>13</v>
      </c>
      <c r="E16" s="19">
        <f>OCCURRANCE_eval_counts!E16/(OCCURRANCE_eval_counts!E16+OCCURRANCE_eval_counts!H16)</f>
        <v>0</v>
      </c>
      <c r="F16" s="33" t="e">
        <f>OCCURRANCE_eval_counts!E16/(OCCURRANCE_eval_counts!E16+OCCURRANCE_eval_counts!F16)</f>
        <v>#DIV/0!</v>
      </c>
      <c r="G16" s="19">
        <f>OCCURRANCE_eval_counts!K16/(OCCURRANCE_eval_counts!K16+OCCURRANCE_eval_counts!N16)</f>
        <v>1</v>
      </c>
      <c r="H16" s="33">
        <f>OCCURRANCE_eval_counts!K16/(OCCURRANCE_eval_counts!K16+OCCURRANCE_eval_counts!L16)</f>
        <v>0.44444444444444442</v>
      </c>
      <c r="I16" s="19" t="e">
        <f>OCCURRANCE_eval_counts!Q16/(OCCURRANCE_eval_counts!Q16+OCCURRANCE_eval_counts!T16)</f>
        <v>#DIV/0!</v>
      </c>
      <c r="J16" s="33" t="e">
        <f>OCCURRANCE_eval_counts!Q16/(OCCURRANCE_eval_counts!Q16+OCCURRANCE_eval_counts!R16)</f>
        <v>#DIV/0!</v>
      </c>
    </row>
    <row r="17" spans="2:10" ht="17" thickBot="1" x14ac:dyDescent="0.25">
      <c r="B17" s="13" t="s">
        <v>47</v>
      </c>
      <c r="C17" s="3" t="s">
        <v>49</v>
      </c>
      <c r="D17" s="3">
        <v>14</v>
      </c>
      <c r="E17" s="19">
        <f>OCCURRANCE_eval_counts!E17/(OCCURRANCE_eval_counts!E17+OCCURRANCE_eval_counts!H17)</f>
        <v>0</v>
      </c>
      <c r="F17" s="33" t="e">
        <f>OCCURRANCE_eval_counts!E17/(OCCURRANCE_eval_counts!E17+OCCURRANCE_eval_counts!F17)</f>
        <v>#DIV/0!</v>
      </c>
      <c r="G17" s="19">
        <f>OCCURRANCE_eval_counts!K17/(OCCURRANCE_eval_counts!K17+OCCURRANCE_eval_counts!N17)</f>
        <v>0.42857142857142855</v>
      </c>
      <c r="H17" s="33">
        <f>OCCURRANCE_eval_counts!K17/(OCCURRANCE_eval_counts!K17+OCCURRANCE_eval_counts!L17)</f>
        <v>0.12</v>
      </c>
      <c r="I17" s="19">
        <f>OCCURRANCE_eval_counts!Q17/(OCCURRANCE_eval_counts!Q17+OCCURRANCE_eval_counts!T17)</f>
        <v>0</v>
      </c>
      <c r="J17" s="33">
        <f>OCCURRANCE_eval_counts!Q17/(OCCURRANCE_eval_counts!Q17+OCCURRANCE_eval_counts!R17)</f>
        <v>0</v>
      </c>
    </row>
    <row r="18" spans="2:10" ht="16" thickBot="1" x14ac:dyDescent="0.25">
      <c r="B18" s="88" t="s">
        <v>55</v>
      </c>
      <c r="C18" s="89"/>
      <c r="D18" s="90"/>
      <c r="E18" s="68">
        <f>OCCURRANCE_eval_counts!E18/(OCCURRANCE_eval_counts!E18+OCCURRANCE_eval_counts!H18)</f>
        <v>0.11764705882352941</v>
      </c>
      <c r="F18" s="69">
        <f>OCCURRANCE_eval_counts!E18/(OCCURRANCE_eval_counts!E18+OCCURRANCE_eval_counts!F18)</f>
        <v>0.5</v>
      </c>
      <c r="G18" s="68">
        <f>OCCURRANCE_eval_counts!K18/(OCCURRANCE_eval_counts!K18+OCCURRANCE_eval_counts!N18)</f>
        <v>0.31506849315068491</v>
      </c>
      <c r="H18" s="69">
        <f>OCCURRANCE_eval_counts!K18/(OCCURRANCE_eval_counts!K18+OCCURRANCE_eval_counts!L18)</f>
        <v>0.14935064935064934</v>
      </c>
      <c r="I18" s="68">
        <f>OCCURRANCE_eval_counts!Q18/(OCCURRANCE_eval_counts!Q18+OCCURRANCE_eval_counts!T18)</f>
        <v>0</v>
      </c>
      <c r="J18" s="69">
        <f>OCCURRANCE_eval_counts!Q18/(OCCURRANCE_eval_counts!Q18+OCCURRANCE_eval_counts!R18)</f>
        <v>0</v>
      </c>
    </row>
    <row r="19" spans="2:10" ht="16" x14ac:dyDescent="0.2">
      <c r="B19" s="13" t="s">
        <v>44</v>
      </c>
      <c r="C19" s="3" t="s">
        <v>45</v>
      </c>
      <c r="D19" s="3">
        <v>15</v>
      </c>
      <c r="E19" s="19">
        <f>OCCURRANCE_eval_counts!E19/(OCCURRANCE_eval_counts!E19+OCCURRANCE_eval_counts!H19)</f>
        <v>0.33333333333333331</v>
      </c>
      <c r="F19" s="33">
        <f>OCCURRANCE_eval_counts!E19/(OCCURRANCE_eval_counts!E19+OCCURRANCE_eval_counts!F19)</f>
        <v>0.5</v>
      </c>
      <c r="G19" s="19">
        <f>OCCURRANCE_eval_counts!K19/(OCCURRANCE_eval_counts!K19+OCCURRANCE_eval_counts!N19)</f>
        <v>0.6</v>
      </c>
      <c r="H19" s="33">
        <f>OCCURRANCE_eval_counts!K19/(OCCURRANCE_eval_counts!K19+OCCURRANCE_eval_counts!L19)</f>
        <v>0.5</v>
      </c>
      <c r="I19" s="19">
        <f>OCCURRANCE_eval_counts!Q19/(OCCURRANCE_eval_counts!Q19+OCCURRANCE_eval_counts!T19)</f>
        <v>0</v>
      </c>
      <c r="J19" s="33" t="e">
        <f>OCCURRANCE_eval_counts!Q19/(OCCURRANCE_eval_counts!Q19+OCCURRANCE_eval_counts!R19)</f>
        <v>#DIV/0!</v>
      </c>
    </row>
    <row r="20" spans="2:10" ht="16" x14ac:dyDescent="0.2">
      <c r="B20" s="13" t="s">
        <v>44</v>
      </c>
      <c r="C20" s="3" t="s">
        <v>45</v>
      </c>
      <c r="D20" s="3">
        <v>16</v>
      </c>
      <c r="E20" s="19">
        <f>OCCURRANCE_eval_counts!E20/(OCCURRANCE_eval_counts!E20+OCCURRANCE_eval_counts!H20)</f>
        <v>0</v>
      </c>
      <c r="F20" s="33" t="e">
        <f>OCCURRANCE_eval_counts!E20/(OCCURRANCE_eval_counts!E20+OCCURRANCE_eval_counts!F20)</f>
        <v>#DIV/0!</v>
      </c>
      <c r="G20" s="19">
        <f>OCCURRANCE_eval_counts!K20/(OCCURRANCE_eval_counts!K20+OCCURRANCE_eval_counts!N20)</f>
        <v>0.53333333333333333</v>
      </c>
      <c r="H20" s="33">
        <f>OCCURRANCE_eval_counts!K20/(OCCURRANCE_eval_counts!K20+OCCURRANCE_eval_counts!L20)</f>
        <v>0.44444444444444442</v>
      </c>
      <c r="I20" s="19">
        <f>OCCURRANCE_eval_counts!Q20/(OCCURRANCE_eval_counts!Q20+OCCURRANCE_eval_counts!T20)</f>
        <v>0</v>
      </c>
      <c r="J20" s="33" t="e">
        <f>OCCURRANCE_eval_counts!Q20/(OCCURRANCE_eval_counts!Q20+OCCURRANCE_eval_counts!R20)</f>
        <v>#DIV/0!</v>
      </c>
    </row>
    <row r="21" spans="2:10" ht="16" x14ac:dyDescent="0.2">
      <c r="B21" s="13" t="s">
        <v>44</v>
      </c>
      <c r="C21" s="3" t="s">
        <v>45</v>
      </c>
      <c r="D21" s="3">
        <v>17</v>
      </c>
      <c r="E21" s="19">
        <f>OCCURRANCE_eval_counts!E21/(OCCURRANCE_eval_counts!E21+OCCURRANCE_eval_counts!H21)</f>
        <v>0</v>
      </c>
      <c r="F21" s="33" t="e">
        <f>OCCURRANCE_eval_counts!E21/(OCCURRANCE_eval_counts!E21+OCCURRANCE_eval_counts!F21)</f>
        <v>#DIV/0!</v>
      </c>
      <c r="G21" s="19">
        <f>OCCURRANCE_eval_counts!K21/(OCCURRANCE_eval_counts!K21+OCCURRANCE_eval_counts!N21)</f>
        <v>0.46153846153846156</v>
      </c>
      <c r="H21" s="33">
        <f>OCCURRANCE_eval_counts!K21/(OCCURRANCE_eval_counts!K21+OCCURRANCE_eval_counts!L21)</f>
        <v>0.6</v>
      </c>
      <c r="I21" s="19">
        <f>OCCURRANCE_eval_counts!Q21/(OCCURRANCE_eval_counts!Q21+OCCURRANCE_eval_counts!T21)</f>
        <v>0</v>
      </c>
      <c r="J21" s="33" t="e">
        <f>OCCURRANCE_eval_counts!Q21/(OCCURRANCE_eval_counts!Q21+OCCURRANCE_eval_counts!R21)</f>
        <v>#DIV/0!</v>
      </c>
    </row>
    <row r="22" spans="2:10" ht="16" x14ac:dyDescent="0.2">
      <c r="B22" s="13" t="s">
        <v>44</v>
      </c>
      <c r="C22" s="3" t="s">
        <v>45</v>
      </c>
      <c r="D22" s="3">
        <v>18</v>
      </c>
      <c r="E22" s="19">
        <f>OCCURRANCE_eval_counts!E22/(OCCURRANCE_eval_counts!E22+OCCURRANCE_eval_counts!H22)</f>
        <v>0.33333333333333331</v>
      </c>
      <c r="F22" s="33">
        <f>OCCURRANCE_eval_counts!E22/(OCCURRANCE_eval_counts!E22+OCCURRANCE_eval_counts!F22)</f>
        <v>0.5</v>
      </c>
      <c r="G22" s="19">
        <f>OCCURRANCE_eval_counts!K22/(OCCURRANCE_eval_counts!K22+OCCURRANCE_eval_counts!N22)</f>
        <v>0.46153846153846156</v>
      </c>
      <c r="H22" s="33">
        <f>OCCURRANCE_eval_counts!K22/(OCCURRANCE_eval_counts!K22+OCCURRANCE_eval_counts!L22)</f>
        <v>0.42857142857142855</v>
      </c>
      <c r="I22" s="19">
        <f>OCCURRANCE_eval_counts!Q22/(OCCURRANCE_eval_counts!Q22+OCCURRANCE_eval_counts!T22)</f>
        <v>0</v>
      </c>
      <c r="J22" s="33" t="e">
        <f>OCCURRANCE_eval_counts!Q22/(OCCURRANCE_eval_counts!Q22+OCCURRANCE_eval_counts!R22)</f>
        <v>#DIV/0!</v>
      </c>
    </row>
    <row r="23" spans="2:10" ht="16" x14ac:dyDescent="0.2">
      <c r="B23" s="13" t="s">
        <v>44</v>
      </c>
      <c r="C23" s="3" t="s">
        <v>45</v>
      </c>
      <c r="D23" s="3">
        <v>19</v>
      </c>
      <c r="E23" s="19">
        <f>OCCURRANCE_eval_counts!E23/(OCCURRANCE_eval_counts!E23+OCCURRANCE_eval_counts!H23)</f>
        <v>0</v>
      </c>
      <c r="F23" s="33" t="e">
        <f>OCCURRANCE_eval_counts!E23/(OCCURRANCE_eval_counts!E23+OCCURRANCE_eval_counts!F23)</f>
        <v>#DIV/0!</v>
      </c>
      <c r="G23" s="19">
        <f>OCCURRANCE_eval_counts!K23/(OCCURRANCE_eval_counts!K23+OCCURRANCE_eval_counts!N23)</f>
        <v>0.44444444444444442</v>
      </c>
      <c r="H23" s="33">
        <f>OCCURRANCE_eval_counts!K23/(OCCURRANCE_eval_counts!K23+OCCURRANCE_eval_counts!L23)</f>
        <v>0.44444444444444442</v>
      </c>
      <c r="I23" s="19">
        <f>OCCURRANCE_eval_counts!Q23/(OCCURRANCE_eval_counts!Q23+OCCURRANCE_eval_counts!T23)</f>
        <v>0</v>
      </c>
      <c r="J23" s="33" t="e">
        <f>OCCURRANCE_eval_counts!Q23/(OCCURRANCE_eval_counts!Q23+OCCURRANCE_eval_counts!R23)</f>
        <v>#DIV/0!</v>
      </c>
    </row>
    <row r="24" spans="2:10" s="1" customFormat="1" ht="16" x14ac:dyDescent="0.2">
      <c r="B24" s="13" t="s">
        <v>44</v>
      </c>
      <c r="C24" s="3" t="s">
        <v>45</v>
      </c>
      <c r="D24" s="3">
        <v>20</v>
      </c>
      <c r="E24" s="19">
        <f>OCCURRANCE_eval_counts!E24/(OCCURRANCE_eval_counts!E24+OCCURRANCE_eval_counts!H24)</f>
        <v>0</v>
      </c>
      <c r="F24" s="33" t="e">
        <f>OCCURRANCE_eval_counts!E24/(OCCURRANCE_eval_counts!E24+OCCURRANCE_eval_counts!F24)</f>
        <v>#DIV/0!</v>
      </c>
      <c r="G24" s="19">
        <f>OCCURRANCE_eval_counts!K24/(OCCURRANCE_eval_counts!K24+OCCURRANCE_eval_counts!N24)</f>
        <v>0.46153846153846156</v>
      </c>
      <c r="H24" s="33">
        <f>OCCURRANCE_eval_counts!K24/(OCCURRANCE_eval_counts!K24+OCCURRANCE_eval_counts!L24)</f>
        <v>0.54545454545454541</v>
      </c>
      <c r="I24" s="19">
        <f>OCCURRANCE_eval_counts!Q24/(OCCURRANCE_eval_counts!Q24+OCCURRANCE_eval_counts!T24)</f>
        <v>0</v>
      </c>
      <c r="J24" s="33" t="e">
        <f>OCCURRANCE_eval_counts!Q24/(OCCURRANCE_eval_counts!Q24+OCCURRANCE_eval_counts!R24)</f>
        <v>#DIV/0!</v>
      </c>
    </row>
    <row r="25" spans="2:10" ht="16" x14ac:dyDescent="0.2">
      <c r="B25" s="13" t="s">
        <v>44</v>
      </c>
      <c r="C25" s="3" t="s">
        <v>45</v>
      </c>
      <c r="D25" s="3">
        <v>21</v>
      </c>
      <c r="E25" s="19">
        <f>OCCURRANCE_eval_counts!E25/(OCCURRANCE_eval_counts!E25+OCCURRANCE_eval_counts!H25)</f>
        <v>0.33333333333333331</v>
      </c>
      <c r="F25" s="33">
        <f>OCCURRANCE_eval_counts!E25/(OCCURRANCE_eval_counts!E25+OCCURRANCE_eval_counts!F25)</f>
        <v>0.5</v>
      </c>
      <c r="G25" s="19">
        <f>OCCURRANCE_eval_counts!K25/(OCCURRANCE_eval_counts!K25+OCCURRANCE_eval_counts!N25)</f>
        <v>0.46153846153846156</v>
      </c>
      <c r="H25" s="33">
        <f>OCCURRANCE_eval_counts!K25/(OCCURRANCE_eval_counts!K25+OCCURRANCE_eval_counts!L25)</f>
        <v>0.46153846153846156</v>
      </c>
      <c r="I25" s="19">
        <f>OCCURRANCE_eval_counts!Q25/(OCCURRANCE_eval_counts!Q25+OCCURRANCE_eval_counts!T25)</f>
        <v>0</v>
      </c>
      <c r="J25" s="33">
        <f>OCCURRANCE_eval_counts!Q25/(OCCURRANCE_eval_counts!Q25+OCCURRANCE_eval_counts!R25)</f>
        <v>0</v>
      </c>
    </row>
    <row r="26" spans="2:10" ht="16" x14ac:dyDescent="0.2">
      <c r="B26" s="13" t="s">
        <v>44</v>
      </c>
      <c r="C26" s="3" t="s">
        <v>45</v>
      </c>
      <c r="D26" s="3">
        <v>22</v>
      </c>
      <c r="E26" s="19">
        <f>OCCURRANCE_eval_counts!E26/(OCCURRANCE_eval_counts!E26+OCCURRANCE_eval_counts!H26)</f>
        <v>0</v>
      </c>
      <c r="F26" s="33" t="e">
        <f>OCCURRANCE_eval_counts!E26/(OCCURRANCE_eval_counts!E26+OCCURRANCE_eval_counts!F26)</f>
        <v>#DIV/0!</v>
      </c>
      <c r="G26" s="19">
        <f>OCCURRANCE_eval_counts!K26/(OCCURRANCE_eval_counts!K26+OCCURRANCE_eval_counts!N26)</f>
        <v>0.46153846153846156</v>
      </c>
      <c r="H26" s="33">
        <f>OCCURRANCE_eval_counts!K26/(OCCURRANCE_eval_counts!K26+OCCURRANCE_eval_counts!L26)</f>
        <v>0.31578947368421051</v>
      </c>
      <c r="I26" s="19">
        <f>OCCURRANCE_eval_counts!Q26/(OCCURRANCE_eval_counts!Q26+OCCURRANCE_eval_counts!T26)</f>
        <v>0</v>
      </c>
      <c r="J26" s="33" t="e">
        <f>OCCURRANCE_eval_counts!Q26/(OCCURRANCE_eval_counts!Q26+OCCURRANCE_eval_counts!R26)</f>
        <v>#DIV/0!</v>
      </c>
    </row>
    <row r="27" spans="2:10" ht="17" thickBot="1" x14ac:dyDescent="0.25">
      <c r="B27" s="13" t="s">
        <v>44</v>
      </c>
      <c r="C27" s="3" t="s">
        <v>45</v>
      </c>
      <c r="D27" s="3">
        <v>23</v>
      </c>
      <c r="E27" s="19">
        <f>OCCURRANCE_eval_counts!E27/(OCCURRANCE_eval_counts!E27+OCCURRANCE_eval_counts!H27)</f>
        <v>0</v>
      </c>
      <c r="F27" s="33" t="e">
        <f>OCCURRANCE_eval_counts!E27/(OCCURRANCE_eval_counts!E27+OCCURRANCE_eval_counts!F27)</f>
        <v>#DIV/0!</v>
      </c>
      <c r="G27" s="19">
        <f>OCCURRANCE_eval_counts!K27/(OCCURRANCE_eval_counts!K27+OCCURRANCE_eval_counts!N27)</f>
        <v>0.5</v>
      </c>
      <c r="H27" s="33">
        <f>OCCURRANCE_eval_counts!K27/(OCCURRANCE_eval_counts!K27+OCCURRANCE_eval_counts!L27)</f>
        <v>0.41666666666666669</v>
      </c>
      <c r="I27" s="19">
        <f>OCCURRANCE_eval_counts!Q27/(OCCURRANCE_eval_counts!Q27+OCCURRANCE_eval_counts!T27)</f>
        <v>0</v>
      </c>
      <c r="J27" s="33">
        <f>OCCURRANCE_eval_counts!Q27/(OCCURRANCE_eval_counts!Q27+OCCURRANCE_eval_counts!R27)</f>
        <v>0</v>
      </c>
    </row>
    <row r="28" spans="2:10" s="1" customFormat="1" ht="15" customHeight="1" thickBot="1" x14ac:dyDescent="0.25">
      <c r="B28" s="88" t="s">
        <v>56</v>
      </c>
      <c r="C28" s="89"/>
      <c r="D28" s="90"/>
      <c r="E28" s="68">
        <f>OCCURRANCE_eval_counts!E28/(OCCURRANCE_eval_counts!E28+OCCURRANCE_eval_counts!H28)</f>
        <v>0.12</v>
      </c>
      <c r="F28" s="69">
        <f>OCCURRANCE_eval_counts!E28/(OCCURRANCE_eval_counts!E28+OCCURRANCE_eval_counts!F28)</f>
        <v>0.5</v>
      </c>
      <c r="G28" s="68">
        <f>OCCURRANCE_eval_counts!K28/(OCCURRANCE_eval_counts!K28+OCCURRANCE_eval_counts!N28)</f>
        <v>0.49122807017543857</v>
      </c>
      <c r="H28" s="69">
        <f>OCCURRANCE_eval_counts!K28/(OCCURRANCE_eval_counts!K28+OCCURRANCE_eval_counts!L28)</f>
        <v>0.45161290322580644</v>
      </c>
      <c r="I28" s="68">
        <f>OCCURRANCE_eval_counts!Q28/(OCCURRANCE_eval_counts!Q28+OCCURRANCE_eval_counts!T28)</f>
        <v>0</v>
      </c>
      <c r="J28" s="69">
        <f>OCCURRANCE_eval_counts!Q28/(OCCURRANCE_eval_counts!Q28+OCCURRANCE_eval_counts!R28)</f>
        <v>0</v>
      </c>
    </row>
    <row r="29" spans="2:10" ht="16" customHeight="1" thickBot="1" x14ac:dyDescent="0.25"/>
    <row r="30" spans="2:10" ht="16" thickBot="1" x14ac:dyDescent="0.25">
      <c r="B30" s="73" t="s">
        <v>60</v>
      </c>
      <c r="C30" s="74"/>
      <c r="D30" s="74"/>
      <c r="E30" s="52">
        <f>OCCURRANCE_eval_counts!E30/(OCCURRANCE_eval_counts!E30+OCCURRANCE_eval_counts!H30)</f>
        <v>0.24074074074074073</v>
      </c>
      <c r="F30" s="53">
        <f>OCCURRANCE_eval_counts!E30/(OCCURRANCE_eval_counts!E30+OCCURRANCE_eval_counts!F30)</f>
        <v>0.61904761904761907</v>
      </c>
      <c r="G30" s="52">
        <f>OCCURRANCE_eval_counts!K30/(OCCURRANCE_eval_counts!K30+OCCURRANCE_eval_counts!N30)</f>
        <v>0.42957746478873238</v>
      </c>
      <c r="H30" s="53">
        <f>OCCURRANCE_eval_counts!K30/(OCCURRANCE_eval_counts!K30+OCCURRANCE_eval_counts!L30)</f>
        <v>0.32620320855614976</v>
      </c>
      <c r="I30" s="52">
        <f>OCCURRANCE_eval_counts!Q30/(OCCURRANCE_eval_counts!Q30+OCCURRANCE_eval_counts!T30)</f>
        <v>3.2967032967032968E-2</v>
      </c>
      <c r="J30" s="53">
        <f>OCCURRANCE_eval_counts!Q30/(OCCURRANCE_eval_counts!Q30+OCCURRANCE_eval_counts!R30)</f>
        <v>0.15</v>
      </c>
    </row>
    <row r="31" spans="2:10" ht="16" thickBot="1" x14ac:dyDescent="0.25"/>
    <row r="32" spans="2:10" ht="17" thickBot="1" x14ac:dyDescent="0.25">
      <c r="B32" s="91" t="s">
        <v>64</v>
      </c>
      <c r="C32" s="92"/>
      <c r="D32" s="93"/>
      <c r="E32" s="94">
        <f>2*((E30*F30)/(E30+F30))</f>
        <v>0.34666666666666668</v>
      </c>
      <c r="F32" s="95"/>
      <c r="G32" s="94">
        <f>2*((G30*H30)/(G30+H30))</f>
        <v>0.37082066869300906</v>
      </c>
      <c r="H32" s="95"/>
      <c r="I32" s="94">
        <f>2*((I30*J30)/(I30+J30))</f>
        <v>5.4054054054054057E-2</v>
      </c>
      <c r="J32" s="95"/>
    </row>
  </sheetData>
  <mergeCells count="12">
    <mergeCell ref="G1:H1"/>
    <mergeCell ref="I1:J1"/>
    <mergeCell ref="B6:D6"/>
    <mergeCell ref="B32:D32"/>
    <mergeCell ref="E32:F32"/>
    <mergeCell ref="G32:H32"/>
    <mergeCell ref="I32:J32"/>
    <mergeCell ref="B28:D28"/>
    <mergeCell ref="B18:D18"/>
    <mergeCell ref="B30:D30"/>
    <mergeCell ref="B1:D1"/>
    <mergeCell ref="E1:F1"/>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00"/>
  <sheetViews>
    <sheetView zoomScale="110" zoomScaleNormal="110" workbookViewId="0">
      <pane ySplit="2" topLeftCell="A3" activePane="bottomLeft" state="frozen"/>
      <selection pane="bottomLeft" activeCell="J93" sqref="J93"/>
    </sheetView>
  </sheetViews>
  <sheetFormatPr baseColWidth="10" defaultColWidth="8.83203125" defaultRowHeight="15" x14ac:dyDescent="0.2"/>
  <cols>
    <col min="2" max="2" width="13.5" style="2" customWidth="1"/>
    <col min="3" max="3" width="10.6640625" style="3" customWidth="1"/>
    <col min="4" max="4" width="11.33203125" style="2" customWidth="1"/>
    <col min="5" max="6" width="14.6640625" style="4" customWidth="1"/>
  </cols>
  <sheetData>
    <row r="1" spans="2:6" ht="33" customHeight="1" x14ac:dyDescent="0.2">
      <c r="B1" s="73" t="s">
        <v>23</v>
      </c>
      <c r="C1" s="84"/>
      <c r="D1" s="74"/>
      <c r="E1" s="86" t="s">
        <v>59</v>
      </c>
      <c r="F1" s="87"/>
    </row>
    <row r="2" spans="2:6" ht="75" customHeight="1" x14ac:dyDescent="0.2">
      <c r="B2" s="7" t="s">
        <v>28</v>
      </c>
      <c r="C2" s="8" t="s">
        <v>23</v>
      </c>
      <c r="D2" s="9" t="s">
        <v>29</v>
      </c>
      <c r="E2" s="5" t="s">
        <v>51</v>
      </c>
      <c r="F2" s="16" t="s">
        <v>52</v>
      </c>
    </row>
    <row r="3" spans="2:6" ht="16" x14ac:dyDescent="0.2">
      <c r="B3" s="10" t="s">
        <v>36</v>
      </c>
      <c r="C3" s="11" t="s">
        <v>37</v>
      </c>
      <c r="D3" s="12">
        <v>1</v>
      </c>
      <c r="E3" s="17"/>
      <c r="F3" s="18"/>
    </row>
    <row r="4" spans="2:6" ht="16" x14ac:dyDescent="0.2">
      <c r="B4" s="13" t="s">
        <v>36</v>
      </c>
      <c r="C4" s="3" t="s">
        <v>37</v>
      </c>
      <c r="D4" s="14">
        <v>2</v>
      </c>
      <c r="E4" s="19"/>
      <c r="F4" s="20"/>
    </row>
    <row r="5" spans="2:6" ht="16" x14ac:dyDescent="0.2">
      <c r="B5" s="13" t="s">
        <v>36</v>
      </c>
      <c r="C5" s="3" t="s">
        <v>37</v>
      </c>
      <c r="D5" s="14">
        <v>3</v>
      </c>
      <c r="E5" s="19"/>
      <c r="F5" s="20"/>
    </row>
    <row r="6" spans="2:6" ht="16" x14ac:dyDescent="0.2">
      <c r="B6" s="13" t="s">
        <v>36</v>
      </c>
      <c r="C6" s="3" t="s">
        <v>37</v>
      </c>
      <c r="D6" s="14">
        <v>4</v>
      </c>
      <c r="E6" s="19"/>
      <c r="F6" s="20"/>
    </row>
    <row r="7" spans="2:6" ht="16" x14ac:dyDescent="0.2">
      <c r="B7" s="13" t="s">
        <v>36</v>
      </c>
      <c r="C7" s="3" t="s">
        <v>37</v>
      </c>
      <c r="D7" s="14">
        <v>5</v>
      </c>
      <c r="E7" s="21"/>
      <c r="F7" s="22"/>
    </row>
    <row r="8" spans="2:6" ht="16" x14ac:dyDescent="0.2">
      <c r="B8" s="13" t="s">
        <v>36</v>
      </c>
      <c r="C8" s="3" t="s">
        <v>37</v>
      </c>
      <c r="D8" s="14">
        <v>6</v>
      </c>
      <c r="E8" s="21"/>
      <c r="F8" s="22"/>
    </row>
    <row r="9" spans="2:6" ht="16" x14ac:dyDescent="0.2">
      <c r="B9" s="13" t="s">
        <v>36</v>
      </c>
      <c r="C9" s="3" t="s">
        <v>37</v>
      </c>
      <c r="D9" s="14">
        <v>7</v>
      </c>
      <c r="E9" s="21"/>
      <c r="F9" s="22"/>
    </row>
    <row r="10" spans="2:6" ht="16" x14ac:dyDescent="0.2">
      <c r="B10" s="13" t="s">
        <v>36</v>
      </c>
      <c r="C10" s="3" t="s">
        <v>37</v>
      </c>
      <c r="D10" s="14">
        <v>8</v>
      </c>
      <c r="E10" s="21"/>
      <c r="F10" s="22"/>
    </row>
    <row r="11" spans="2:6" ht="16" x14ac:dyDescent="0.2">
      <c r="B11" s="13" t="s">
        <v>36</v>
      </c>
      <c r="C11" s="3" t="s">
        <v>37</v>
      </c>
      <c r="D11" s="14">
        <v>9</v>
      </c>
      <c r="E11" s="21"/>
      <c r="F11" s="22"/>
    </row>
    <row r="12" spans="2:6" ht="16" x14ac:dyDescent="0.2">
      <c r="B12" s="13" t="s">
        <v>36</v>
      </c>
      <c r="C12" s="3" t="s">
        <v>37</v>
      </c>
      <c r="D12" s="14">
        <v>10</v>
      </c>
      <c r="E12" s="21"/>
      <c r="F12" s="22"/>
    </row>
    <row r="13" spans="2:6" ht="16" x14ac:dyDescent="0.2">
      <c r="B13" s="13" t="s">
        <v>36</v>
      </c>
      <c r="C13" s="3" t="s">
        <v>37</v>
      </c>
      <c r="D13" s="14">
        <v>11</v>
      </c>
      <c r="E13" s="21"/>
      <c r="F13" s="22"/>
    </row>
    <row r="14" spans="2:6" ht="16" x14ac:dyDescent="0.2">
      <c r="B14" s="13" t="s">
        <v>36</v>
      </c>
      <c r="C14" s="3" t="s">
        <v>37</v>
      </c>
      <c r="D14" s="14">
        <v>12</v>
      </c>
      <c r="E14" s="21"/>
      <c r="F14" s="22"/>
    </row>
    <row r="15" spans="2:6" ht="16" x14ac:dyDescent="0.2">
      <c r="B15" s="13" t="s">
        <v>36</v>
      </c>
      <c r="C15" s="3" t="s">
        <v>37</v>
      </c>
      <c r="D15" s="14">
        <v>13</v>
      </c>
      <c r="E15" s="21"/>
      <c r="F15" s="22"/>
    </row>
    <row r="16" spans="2:6" ht="16" x14ac:dyDescent="0.2">
      <c r="B16" s="13" t="s">
        <v>36</v>
      </c>
      <c r="C16" s="3" t="s">
        <v>37</v>
      </c>
      <c r="D16" s="14">
        <v>14</v>
      </c>
      <c r="E16" s="21"/>
      <c r="F16" s="22"/>
    </row>
    <row r="17" spans="2:6" ht="16" x14ac:dyDescent="0.2">
      <c r="B17" s="13" t="s">
        <v>36</v>
      </c>
      <c r="C17" s="3" t="s">
        <v>37</v>
      </c>
      <c r="D17" s="14">
        <v>15</v>
      </c>
      <c r="E17" s="21"/>
      <c r="F17" s="22"/>
    </row>
    <row r="18" spans="2:6" ht="16" x14ac:dyDescent="0.2">
      <c r="B18" s="13" t="s">
        <v>36</v>
      </c>
      <c r="C18" s="3" t="s">
        <v>37</v>
      </c>
      <c r="D18" s="14">
        <v>16</v>
      </c>
      <c r="E18" s="21"/>
      <c r="F18" s="22"/>
    </row>
    <row r="19" spans="2:6" ht="16" x14ac:dyDescent="0.2">
      <c r="B19" s="13" t="s">
        <v>36</v>
      </c>
      <c r="C19" s="3" t="s">
        <v>37</v>
      </c>
      <c r="D19" s="14">
        <v>17</v>
      </c>
      <c r="E19" s="21"/>
      <c r="F19" s="22"/>
    </row>
    <row r="20" spans="2:6" ht="16" x14ac:dyDescent="0.2">
      <c r="B20" s="13" t="s">
        <v>36</v>
      </c>
      <c r="C20" s="3" t="s">
        <v>37</v>
      </c>
      <c r="D20" s="14">
        <v>18</v>
      </c>
      <c r="E20" s="21"/>
      <c r="F20" s="22"/>
    </row>
    <row r="21" spans="2:6" ht="16" x14ac:dyDescent="0.2">
      <c r="B21" s="13" t="s">
        <v>36</v>
      </c>
      <c r="C21" s="3" t="s">
        <v>37</v>
      </c>
      <c r="D21" s="14">
        <v>19</v>
      </c>
      <c r="E21" s="21"/>
      <c r="F21" s="22"/>
    </row>
    <row r="22" spans="2:6" ht="16" x14ac:dyDescent="0.2">
      <c r="B22" s="13" t="s">
        <v>36</v>
      </c>
      <c r="C22" s="3" t="s">
        <v>37</v>
      </c>
      <c r="D22" s="14">
        <v>20</v>
      </c>
      <c r="E22" s="21"/>
      <c r="F22" s="22"/>
    </row>
    <row r="23" spans="2:6" ht="16" x14ac:dyDescent="0.2">
      <c r="B23" s="13" t="s">
        <v>36</v>
      </c>
      <c r="C23" s="3" t="s">
        <v>37</v>
      </c>
      <c r="D23" s="14">
        <v>21</v>
      </c>
      <c r="E23" s="21"/>
      <c r="F23" s="22"/>
    </row>
    <row r="24" spans="2:6" ht="16" x14ac:dyDescent="0.2">
      <c r="B24" s="13" t="s">
        <v>36</v>
      </c>
      <c r="C24" s="3" t="s">
        <v>37</v>
      </c>
      <c r="D24" s="14">
        <v>22</v>
      </c>
      <c r="E24" s="21"/>
      <c r="F24" s="22"/>
    </row>
    <row r="25" spans="2:6" ht="16" x14ac:dyDescent="0.2">
      <c r="B25" s="13" t="s">
        <v>36</v>
      </c>
      <c r="C25" s="3" t="s">
        <v>37</v>
      </c>
      <c r="D25" s="14">
        <v>23</v>
      </c>
      <c r="E25" s="21"/>
      <c r="F25" s="22"/>
    </row>
    <row r="26" spans="2:6" ht="16" x14ac:dyDescent="0.2">
      <c r="B26" s="13" t="s">
        <v>36</v>
      </c>
      <c r="C26" s="3" t="s">
        <v>37</v>
      </c>
      <c r="D26" s="14">
        <v>24</v>
      </c>
      <c r="E26" s="21"/>
      <c r="F26" s="22"/>
    </row>
    <row r="27" spans="2:6" ht="16" x14ac:dyDescent="0.2">
      <c r="B27" s="13" t="s">
        <v>36</v>
      </c>
      <c r="C27" s="3" t="s">
        <v>37</v>
      </c>
      <c r="D27" s="14">
        <v>25</v>
      </c>
      <c r="E27" s="21"/>
      <c r="F27" s="22"/>
    </row>
    <row r="28" spans="2:6" ht="16" x14ac:dyDescent="0.2">
      <c r="B28" s="13" t="s">
        <v>36</v>
      </c>
      <c r="C28" s="3" t="s">
        <v>37</v>
      </c>
      <c r="D28" s="14">
        <v>26</v>
      </c>
      <c r="E28" s="21"/>
      <c r="F28" s="22"/>
    </row>
    <row r="29" spans="2:6" ht="16" x14ac:dyDescent="0.2">
      <c r="B29" s="13" t="s">
        <v>36</v>
      </c>
      <c r="C29" s="3" t="s">
        <v>37</v>
      </c>
      <c r="D29" s="14">
        <v>27</v>
      </c>
      <c r="E29" s="21"/>
      <c r="F29" s="22"/>
    </row>
    <row r="30" spans="2:6" ht="16" x14ac:dyDescent="0.2">
      <c r="B30" s="13" t="s">
        <v>36</v>
      </c>
      <c r="C30" s="3" t="s">
        <v>37</v>
      </c>
      <c r="D30" s="14">
        <v>28</v>
      </c>
      <c r="E30" s="21"/>
      <c r="F30" s="22"/>
    </row>
    <row r="31" spans="2:6" ht="16" x14ac:dyDescent="0.2">
      <c r="B31" s="13" t="s">
        <v>36</v>
      </c>
      <c r="C31" s="3" t="s">
        <v>37</v>
      </c>
      <c r="D31" s="14">
        <v>29</v>
      </c>
      <c r="E31" s="21"/>
      <c r="F31" s="22"/>
    </row>
    <row r="32" spans="2:6" ht="16" x14ac:dyDescent="0.2">
      <c r="B32" s="13" t="s">
        <v>36</v>
      </c>
      <c r="C32" s="3" t="s">
        <v>37</v>
      </c>
      <c r="D32" s="14">
        <v>30</v>
      </c>
      <c r="E32" s="21"/>
      <c r="F32" s="22"/>
    </row>
    <row r="33" spans="2:6" ht="16" x14ac:dyDescent="0.2">
      <c r="B33" s="13" t="s">
        <v>36</v>
      </c>
      <c r="C33" s="3" t="s">
        <v>37</v>
      </c>
      <c r="D33" s="14">
        <v>31</v>
      </c>
      <c r="E33" s="21"/>
      <c r="F33" s="22"/>
    </row>
    <row r="34" spans="2:6" ht="15" customHeight="1" x14ac:dyDescent="0.2">
      <c r="B34" s="13" t="s">
        <v>36</v>
      </c>
      <c r="C34" s="3" t="s">
        <v>37</v>
      </c>
      <c r="D34" s="14">
        <v>32</v>
      </c>
      <c r="E34" s="21"/>
      <c r="F34" s="22"/>
    </row>
    <row r="35" spans="2:6" ht="16" x14ac:dyDescent="0.2">
      <c r="B35" s="13" t="s">
        <v>36</v>
      </c>
      <c r="C35" s="3" t="s">
        <v>37</v>
      </c>
      <c r="D35" s="14">
        <v>33</v>
      </c>
      <c r="E35" s="21"/>
      <c r="F35" s="22"/>
    </row>
    <row r="36" spans="2:6" s="1" customFormat="1" x14ac:dyDescent="0.2">
      <c r="B36" s="88" t="s">
        <v>53</v>
      </c>
      <c r="C36" s="89"/>
      <c r="D36" s="90"/>
      <c r="E36" s="23"/>
      <c r="F36" s="24"/>
    </row>
    <row r="37" spans="2:6" ht="16" x14ac:dyDescent="0.2">
      <c r="B37" s="13" t="s">
        <v>36</v>
      </c>
      <c r="C37" s="15" t="s">
        <v>39</v>
      </c>
      <c r="D37" s="14">
        <v>34</v>
      </c>
      <c r="E37" s="21"/>
      <c r="F37" s="22"/>
    </row>
    <row r="38" spans="2:6" ht="16" x14ac:dyDescent="0.2">
      <c r="B38" s="13" t="s">
        <v>36</v>
      </c>
      <c r="C38" s="3" t="s">
        <v>40</v>
      </c>
      <c r="D38" s="14">
        <v>35</v>
      </c>
      <c r="E38" s="21"/>
      <c r="F38" s="22"/>
    </row>
    <row r="39" spans="2:6" ht="16" x14ac:dyDescent="0.2">
      <c r="B39" s="13" t="s">
        <v>36</v>
      </c>
      <c r="C39" s="3" t="s">
        <v>41</v>
      </c>
      <c r="D39" s="14">
        <v>36</v>
      </c>
      <c r="E39" s="21"/>
      <c r="F39" s="22"/>
    </row>
    <row r="40" spans="2:6" ht="16" x14ac:dyDescent="0.2">
      <c r="B40" s="13" t="s">
        <v>36</v>
      </c>
      <c r="C40" s="3" t="s">
        <v>42</v>
      </c>
      <c r="D40" s="14">
        <v>37</v>
      </c>
      <c r="E40" s="21"/>
      <c r="F40" s="22"/>
    </row>
    <row r="41" spans="2:6" ht="16" x14ac:dyDescent="0.2">
      <c r="B41" s="13" t="s">
        <v>36</v>
      </c>
      <c r="C41" s="3" t="s">
        <v>42</v>
      </c>
      <c r="D41" s="14">
        <v>38</v>
      </c>
      <c r="E41" s="21"/>
      <c r="F41" s="22"/>
    </row>
    <row r="42" spans="2:6" ht="16" x14ac:dyDescent="0.2">
      <c r="B42" s="13" t="s">
        <v>36</v>
      </c>
      <c r="C42" s="3" t="s">
        <v>43</v>
      </c>
      <c r="D42" s="14">
        <v>39</v>
      </c>
      <c r="E42" s="21"/>
      <c r="F42" s="22"/>
    </row>
    <row r="43" spans="2:6" ht="16" x14ac:dyDescent="0.2">
      <c r="B43" s="13" t="s">
        <v>36</v>
      </c>
      <c r="C43" s="3" t="s">
        <v>43</v>
      </c>
      <c r="D43" s="14">
        <v>40</v>
      </c>
      <c r="E43" s="21"/>
      <c r="F43" s="22"/>
    </row>
    <row r="44" spans="2:6" ht="16" x14ac:dyDescent="0.2">
      <c r="B44" s="13" t="s">
        <v>36</v>
      </c>
      <c r="C44" s="3" t="s">
        <v>43</v>
      </c>
      <c r="D44" s="14">
        <v>41</v>
      </c>
      <c r="E44" s="21"/>
      <c r="F44" s="22"/>
    </row>
    <row r="45" spans="2:6" ht="16" x14ac:dyDescent="0.2">
      <c r="B45" s="13" t="s">
        <v>36</v>
      </c>
      <c r="C45" s="3" t="s">
        <v>43</v>
      </c>
      <c r="D45" s="14">
        <v>42</v>
      </c>
      <c r="E45" s="21"/>
      <c r="F45" s="22"/>
    </row>
    <row r="46" spans="2:6" ht="16" x14ac:dyDescent="0.2">
      <c r="B46" s="13" t="s">
        <v>36</v>
      </c>
      <c r="C46" s="3" t="s">
        <v>43</v>
      </c>
      <c r="D46" s="14">
        <v>43</v>
      </c>
      <c r="E46" s="21"/>
      <c r="F46" s="22"/>
    </row>
    <row r="47" spans="2:6" ht="16" x14ac:dyDescent="0.2">
      <c r="B47" s="13" t="s">
        <v>36</v>
      </c>
      <c r="C47" s="3" t="s">
        <v>43</v>
      </c>
      <c r="D47" s="14">
        <v>44</v>
      </c>
      <c r="E47" s="21"/>
      <c r="F47" s="22"/>
    </row>
    <row r="48" spans="2:6" ht="16" x14ac:dyDescent="0.2">
      <c r="B48" s="13" t="s">
        <v>36</v>
      </c>
      <c r="C48" s="3" t="s">
        <v>43</v>
      </c>
      <c r="D48" s="14">
        <v>45</v>
      </c>
      <c r="E48" s="21"/>
      <c r="F48" s="22"/>
    </row>
    <row r="49" spans="2:6" ht="16" x14ac:dyDescent="0.2">
      <c r="B49" s="13" t="s">
        <v>36</v>
      </c>
      <c r="C49" s="3" t="s">
        <v>43</v>
      </c>
      <c r="D49" s="14">
        <v>46</v>
      </c>
      <c r="E49" s="21"/>
      <c r="F49" s="22"/>
    </row>
    <row r="50" spans="2:6" ht="16" x14ac:dyDescent="0.2">
      <c r="B50" s="13" t="s">
        <v>36</v>
      </c>
      <c r="C50" s="3" t="s">
        <v>43</v>
      </c>
      <c r="D50" s="14">
        <v>47</v>
      </c>
      <c r="E50" s="21"/>
      <c r="F50" s="22"/>
    </row>
    <row r="51" spans="2:6" ht="16" x14ac:dyDescent="0.2">
      <c r="B51" s="13" t="s">
        <v>36</v>
      </c>
      <c r="C51" s="3" t="s">
        <v>43</v>
      </c>
      <c r="D51" s="14">
        <v>48</v>
      </c>
      <c r="E51" s="21"/>
      <c r="F51" s="22"/>
    </row>
    <row r="52" spans="2:6" ht="16" x14ac:dyDescent="0.2">
      <c r="B52" s="13" t="s">
        <v>36</v>
      </c>
      <c r="C52" s="3" t="s">
        <v>43</v>
      </c>
      <c r="D52" s="14">
        <v>49</v>
      </c>
      <c r="E52" s="21"/>
      <c r="F52" s="22"/>
    </row>
    <row r="53" spans="2:6" ht="16" x14ac:dyDescent="0.2">
      <c r="B53" s="13" t="s">
        <v>36</v>
      </c>
      <c r="C53" s="3" t="s">
        <v>43</v>
      </c>
      <c r="D53" s="14">
        <v>50</v>
      </c>
      <c r="E53" s="21"/>
      <c r="F53" s="22"/>
    </row>
    <row r="54" spans="2:6" ht="16" x14ac:dyDescent="0.2">
      <c r="B54" s="13" t="s">
        <v>36</v>
      </c>
      <c r="C54" s="3" t="s">
        <v>43</v>
      </c>
      <c r="D54" s="14">
        <v>51</v>
      </c>
      <c r="E54" s="21"/>
      <c r="F54" s="22"/>
    </row>
    <row r="55" spans="2:6" ht="16" x14ac:dyDescent="0.2">
      <c r="B55" s="13" t="s">
        <v>36</v>
      </c>
      <c r="C55" s="3" t="s">
        <v>43</v>
      </c>
      <c r="D55" s="14">
        <v>52</v>
      </c>
      <c r="E55" s="21"/>
      <c r="F55" s="22"/>
    </row>
    <row r="56" spans="2:6" ht="16" x14ac:dyDescent="0.2">
      <c r="B56" s="13" t="s">
        <v>36</v>
      </c>
      <c r="C56" s="3" t="s">
        <v>43</v>
      </c>
      <c r="D56" s="14">
        <v>53</v>
      </c>
      <c r="E56" s="21"/>
      <c r="F56" s="22"/>
    </row>
    <row r="57" spans="2:6" ht="16" x14ac:dyDescent="0.2">
      <c r="B57" s="13" t="s">
        <v>36</v>
      </c>
      <c r="C57" s="3" t="s">
        <v>43</v>
      </c>
      <c r="D57" s="14">
        <v>54</v>
      </c>
      <c r="E57" s="21"/>
      <c r="F57" s="22"/>
    </row>
    <row r="58" spans="2:6" ht="16" x14ac:dyDescent="0.2">
      <c r="B58" s="13" t="s">
        <v>36</v>
      </c>
      <c r="C58" s="3" t="s">
        <v>43</v>
      </c>
      <c r="D58" s="14">
        <v>55</v>
      </c>
      <c r="E58" s="21"/>
      <c r="F58" s="22"/>
    </row>
    <row r="59" spans="2:6" ht="16" x14ac:dyDescent="0.2">
      <c r="B59" s="13" t="s">
        <v>36</v>
      </c>
      <c r="C59" s="3" t="s">
        <v>43</v>
      </c>
      <c r="D59" s="14">
        <v>56</v>
      </c>
      <c r="E59" s="21"/>
      <c r="F59" s="22"/>
    </row>
    <row r="60" spans="2:6" ht="16" x14ac:dyDescent="0.2">
      <c r="B60" s="13" t="s">
        <v>36</v>
      </c>
      <c r="C60" s="3" t="s">
        <v>43</v>
      </c>
      <c r="D60" s="14">
        <v>57</v>
      </c>
      <c r="E60" s="21"/>
      <c r="F60" s="22"/>
    </row>
    <row r="61" spans="2:6" ht="16" x14ac:dyDescent="0.2">
      <c r="B61" s="13" t="s">
        <v>36</v>
      </c>
      <c r="C61" s="3" t="s">
        <v>43</v>
      </c>
      <c r="D61" s="14">
        <v>58</v>
      </c>
      <c r="E61" s="21"/>
      <c r="F61" s="22"/>
    </row>
    <row r="62" spans="2:6" ht="16" x14ac:dyDescent="0.2">
      <c r="B62" s="13" t="s">
        <v>36</v>
      </c>
      <c r="C62" s="3" t="s">
        <v>43</v>
      </c>
      <c r="D62" s="14">
        <v>59</v>
      </c>
      <c r="E62" s="25"/>
      <c r="F62" s="26"/>
    </row>
    <row r="63" spans="2:6" s="1" customFormat="1" x14ac:dyDescent="0.2">
      <c r="B63" s="88" t="s">
        <v>54</v>
      </c>
      <c r="C63" s="89"/>
      <c r="D63" s="90"/>
      <c r="E63" s="23"/>
      <c r="F63" s="24"/>
    </row>
    <row r="64" spans="2:6" ht="16" x14ac:dyDescent="0.2">
      <c r="B64" s="13" t="s">
        <v>44</v>
      </c>
      <c r="C64" s="3" t="s">
        <v>45</v>
      </c>
      <c r="D64" s="14">
        <v>60</v>
      </c>
      <c r="E64" s="17"/>
      <c r="F64" s="18"/>
    </row>
    <row r="65" spans="2:6" ht="16" x14ac:dyDescent="0.2">
      <c r="B65" s="13" t="s">
        <v>44</v>
      </c>
      <c r="C65" s="3" t="s">
        <v>45</v>
      </c>
      <c r="D65" s="14">
        <v>61</v>
      </c>
      <c r="E65" s="19"/>
      <c r="F65" s="20"/>
    </row>
    <row r="66" spans="2:6" ht="16" x14ac:dyDescent="0.2">
      <c r="B66" s="13" t="s">
        <v>44</v>
      </c>
      <c r="C66" s="3" t="s">
        <v>45</v>
      </c>
      <c r="D66" s="14">
        <v>62</v>
      </c>
      <c r="E66" s="19"/>
      <c r="F66" s="20"/>
    </row>
    <row r="67" spans="2:6" ht="16" x14ac:dyDescent="0.2">
      <c r="B67" s="13" t="s">
        <v>44</v>
      </c>
      <c r="C67" s="3" t="s">
        <v>45</v>
      </c>
      <c r="D67" s="14">
        <v>63</v>
      </c>
      <c r="E67" s="19"/>
      <c r="F67" s="20"/>
    </row>
    <row r="68" spans="2:6" ht="16" x14ac:dyDescent="0.2">
      <c r="B68" s="13" t="s">
        <v>44</v>
      </c>
      <c r="C68" s="3" t="s">
        <v>45</v>
      </c>
      <c r="D68" s="14">
        <v>64</v>
      </c>
      <c r="E68" s="19"/>
      <c r="F68" s="20"/>
    </row>
    <row r="69" spans="2:6" ht="16" x14ac:dyDescent="0.2">
      <c r="B69" s="13" t="s">
        <v>44</v>
      </c>
      <c r="C69" s="3" t="s">
        <v>45</v>
      </c>
      <c r="D69" s="14">
        <v>65</v>
      </c>
      <c r="E69" s="19"/>
      <c r="F69" s="20"/>
    </row>
    <row r="70" spans="2:6" ht="16" x14ac:dyDescent="0.2">
      <c r="B70" s="13" t="s">
        <v>44</v>
      </c>
      <c r="C70" s="3" t="s">
        <v>45</v>
      </c>
      <c r="D70" s="14">
        <v>66</v>
      </c>
      <c r="E70" s="19"/>
      <c r="F70" s="20"/>
    </row>
    <row r="71" spans="2:6" ht="16" x14ac:dyDescent="0.2">
      <c r="B71" s="13" t="s">
        <v>44</v>
      </c>
      <c r="C71" s="3" t="s">
        <v>45</v>
      </c>
      <c r="D71" s="14">
        <v>67</v>
      </c>
      <c r="E71" s="19"/>
      <c r="F71" s="20"/>
    </row>
    <row r="72" spans="2:6" ht="16" x14ac:dyDescent="0.2">
      <c r="B72" s="13" t="s">
        <v>44</v>
      </c>
      <c r="C72" s="3" t="s">
        <v>45</v>
      </c>
      <c r="D72" s="14">
        <v>68</v>
      </c>
      <c r="E72" s="29"/>
      <c r="F72" s="30"/>
    </row>
    <row r="73" spans="2:6" s="1" customFormat="1" x14ac:dyDescent="0.2">
      <c r="B73" s="88" t="s">
        <v>55</v>
      </c>
      <c r="C73" s="89"/>
      <c r="D73" s="90"/>
      <c r="E73" s="23"/>
      <c r="F73" s="24"/>
    </row>
    <row r="74" spans="2:6" ht="16" x14ac:dyDescent="0.2">
      <c r="B74" s="13" t="s">
        <v>47</v>
      </c>
      <c r="C74" s="3" t="s">
        <v>48</v>
      </c>
      <c r="D74" s="14">
        <v>69</v>
      </c>
      <c r="E74" s="31"/>
      <c r="F74" s="32"/>
    </row>
    <row r="75" spans="2:6" ht="16" x14ac:dyDescent="0.2">
      <c r="B75" s="13" t="s">
        <v>47</v>
      </c>
      <c r="C75" s="3" t="s">
        <v>48</v>
      </c>
      <c r="D75" s="14">
        <v>70</v>
      </c>
      <c r="E75" s="21"/>
      <c r="F75" s="22"/>
    </row>
    <row r="76" spans="2:6" ht="16" x14ac:dyDescent="0.2">
      <c r="B76" s="13" t="s">
        <v>47</v>
      </c>
      <c r="C76" s="3" t="s">
        <v>48</v>
      </c>
      <c r="D76" s="14">
        <v>71</v>
      </c>
      <c r="E76" s="21"/>
      <c r="F76" s="22"/>
    </row>
    <row r="77" spans="2:6" ht="16" x14ac:dyDescent="0.2">
      <c r="B77" s="13" t="s">
        <v>47</v>
      </c>
      <c r="C77" s="3" t="s">
        <v>48</v>
      </c>
      <c r="D77" s="14">
        <v>72</v>
      </c>
      <c r="E77" s="21"/>
      <c r="F77" s="22"/>
    </row>
    <row r="78" spans="2:6" ht="16" x14ac:dyDescent="0.2">
      <c r="B78" s="13" t="s">
        <v>47</v>
      </c>
      <c r="C78" s="3" t="s">
        <v>48</v>
      </c>
      <c r="D78" s="14">
        <v>73</v>
      </c>
      <c r="E78" s="21"/>
      <c r="F78" s="22"/>
    </row>
    <row r="79" spans="2:6" ht="16" x14ac:dyDescent="0.2">
      <c r="B79" s="13" t="s">
        <v>47</v>
      </c>
      <c r="C79" s="3" t="s">
        <v>48</v>
      </c>
      <c r="D79" s="14">
        <v>74</v>
      </c>
      <c r="E79" s="21"/>
      <c r="F79" s="22"/>
    </row>
    <row r="80" spans="2:6" ht="16" x14ac:dyDescent="0.2">
      <c r="B80" s="13" t="s">
        <v>47</v>
      </c>
      <c r="C80" s="3" t="s">
        <v>48</v>
      </c>
      <c r="D80" s="14">
        <v>75</v>
      </c>
      <c r="E80" s="21"/>
      <c r="F80" s="22"/>
    </row>
    <row r="81" spans="2:6" ht="16" x14ac:dyDescent="0.2">
      <c r="B81" s="13" t="s">
        <v>47</v>
      </c>
      <c r="C81" s="3" t="s">
        <v>48</v>
      </c>
      <c r="D81" s="14">
        <v>76</v>
      </c>
      <c r="E81" s="21"/>
      <c r="F81" s="22"/>
    </row>
    <row r="82" spans="2:6" ht="16" x14ac:dyDescent="0.2">
      <c r="B82" s="13" t="s">
        <v>47</v>
      </c>
      <c r="C82" s="3" t="s">
        <v>48</v>
      </c>
      <c r="D82" s="14">
        <v>77</v>
      </c>
      <c r="E82" s="21"/>
      <c r="F82" s="22"/>
    </row>
    <row r="83" spans="2:6" ht="16" x14ac:dyDescent="0.2">
      <c r="B83" s="13" t="s">
        <v>47</v>
      </c>
      <c r="C83" s="3" t="s">
        <v>48</v>
      </c>
      <c r="D83" s="14">
        <v>78</v>
      </c>
      <c r="E83" s="21"/>
      <c r="F83" s="22"/>
    </row>
    <row r="84" spans="2:6" ht="16" x14ac:dyDescent="0.2">
      <c r="B84" s="13" t="s">
        <v>47</v>
      </c>
      <c r="C84" s="3" t="s">
        <v>48</v>
      </c>
      <c r="D84" s="14">
        <v>79</v>
      </c>
      <c r="E84" s="21"/>
      <c r="F84" s="22"/>
    </row>
    <row r="85" spans="2:6" ht="16" x14ac:dyDescent="0.2">
      <c r="B85" s="13" t="s">
        <v>47</v>
      </c>
      <c r="C85" s="3" t="s">
        <v>48</v>
      </c>
      <c r="D85" s="14">
        <v>80</v>
      </c>
      <c r="E85" s="21"/>
      <c r="F85" s="22"/>
    </row>
    <row r="86" spans="2:6" ht="16" x14ac:dyDescent="0.2">
      <c r="B86" s="13" t="s">
        <v>47</v>
      </c>
      <c r="C86" s="3" t="s">
        <v>48</v>
      </c>
      <c r="D86" s="14">
        <v>81</v>
      </c>
      <c r="E86" s="21"/>
      <c r="F86" s="22"/>
    </row>
    <row r="87" spans="2:6" ht="16" x14ac:dyDescent="0.2">
      <c r="B87" s="13" t="s">
        <v>47</v>
      </c>
      <c r="C87" s="3" t="s">
        <v>48</v>
      </c>
      <c r="D87" s="14">
        <v>82</v>
      </c>
      <c r="E87" s="25"/>
      <c r="F87" s="26"/>
    </row>
    <row r="88" spans="2:6" s="1" customFormat="1" x14ac:dyDescent="0.2">
      <c r="B88" s="88" t="s">
        <v>56</v>
      </c>
      <c r="C88" s="89"/>
      <c r="D88" s="90"/>
      <c r="E88" s="23"/>
      <c r="F88" s="24"/>
    </row>
    <row r="89" spans="2:6" ht="16" x14ac:dyDescent="0.2">
      <c r="B89" s="13" t="s">
        <v>47</v>
      </c>
      <c r="C89" s="3" t="s">
        <v>49</v>
      </c>
      <c r="D89" s="14">
        <v>83</v>
      </c>
      <c r="E89" s="17"/>
      <c r="F89" s="18"/>
    </row>
    <row r="90" spans="2:6" ht="16" x14ac:dyDescent="0.2">
      <c r="B90" s="13" t="s">
        <v>47</v>
      </c>
      <c r="C90" s="3" t="s">
        <v>49</v>
      </c>
      <c r="D90" s="14">
        <v>84</v>
      </c>
      <c r="E90" s="19"/>
      <c r="F90" s="20"/>
    </row>
    <row r="91" spans="2:6" ht="16" x14ac:dyDescent="0.2">
      <c r="B91" s="13" t="s">
        <v>47</v>
      </c>
      <c r="C91" s="3" t="s">
        <v>49</v>
      </c>
      <c r="D91" s="14">
        <v>85</v>
      </c>
      <c r="E91" s="19"/>
      <c r="F91" s="20"/>
    </row>
    <row r="92" spans="2:6" ht="16" x14ac:dyDescent="0.2">
      <c r="B92" s="13" t="s">
        <v>47</v>
      </c>
      <c r="C92" s="3" t="s">
        <v>49</v>
      </c>
      <c r="D92" s="14">
        <v>86</v>
      </c>
      <c r="E92" s="19"/>
      <c r="F92" s="20"/>
    </row>
    <row r="93" spans="2:6" ht="16" x14ac:dyDescent="0.2">
      <c r="B93" s="13" t="s">
        <v>47</v>
      </c>
      <c r="C93" s="3" t="s">
        <v>49</v>
      </c>
      <c r="D93" s="14">
        <v>87</v>
      </c>
      <c r="E93" s="19"/>
      <c r="F93" s="20"/>
    </row>
    <row r="94" spans="2:6" ht="16" x14ac:dyDescent="0.2">
      <c r="B94" s="13" t="s">
        <v>47</v>
      </c>
      <c r="C94" s="3" t="s">
        <v>49</v>
      </c>
      <c r="D94" s="14">
        <v>88</v>
      </c>
      <c r="E94" s="19"/>
      <c r="F94" s="20"/>
    </row>
    <row r="95" spans="2:6" ht="16" x14ac:dyDescent="0.2">
      <c r="B95" s="13" t="s">
        <v>47</v>
      </c>
      <c r="C95" s="3" t="s">
        <v>49</v>
      </c>
      <c r="D95" s="14">
        <v>89</v>
      </c>
      <c r="E95" s="19"/>
      <c r="F95" s="20"/>
    </row>
    <row r="96" spans="2:6" s="1" customFormat="1" x14ac:dyDescent="0.2">
      <c r="B96" s="88" t="s">
        <v>57</v>
      </c>
      <c r="C96" s="89"/>
      <c r="D96" s="90"/>
      <c r="E96" s="23"/>
      <c r="F96" s="24"/>
    </row>
    <row r="97" spans="2:6" ht="16" x14ac:dyDescent="0.2">
      <c r="B97" s="13" t="s">
        <v>47</v>
      </c>
      <c r="C97" s="3" t="s">
        <v>50</v>
      </c>
      <c r="D97" s="14">
        <v>90</v>
      </c>
      <c r="E97" s="19"/>
      <c r="F97" s="20"/>
    </row>
    <row r="98" spans="2:6" ht="16" x14ac:dyDescent="0.2">
      <c r="B98" s="13" t="s">
        <v>47</v>
      </c>
      <c r="C98" s="3" t="s">
        <v>50</v>
      </c>
      <c r="D98" s="14">
        <v>91</v>
      </c>
      <c r="E98" s="19"/>
      <c r="F98" s="20"/>
    </row>
    <row r="99" spans="2:6" ht="16" x14ac:dyDescent="0.2">
      <c r="B99" s="27" t="s">
        <v>47</v>
      </c>
      <c r="C99" s="28" t="s">
        <v>50</v>
      </c>
      <c r="D99" s="14">
        <v>92</v>
      </c>
      <c r="E99" s="19"/>
      <c r="F99" s="20"/>
    </row>
    <row r="100" spans="2:6" s="1" customFormat="1" x14ac:dyDescent="0.2">
      <c r="B100" s="88" t="s">
        <v>58</v>
      </c>
      <c r="C100" s="89"/>
      <c r="D100" s="90"/>
      <c r="E100" s="23"/>
      <c r="F100" s="24"/>
    </row>
  </sheetData>
  <mergeCells count="8">
    <mergeCell ref="B88:D88"/>
    <mergeCell ref="B96:D96"/>
    <mergeCell ref="B100:D100"/>
    <mergeCell ref="B1:D1"/>
    <mergeCell ref="E1:F1"/>
    <mergeCell ref="B36:D36"/>
    <mergeCell ref="B63:D63"/>
    <mergeCell ref="B73:D73"/>
  </mergeCells>
  <hyperlinks>
    <hyperlink ref="C37" r:id="rId1" xr:uid="{00000000-0004-0000-0300-00000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OCCURRANCE_eval_counts</vt:lpstr>
      <vt:lpstr>OCCURRENCE_metric_calc</vt:lpstr>
      <vt:lpstr>ORDER_metrics_from_script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catherinesai</dc:creator>
  <cp:lastModifiedBy>Vincent Held</cp:lastModifiedBy>
  <dcterms:created xsi:type="dcterms:W3CDTF">2023-11-29T11:40:00Z</dcterms:created>
  <dcterms:modified xsi:type="dcterms:W3CDTF">2023-12-14T14:01:35Z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1033-11.1.0.11698</vt:lpwstr>
  </property>
</Properties>
</file>