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derekheld/PycharmProjects/text2BPMN-vincent/evaluation/"/>
    </mc:Choice>
  </mc:AlternateContent>
  <xr:revisionPtr revIDLastSave="0" documentId="13_ncr:1_{773827C5-2831-E044-A636-A03C1FF925E3}" xr6:coauthVersionLast="47" xr6:coauthVersionMax="47" xr10:uidLastSave="{00000000-0000-0000-0000-000000000000}"/>
  <bookViews>
    <workbookView xWindow="0" yWindow="0" windowWidth="28800" windowHeight="18000" activeTab="2" xr2:uid="{673D0BFC-D794-664C-9B88-2EA58AEC83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R18" i="3"/>
  <c r="Q8" i="3"/>
  <c r="Q19" i="3"/>
  <c r="O21" i="3"/>
  <c r="Q21" i="3"/>
  <c r="O32" i="3"/>
  <c r="Q32" i="3"/>
  <c r="M32" i="3"/>
  <c r="O10" i="3"/>
  <c r="M10" i="3"/>
  <c r="M21" i="3"/>
  <c r="N20" i="3"/>
  <c r="O20" i="3"/>
  <c r="P20" i="3"/>
  <c r="Q20" i="3"/>
  <c r="R20" i="3"/>
  <c r="M20" i="3"/>
  <c r="N18" i="3"/>
  <c r="O18" i="3"/>
  <c r="P18" i="3"/>
  <c r="Q18" i="3"/>
  <c r="M18" i="3"/>
  <c r="Q9" i="3"/>
  <c r="N9" i="3"/>
  <c r="O9" i="3"/>
  <c r="P9" i="3"/>
  <c r="R9" i="3"/>
  <c r="M9" i="3"/>
  <c r="N7" i="3"/>
  <c r="O7" i="3"/>
  <c r="P7" i="3"/>
  <c r="O8" i="3" s="1"/>
  <c r="Q7" i="3"/>
  <c r="R7" i="3"/>
  <c r="M8" i="3"/>
  <c r="O19" i="3"/>
  <c r="M19" i="3"/>
  <c r="N31" i="3"/>
  <c r="O31" i="3"/>
  <c r="P31" i="3"/>
  <c r="Q31" i="3"/>
  <c r="R31" i="3"/>
  <c r="M31" i="3"/>
  <c r="O30" i="3"/>
  <c r="M30" i="3"/>
  <c r="N29" i="3"/>
  <c r="O29" i="3"/>
  <c r="P29" i="3"/>
  <c r="Q29" i="3"/>
  <c r="R29" i="3"/>
  <c r="M29" i="3"/>
  <c r="D27" i="2" l="1"/>
  <c r="C27" i="2"/>
  <c r="B27" i="2"/>
  <c r="D17" i="2"/>
  <c r="C17" i="2"/>
  <c r="B17" i="2"/>
  <c r="D9" i="2"/>
  <c r="C9" i="2"/>
  <c r="B9" i="2"/>
  <c r="D5" i="2"/>
  <c r="C5" i="2"/>
  <c r="B5" i="2"/>
  <c r="D2" i="2"/>
  <c r="C81" i="2"/>
  <c r="B81" i="2"/>
  <c r="D80" i="2"/>
  <c r="D79" i="2"/>
  <c r="D78" i="2"/>
  <c r="D77" i="2"/>
  <c r="D76" i="2"/>
  <c r="D75" i="2"/>
  <c r="D74" i="2"/>
  <c r="D73" i="2"/>
  <c r="D72" i="2"/>
  <c r="C61" i="2"/>
  <c r="B61" i="2"/>
  <c r="D60" i="2"/>
  <c r="D59" i="2"/>
  <c r="D58" i="2"/>
  <c r="D57" i="2"/>
  <c r="D56" i="2"/>
  <c r="D55" i="2"/>
  <c r="D54" i="2"/>
  <c r="C45" i="2"/>
  <c r="B45" i="2"/>
  <c r="D44" i="2"/>
  <c r="D43" i="2"/>
  <c r="D42" i="2"/>
  <c r="C36" i="2"/>
  <c r="B36" i="2"/>
  <c r="D34" i="2"/>
  <c r="D33" i="2"/>
  <c r="D32" i="2"/>
  <c r="D36" i="2" s="1"/>
  <c r="D26" i="2"/>
  <c r="D25" i="2"/>
  <c r="D24" i="2"/>
  <c r="D23" i="2"/>
  <c r="D22" i="2"/>
  <c r="D21" i="2"/>
  <c r="D20" i="2"/>
  <c r="D19" i="2"/>
  <c r="D18" i="2"/>
  <c r="D16" i="2"/>
  <c r="D15" i="2"/>
  <c r="D14" i="2"/>
  <c r="D13" i="2"/>
  <c r="D12" i="2"/>
  <c r="D11" i="2"/>
  <c r="D10" i="2"/>
  <c r="D8" i="2"/>
  <c r="D7" i="2"/>
  <c r="D6" i="2"/>
  <c r="D4" i="2"/>
  <c r="D3" i="2"/>
  <c r="D61" i="2" l="1"/>
  <c r="D45" i="2"/>
  <c r="D81" i="2"/>
</calcChain>
</file>

<file path=xl/sharedStrings.xml><?xml version="1.0" encoding="utf-8"?>
<sst xmlns="http://schemas.openxmlformats.org/spreadsheetml/2006/main" count="226" uniqueCount="107">
  <si>
    <t>Origin Area</t>
  </si>
  <si>
    <t>Source</t>
  </si>
  <si>
    <t>ID</t>
  </si>
  <si>
    <t># Text-Model Pairs</t>
  </si>
  <si>
    <t>academic</t>
  </si>
  <si>
    <t>industry</t>
  </si>
  <si>
    <t>regulatory</t>
  </si>
  <si>
    <t>GDPR</t>
  </si>
  <si>
    <t>I (1-3)</t>
  </si>
  <si>
    <t>Smart Meter</t>
  </si>
  <si>
    <t>ISO/IEC 27001:2022</t>
  </si>
  <si>
    <t>Friedrich</t>
  </si>
  <si>
    <t>II (5-7)</t>
  </si>
  <si>
    <t>III (8-14)</t>
  </si>
  <si>
    <t>IV (15-23)</t>
  </si>
  <si>
    <t>Overview of  of analyzed text-model sources</t>
  </si>
  <si>
    <t>$\overline{No.\_of\_sentences}$  &amp; $\overline{No.\_of\_tokens}$ &amp; $\overline{No.\_of\_tokens\_per\_sentence}$ \\ \hline</t>
  </si>
  <si>
    <t>PET Dataset     &amp; 4      &amp;  1-4 &amp; 10 &amp; 184 &amp; 18 \\ \hline</t>
  </si>
  <si>
    <t>ISO Norms    &amp; 3        &amp; 5-7 &amp;4 &amp; 150 &amp; 41 \\ \hline</t>
  </si>
  <si>
    <t>GDPR Articles &amp; 7      &amp;  8-14 &amp; 5 &amp; 254 &amp; 83\\ \hline</t>
  </si>
  <si>
    <t>Industry &amp; 7         &amp;  15-23 &amp; 7 &amp; 157 &amp; 7 \\ \hline</t>
  </si>
  <si>
    <t>Average Number of Sentences</t>
  </si>
  <si>
    <t>Average Number of Tokens</t>
  </si>
  <si>
    <t>Average Number of Tokens per Sentence</t>
  </si>
  <si>
    <t>Average Number of irrelevant Tokens</t>
  </si>
  <si>
    <t>No. of Tokens:</t>
  </si>
  <si>
    <t>Avergage No. of Tokens per Sentence</t>
  </si>
  <si>
    <t>Text1:</t>
  </si>
  <si>
    <t>Text2:</t>
  </si>
  <si>
    <t>Text3:</t>
  </si>
  <si>
    <t>Text5:</t>
  </si>
  <si>
    <t>Text6:</t>
  </si>
  <si>
    <t>Text7:</t>
  </si>
  <si>
    <t>Text8:</t>
  </si>
  <si>
    <t>Text9:</t>
  </si>
  <si>
    <t>Text10:</t>
  </si>
  <si>
    <t>Text11:</t>
  </si>
  <si>
    <t>Text12:</t>
  </si>
  <si>
    <t>Text13:</t>
  </si>
  <si>
    <t>Text14:</t>
  </si>
  <si>
    <t>Text15:</t>
  </si>
  <si>
    <t>Text16:</t>
  </si>
  <si>
    <t>Text17:</t>
  </si>
  <si>
    <t>Text18:</t>
  </si>
  <si>
    <t>Text19:</t>
  </si>
  <si>
    <t>Text20:</t>
  </si>
  <si>
    <t>Text21:</t>
  </si>
  <si>
    <t>Text22:</t>
  </si>
  <si>
    <t>Text23:</t>
  </si>
  <si>
    <t>origin area</t>
  </si>
  <si>
    <t>F1 Score</t>
  </si>
  <si>
    <t>Approach Yu</t>
  </si>
  <si>
    <t>Our approach</t>
  </si>
  <si>
    <t>Approach Friedrich et. al.</t>
  </si>
  <si>
    <t>L</t>
  </si>
  <si>
    <t>N</t>
  </si>
  <si>
    <t>G</t>
  </si>
  <si>
    <t>I</t>
  </si>
  <si>
    <t>II</t>
  </si>
  <si>
    <t>III</t>
  </si>
  <si>
    <t>IV</t>
  </si>
  <si>
    <t>TOTAL (I-IV)</t>
  </si>
  <si>
    <t>group ID</t>
  </si>
  <si>
    <t>ALL</t>
  </si>
  <si>
    <t>prec.</t>
  </si>
  <si>
    <t>rec.</t>
  </si>
  <si>
    <t>Average Category I</t>
  </si>
  <si>
    <t>Average Category II</t>
  </si>
  <si>
    <t>Average Category III</t>
  </si>
  <si>
    <t>Average Category IV</t>
  </si>
  <si>
    <t>No. of Sentences</t>
  </si>
  <si>
    <t>Average No. of Tokens per Sentence</t>
  </si>
  <si>
    <t>Text1</t>
  </si>
  <si>
    <t>Text2</t>
  </si>
  <si>
    <t>Text3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</si>
  <si>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</si>
  <si>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</si>
  <si>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</si>
  <si>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</si>
  <si>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</si>
  <si>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</si>
  <si>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</si>
  <si>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</si>
  <si>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</si>
  <si>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</si>
  <si>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</si>
  <si>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</si>
  <si>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</si>
  <si>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</si>
  <si>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</si>
  <si>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</si>
  <si>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</si>
  <si>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</si>
  <si>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</si>
  <si>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Average III</t>
  </si>
  <si>
    <t>Average II</t>
  </si>
  <si>
    <t>Average I</t>
  </si>
  <si>
    <t>Average IV</t>
  </si>
  <si>
    <t>Our_approach by text type</t>
  </si>
  <si>
    <t>traditional</t>
  </si>
  <si>
    <t>type of input</t>
  </si>
  <si>
    <t>II + III</t>
  </si>
  <si>
    <t>I + IV</t>
  </si>
  <si>
    <t>F1 Score for I + IV</t>
  </si>
  <si>
    <t>F1 Score for I + III</t>
  </si>
  <si>
    <t>friedrich_ by text type</t>
  </si>
  <si>
    <t>yu_ by text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</si>
</sst>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4" xfId="0" applyFont="1" applyBorder="1"/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64" fontId="0" fillId="3" borderId="0" xfId="0" applyNumberFormat="1" applyFill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Distribution of Traditional </a:t>
            </a:r>
          </a:p>
          <a:p>
            <a:pPr>
              <a:defRPr/>
            </a:pPr>
            <a:r>
              <a:rPr lang="en-GB" sz="1400" b="0" i="0" u="none" strike="noStrike" baseline="0">
                <a:effectLst/>
              </a:rPr>
              <a:t>vs. Regulatory Text Descriptions</a:t>
            </a:r>
            <a:endParaRPr lang="en-US"/>
          </a:p>
        </c:rich>
      </c:tx>
      <c:layout>
        <c:manualLayout>
          <c:xMode val="edge"/>
          <c:yMode val="edge"/>
          <c:x val="0.2449166666666666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Sheet1!$E$5</c:f>
              <c:strCache>
                <c:ptCount val="1"/>
                <c:pt idx="0">
                  <c:v># Text-Model Pairs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607-EE43-806B-E9AE769E1D10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07-EE43-806B-E9AE769E1D10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07-EE43-806B-E9AE769E1D10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607-EE43-806B-E9AE769E1D10}"/>
              </c:ext>
            </c:extLst>
          </c:dPt>
          <c:cat>
            <c:strRef>
              <c:f>Sheet1!$C$6:$C$9</c:f>
              <c:strCache>
                <c:ptCount val="4"/>
                <c:pt idx="0">
                  <c:v>Friedrich</c:v>
                </c:pt>
                <c:pt idx="1">
                  <c:v>ISO/IEC 27001:2022</c:v>
                </c:pt>
                <c:pt idx="2">
                  <c:v>GDPR</c:v>
                </c:pt>
                <c:pt idx="3">
                  <c:v>Smart Meter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7-EE43-806B-E9AE769E1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Sheet2!$K$31</c:f>
              <c:strCache>
                <c:ptCount val="1"/>
                <c:pt idx="0">
                  <c:v>No. of Sentences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Sheet2!$J$32:$J$35</c:f>
              <c:strCache>
                <c:ptCount val="4"/>
                <c:pt idx="0">
                  <c:v>Average Category I</c:v>
                </c:pt>
                <c:pt idx="1">
                  <c:v>Average Category II</c:v>
                </c:pt>
                <c:pt idx="2">
                  <c:v>Average Category III</c:v>
                </c:pt>
                <c:pt idx="3">
                  <c:v>Average Category IV</c:v>
                </c:pt>
              </c:strCache>
            </c:strRef>
          </c:cat>
          <c:val>
            <c:numRef>
              <c:f>Sheet2!$K$32:$K$35</c:f>
              <c:numCache>
                <c:formatCode>General</c:formatCode>
                <c:ptCount val="4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F-8A4F-AB64-C585DD7DD767}"/>
            </c:ext>
          </c:extLst>
        </c:ser>
        <c:ser>
          <c:idx val="1"/>
          <c:order val="1"/>
          <c:tx>
            <c:strRef>
              <c:f>Sheet2!$L$31</c:f>
              <c:strCache>
                <c:ptCount val="1"/>
                <c:pt idx="0">
                  <c:v>No. of Tokens: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Sheet2!$J$32:$J$35</c:f>
              <c:strCache>
                <c:ptCount val="4"/>
                <c:pt idx="0">
                  <c:v>Average Category I</c:v>
                </c:pt>
                <c:pt idx="1">
                  <c:v>Average Category II</c:v>
                </c:pt>
                <c:pt idx="2">
                  <c:v>Average Category III</c:v>
                </c:pt>
                <c:pt idx="3">
                  <c:v>Average Category IV</c:v>
                </c:pt>
              </c:strCache>
            </c:strRef>
          </c:cat>
          <c:val>
            <c:numRef>
              <c:f>Sheet2!$L$32:$L$35</c:f>
              <c:numCache>
                <c:formatCode>General</c:formatCode>
                <c:ptCount val="4"/>
                <c:pt idx="0">
                  <c:v>163</c:v>
                </c:pt>
                <c:pt idx="1">
                  <c:v>150</c:v>
                </c:pt>
                <c:pt idx="2">
                  <c:v>254</c:v>
                </c:pt>
                <c:pt idx="3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F-8A4F-AB64-C585DD7DD767}"/>
            </c:ext>
          </c:extLst>
        </c:ser>
        <c:ser>
          <c:idx val="2"/>
          <c:order val="2"/>
          <c:tx>
            <c:strRef>
              <c:f>Sheet2!$M$31</c:f>
              <c:strCache>
                <c:ptCount val="1"/>
                <c:pt idx="0">
                  <c:v>Avergage No. of Tokens per Sentence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Sheet2!$J$32:$J$35</c:f>
              <c:strCache>
                <c:ptCount val="4"/>
                <c:pt idx="0">
                  <c:v>Average Category I</c:v>
                </c:pt>
                <c:pt idx="1">
                  <c:v>Average Category II</c:v>
                </c:pt>
                <c:pt idx="2">
                  <c:v>Average Category III</c:v>
                </c:pt>
                <c:pt idx="3">
                  <c:v>Average Category IV</c:v>
                </c:pt>
              </c:strCache>
            </c:strRef>
          </c:cat>
          <c:val>
            <c:numRef>
              <c:f>Sheet2!$M$32:$M$35</c:f>
              <c:numCache>
                <c:formatCode>General</c:formatCode>
                <c:ptCount val="4"/>
                <c:pt idx="0">
                  <c:v>17</c:v>
                </c:pt>
                <c:pt idx="1">
                  <c:v>41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F-8A4F-AB64-C585DD7D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3695471"/>
        <c:axId val="984092847"/>
      </c:barChart>
      <c:catAx>
        <c:axId val="98369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84092847"/>
        <c:crosses val="autoZero"/>
        <c:auto val="1"/>
        <c:lblAlgn val="ctr"/>
        <c:lblOffset val="100"/>
        <c:noMultiLvlLbl val="0"/>
      </c:catAx>
      <c:valAx>
        <c:axId val="98409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8369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No. of Sentences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F8-AB47-87F1-B7747C1478A1}"/>
              </c:ext>
            </c:extLst>
          </c:dPt>
          <c:dPt>
            <c:idx val="7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F8-AB47-87F1-B7747C1478A1}"/>
              </c:ext>
            </c:extLst>
          </c:dPt>
          <c:dPt>
            <c:idx val="1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3F8-AB47-87F1-B7747C1478A1}"/>
              </c:ext>
            </c:extLst>
          </c:dPt>
          <c:dPt>
            <c:idx val="2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F8-AB47-87F1-B7747C1478A1}"/>
              </c:ext>
            </c:extLst>
          </c:dPt>
          <c:cat>
            <c:strRef>
              <c:f>Sheet2!$A$2:$A$27</c:f>
              <c:strCache>
                <c:ptCount val="26"/>
                <c:pt idx="0">
                  <c:v>Text1</c:v>
                </c:pt>
                <c:pt idx="1">
                  <c:v>Text2</c:v>
                </c:pt>
                <c:pt idx="2">
                  <c:v>Text3</c:v>
                </c:pt>
                <c:pt idx="3">
                  <c:v>Average I</c:v>
                </c:pt>
                <c:pt idx="4">
                  <c:v>Text5</c:v>
                </c:pt>
                <c:pt idx="5">
                  <c:v>Text6</c:v>
                </c:pt>
                <c:pt idx="6">
                  <c:v>Text7</c:v>
                </c:pt>
                <c:pt idx="7">
                  <c:v>Average II</c:v>
                </c:pt>
                <c:pt idx="8">
                  <c:v>Text8</c:v>
                </c:pt>
                <c:pt idx="9">
                  <c:v>Text9</c:v>
                </c:pt>
                <c:pt idx="10">
                  <c:v>Text10</c:v>
                </c:pt>
                <c:pt idx="11">
                  <c:v>Text11</c:v>
                </c:pt>
                <c:pt idx="12">
                  <c:v>Text12</c:v>
                </c:pt>
                <c:pt idx="13">
                  <c:v>Text13</c:v>
                </c:pt>
                <c:pt idx="14">
                  <c:v>Text14</c:v>
                </c:pt>
                <c:pt idx="15">
                  <c:v>Average III</c:v>
                </c:pt>
                <c:pt idx="16">
                  <c:v>Text15</c:v>
                </c:pt>
                <c:pt idx="17">
                  <c:v>Text16</c:v>
                </c:pt>
                <c:pt idx="18">
                  <c:v>Text17</c:v>
                </c:pt>
                <c:pt idx="19">
                  <c:v>Text18</c:v>
                </c:pt>
                <c:pt idx="20">
                  <c:v>Text19</c:v>
                </c:pt>
                <c:pt idx="21">
                  <c:v>Text20</c:v>
                </c:pt>
                <c:pt idx="22">
                  <c:v>Text21</c:v>
                </c:pt>
                <c:pt idx="23">
                  <c:v>Text22</c:v>
                </c:pt>
                <c:pt idx="24">
                  <c:v>Text23</c:v>
                </c:pt>
                <c:pt idx="25">
                  <c:v>Average IV</c:v>
                </c:pt>
              </c:strCache>
            </c:strRef>
          </c:cat>
          <c:val>
            <c:numRef>
              <c:f>Sheet2!$B$2:$B$27</c:f>
              <c:numCache>
                <c:formatCode>General</c:formatCode>
                <c:ptCount val="26"/>
                <c:pt idx="0">
                  <c:v>12</c:v>
                </c:pt>
                <c:pt idx="1">
                  <c:v>6</c:v>
                </c:pt>
                <c:pt idx="2">
                  <c:v>11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11</c:v>
                </c:pt>
                <c:pt idx="18">
                  <c:v>8</c:v>
                </c:pt>
                <c:pt idx="19">
                  <c:v>5</c:v>
                </c:pt>
                <c:pt idx="20">
                  <c:v>9</c:v>
                </c:pt>
                <c:pt idx="21">
                  <c:v>4</c:v>
                </c:pt>
                <c:pt idx="22">
                  <c:v>5</c:v>
                </c:pt>
                <c:pt idx="23">
                  <c:v>10</c:v>
                </c:pt>
                <c:pt idx="24">
                  <c:v>7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8-AB47-87F1-B7747C14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751184"/>
        <c:axId val="1422857904"/>
      </c:barChart>
      <c:catAx>
        <c:axId val="17217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22857904"/>
        <c:crosses val="autoZero"/>
        <c:auto val="1"/>
        <c:lblAlgn val="ctr"/>
        <c:lblOffset val="100"/>
        <c:noMultiLvlLbl val="0"/>
      </c:catAx>
      <c:valAx>
        <c:axId val="14228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7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No. of Tokens: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5E-474B-97CE-DACD1D63764F}"/>
              </c:ext>
            </c:extLst>
          </c:dPt>
          <c:dPt>
            <c:idx val="7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5E-474B-97CE-DACD1D63764F}"/>
              </c:ext>
            </c:extLst>
          </c:dPt>
          <c:dPt>
            <c:idx val="1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5E-474B-97CE-DACD1D63764F}"/>
              </c:ext>
            </c:extLst>
          </c:dPt>
          <c:dPt>
            <c:idx val="2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C5E-474B-97CE-DACD1D63764F}"/>
              </c:ext>
            </c:extLst>
          </c:dPt>
          <c:cat>
            <c:strRef>
              <c:f>Sheet2!$A$2:$A$27</c:f>
              <c:strCache>
                <c:ptCount val="26"/>
                <c:pt idx="0">
                  <c:v>Text1</c:v>
                </c:pt>
                <c:pt idx="1">
                  <c:v>Text2</c:v>
                </c:pt>
                <c:pt idx="2">
                  <c:v>Text3</c:v>
                </c:pt>
                <c:pt idx="3">
                  <c:v>Average I</c:v>
                </c:pt>
                <c:pt idx="4">
                  <c:v>Text5</c:v>
                </c:pt>
                <c:pt idx="5">
                  <c:v>Text6</c:v>
                </c:pt>
                <c:pt idx="6">
                  <c:v>Text7</c:v>
                </c:pt>
                <c:pt idx="7">
                  <c:v>Average II</c:v>
                </c:pt>
                <c:pt idx="8">
                  <c:v>Text8</c:v>
                </c:pt>
                <c:pt idx="9">
                  <c:v>Text9</c:v>
                </c:pt>
                <c:pt idx="10">
                  <c:v>Text10</c:v>
                </c:pt>
                <c:pt idx="11">
                  <c:v>Text11</c:v>
                </c:pt>
                <c:pt idx="12">
                  <c:v>Text12</c:v>
                </c:pt>
                <c:pt idx="13">
                  <c:v>Text13</c:v>
                </c:pt>
                <c:pt idx="14">
                  <c:v>Text14</c:v>
                </c:pt>
                <c:pt idx="15">
                  <c:v>Average III</c:v>
                </c:pt>
                <c:pt idx="16">
                  <c:v>Text15</c:v>
                </c:pt>
                <c:pt idx="17">
                  <c:v>Text16</c:v>
                </c:pt>
                <c:pt idx="18">
                  <c:v>Text17</c:v>
                </c:pt>
                <c:pt idx="19">
                  <c:v>Text18</c:v>
                </c:pt>
                <c:pt idx="20">
                  <c:v>Text19</c:v>
                </c:pt>
                <c:pt idx="21">
                  <c:v>Text20</c:v>
                </c:pt>
                <c:pt idx="22">
                  <c:v>Text21</c:v>
                </c:pt>
                <c:pt idx="23">
                  <c:v>Text22</c:v>
                </c:pt>
                <c:pt idx="24">
                  <c:v>Text23</c:v>
                </c:pt>
                <c:pt idx="25">
                  <c:v>Average IV</c:v>
                </c:pt>
              </c:strCache>
            </c:strRef>
          </c:cat>
          <c:val>
            <c:numRef>
              <c:f>Sheet2!$C$2:$C$27</c:f>
              <c:numCache>
                <c:formatCode>General</c:formatCode>
                <c:ptCount val="26"/>
                <c:pt idx="0">
                  <c:v>185</c:v>
                </c:pt>
                <c:pt idx="1">
                  <c:v>113</c:v>
                </c:pt>
                <c:pt idx="2">
                  <c:v>190</c:v>
                </c:pt>
                <c:pt idx="3">
                  <c:v>163</c:v>
                </c:pt>
                <c:pt idx="4">
                  <c:v>132</c:v>
                </c:pt>
                <c:pt idx="5">
                  <c:v>126</c:v>
                </c:pt>
                <c:pt idx="6">
                  <c:v>193</c:v>
                </c:pt>
                <c:pt idx="7">
                  <c:v>154</c:v>
                </c:pt>
                <c:pt idx="8">
                  <c:v>308</c:v>
                </c:pt>
                <c:pt idx="9">
                  <c:v>753</c:v>
                </c:pt>
                <c:pt idx="10">
                  <c:v>388</c:v>
                </c:pt>
                <c:pt idx="11">
                  <c:v>232</c:v>
                </c:pt>
                <c:pt idx="12">
                  <c:v>217</c:v>
                </c:pt>
                <c:pt idx="13">
                  <c:v>82</c:v>
                </c:pt>
                <c:pt idx="14">
                  <c:v>486</c:v>
                </c:pt>
                <c:pt idx="15">
                  <c:v>254</c:v>
                </c:pt>
                <c:pt idx="16">
                  <c:v>189</c:v>
                </c:pt>
                <c:pt idx="17">
                  <c:v>174</c:v>
                </c:pt>
                <c:pt idx="18">
                  <c:v>163</c:v>
                </c:pt>
                <c:pt idx="19">
                  <c:v>145</c:v>
                </c:pt>
                <c:pt idx="20">
                  <c:v>123</c:v>
                </c:pt>
                <c:pt idx="21">
                  <c:v>89</c:v>
                </c:pt>
                <c:pt idx="22">
                  <c:v>153</c:v>
                </c:pt>
                <c:pt idx="23">
                  <c:v>241</c:v>
                </c:pt>
                <c:pt idx="24">
                  <c:v>143</c:v>
                </c:pt>
                <c:pt idx="25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5E-474B-97CE-DACD1D637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751184"/>
        <c:axId val="1422857904"/>
      </c:barChart>
      <c:catAx>
        <c:axId val="17217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22857904"/>
        <c:crosses val="autoZero"/>
        <c:auto val="1"/>
        <c:lblAlgn val="ctr"/>
        <c:lblOffset val="100"/>
        <c:noMultiLvlLbl val="0"/>
      </c:catAx>
      <c:valAx>
        <c:axId val="14228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7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Average No. of Tokens per Sentence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3D-2C41-976E-55D2EA2D1446}"/>
              </c:ext>
            </c:extLst>
          </c:dPt>
          <c:dPt>
            <c:idx val="7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43D-2C41-976E-55D2EA2D1446}"/>
              </c:ext>
            </c:extLst>
          </c:dPt>
          <c:dPt>
            <c:idx val="1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3D-2C41-976E-55D2EA2D1446}"/>
              </c:ext>
            </c:extLst>
          </c:dPt>
          <c:dPt>
            <c:idx val="2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43D-2C41-976E-55D2EA2D1446}"/>
              </c:ext>
            </c:extLst>
          </c:dPt>
          <c:cat>
            <c:strRef>
              <c:f>Sheet2!$A$2:$A$27</c:f>
              <c:strCache>
                <c:ptCount val="26"/>
                <c:pt idx="0">
                  <c:v>Text1</c:v>
                </c:pt>
                <c:pt idx="1">
                  <c:v>Text2</c:v>
                </c:pt>
                <c:pt idx="2">
                  <c:v>Text3</c:v>
                </c:pt>
                <c:pt idx="3">
                  <c:v>Average I</c:v>
                </c:pt>
                <c:pt idx="4">
                  <c:v>Text5</c:v>
                </c:pt>
                <c:pt idx="5">
                  <c:v>Text6</c:v>
                </c:pt>
                <c:pt idx="6">
                  <c:v>Text7</c:v>
                </c:pt>
                <c:pt idx="7">
                  <c:v>Average II</c:v>
                </c:pt>
                <c:pt idx="8">
                  <c:v>Text8</c:v>
                </c:pt>
                <c:pt idx="9">
                  <c:v>Text9</c:v>
                </c:pt>
                <c:pt idx="10">
                  <c:v>Text10</c:v>
                </c:pt>
                <c:pt idx="11">
                  <c:v>Text11</c:v>
                </c:pt>
                <c:pt idx="12">
                  <c:v>Text12</c:v>
                </c:pt>
                <c:pt idx="13">
                  <c:v>Text13</c:v>
                </c:pt>
                <c:pt idx="14">
                  <c:v>Text14</c:v>
                </c:pt>
                <c:pt idx="15">
                  <c:v>Average III</c:v>
                </c:pt>
                <c:pt idx="16">
                  <c:v>Text15</c:v>
                </c:pt>
                <c:pt idx="17">
                  <c:v>Text16</c:v>
                </c:pt>
                <c:pt idx="18">
                  <c:v>Text17</c:v>
                </c:pt>
                <c:pt idx="19">
                  <c:v>Text18</c:v>
                </c:pt>
                <c:pt idx="20">
                  <c:v>Text19</c:v>
                </c:pt>
                <c:pt idx="21">
                  <c:v>Text20</c:v>
                </c:pt>
                <c:pt idx="22">
                  <c:v>Text21</c:v>
                </c:pt>
                <c:pt idx="23">
                  <c:v>Text22</c:v>
                </c:pt>
                <c:pt idx="24">
                  <c:v>Text23</c:v>
                </c:pt>
                <c:pt idx="25">
                  <c:v>Average IV</c:v>
                </c:pt>
              </c:strCache>
            </c:strRef>
          </c:cat>
          <c:val>
            <c:numRef>
              <c:f>Sheet2!$D$2:$D$27</c:f>
              <c:numCache>
                <c:formatCode>General</c:formatCode>
                <c:ptCount val="26"/>
                <c:pt idx="0">
                  <c:v>15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33</c:v>
                </c:pt>
                <c:pt idx="5">
                  <c:v>42</c:v>
                </c:pt>
                <c:pt idx="6">
                  <c:v>48</c:v>
                </c:pt>
                <c:pt idx="7">
                  <c:v>35</c:v>
                </c:pt>
                <c:pt idx="8">
                  <c:v>39</c:v>
                </c:pt>
                <c:pt idx="9">
                  <c:v>108</c:v>
                </c:pt>
                <c:pt idx="10">
                  <c:v>65</c:v>
                </c:pt>
                <c:pt idx="11">
                  <c:v>39</c:v>
                </c:pt>
                <c:pt idx="12">
                  <c:v>24</c:v>
                </c:pt>
                <c:pt idx="13">
                  <c:v>27</c:v>
                </c:pt>
                <c:pt idx="14">
                  <c:v>243</c:v>
                </c:pt>
                <c:pt idx="15">
                  <c:v>83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29</c:v>
                </c:pt>
                <c:pt idx="20">
                  <c:v>14</c:v>
                </c:pt>
                <c:pt idx="21">
                  <c:v>22</c:v>
                </c:pt>
                <c:pt idx="22">
                  <c:v>31</c:v>
                </c:pt>
                <c:pt idx="23">
                  <c:v>24</c:v>
                </c:pt>
                <c:pt idx="24">
                  <c:v>20</c:v>
                </c:pt>
                <c:pt idx="2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D-2C41-976E-55D2EA2D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751184"/>
        <c:axId val="1422857904"/>
      </c:barChart>
      <c:catAx>
        <c:axId val="17217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22857904"/>
        <c:crosses val="autoZero"/>
        <c:auto val="1"/>
        <c:lblAlgn val="ctr"/>
        <c:lblOffset val="100"/>
        <c:noMultiLvlLbl val="0"/>
      </c:catAx>
      <c:valAx>
        <c:axId val="14228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7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1377950</xdr:colOff>
      <xdr:row>13</xdr:row>
      <xdr:rowOff>158750</xdr:rowOff>
    </xdr:from>
    <xdr:to>
      <xdr:col>7</xdr:col>
      <xdr:colOff>1593850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AE676-AFCE-F919-036A-A0E41E851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196850</xdr:colOff>
      <xdr:row>19</xdr:row>
      <xdr:rowOff>19050</xdr:rowOff>
    </xdr:from>
    <xdr:to>
      <xdr:col>12</xdr:col>
      <xdr:colOff>463550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FE8A5-E9BB-C060-F4E0-B14000C21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292100</xdr:colOff>
      <xdr:row>2</xdr:row>
      <xdr:rowOff>44450</xdr:rowOff>
    </xdr:from>
    <xdr:to>
      <xdr:col>9</xdr:col>
      <xdr:colOff>736600</xdr:colOff>
      <xdr:row>15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2609FE-8DD9-B222-BF7B-567D1F4D6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1293963</xdr:colOff>
      <xdr:row>2</xdr:row>
      <xdr:rowOff>55912</xdr:rowOff>
    </xdr:from>
    <xdr:to>
      <xdr:col>12</xdr:col>
      <xdr:colOff>2377457</xdr:colOff>
      <xdr:row>15</xdr:row>
      <xdr:rowOff>157512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98D0F9-17F5-F643-A35A-64BE3F189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673877</xdr:colOff>
      <xdr:row>2</xdr:row>
      <xdr:rowOff>0</xdr:rowOff>
    </xdr:from>
    <xdr:to>
      <xdr:col>19</xdr:col>
      <xdr:colOff>254107</xdr:colOff>
      <xdr:row>15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742C03-D152-354B-B63E-96B4A9C17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A72-2447-624A-B623-98834ABBFA3B}">
  <dimension ref="B2:I19"/>
  <sheetViews>
    <sheetView topLeftCell="C1" workbookViewId="0">
      <selection activeCell="C15" sqref="C15:E19"/>
    </sheetView>
  </sheetViews>
  <sheetFormatPr baseColWidth="10" defaultRowHeight="16" x14ac:dyDescent="0.2"/>
  <cols>
    <col min="2" max="2" width="10.5" bestFit="1" customWidth="1"/>
    <col min="3" max="3" width="22.5" customWidth="1"/>
    <col min="4" max="4" width="9.33203125" bestFit="1" customWidth="1"/>
    <col min="5" max="5" width="16.83203125" bestFit="1" customWidth="1"/>
    <col min="6" max="6" width="28.33203125" bestFit="1" customWidth="1"/>
    <col min="7" max="7" width="28.83203125" bestFit="1" customWidth="1"/>
    <col min="8" max="8" width="35.5" bestFit="1" customWidth="1"/>
    <col min="9" max="9" width="32.83203125" bestFit="1" customWidth="1"/>
  </cols>
  <sheetData>
    <row r="2" spans="2:9" s="1" customFormat="1" x14ac:dyDescent="0.2"/>
    <row r="4" spans="2:9" x14ac:dyDescent="0.2">
      <c r="B4" t="s">
        <v>15</v>
      </c>
    </row>
    <row r="5" spans="2:9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21</v>
      </c>
      <c r="G5" s="1" t="s">
        <v>22</v>
      </c>
      <c r="H5" s="1" t="s">
        <v>23</v>
      </c>
      <c r="I5" s="1" t="s">
        <v>24</v>
      </c>
    </row>
    <row r="6" spans="2:9" x14ac:dyDescent="0.2">
      <c r="B6" t="s">
        <v>4</v>
      </c>
      <c r="C6" t="s">
        <v>11</v>
      </c>
      <c r="D6" t="s">
        <v>8</v>
      </c>
      <c r="E6">
        <v>3</v>
      </c>
      <c r="F6">
        <v>10</v>
      </c>
      <c r="G6">
        <v>184</v>
      </c>
      <c r="H6">
        <v>18</v>
      </c>
    </row>
    <row r="7" spans="2:9" x14ac:dyDescent="0.2">
      <c r="B7" t="s">
        <v>6</v>
      </c>
      <c r="C7" t="s">
        <v>10</v>
      </c>
      <c r="D7" t="s">
        <v>12</v>
      </c>
      <c r="E7">
        <v>3</v>
      </c>
      <c r="F7">
        <v>5</v>
      </c>
      <c r="G7">
        <v>254</v>
      </c>
      <c r="H7">
        <v>83</v>
      </c>
    </row>
    <row r="8" spans="2:9" x14ac:dyDescent="0.2">
      <c r="B8" t="s">
        <v>6</v>
      </c>
      <c r="C8" t="s">
        <v>7</v>
      </c>
      <c r="D8" t="s">
        <v>13</v>
      </c>
      <c r="E8">
        <v>7</v>
      </c>
      <c r="F8">
        <v>4</v>
      </c>
      <c r="G8">
        <v>150</v>
      </c>
      <c r="H8">
        <v>41</v>
      </c>
    </row>
    <row r="9" spans="2:9" x14ac:dyDescent="0.2">
      <c r="B9" t="s">
        <v>5</v>
      </c>
      <c r="C9" t="s">
        <v>9</v>
      </c>
      <c r="D9" t="s">
        <v>14</v>
      </c>
      <c r="E9">
        <v>9</v>
      </c>
      <c r="F9">
        <v>7</v>
      </c>
      <c r="G9">
        <v>157</v>
      </c>
      <c r="H9">
        <v>7</v>
      </c>
    </row>
    <row r="15" spans="2:9" x14ac:dyDescent="0.2">
      <c r="C15" t="s">
        <v>16</v>
      </c>
    </row>
    <row r="16" spans="2:9" x14ac:dyDescent="0.2">
      <c r="C16" t="s">
        <v>17</v>
      </c>
    </row>
    <row r="17" spans="3:3" x14ac:dyDescent="0.2">
      <c r="C17" t="s">
        <v>18</v>
      </c>
    </row>
    <row r="18" spans="3:3" x14ac:dyDescent="0.2">
      <c r="C18" t="s">
        <v>19</v>
      </c>
    </row>
    <row r="19" spans="3:3" x14ac:dyDescent="0.2">
      <c r="C19" t="s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16A-56D8-C84D-B78F-E5FB70CD441F}">
  <dimension ref="A1:M81"/>
  <sheetViews>
    <sheetView zoomScale="170" zoomScaleNormal="170" workbookViewId="0">
      <selection activeCell="M20" sqref="M20"/>
    </sheetView>
  </sheetViews>
  <sheetFormatPr baseColWidth="10" defaultRowHeight="16" x14ac:dyDescent="0.2"/>
  <cols>
    <col min="1" max="1" width="17" bestFit="1" customWidth="1"/>
    <col min="2" max="2" width="15" bestFit="1" customWidth="1"/>
    <col min="3" max="3" width="16.83203125" bestFit="1" customWidth="1"/>
    <col min="4" max="4" width="32.33203125" bestFit="1" customWidth="1"/>
    <col min="10" max="10" width="17.83203125" bestFit="1" customWidth="1"/>
    <col min="11" max="11" width="15" bestFit="1" customWidth="1"/>
    <col min="12" max="12" width="12.83203125" bestFit="1" customWidth="1"/>
    <col min="13" max="13" width="32.33203125" bestFit="1" customWidth="1"/>
  </cols>
  <sheetData>
    <row r="1" spans="1:4" x14ac:dyDescent="0.2">
      <c r="B1" t="s">
        <v>70</v>
      </c>
      <c r="C1" s="2" t="s">
        <v>25</v>
      </c>
      <c r="D1" t="s">
        <v>71</v>
      </c>
    </row>
    <row r="2" spans="1:4" x14ac:dyDescent="0.2">
      <c r="A2" t="s">
        <v>72</v>
      </c>
      <c r="B2">
        <v>12</v>
      </c>
      <c r="C2">
        <v>185</v>
      </c>
      <c r="D2">
        <f>ROUND(C2/B2, 0)</f>
        <v>15</v>
      </c>
    </row>
    <row r="3" spans="1:4" x14ac:dyDescent="0.2">
      <c r="A3" t="s">
        <v>73</v>
      </c>
      <c r="B3">
        <v>6</v>
      </c>
      <c r="C3">
        <v>113</v>
      </c>
      <c r="D3">
        <f t="shared" ref="D3:D4" si="0">ROUND(C3/B3, 0)</f>
        <v>19</v>
      </c>
    </row>
    <row r="4" spans="1:4" x14ac:dyDescent="0.2">
      <c r="A4" t="s">
        <v>74</v>
      </c>
      <c r="B4">
        <v>11</v>
      </c>
      <c r="C4">
        <v>190</v>
      </c>
      <c r="D4">
        <f t="shared" si="0"/>
        <v>17</v>
      </c>
    </row>
    <row r="5" spans="1:4" s="1" customFormat="1" x14ac:dyDescent="0.2">
      <c r="A5" s="1" t="s">
        <v>96</v>
      </c>
      <c r="B5" s="1">
        <f>ROUND(AVERAGE(B1:B4),0)</f>
        <v>10</v>
      </c>
      <c r="C5" s="1">
        <f t="shared" ref="C5:D5" si="1">ROUND(AVERAGE(C1:C4),0)</f>
        <v>163</v>
      </c>
      <c r="D5" s="1">
        <f t="shared" si="1"/>
        <v>17</v>
      </c>
    </row>
    <row r="6" spans="1:4" x14ac:dyDescent="0.2">
      <c r="A6" t="s">
        <v>75</v>
      </c>
      <c r="B6">
        <v>4</v>
      </c>
      <c r="C6">
        <v>132</v>
      </c>
      <c r="D6">
        <f>ROUND(C6/B6, 0)</f>
        <v>33</v>
      </c>
    </row>
    <row r="7" spans="1:4" x14ac:dyDescent="0.2">
      <c r="A7" t="s">
        <v>76</v>
      </c>
      <c r="B7">
        <v>3</v>
      </c>
      <c r="C7">
        <v>126</v>
      </c>
      <c r="D7">
        <f>ROUND(C7/B7, 0)</f>
        <v>42</v>
      </c>
    </row>
    <row r="8" spans="1:4" x14ac:dyDescent="0.2">
      <c r="A8" t="s">
        <v>77</v>
      </c>
      <c r="B8">
        <v>4</v>
      </c>
      <c r="C8">
        <v>193</v>
      </c>
      <c r="D8">
        <f>ROUND(C8/B8, 0)</f>
        <v>48</v>
      </c>
    </row>
    <row r="9" spans="1:4" s="1" customFormat="1" x14ac:dyDescent="0.2">
      <c r="A9" s="1" t="s">
        <v>95</v>
      </c>
      <c r="B9" s="1">
        <f>ROUND(AVERAGE(B5:B8),0)</f>
        <v>5</v>
      </c>
      <c r="C9" s="1">
        <f t="shared" ref="C9:D9" si="2">ROUND(AVERAGE(C5:C8),0)</f>
        <v>154</v>
      </c>
      <c r="D9" s="1">
        <f t="shared" si="2"/>
        <v>35</v>
      </c>
    </row>
    <row r="10" spans="1:4" x14ac:dyDescent="0.2">
      <c r="A10" t="s">
        <v>78</v>
      </c>
      <c r="B10">
        <v>8</v>
      </c>
      <c r="C10">
        <v>308</v>
      </c>
      <c r="D10">
        <f t="shared" ref="D10:D16" si="3">ROUND(C10/B10, 0)</f>
        <v>39</v>
      </c>
    </row>
    <row r="11" spans="1:4" x14ac:dyDescent="0.2">
      <c r="A11" t="s">
        <v>79</v>
      </c>
      <c r="B11">
        <v>7</v>
      </c>
      <c r="C11">
        <v>753</v>
      </c>
      <c r="D11">
        <f t="shared" si="3"/>
        <v>108</v>
      </c>
    </row>
    <row r="12" spans="1:4" x14ac:dyDescent="0.2">
      <c r="A12" t="s">
        <v>80</v>
      </c>
      <c r="B12">
        <v>6</v>
      </c>
      <c r="C12">
        <v>388</v>
      </c>
      <c r="D12">
        <f t="shared" si="3"/>
        <v>65</v>
      </c>
    </row>
    <row r="13" spans="1:4" x14ac:dyDescent="0.2">
      <c r="A13" t="s">
        <v>81</v>
      </c>
      <c r="B13">
        <v>6</v>
      </c>
      <c r="C13">
        <v>232</v>
      </c>
      <c r="D13">
        <f t="shared" si="3"/>
        <v>39</v>
      </c>
    </row>
    <row r="14" spans="1:4" x14ac:dyDescent="0.2">
      <c r="A14" t="s">
        <v>82</v>
      </c>
      <c r="B14">
        <v>9</v>
      </c>
      <c r="C14">
        <v>217</v>
      </c>
      <c r="D14">
        <f t="shared" si="3"/>
        <v>24</v>
      </c>
    </row>
    <row r="15" spans="1:4" x14ac:dyDescent="0.2">
      <c r="A15" t="s">
        <v>83</v>
      </c>
      <c r="B15">
        <v>3</v>
      </c>
      <c r="C15">
        <v>82</v>
      </c>
      <c r="D15">
        <f t="shared" si="3"/>
        <v>27</v>
      </c>
    </row>
    <row r="16" spans="1:4" x14ac:dyDescent="0.2">
      <c r="A16" t="s">
        <v>84</v>
      </c>
      <c r="B16">
        <v>2</v>
      </c>
      <c r="C16">
        <v>486</v>
      </c>
      <c r="D16">
        <f t="shared" si="3"/>
        <v>243</v>
      </c>
    </row>
    <row r="17" spans="1:13" s="1" customFormat="1" x14ac:dyDescent="0.2">
      <c r="A17" s="1" t="s">
        <v>94</v>
      </c>
      <c r="B17" s="1">
        <f>ROUND(AVERAGE(B13:B16),0)</f>
        <v>5</v>
      </c>
      <c r="C17" s="1">
        <f t="shared" ref="C17:D17" si="4">ROUND(AVERAGE(C13:C16),0)</f>
        <v>254</v>
      </c>
      <c r="D17" s="1">
        <f t="shared" si="4"/>
        <v>83</v>
      </c>
    </row>
    <row r="18" spans="1:13" x14ac:dyDescent="0.2">
      <c r="A18" t="s">
        <v>85</v>
      </c>
      <c r="B18">
        <v>9</v>
      </c>
      <c r="C18">
        <v>189</v>
      </c>
      <c r="D18">
        <f t="shared" ref="D18:D26" si="5">ROUND(C18/B18, 0)</f>
        <v>21</v>
      </c>
    </row>
    <row r="19" spans="1:13" x14ac:dyDescent="0.2">
      <c r="A19" t="s">
        <v>86</v>
      </c>
      <c r="B19">
        <v>11</v>
      </c>
      <c r="C19">
        <v>174</v>
      </c>
      <c r="D19">
        <f t="shared" si="5"/>
        <v>16</v>
      </c>
    </row>
    <row r="20" spans="1:13" x14ac:dyDescent="0.2">
      <c r="A20" t="s">
        <v>87</v>
      </c>
      <c r="B20">
        <v>8</v>
      </c>
      <c r="C20">
        <v>163</v>
      </c>
      <c r="D20">
        <f t="shared" si="5"/>
        <v>20</v>
      </c>
    </row>
    <row r="21" spans="1:13" x14ac:dyDescent="0.2">
      <c r="A21" t="s">
        <v>88</v>
      </c>
      <c r="B21">
        <v>5</v>
      </c>
      <c r="C21">
        <v>145</v>
      </c>
      <c r="D21">
        <f t="shared" si="5"/>
        <v>29</v>
      </c>
    </row>
    <row r="22" spans="1:13" x14ac:dyDescent="0.2">
      <c r="A22" t="s">
        <v>89</v>
      </c>
      <c r="B22">
        <v>9</v>
      </c>
      <c r="C22">
        <v>123</v>
      </c>
      <c r="D22">
        <f t="shared" si="5"/>
        <v>14</v>
      </c>
    </row>
    <row r="23" spans="1:13" x14ac:dyDescent="0.2">
      <c r="A23" t="s">
        <v>90</v>
      </c>
      <c r="B23">
        <v>4</v>
      </c>
      <c r="C23">
        <v>89</v>
      </c>
      <c r="D23">
        <f t="shared" si="5"/>
        <v>22</v>
      </c>
    </row>
    <row r="24" spans="1:13" x14ac:dyDescent="0.2">
      <c r="A24" t="s">
        <v>91</v>
      </c>
      <c r="B24">
        <v>5</v>
      </c>
      <c r="C24">
        <v>153</v>
      </c>
      <c r="D24">
        <f t="shared" si="5"/>
        <v>31</v>
      </c>
    </row>
    <row r="25" spans="1:13" x14ac:dyDescent="0.2">
      <c r="A25" t="s">
        <v>92</v>
      </c>
      <c r="B25">
        <v>10</v>
      </c>
      <c r="C25">
        <v>241</v>
      </c>
      <c r="D25">
        <f t="shared" si="5"/>
        <v>24</v>
      </c>
    </row>
    <row r="26" spans="1:13" x14ac:dyDescent="0.2">
      <c r="A26" t="s">
        <v>93</v>
      </c>
      <c r="B26">
        <v>7</v>
      </c>
      <c r="C26">
        <v>143</v>
      </c>
      <c r="D26">
        <f t="shared" si="5"/>
        <v>20</v>
      </c>
    </row>
    <row r="27" spans="1:13" s="1" customFormat="1" x14ac:dyDescent="0.2">
      <c r="A27" s="16" t="s">
        <v>97</v>
      </c>
      <c r="B27" s="1">
        <f>ROUND(AVERAGE(B23:B26),0)</f>
        <v>7</v>
      </c>
      <c r="C27" s="1">
        <f t="shared" ref="C27:D27" si="6">ROUND(AVERAGE(C23:C26),0)</f>
        <v>157</v>
      </c>
      <c r="D27" s="1">
        <f t="shared" si="6"/>
        <v>24</v>
      </c>
    </row>
    <row r="31" spans="1:13" x14ac:dyDescent="0.2">
      <c r="B31" t="s">
        <v>70</v>
      </c>
      <c r="C31" s="2" t="s">
        <v>25</v>
      </c>
      <c r="D31" t="s">
        <v>26</v>
      </c>
      <c r="K31" t="s">
        <v>70</v>
      </c>
      <c r="L31" s="2" t="s">
        <v>25</v>
      </c>
      <c r="M31" t="s">
        <v>26</v>
      </c>
    </row>
    <row r="32" spans="1:13" x14ac:dyDescent="0.2">
      <c r="A32" t="s">
        <v>27</v>
      </c>
      <c r="B32">
        <v>12</v>
      </c>
      <c r="C32">
        <v>185</v>
      </c>
      <c r="D32">
        <f>ROUND(C32/B32, 0)</f>
        <v>15</v>
      </c>
      <c r="J32" t="s">
        <v>66</v>
      </c>
      <c r="K32">
        <v>10</v>
      </c>
      <c r="L32">
        <v>163</v>
      </c>
      <c r="M32">
        <v>17</v>
      </c>
    </row>
    <row r="33" spans="1:13" x14ac:dyDescent="0.2">
      <c r="A33" t="s">
        <v>28</v>
      </c>
      <c r="B33">
        <v>6</v>
      </c>
      <c r="C33">
        <v>113</v>
      </c>
      <c r="D33">
        <f t="shared" ref="D33:D34" si="7">ROUND(C33/B33, 0)</f>
        <v>19</v>
      </c>
      <c r="J33" t="s">
        <v>67</v>
      </c>
      <c r="K33">
        <v>4</v>
      </c>
      <c r="L33">
        <v>150</v>
      </c>
      <c r="M33">
        <v>41</v>
      </c>
    </row>
    <row r="34" spans="1:13" x14ac:dyDescent="0.2">
      <c r="A34" t="s">
        <v>29</v>
      </c>
      <c r="B34">
        <v>11</v>
      </c>
      <c r="C34">
        <v>190</v>
      </c>
      <c r="D34">
        <f t="shared" si="7"/>
        <v>17</v>
      </c>
      <c r="J34" t="s">
        <v>68</v>
      </c>
      <c r="K34">
        <v>5</v>
      </c>
      <c r="L34">
        <v>254</v>
      </c>
      <c r="M34">
        <v>83</v>
      </c>
    </row>
    <row r="35" spans="1:13" x14ac:dyDescent="0.2">
      <c r="J35" t="s">
        <v>69</v>
      </c>
      <c r="K35">
        <v>7</v>
      </c>
      <c r="L35">
        <v>157</v>
      </c>
      <c r="M35">
        <v>24</v>
      </c>
    </row>
    <row r="36" spans="1:13" x14ac:dyDescent="0.2">
      <c r="A36" s="1" t="s">
        <v>66</v>
      </c>
      <c r="B36" s="1">
        <f>ROUND(AVERAGE(B32:B35),0)</f>
        <v>10</v>
      </c>
      <c r="C36" s="1">
        <f t="shared" ref="C36:D36" si="8">ROUND(AVERAGE(C32:C35),0)</f>
        <v>163</v>
      </c>
      <c r="D36" s="1">
        <f t="shared" si="8"/>
        <v>17</v>
      </c>
      <c r="E36" s="1"/>
    </row>
    <row r="41" spans="1:13" x14ac:dyDescent="0.2">
      <c r="B41" t="s">
        <v>70</v>
      </c>
      <c r="C41" s="2" t="s">
        <v>25</v>
      </c>
      <c r="D41" t="s">
        <v>26</v>
      </c>
    </row>
    <row r="42" spans="1:13" x14ac:dyDescent="0.2">
      <c r="A42" t="s">
        <v>30</v>
      </c>
      <c r="B42">
        <v>4</v>
      </c>
      <c r="C42">
        <v>132</v>
      </c>
      <c r="D42">
        <f>ROUND(C42/B42, 0)</f>
        <v>33</v>
      </c>
    </row>
    <row r="43" spans="1:13" x14ac:dyDescent="0.2">
      <c r="A43" t="s">
        <v>31</v>
      </c>
      <c r="B43">
        <v>3</v>
      </c>
      <c r="C43">
        <v>126</v>
      </c>
      <c r="D43">
        <f>ROUND(C43/B43, 0)</f>
        <v>42</v>
      </c>
    </row>
    <row r="44" spans="1:13" x14ac:dyDescent="0.2">
      <c r="A44" t="s">
        <v>32</v>
      </c>
      <c r="B44">
        <v>4</v>
      </c>
      <c r="C44">
        <v>193</v>
      </c>
      <c r="D44">
        <f>ROUND(C44/B44, 0)</f>
        <v>48</v>
      </c>
    </row>
    <row r="45" spans="1:13" x14ac:dyDescent="0.2">
      <c r="A45" s="1" t="s">
        <v>67</v>
      </c>
      <c r="B45" s="1">
        <f>ROUND(AVERAGE(B41:B44),0)</f>
        <v>4</v>
      </c>
      <c r="C45" s="1">
        <f t="shared" ref="C45:D45" si="9">ROUND(AVERAGE(C41:C44),0)</f>
        <v>150</v>
      </c>
      <c r="D45" s="1">
        <f t="shared" si="9"/>
        <v>41</v>
      </c>
      <c r="E45" s="1"/>
    </row>
    <row r="53" spans="1:5" x14ac:dyDescent="0.2">
      <c r="B53" t="s">
        <v>70</v>
      </c>
      <c r="C53" s="2" t="s">
        <v>25</v>
      </c>
      <c r="D53" t="s">
        <v>26</v>
      </c>
    </row>
    <row r="54" spans="1:5" x14ac:dyDescent="0.2">
      <c r="A54" t="s">
        <v>33</v>
      </c>
      <c r="B54">
        <v>8</v>
      </c>
      <c r="C54">
        <v>308</v>
      </c>
      <c r="D54">
        <f t="shared" ref="D54:D60" si="10">ROUND(C54/B54, 0)</f>
        <v>39</v>
      </c>
    </row>
    <row r="55" spans="1:5" x14ac:dyDescent="0.2">
      <c r="A55" t="s">
        <v>34</v>
      </c>
      <c r="B55">
        <v>7</v>
      </c>
      <c r="C55">
        <v>753</v>
      </c>
      <c r="D55">
        <f t="shared" si="10"/>
        <v>108</v>
      </c>
    </row>
    <row r="56" spans="1:5" x14ac:dyDescent="0.2">
      <c r="A56" t="s">
        <v>35</v>
      </c>
      <c r="B56">
        <v>6</v>
      </c>
      <c r="C56">
        <v>388</v>
      </c>
      <c r="D56">
        <f t="shared" si="10"/>
        <v>65</v>
      </c>
    </row>
    <row r="57" spans="1:5" x14ac:dyDescent="0.2">
      <c r="A57" t="s">
        <v>36</v>
      </c>
      <c r="B57">
        <v>6</v>
      </c>
      <c r="C57">
        <v>232</v>
      </c>
      <c r="D57">
        <f t="shared" si="10"/>
        <v>39</v>
      </c>
    </row>
    <row r="58" spans="1:5" x14ac:dyDescent="0.2">
      <c r="A58" t="s">
        <v>37</v>
      </c>
      <c r="B58">
        <v>9</v>
      </c>
      <c r="C58">
        <v>217</v>
      </c>
      <c r="D58">
        <f t="shared" si="10"/>
        <v>24</v>
      </c>
    </row>
    <row r="59" spans="1:5" x14ac:dyDescent="0.2">
      <c r="A59" t="s">
        <v>38</v>
      </c>
      <c r="B59">
        <v>3</v>
      </c>
      <c r="C59">
        <v>82</v>
      </c>
      <c r="D59">
        <f t="shared" si="10"/>
        <v>27</v>
      </c>
    </row>
    <row r="60" spans="1:5" x14ac:dyDescent="0.2">
      <c r="A60" t="s">
        <v>39</v>
      </c>
      <c r="B60">
        <v>2</v>
      </c>
      <c r="C60">
        <v>486</v>
      </c>
      <c r="D60">
        <f t="shared" si="10"/>
        <v>243</v>
      </c>
    </row>
    <row r="61" spans="1:5" x14ac:dyDescent="0.2">
      <c r="A61" s="1" t="s">
        <v>68</v>
      </c>
      <c r="B61" s="1">
        <f>ROUND(AVERAGE(B57:B60),0)</f>
        <v>5</v>
      </c>
      <c r="C61" s="1">
        <f t="shared" ref="C61:D61" si="11">ROUND(AVERAGE(C57:C60),0)</f>
        <v>254</v>
      </c>
      <c r="D61" s="1">
        <f t="shared" si="11"/>
        <v>83</v>
      </c>
      <c r="E61" s="1"/>
    </row>
    <row r="71" spans="1:4" x14ac:dyDescent="0.2">
      <c r="B71" t="s">
        <v>70</v>
      </c>
      <c r="C71" s="2" t="s">
        <v>25</v>
      </c>
      <c r="D71" t="s">
        <v>26</v>
      </c>
    </row>
    <row r="72" spans="1:4" x14ac:dyDescent="0.2">
      <c r="A72" t="s">
        <v>40</v>
      </c>
      <c r="B72">
        <v>9</v>
      </c>
      <c r="C72">
        <v>189</v>
      </c>
      <c r="D72">
        <f t="shared" ref="D72:D80" si="12">ROUND(C72/B72, 0)</f>
        <v>21</v>
      </c>
    </row>
    <row r="73" spans="1:4" x14ac:dyDescent="0.2">
      <c r="A73" t="s">
        <v>41</v>
      </c>
      <c r="B73">
        <v>11</v>
      </c>
      <c r="C73">
        <v>174</v>
      </c>
      <c r="D73">
        <f t="shared" si="12"/>
        <v>16</v>
      </c>
    </row>
    <row r="74" spans="1:4" x14ac:dyDescent="0.2">
      <c r="A74" t="s">
        <v>42</v>
      </c>
      <c r="B74">
        <v>8</v>
      </c>
      <c r="C74">
        <v>163</v>
      </c>
      <c r="D74">
        <f t="shared" si="12"/>
        <v>20</v>
      </c>
    </row>
    <row r="75" spans="1:4" x14ac:dyDescent="0.2">
      <c r="A75" t="s">
        <v>43</v>
      </c>
      <c r="B75">
        <v>5</v>
      </c>
      <c r="C75">
        <v>145</v>
      </c>
      <c r="D75">
        <f t="shared" si="12"/>
        <v>29</v>
      </c>
    </row>
    <row r="76" spans="1:4" x14ac:dyDescent="0.2">
      <c r="A76" t="s">
        <v>44</v>
      </c>
      <c r="B76">
        <v>9</v>
      </c>
      <c r="C76">
        <v>123</v>
      </c>
      <c r="D76">
        <f t="shared" si="12"/>
        <v>14</v>
      </c>
    </row>
    <row r="77" spans="1:4" x14ac:dyDescent="0.2">
      <c r="A77" t="s">
        <v>45</v>
      </c>
      <c r="B77">
        <v>4</v>
      </c>
      <c r="C77">
        <v>89</v>
      </c>
      <c r="D77">
        <f t="shared" si="12"/>
        <v>22</v>
      </c>
    </row>
    <row r="78" spans="1:4" x14ac:dyDescent="0.2">
      <c r="A78" t="s">
        <v>46</v>
      </c>
      <c r="B78">
        <v>5</v>
      </c>
      <c r="C78">
        <v>153</v>
      </c>
      <c r="D78">
        <f t="shared" si="12"/>
        <v>31</v>
      </c>
    </row>
    <row r="79" spans="1:4" x14ac:dyDescent="0.2">
      <c r="A79" t="s">
        <v>47</v>
      </c>
      <c r="B79">
        <v>10</v>
      </c>
      <c r="C79">
        <v>241</v>
      </c>
      <c r="D79">
        <f t="shared" si="12"/>
        <v>24</v>
      </c>
    </row>
    <row r="80" spans="1:4" x14ac:dyDescent="0.2">
      <c r="A80" t="s">
        <v>48</v>
      </c>
      <c r="B80">
        <v>7</v>
      </c>
      <c r="C80">
        <v>143</v>
      </c>
      <c r="D80">
        <f t="shared" si="12"/>
        <v>20</v>
      </c>
    </row>
    <row r="81" spans="1:5" x14ac:dyDescent="0.2">
      <c r="A81" s="16" t="s">
        <v>69</v>
      </c>
      <c r="B81" s="1">
        <f>ROUND(AVERAGE(B77:B80),0)</f>
        <v>7</v>
      </c>
      <c r="C81" s="1">
        <f t="shared" ref="C81:D81" si="13">ROUND(AVERAGE(C77:C80),0)</f>
        <v>157</v>
      </c>
      <c r="D81" s="1">
        <f t="shared" si="13"/>
        <v>24</v>
      </c>
      <c r="E81" s="1"/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286-895F-124D-B242-BF4FBACB283B}">
  <dimension ref="A2:AO47"/>
  <sheetViews>
    <sheetView tabSelected="1" zoomScale="110" zoomScaleNormal="110" workbookViewId="0">
      <selection activeCell="L13" sqref="L13"/>
    </sheetView>
  </sheetViews>
  <sheetFormatPr baseColWidth="10" defaultRowHeight="16" x14ac:dyDescent="0.2"/>
  <cols>
    <col min="3" max="3" width="17.33203125" bestFit="1" customWidth="1"/>
    <col min="4" max="9" width="10.83203125" style="3"/>
  </cols>
  <sheetData>
    <row r="2" spans="2:18" x14ac:dyDescent="0.2">
      <c r="C2" s="1" t="s">
        <v>53</v>
      </c>
    </row>
    <row r="3" spans="2:18" x14ac:dyDescent="0.2">
      <c r="B3" s="4"/>
      <c r="C3" s="5"/>
      <c r="D3" s="17" t="s">
        <v>54</v>
      </c>
      <c r="E3" s="17"/>
      <c r="F3" s="17" t="s">
        <v>55</v>
      </c>
      <c r="G3" s="17"/>
      <c r="H3" s="17" t="s">
        <v>56</v>
      </c>
      <c r="I3" s="18"/>
    </row>
    <row r="4" spans="2:18" x14ac:dyDescent="0.2">
      <c r="B4" s="6" t="s">
        <v>49</v>
      </c>
      <c r="C4" t="s">
        <v>62</v>
      </c>
      <c r="D4" s="3" t="s">
        <v>65</v>
      </c>
      <c r="E4" s="3" t="s">
        <v>64</v>
      </c>
      <c r="F4" s="3" t="s">
        <v>65</v>
      </c>
      <c r="G4" s="3" t="s">
        <v>64</v>
      </c>
      <c r="H4" s="3" t="s">
        <v>65</v>
      </c>
      <c r="I4" s="7" t="s">
        <v>64</v>
      </c>
      <c r="L4" t="s">
        <v>105</v>
      </c>
      <c r="M4" s="22"/>
      <c r="N4" s="22"/>
      <c r="O4" s="22"/>
      <c r="P4" s="22"/>
      <c r="Q4" s="22"/>
      <c r="R4" s="22"/>
    </row>
    <row r="5" spans="2:18" x14ac:dyDescent="0.2">
      <c r="B5" s="6" t="s">
        <v>4</v>
      </c>
      <c r="C5" t="s">
        <v>57</v>
      </c>
      <c r="D5" s="8">
        <v>0.88888888888888895</v>
      </c>
      <c r="E5" s="8">
        <v>0.72727272727272729</v>
      </c>
      <c r="F5" s="8">
        <v>0.78048780487804881</v>
      </c>
      <c r="G5" s="8">
        <v>0.59259259259259256</v>
      </c>
      <c r="H5" s="8">
        <v>0.15789473684210525</v>
      </c>
      <c r="I5" s="9">
        <v>0.5</v>
      </c>
      <c r="K5" s="29"/>
      <c r="L5" s="30"/>
      <c r="M5" s="17" t="s">
        <v>54</v>
      </c>
      <c r="N5" s="17"/>
      <c r="O5" s="17" t="s">
        <v>55</v>
      </c>
      <c r="P5" s="17"/>
      <c r="Q5" s="17" t="s">
        <v>56</v>
      </c>
      <c r="R5" s="18"/>
    </row>
    <row r="6" spans="2:18" x14ac:dyDescent="0.2">
      <c r="B6" s="6" t="s">
        <v>6</v>
      </c>
      <c r="C6" t="s">
        <v>58</v>
      </c>
      <c r="D6" s="8">
        <v>0</v>
      </c>
      <c r="E6" s="8">
        <v>0</v>
      </c>
      <c r="F6" s="8">
        <v>0.19642857142857142</v>
      </c>
      <c r="G6" s="8">
        <v>0.26190476190476192</v>
      </c>
      <c r="H6" s="8">
        <v>0</v>
      </c>
      <c r="I6" s="9">
        <v>0</v>
      </c>
      <c r="K6" s="31" t="s">
        <v>100</v>
      </c>
      <c r="L6" s="21" t="s">
        <v>62</v>
      </c>
      <c r="M6" s="22" t="s">
        <v>65</v>
      </c>
      <c r="N6" s="22" t="s">
        <v>64</v>
      </c>
      <c r="O6" s="22" t="s">
        <v>65</v>
      </c>
      <c r="P6" s="22" t="s">
        <v>64</v>
      </c>
      <c r="Q6" s="22" t="s">
        <v>65</v>
      </c>
      <c r="R6" s="32" t="s">
        <v>64</v>
      </c>
    </row>
    <row r="7" spans="2:18" x14ac:dyDescent="0.2">
      <c r="B7" s="6" t="s">
        <v>6</v>
      </c>
      <c r="C7" t="s">
        <v>59</v>
      </c>
      <c r="D7" s="8">
        <v>0.11764705882352941</v>
      </c>
      <c r="E7" s="8">
        <v>0.5</v>
      </c>
      <c r="F7" s="8">
        <v>0.31506849315068491</v>
      </c>
      <c r="G7" s="8">
        <v>0.14935064935064934</v>
      </c>
      <c r="H7" s="8">
        <v>0</v>
      </c>
      <c r="I7" s="9">
        <v>0</v>
      </c>
      <c r="K7" s="31" t="s">
        <v>99</v>
      </c>
      <c r="L7" s="21" t="s">
        <v>102</v>
      </c>
      <c r="M7" s="25">
        <f>(D5+D8)/2</f>
        <v>0.50444444444444447</v>
      </c>
      <c r="N7" s="25">
        <f t="shared" ref="N7:R7" si="0">(E5+E8)/2</f>
        <v>0.61363636363636365</v>
      </c>
      <c r="O7" s="25">
        <f t="shared" si="0"/>
        <v>0.63585793752674369</v>
      </c>
      <c r="P7" s="25">
        <f t="shared" si="0"/>
        <v>0.52210274790919953</v>
      </c>
      <c r="Q7" s="25">
        <f t="shared" si="0"/>
        <v>7.8947368421052627E-2</v>
      </c>
      <c r="R7" s="25">
        <f t="shared" si="0"/>
        <v>0.25</v>
      </c>
    </row>
    <row r="8" spans="2:18" x14ac:dyDescent="0.2">
      <c r="B8" s="6" t="s">
        <v>5</v>
      </c>
      <c r="C8" t="s">
        <v>60</v>
      </c>
      <c r="D8" s="8">
        <v>0.12</v>
      </c>
      <c r="E8" s="8">
        <v>0.5</v>
      </c>
      <c r="F8" s="8">
        <v>0.49122807017543857</v>
      </c>
      <c r="G8" s="8">
        <v>0.45161290322580644</v>
      </c>
      <c r="H8" s="8">
        <v>0</v>
      </c>
      <c r="I8" s="9">
        <v>0</v>
      </c>
      <c r="K8" s="34" t="s">
        <v>103</v>
      </c>
      <c r="L8" s="24"/>
      <c r="M8" s="26">
        <f>2*((M7*N7)/(M7+N7))</f>
        <v>0.55370855542506103</v>
      </c>
      <c r="N8" s="26"/>
      <c r="O8" s="26">
        <f>2*((O7*P7)/(O7+P7))</f>
        <v>0.57339282868244468</v>
      </c>
      <c r="P8" s="26"/>
      <c r="Q8" s="26">
        <f>2*((Q7*R7)/(Q7+R7))</f>
        <v>0.11999999999999998</v>
      </c>
      <c r="R8" s="26"/>
    </row>
    <row r="9" spans="2:18" s="1" customFormat="1" x14ac:dyDescent="0.2">
      <c r="B9" s="10" t="s">
        <v>63</v>
      </c>
      <c r="C9" s="1" t="s">
        <v>61</v>
      </c>
      <c r="D9" s="11">
        <v>0.24074074074074073</v>
      </c>
      <c r="E9" s="11">
        <v>0.61904761904761907</v>
      </c>
      <c r="F9" s="11">
        <v>0.42957746478873238</v>
      </c>
      <c r="G9" s="11">
        <v>0.32620320855614976</v>
      </c>
      <c r="H9" s="11">
        <v>3.2967032967032968E-2</v>
      </c>
      <c r="I9" s="12">
        <v>0.15</v>
      </c>
      <c r="K9" s="31" t="s">
        <v>6</v>
      </c>
      <c r="L9" s="21" t="s">
        <v>101</v>
      </c>
      <c r="M9" s="25">
        <f>(D6+D7)/2</f>
        <v>5.8823529411764705E-2</v>
      </c>
      <c r="N9" s="25">
        <f t="shared" ref="N9:R9" si="1">(E6+E7)/2</f>
        <v>0.25</v>
      </c>
      <c r="O9" s="25">
        <f t="shared" si="1"/>
        <v>0.25574853228962818</v>
      </c>
      <c r="P9" s="25">
        <f t="shared" si="1"/>
        <v>0.20562770562770563</v>
      </c>
      <c r="Q9" s="39">
        <f>(H6+H7)/2</f>
        <v>0</v>
      </c>
      <c r="R9" s="39">
        <f t="shared" si="1"/>
        <v>0</v>
      </c>
    </row>
    <row r="10" spans="2:18" s="1" customFormat="1" x14ac:dyDescent="0.2">
      <c r="B10" s="13" t="s">
        <v>63</v>
      </c>
      <c r="C10" s="14" t="s">
        <v>50</v>
      </c>
      <c r="D10" s="19">
        <v>0.34666666666666668</v>
      </c>
      <c r="E10" s="19"/>
      <c r="F10" s="19">
        <v>0.37082066869300906</v>
      </c>
      <c r="G10" s="19"/>
      <c r="H10" s="19">
        <v>5.4054054054054057E-2</v>
      </c>
      <c r="I10" s="20"/>
      <c r="K10" s="35" t="s">
        <v>104</v>
      </c>
      <c r="L10" s="36"/>
      <c r="M10" s="37">
        <f>2*((M9*N9)/(M9+N9))</f>
        <v>9.5238095238095233E-2</v>
      </c>
      <c r="N10" s="37"/>
      <c r="O10" s="37">
        <f t="shared" ref="O10" si="2">2*((O9*P9)/(O9+P9))</f>
        <v>0.22796572337473506</v>
      </c>
      <c r="P10" s="37"/>
      <c r="Q10" s="40">
        <v>0</v>
      </c>
      <c r="R10" s="40"/>
    </row>
    <row r="13" spans="2:18" x14ac:dyDescent="0.2">
      <c r="C13" s="1" t="s">
        <v>51</v>
      </c>
    </row>
    <row r="14" spans="2:18" x14ac:dyDescent="0.2">
      <c r="B14" s="4"/>
      <c r="C14" s="5"/>
      <c r="D14" s="17" t="s">
        <v>54</v>
      </c>
      <c r="E14" s="17"/>
      <c r="F14" s="17" t="s">
        <v>55</v>
      </c>
      <c r="G14" s="17"/>
      <c r="H14" s="17" t="s">
        <v>56</v>
      </c>
      <c r="I14" s="18"/>
      <c r="M14" s="3"/>
      <c r="N14" s="3"/>
      <c r="O14" s="3"/>
      <c r="P14" s="3"/>
      <c r="Q14" s="3"/>
      <c r="R14" s="3"/>
    </row>
    <row r="15" spans="2:18" x14ac:dyDescent="0.2">
      <c r="B15" s="6" t="s">
        <v>49</v>
      </c>
      <c r="C15" t="s">
        <v>62</v>
      </c>
      <c r="D15" s="3" t="s">
        <v>65</v>
      </c>
      <c r="E15" s="3" t="s">
        <v>64</v>
      </c>
      <c r="F15" s="3" t="s">
        <v>65</v>
      </c>
      <c r="G15" s="3" t="s">
        <v>64</v>
      </c>
      <c r="H15" s="3" t="s">
        <v>65</v>
      </c>
      <c r="I15" s="7" t="s">
        <v>64</v>
      </c>
      <c r="L15" t="s">
        <v>106</v>
      </c>
      <c r="M15" s="22"/>
      <c r="N15" s="22"/>
      <c r="O15" s="22"/>
      <c r="P15" s="22"/>
      <c r="Q15" s="22"/>
      <c r="R15" s="22"/>
    </row>
    <row r="16" spans="2:18" x14ac:dyDescent="0.2">
      <c r="B16" s="6" t="s">
        <v>4</v>
      </c>
      <c r="C16" t="s">
        <v>57</v>
      </c>
      <c r="D16" s="15">
        <v>1</v>
      </c>
      <c r="E16" s="8">
        <v>0.75</v>
      </c>
      <c r="F16" s="8">
        <v>0.78048780487804881</v>
      </c>
      <c r="G16" s="8">
        <v>0.65306122448979587</v>
      </c>
      <c r="H16" s="8">
        <v>0.26315789473684209</v>
      </c>
      <c r="I16" s="9">
        <v>0.41666666666666669</v>
      </c>
      <c r="K16" s="29"/>
      <c r="L16" s="30"/>
      <c r="M16" s="17" t="s">
        <v>54</v>
      </c>
      <c r="N16" s="17"/>
      <c r="O16" s="17" t="s">
        <v>55</v>
      </c>
      <c r="P16" s="17"/>
      <c r="Q16" s="17" t="s">
        <v>56</v>
      </c>
      <c r="R16" s="18"/>
    </row>
    <row r="17" spans="2:41" x14ac:dyDescent="0.2">
      <c r="B17" s="6" t="s">
        <v>6</v>
      </c>
      <c r="C17" t="s">
        <v>58</v>
      </c>
      <c r="D17" s="8">
        <v>0</v>
      </c>
      <c r="E17" s="8">
        <v>0</v>
      </c>
      <c r="F17" s="8">
        <v>0.30357142857142855</v>
      </c>
      <c r="G17" s="8">
        <v>0.54838709677419351</v>
      </c>
      <c r="H17" s="8">
        <v>0</v>
      </c>
      <c r="I17" s="9">
        <v>0</v>
      </c>
      <c r="K17" s="31" t="s">
        <v>100</v>
      </c>
      <c r="L17" s="21" t="s">
        <v>62</v>
      </c>
      <c r="M17" s="22" t="s">
        <v>65</v>
      </c>
      <c r="N17" s="22" t="s">
        <v>64</v>
      </c>
      <c r="O17" s="22" t="s">
        <v>65</v>
      </c>
      <c r="P17" s="22" t="s">
        <v>64</v>
      </c>
      <c r="Q17" s="22" t="s">
        <v>65</v>
      </c>
      <c r="R17" s="32" t="s">
        <v>64</v>
      </c>
    </row>
    <row r="18" spans="2:41" x14ac:dyDescent="0.2">
      <c r="B18" s="6" t="s">
        <v>6</v>
      </c>
      <c r="C18" t="s">
        <v>59</v>
      </c>
      <c r="D18" s="8">
        <v>8.3333333333333329E-2</v>
      </c>
      <c r="E18" s="8">
        <v>0.33333333333333331</v>
      </c>
      <c r="F18" s="8">
        <v>0.4838709677419355</v>
      </c>
      <c r="G18" s="8">
        <v>0.25862068965517243</v>
      </c>
      <c r="H18" s="8">
        <v>0.15384615384615385</v>
      </c>
      <c r="I18" s="9">
        <v>0.5</v>
      </c>
      <c r="K18" s="31" t="s">
        <v>99</v>
      </c>
      <c r="L18" s="21" t="s">
        <v>102</v>
      </c>
      <c r="M18" s="25">
        <f>(D16+D19)/2</f>
        <v>0.54347826086956519</v>
      </c>
      <c r="N18" s="25">
        <f t="shared" ref="N18:R18" si="3">(E16+E19)/2</f>
        <v>0.625</v>
      </c>
      <c r="O18" s="25">
        <f t="shared" si="3"/>
        <v>0.66428236397748597</v>
      </c>
      <c r="P18" s="25">
        <f t="shared" si="3"/>
        <v>0.63298222514812374</v>
      </c>
      <c r="Q18" s="25">
        <f t="shared" si="3"/>
        <v>0.13157894736842105</v>
      </c>
      <c r="R18" s="25">
        <f>(I16+I19)/2</f>
        <v>0.20833333333333334</v>
      </c>
    </row>
    <row r="19" spans="2:41" x14ac:dyDescent="0.2">
      <c r="B19" s="6" t="s">
        <v>5</v>
      </c>
      <c r="C19" t="s">
        <v>60</v>
      </c>
      <c r="D19" s="8">
        <v>8.6956521739130432E-2</v>
      </c>
      <c r="E19" s="8">
        <v>0.5</v>
      </c>
      <c r="F19" s="8">
        <v>0.54807692307692313</v>
      </c>
      <c r="G19" s="8">
        <v>0.61290322580645162</v>
      </c>
      <c r="H19" s="8">
        <v>0</v>
      </c>
      <c r="I19" s="9">
        <v>0</v>
      </c>
      <c r="K19" s="34" t="s">
        <v>103</v>
      </c>
      <c r="L19" s="24"/>
      <c r="M19" s="26">
        <f>2*((M18*N18)/(M18+N18))</f>
        <v>0.58139534883720934</v>
      </c>
      <c r="N19" s="26"/>
      <c r="O19" s="26">
        <f>2*((O18*P18)/(O18+P18))</f>
        <v>0.64825469283878112</v>
      </c>
      <c r="P19" s="26"/>
      <c r="Q19" s="26">
        <f>2*((Q18*R18)/(Q18+R18))</f>
        <v>0.16129032258064516</v>
      </c>
      <c r="R19" s="26"/>
    </row>
    <row r="20" spans="2:41" s="1" customFormat="1" x14ac:dyDescent="0.2">
      <c r="B20" s="10" t="s">
        <v>63</v>
      </c>
      <c r="C20" s="1" t="s">
        <v>61</v>
      </c>
      <c r="D20" s="11">
        <v>0.25531914893617019</v>
      </c>
      <c r="E20" s="11">
        <v>0.63157894736842102</v>
      </c>
      <c r="F20" s="11">
        <v>0.52155172413793105</v>
      </c>
      <c r="G20" s="11">
        <v>0.52380952380952384</v>
      </c>
      <c r="H20" s="11">
        <v>0.1</v>
      </c>
      <c r="I20" s="12">
        <v>0.3888888888888889</v>
      </c>
      <c r="K20" s="31" t="s">
        <v>6</v>
      </c>
      <c r="L20" s="21" t="s">
        <v>101</v>
      </c>
      <c r="M20" s="25">
        <f>(D17+D18)/2</f>
        <v>4.1666666666666664E-2</v>
      </c>
      <c r="N20" s="25">
        <f t="shared" ref="N20:R20" si="4">(E17+E18)/2</f>
        <v>0.16666666666666666</v>
      </c>
      <c r="O20" s="25">
        <f t="shared" si="4"/>
        <v>0.39372119815668205</v>
      </c>
      <c r="P20" s="25">
        <f t="shared" si="4"/>
        <v>0.40350389321468294</v>
      </c>
      <c r="Q20" s="25">
        <f t="shared" si="4"/>
        <v>7.6923076923076927E-2</v>
      </c>
      <c r="R20" s="25">
        <f t="shared" si="4"/>
        <v>0.25</v>
      </c>
    </row>
    <row r="21" spans="2:41" s="1" customFormat="1" x14ac:dyDescent="0.2">
      <c r="B21" s="13" t="s">
        <v>63</v>
      </c>
      <c r="C21" s="14" t="s">
        <v>50</v>
      </c>
      <c r="D21" s="19">
        <v>0.36363636363636359</v>
      </c>
      <c r="E21" s="19"/>
      <c r="F21" s="19">
        <v>0.52267818574514047</v>
      </c>
      <c r="G21" s="19"/>
      <c r="H21" s="19">
        <v>0.15909090909090909</v>
      </c>
      <c r="I21" s="20"/>
      <c r="K21" s="35" t="s">
        <v>104</v>
      </c>
      <c r="L21" s="36"/>
      <c r="M21" s="37">
        <f>2*((M20*N20)/(M20+N20))</f>
        <v>6.6666666666666666E-2</v>
      </c>
      <c r="N21" s="37"/>
      <c r="O21" s="37">
        <f>2*((O20*P20)/(O20+P20))</f>
        <v>0.39855252429170379</v>
      </c>
      <c r="P21" s="37"/>
      <c r="Q21" s="37">
        <f>2*((Q20*R20)/(Q20+R20))</f>
        <v>0.11764705882352941</v>
      </c>
      <c r="R21" s="37"/>
    </row>
    <row r="23" spans="2:41" ht="17" customHeight="1" x14ac:dyDescent="0.2"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2:41" ht="17" customHeight="1" x14ac:dyDescent="0.2">
      <c r="C24" t="s">
        <v>52</v>
      </c>
      <c r="K24" s="21"/>
      <c r="L24" s="21"/>
      <c r="M24" s="21"/>
      <c r="N24" s="22"/>
      <c r="O24" s="22"/>
      <c r="P24" s="22"/>
      <c r="Q24" s="22"/>
      <c r="R24" s="22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2:41" x14ac:dyDescent="0.2">
      <c r="B25" s="4"/>
      <c r="C25" s="5"/>
      <c r="D25" s="17" t="s">
        <v>54</v>
      </c>
      <c r="E25" s="17"/>
      <c r="F25" s="17" t="s">
        <v>55</v>
      </c>
      <c r="G25" s="17"/>
      <c r="H25" s="17" t="s">
        <v>56</v>
      </c>
      <c r="I25" s="18"/>
      <c r="M25" s="3"/>
      <c r="N25" s="3"/>
      <c r="O25" s="3"/>
      <c r="P25" s="3"/>
      <c r="Q25" s="3"/>
      <c r="R25" s="3"/>
      <c r="S25" s="38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2:41" x14ac:dyDescent="0.2">
      <c r="B26" s="6" t="s">
        <v>49</v>
      </c>
      <c r="C26" t="s">
        <v>62</v>
      </c>
      <c r="D26" s="3" t="s">
        <v>65</v>
      </c>
      <c r="E26" s="3" t="s">
        <v>64</v>
      </c>
      <c r="F26" s="3" t="s">
        <v>65</v>
      </c>
      <c r="G26" s="3" t="s">
        <v>64</v>
      </c>
      <c r="H26" s="3" t="s">
        <v>65</v>
      </c>
      <c r="I26" s="7" t="s">
        <v>64</v>
      </c>
      <c r="L26" t="s">
        <v>98</v>
      </c>
      <c r="M26" s="22"/>
      <c r="N26" s="22"/>
      <c r="O26" s="22"/>
      <c r="P26" s="22"/>
      <c r="Q26" s="22"/>
      <c r="R26" s="22"/>
      <c r="S26" s="22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2:41" x14ac:dyDescent="0.2">
      <c r="B27" s="6" t="s">
        <v>4</v>
      </c>
      <c r="C27" t="s">
        <v>57</v>
      </c>
      <c r="D27" s="15">
        <v>1</v>
      </c>
      <c r="E27" s="15">
        <v>0.9</v>
      </c>
      <c r="F27" s="15">
        <v>0.80487804878048785</v>
      </c>
      <c r="G27" s="15">
        <v>0.75</v>
      </c>
      <c r="H27" s="8">
        <v>0.26315789473684209</v>
      </c>
      <c r="I27" s="9">
        <v>0.45454545454545453</v>
      </c>
      <c r="K27" s="29"/>
      <c r="L27" s="30"/>
      <c r="M27" s="17" t="s">
        <v>54</v>
      </c>
      <c r="N27" s="17"/>
      <c r="O27" s="17" t="s">
        <v>55</v>
      </c>
      <c r="P27" s="17"/>
      <c r="Q27" s="17" t="s">
        <v>56</v>
      </c>
      <c r="R27" s="18"/>
      <c r="S27" s="25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2:41" x14ac:dyDescent="0.2">
      <c r="B28" s="6" t="s">
        <v>6</v>
      </c>
      <c r="C28" t="s">
        <v>58</v>
      </c>
      <c r="D28" s="15">
        <v>1</v>
      </c>
      <c r="E28" s="15">
        <v>1</v>
      </c>
      <c r="F28" s="8">
        <v>0.39285714285714285</v>
      </c>
      <c r="G28" s="8">
        <v>0.7857142857142857</v>
      </c>
      <c r="H28" s="8">
        <v>0</v>
      </c>
      <c r="I28" s="9">
        <v>0</v>
      </c>
      <c r="K28" s="31" t="s">
        <v>100</v>
      </c>
      <c r="L28" s="21" t="s">
        <v>62</v>
      </c>
      <c r="M28" s="22" t="s">
        <v>65</v>
      </c>
      <c r="N28" s="22" t="s">
        <v>64</v>
      </c>
      <c r="O28" s="22" t="s">
        <v>65</v>
      </c>
      <c r="P28" s="22" t="s">
        <v>64</v>
      </c>
      <c r="Q28" s="22" t="s">
        <v>65</v>
      </c>
      <c r="R28" s="32" t="s">
        <v>64</v>
      </c>
      <c r="S28" s="25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2:41" x14ac:dyDescent="0.2">
      <c r="B29" s="6" t="s">
        <v>6</v>
      </c>
      <c r="C29" t="s">
        <v>59</v>
      </c>
      <c r="D29" s="15">
        <v>0.6470588235294118</v>
      </c>
      <c r="E29" s="15">
        <v>0.7857142857142857</v>
      </c>
      <c r="F29" s="8">
        <v>0.38356164383561642</v>
      </c>
      <c r="G29" s="8">
        <v>0.27450980392156865</v>
      </c>
      <c r="H29" s="8">
        <v>0.125</v>
      </c>
      <c r="I29" s="9">
        <v>0.25</v>
      </c>
      <c r="K29" s="31" t="s">
        <v>99</v>
      </c>
      <c r="L29" s="21" t="s">
        <v>102</v>
      </c>
      <c r="M29" s="25">
        <f>(D27+D30)/2</f>
        <v>0.66</v>
      </c>
      <c r="N29" s="25">
        <f>(E27+E30)/2</f>
        <v>0.81363636363636371</v>
      </c>
      <c r="O29" s="25">
        <f>(F27+F30)/2</f>
        <v>0.7050706033376124</v>
      </c>
      <c r="P29" s="25">
        <f>(G27+G30)/2</f>
        <v>0.71323529411764708</v>
      </c>
      <c r="Q29" s="25">
        <f>(H27+H30)/2</f>
        <v>0.13157894736842105</v>
      </c>
      <c r="R29" s="33">
        <f>(I27+I30)/2</f>
        <v>0.22727272727272727</v>
      </c>
      <c r="S29" s="25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</row>
    <row r="30" spans="2:41" x14ac:dyDescent="0.2">
      <c r="B30" s="6" t="s">
        <v>5</v>
      </c>
      <c r="C30" t="s">
        <v>60</v>
      </c>
      <c r="D30" s="15">
        <v>0.32</v>
      </c>
      <c r="E30" s="15">
        <v>0.72727272727272729</v>
      </c>
      <c r="F30" s="15">
        <v>0.60526315789473684</v>
      </c>
      <c r="G30" s="15">
        <v>0.67647058823529416</v>
      </c>
      <c r="H30" s="8">
        <v>0</v>
      </c>
      <c r="I30" s="9">
        <v>0</v>
      </c>
      <c r="K30" s="34" t="s">
        <v>103</v>
      </c>
      <c r="L30" s="24"/>
      <c r="M30" s="42">
        <f>2*((M29*N29)/(M29+N29))</f>
        <v>0.72880937692782233</v>
      </c>
      <c r="N30" s="42"/>
      <c r="O30" s="42">
        <f>2*((O29*P29)/(O29+P29))</f>
        <v>0.70912944809365042</v>
      </c>
      <c r="P30" s="42"/>
      <c r="Q30" s="43">
        <v>0.72899999999999998</v>
      </c>
      <c r="R30" s="44"/>
      <c r="S30" s="25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pans="2:41" s="1" customFormat="1" x14ac:dyDescent="0.2">
      <c r="B31" s="10" t="s">
        <v>63</v>
      </c>
      <c r="C31" s="1" t="s">
        <v>61</v>
      </c>
      <c r="D31" s="11">
        <v>0.57407407407407407</v>
      </c>
      <c r="E31" s="11">
        <v>0.81578947368421051</v>
      </c>
      <c r="F31" s="11">
        <v>0.53521126760563376</v>
      </c>
      <c r="G31" s="11">
        <v>0.55072463768115942</v>
      </c>
      <c r="H31" s="11">
        <v>9.8901098901098897E-2</v>
      </c>
      <c r="I31" s="12">
        <v>0.25714285714285712</v>
      </c>
      <c r="K31" s="31" t="s">
        <v>6</v>
      </c>
      <c r="L31" s="21" t="s">
        <v>101</v>
      </c>
      <c r="M31" s="25">
        <f>(D28+D29)/2</f>
        <v>0.82352941176470584</v>
      </c>
      <c r="N31" s="25">
        <f>(E28+E29)/2</f>
        <v>0.89285714285714279</v>
      </c>
      <c r="O31" s="25">
        <f>(F28+F29)/2</f>
        <v>0.38820939334637961</v>
      </c>
      <c r="P31" s="25">
        <f>(G28+G29)/2</f>
        <v>0.53011204481792717</v>
      </c>
      <c r="Q31" s="25">
        <f>(H28+H29)/2</f>
        <v>6.25E-2</v>
      </c>
      <c r="R31" s="33">
        <f>(I28+I29)/2</f>
        <v>0.125</v>
      </c>
      <c r="S31" s="2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2:41" s="1" customFormat="1" x14ac:dyDescent="0.2">
      <c r="B32" s="13" t="s">
        <v>63</v>
      </c>
      <c r="C32" s="14" t="s">
        <v>50</v>
      </c>
      <c r="D32" s="19">
        <v>0.67391304347826086</v>
      </c>
      <c r="E32" s="19"/>
      <c r="F32" s="19">
        <v>0.54285714285714282</v>
      </c>
      <c r="G32" s="19"/>
      <c r="H32" s="19">
        <v>0.14285714285714285</v>
      </c>
      <c r="I32" s="20"/>
      <c r="K32" s="35" t="s">
        <v>104</v>
      </c>
      <c r="L32" s="36"/>
      <c r="M32" s="41">
        <f>2*((M31*N31)/(M31+N31))</f>
        <v>0.85679314565483478</v>
      </c>
      <c r="N32" s="41"/>
      <c r="O32" s="41">
        <f t="shared" ref="O32" si="5">2*((O31*P31)/(O31+P31))</f>
        <v>0.44819704032120267</v>
      </c>
      <c r="P32" s="41"/>
      <c r="Q32" s="41">
        <f t="shared" ref="Q32" si="6">2*((Q31*R31)/(Q31+R31))</f>
        <v>8.3333333333333329E-2</v>
      </c>
      <c r="R32" s="41"/>
      <c r="S32" s="27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x14ac:dyDescent="0.2"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pans="1:41" x14ac:dyDescent="0.2"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pans="1:41" x14ac:dyDescent="0.2"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</row>
    <row r="36" spans="1:41" x14ac:dyDescent="0.2"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pans="1:41" x14ac:dyDescent="0.2"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</row>
    <row r="38" spans="1:41" x14ac:dyDescent="0.2">
      <c r="A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</row>
    <row r="39" spans="1:41" x14ac:dyDescent="0.2">
      <c r="A39" s="21"/>
      <c r="J39" s="21"/>
    </row>
    <row r="40" spans="1:41" x14ac:dyDescent="0.2">
      <c r="A40" s="21"/>
      <c r="J40" s="21"/>
    </row>
    <row r="41" spans="1:41" x14ac:dyDescent="0.2">
      <c r="A41" s="21"/>
      <c r="J41" s="21"/>
    </row>
    <row r="42" spans="1:41" x14ac:dyDescent="0.2">
      <c r="A42" s="21"/>
      <c r="J42" s="21"/>
    </row>
    <row r="43" spans="1:41" x14ac:dyDescent="0.2">
      <c r="A43" s="21"/>
      <c r="J43" s="21"/>
    </row>
    <row r="44" spans="1:41" x14ac:dyDescent="0.2">
      <c r="A44" s="21"/>
      <c r="J44" s="21"/>
    </row>
    <row r="45" spans="1:41" x14ac:dyDescent="0.2">
      <c r="A45" s="21"/>
      <c r="B45" s="23"/>
      <c r="C45" s="23"/>
      <c r="D45" s="27"/>
      <c r="E45" s="27"/>
      <c r="F45" s="27"/>
      <c r="G45" s="27"/>
      <c r="H45" s="27"/>
      <c r="I45" s="27"/>
      <c r="J45" s="21"/>
    </row>
    <row r="46" spans="1:41" x14ac:dyDescent="0.2">
      <c r="A46" s="21"/>
      <c r="B46" s="23"/>
      <c r="C46" s="23"/>
      <c r="D46" s="28"/>
      <c r="E46" s="28"/>
      <c r="F46" s="28"/>
      <c r="G46" s="28"/>
      <c r="H46" s="28"/>
      <c r="I46" s="28"/>
      <c r="J46" s="21"/>
    </row>
    <row r="47" spans="1:41" x14ac:dyDescent="0.2">
      <c r="A47" s="21"/>
      <c r="B47" s="21"/>
      <c r="C47" s="21"/>
      <c r="D47" s="22"/>
      <c r="E47" s="22"/>
      <c r="F47" s="22"/>
      <c r="G47" s="22"/>
      <c r="H47" s="22"/>
      <c r="I47" s="22"/>
      <c r="J47" s="21"/>
    </row>
  </sheetData>
  <mergeCells count="54">
    <mergeCell ref="K10:L10"/>
    <mergeCell ref="M10:N10"/>
    <mergeCell ref="O10:P10"/>
    <mergeCell ref="Q10:R10"/>
    <mergeCell ref="M5:N5"/>
    <mergeCell ref="O5:P5"/>
    <mergeCell ref="Q5:R5"/>
    <mergeCell ref="K8:L8"/>
    <mergeCell ref="M8:N8"/>
    <mergeCell ref="O8:P8"/>
    <mergeCell ref="Q8:R8"/>
    <mergeCell ref="K21:L21"/>
    <mergeCell ref="M21:N21"/>
    <mergeCell ref="O21:P21"/>
    <mergeCell ref="Q21:R21"/>
    <mergeCell ref="M16:N16"/>
    <mergeCell ref="O16:P16"/>
    <mergeCell ref="Q16:R16"/>
    <mergeCell ref="K19:L19"/>
    <mergeCell ref="M19:N19"/>
    <mergeCell ref="O19:P19"/>
    <mergeCell ref="Q19:R19"/>
    <mergeCell ref="K30:L30"/>
    <mergeCell ref="M30:N30"/>
    <mergeCell ref="O30:P30"/>
    <mergeCell ref="Q30:R30"/>
    <mergeCell ref="K32:L32"/>
    <mergeCell ref="M32:N32"/>
    <mergeCell ref="O32:P32"/>
    <mergeCell ref="Q32:R32"/>
    <mergeCell ref="M27:N27"/>
    <mergeCell ref="O27:P27"/>
    <mergeCell ref="Q27:R27"/>
    <mergeCell ref="D46:E46"/>
    <mergeCell ref="F46:G46"/>
    <mergeCell ref="H46:I46"/>
    <mergeCell ref="H25:I25"/>
    <mergeCell ref="H32:I32"/>
    <mergeCell ref="F32:G32"/>
    <mergeCell ref="D32:E32"/>
    <mergeCell ref="D10:E10"/>
    <mergeCell ref="D14:E14"/>
    <mergeCell ref="F14:G14"/>
    <mergeCell ref="H14:I14"/>
    <mergeCell ref="H21:I21"/>
    <mergeCell ref="F21:G21"/>
    <mergeCell ref="D21:E21"/>
    <mergeCell ref="D25:E25"/>
    <mergeCell ref="F25:G25"/>
    <mergeCell ref="D3:E3"/>
    <mergeCell ref="F3:G3"/>
    <mergeCell ref="H3:I3"/>
    <mergeCell ref="H10:I10"/>
    <mergeCell ref="F10:G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Held</dc:creator>
  <cp:lastModifiedBy>Vincent Held</cp:lastModifiedBy>
  <dcterms:created xsi:type="dcterms:W3CDTF">2023-12-11T10:43:10Z</dcterms:created>
  <dcterms:modified xsi:type="dcterms:W3CDTF">2023-12-13T17:39:09Z</dcterms:modified>
</cp:coreProperties>
</file>