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Personal Projects\Web Scraping\nba-web-scraping-project\Stats\"/>
    </mc:Choice>
  </mc:AlternateContent>
  <xr:revisionPtr revIDLastSave="0" documentId="13_ncr:20001_{D6B47611-FB8D-48A4-A485-E012EC6AABC0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team_ratings" sheetId="1" r:id="rId1"/>
    <sheet name="Team IDS" sheetId="2" r:id="rId2"/>
    <sheet name="player_ratings.csv" sheetId="3" r:id="rId3"/>
    <sheet name="Player Working" sheetId="4" r:id="rId4"/>
    <sheet name="Results" sheetId="5" r:id="rId5"/>
    <sheet name="Simulation" sheetId="6" r:id="rId6"/>
    <sheet name="update player info" sheetId="7" r:id="rId7"/>
  </sheets>
  <definedNames>
    <definedName name="ExternalData_2" localSheetId="0" hidden="1">team_ratings!$A$1:$O$31</definedName>
    <definedName name="team_id">'Team IDS'!$A$2:$A$31</definedName>
    <definedName name="teams">'Team IDS'!$B$2:$B$31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11" i="6" l="1" a="1"/>
  <c r="D511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D105" i="6" a="1"/>
  <c r="D105" i="6" s="1"/>
  <c r="D106" i="6" a="1"/>
  <c r="D106" i="6" s="1"/>
  <c r="D107" i="6" a="1"/>
  <c r="D107" i="6" s="1"/>
  <c r="D108" i="6" a="1"/>
  <c r="D108" i="6" s="1"/>
  <c r="D109" i="6" a="1"/>
  <c r="D109" i="6" s="1"/>
  <c r="D110" i="6" a="1"/>
  <c r="D110" i="6" s="1"/>
  <c r="D111" i="6" a="1"/>
  <c r="D111" i="6" s="1"/>
  <c r="D112" i="6" a="1"/>
  <c r="D112" i="6" s="1"/>
  <c r="D113" i="6" a="1"/>
  <c r="D113" i="6" s="1"/>
  <c r="D114" i="6" a="1"/>
  <c r="D114" i="6" s="1"/>
  <c r="D115" i="6" a="1"/>
  <c r="D115" i="6" s="1"/>
  <c r="D116" i="6" a="1"/>
  <c r="D116" i="6" s="1"/>
  <c r="D117" i="6" a="1"/>
  <c r="D117" i="6" s="1"/>
  <c r="D118" i="6" a="1"/>
  <c r="D118" i="6" s="1"/>
  <c r="D119" i="6" a="1"/>
  <c r="D119" i="6" s="1"/>
  <c r="D120" i="6" a="1"/>
  <c r="D120" i="6" s="1"/>
  <c r="D121" i="6" a="1"/>
  <c r="D121" i="6" s="1"/>
  <c r="D122" i="6" a="1"/>
  <c r="D122" i="6" s="1"/>
  <c r="D123" i="6" a="1"/>
  <c r="D123" i="6" s="1"/>
  <c r="D124" i="6" a="1"/>
  <c r="D124" i="6" s="1"/>
  <c r="D125" i="6" a="1"/>
  <c r="D125" i="6" s="1"/>
  <c r="D126" i="6" a="1"/>
  <c r="D126" i="6" s="1"/>
  <c r="D127" i="6" a="1"/>
  <c r="D127" i="6" s="1"/>
  <c r="D128" i="6" a="1"/>
  <c r="D128" i="6" s="1"/>
  <c r="D129" i="6" a="1"/>
  <c r="D129" i="6" s="1"/>
  <c r="D130" i="6" a="1"/>
  <c r="D130" i="6" s="1"/>
  <c r="D131" i="6" a="1"/>
  <c r="D131" i="6" s="1"/>
  <c r="D132" i="6" a="1"/>
  <c r="D132" i="6" s="1"/>
  <c r="D133" i="6" a="1"/>
  <c r="D133" i="6" s="1"/>
  <c r="D134" i="6" a="1"/>
  <c r="D134" i="6" s="1"/>
  <c r="D135" i="6" a="1"/>
  <c r="D135" i="6" s="1"/>
  <c r="D136" i="6" a="1"/>
  <c r="D136" i="6" s="1"/>
  <c r="D137" i="6" a="1"/>
  <c r="D137" i="6" s="1"/>
  <c r="D138" i="6" a="1"/>
  <c r="D138" i="6" s="1"/>
  <c r="D139" i="6" a="1"/>
  <c r="D139" i="6" s="1"/>
  <c r="D140" i="6" a="1"/>
  <c r="D140" i="6" s="1"/>
  <c r="D141" i="6" a="1"/>
  <c r="D141" i="6" s="1"/>
  <c r="D142" i="6" a="1"/>
  <c r="D142" i="6" s="1"/>
  <c r="D143" i="6" a="1"/>
  <c r="D143" i="6" s="1"/>
  <c r="D144" i="6" a="1"/>
  <c r="D144" i="6" s="1"/>
  <c r="D145" i="6" a="1"/>
  <c r="D145" i="6" s="1"/>
  <c r="D146" i="6" a="1"/>
  <c r="D146" i="6" s="1"/>
  <c r="D147" i="6" a="1"/>
  <c r="D147" i="6" s="1"/>
  <c r="D148" i="6" a="1"/>
  <c r="D148" i="6" s="1"/>
  <c r="D149" i="6" a="1"/>
  <c r="D149" i="6" s="1"/>
  <c r="D150" i="6" a="1"/>
  <c r="D150" i="6" s="1"/>
  <c r="D151" i="6" a="1"/>
  <c r="D151" i="6" s="1"/>
  <c r="D152" i="6" a="1"/>
  <c r="D152" i="6" s="1"/>
  <c r="D153" i="6" a="1"/>
  <c r="D153" i="6" s="1"/>
  <c r="D154" i="6" a="1"/>
  <c r="D154" i="6" s="1"/>
  <c r="D155" i="6" a="1"/>
  <c r="D155" i="6" s="1"/>
  <c r="D156" i="6" a="1"/>
  <c r="D156" i="6" s="1"/>
  <c r="D157" i="6" a="1"/>
  <c r="D157" i="6" s="1"/>
  <c r="D158" i="6" a="1"/>
  <c r="D158" i="6" s="1"/>
  <c r="D159" i="6" a="1"/>
  <c r="D159" i="6" s="1"/>
  <c r="D160" i="6" a="1"/>
  <c r="D160" i="6" s="1"/>
  <c r="D161" i="6" a="1"/>
  <c r="D161" i="6" s="1"/>
  <c r="D162" i="6" a="1"/>
  <c r="D162" i="6" s="1"/>
  <c r="D163" i="6" a="1"/>
  <c r="D163" i="6" s="1"/>
  <c r="D164" i="6" a="1"/>
  <c r="D164" i="6" s="1"/>
  <c r="D165" i="6" a="1"/>
  <c r="D165" i="6" s="1"/>
  <c r="D166" i="6" a="1"/>
  <c r="D166" i="6" s="1"/>
  <c r="D167" i="6" a="1"/>
  <c r="D167" i="6" s="1"/>
  <c r="D168" i="6" a="1"/>
  <c r="D168" i="6" s="1"/>
  <c r="D169" i="6" a="1"/>
  <c r="D169" i="6" s="1"/>
  <c r="D170" i="6" a="1"/>
  <c r="D170" i="6" s="1"/>
  <c r="D171" i="6" a="1"/>
  <c r="D171" i="6" s="1"/>
  <c r="D172" i="6" a="1"/>
  <c r="D172" i="6" s="1"/>
  <c r="D173" i="6" a="1"/>
  <c r="D173" i="6" s="1"/>
  <c r="D174" i="6" a="1"/>
  <c r="D174" i="6" s="1"/>
  <c r="D175" i="6" a="1"/>
  <c r="D175" i="6" s="1"/>
  <c r="D176" i="6" a="1"/>
  <c r="D176" i="6" s="1"/>
  <c r="D177" i="6" a="1"/>
  <c r="D177" i="6" s="1"/>
  <c r="D178" i="6" a="1"/>
  <c r="D178" i="6" s="1"/>
  <c r="D179" i="6" a="1"/>
  <c r="D179" i="6" s="1"/>
  <c r="D180" i="6" a="1"/>
  <c r="D180" i="6" s="1"/>
  <c r="D181" i="6" a="1"/>
  <c r="D181" i="6" s="1"/>
  <c r="D182" i="6" a="1"/>
  <c r="D182" i="6" s="1"/>
  <c r="D183" i="6" a="1"/>
  <c r="D183" i="6" s="1"/>
  <c r="D184" i="6" a="1"/>
  <c r="D184" i="6" s="1"/>
  <c r="D185" i="6" a="1"/>
  <c r="D185" i="6" s="1"/>
  <c r="D186" i="6" a="1"/>
  <c r="D186" i="6" s="1"/>
  <c r="D187" i="6" a="1"/>
  <c r="D187" i="6" s="1"/>
  <c r="D188" i="6" a="1"/>
  <c r="D188" i="6" s="1"/>
  <c r="D189" i="6" a="1"/>
  <c r="D189" i="6" s="1"/>
  <c r="D190" i="6" a="1"/>
  <c r="D190" i="6" s="1"/>
  <c r="D191" i="6" a="1"/>
  <c r="D191" i="6" s="1"/>
  <c r="D192" i="6" a="1"/>
  <c r="D192" i="6" s="1"/>
  <c r="D193" i="6" a="1"/>
  <c r="D193" i="6" s="1"/>
  <c r="D194" i="6" a="1"/>
  <c r="D194" i="6" s="1"/>
  <c r="D195" i="6" a="1"/>
  <c r="D195" i="6" s="1"/>
  <c r="D196" i="6" a="1"/>
  <c r="D196" i="6" s="1"/>
  <c r="D197" i="6" a="1"/>
  <c r="D197" i="6" s="1"/>
  <c r="D198" i="6" a="1"/>
  <c r="D198" i="6" s="1"/>
  <c r="D199" i="6" a="1"/>
  <c r="D199" i="6" s="1"/>
  <c r="D200" i="6" a="1"/>
  <c r="D200" i="6" s="1"/>
  <c r="D201" i="6" a="1"/>
  <c r="D201" i="6" s="1"/>
  <c r="D202" i="6" a="1"/>
  <c r="D202" i="6" s="1"/>
  <c r="D203" i="6" a="1"/>
  <c r="D203" i="6" s="1"/>
  <c r="D204" i="6" a="1"/>
  <c r="D204" i="6" s="1"/>
  <c r="D205" i="6" a="1"/>
  <c r="D205" i="6" s="1"/>
  <c r="D206" i="6" a="1"/>
  <c r="D206" i="6" s="1"/>
  <c r="D207" i="6" a="1"/>
  <c r="D207" i="6" s="1"/>
  <c r="D208" i="6" a="1"/>
  <c r="D208" i="6" s="1"/>
  <c r="D209" i="6" a="1"/>
  <c r="D209" i="6" s="1"/>
  <c r="D210" i="6" a="1"/>
  <c r="D210" i="6" s="1"/>
  <c r="D211" i="6" a="1"/>
  <c r="D211" i="6" s="1"/>
  <c r="D212" i="6" a="1"/>
  <c r="D212" i="6" s="1"/>
  <c r="D213" i="6" a="1"/>
  <c r="D213" i="6" s="1"/>
  <c r="D214" i="6" a="1"/>
  <c r="D214" i="6" s="1"/>
  <c r="D215" i="6" a="1"/>
  <c r="D215" i="6" s="1"/>
  <c r="D216" i="6" a="1"/>
  <c r="D216" i="6" s="1"/>
  <c r="D217" i="6" a="1"/>
  <c r="D217" i="6" s="1"/>
  <c r="D218" i="6" a="1"/>
  <c r="D218" i="6" s="1"/>
  <c r="D219" i="6" a="1"/>
  <c r="D219" i="6" s="1"/>
  <c r="D220" i="6" a="1"/>
  <c r="D220" i="6" s="1"/>
  <c r="D221" i="6" a="1"/>
  <c r="D221" i="6" s="1"/>
  <c r="D222" i="6" a="1"/>
  <c r="D222" i="6" s="1"/>
  <c r="D223" i="6" a="1"/>
  <c r="D223" i="6" s="1"/>
  <c r="D224" i="6" a="1"/>
  <c r="D224" i="6" s="1"/>
  <c r="D225" i="6" a="1"/>
  <c r="D225" i="6" s="1"/>
  <c r="D226" i="6" a="1"/>
  <c r="D226" i="6" s="1"/>
  <c r="D227" i="6" a="1"/>
  <c r="D227" i="6" s="1"/>
  <c r="D228" i="6" a="1"/>
  <c r="D228" i="6" s="1"/>
  <c r="D229" i="6" a="1"/>
  <c r="D229" i="6" s="1"/>
  <c r="D230" i="6" a="1"/>
  <c r="D230" i="6" s="1"/>
  <c r="D231" i="6" a="1"/>
  <c r="D231" i="6" s="1"/>
  <c r="D232" i="6" a="1"/>
  <c r="D232" i="6" s="1"/>
  <c r="D233" i="6" a="1"/>
  <c r="D233" i="6" s="1"/>
  <c r="D234" i="6" a="1"/>
  <c r="D234" i="6" s="1"/>
  <c r="D235" i="6" a="1"/>
  <c r="D235" i="6" s="1"/>
  <c r="D236" i="6" a="1"/>
  <c r="D236" i="6" s="1"/>
  <c r="D237" i="6" a="1"/>
  <c r="D237" i="6" s="1"/>
  <c r="D238" i="6" a="1"/>
  <c r="D238" i="6" s="1"/>
  <c r="D239" i="6" a="1"/>
  <c r="D239" i="6" s="1"/>
  <c r="D240" i="6" a="1"/>
  <c r="D240" i="6" s="1"/>
  <c r="D241" i="6" a="1"/>
  <c r="D241" i="6" s="1"/>
  <c r="D242" i="6" a="1"/>
  <c r="D242" i="6" s="1"/>
  <c r="D243" i="6" a="1"/>
  <c r="D243" i="6" s="1"/>
  <c r="D244" i="6" a="1"/>
  <c r="D244" i="6" s="1"/>
  <c r="D245" i="6" a="1"/>
  <c r="D245" i="6" s="1"/>
  <c r="D246" i="6" a="1"/>
  <c r="D246" i="6" s="1"/>
  <c r="D247" i="6" a="1"/>
  <c r="D247" i="6" s="1"/>
  <c r="D248" i="6" a="1"/>
  <c r="D248" i="6" s="1"/>
  <c r="D249" i="6" a="1"/>
  <c r="D249" i="6" s="1"/>
  <c r="D250" i="6" a="1"/>
  <c r="D250" i="6" s="1"/>
  <c r="D251" i="6" a="1"/>
  <c r="D251" i="6" s="1"/>
  <c r="D252" i="6" a="1"/>
  <c r="D252" i="6" s="1"/>
  <c r="D253" i="6" a="1"/>
  <c r="D253" i="6" s="1"/>
  <c r="D254" i="6" a="1"/>
  <c r="D254" i="6" s="1"/>
  <c r="D255" i="6" a="1"/>
  <c r="D255" i="6" s="1"/>
  <c r="D256" i="6" a="1"/>
  <c r="D256" i="6" s="1"/>
  <c r="D257" i="6" a="1"/>
  <c r="D257" i="6" s="1"/>
  <c r="D258" i="6" a="1"/>
  <c r="D258" i="6" s="1"/>
  <c r="D259" i="6" a="1"/>
  <c r="D259" i="6" s="1"/>
  <c r="D260" i="6" a="1"/>
  <c r="D260" i="6" s="1"/>
  <c r="D261" i="6" a="1"/>
  <c r="D261" i="6" s="1"/>
  <c r="D262" i="6" a="1"/>
  <c r="D262" i="6" s="1"/>
  <c r="D263" i="6" a="1"/>
  <c r="D263" i="6" s="1"/>
  <c r="D264" i="6" a="1"/>
  <c r="D264" i="6" s="1"/>
  <c r="D265" i="6" a="1"/>
  <c r="D265" i="6" s="1"/>
  <c r="D266" i="6" a="1"/>
  <c r="D266" i="6" s="1"/>
  <c r="D267" i="6" a="1"/>
  <c r="D267" i="6" s="1"/>
  <c r="D268" i="6" a="1"/>
  <c r="D268" i="6" s="1"/>
  <c r="D269" i="6" a="1"/>
  <c r="D269" i="6" s="1"/>
  <c r="D270" i="6" a="1"/>
  <c r="D270" i="6" s="1"/>
  <c r="D271" i="6" a="1"/>
  <c r="D271" i="6" s="1"/>
  <c r="D272" i="6" a="1"/>
  <c r="D272" i="6" s="1"/>
  <c r="D273" i="6" a="1"/>
  <c r="D273" i="6" s="1"/>
  <c r="D274" i="6" a="1"/>
  <c r="D274" i="6" s="1"/>
  <c r="D275" i="6" a="1"/>
  <c r="D275" i="6" s="1"/>
  <c r="D276" i="6" a="1"/>
  <c r="D276" i="6" s="1"/>
  <c r="D277" i="6" a="1"/>
  <c r="D277" i="6" s="1"/>
  <c r="D278" i="6" a="1"/>
  <c r="D278" i="6" s="1"/>
  <c r="D279" i="6" a="1"/>
  <c r="D279" i="6" s="1"/>
  <c r="D280" i="6" a="1"/>
  <c r="D280" i="6" s="1"/>
  <c r="D281" i="6" a="1"/>
  <c r="D281" i="6" s="1"/>
  <c r="D282" i="6" a="1"/>
  <c r="D282" i="6" s="1"/>
  <c r="D283" i="6" a="1"/>
  <c r="D283" i="6" s="1"/>
  <c r="D284" i="6" a="1"/>
  <c r="D284" i="6" s="1"/>
  <c r="D285" i="6" a="1"/>
  <c r="D285" i="6" s="1"/>
  <c r="D286" i="6" a="1"/>
  <c r="D286" i="6" s="1"/>
  <c r="D287" i="6" a="1"/>
  <c r="D287" i="6" s="1"/>
  <c r="D288" i="6" a="1"/>
  <c r="D288" i="6" s="1"/>
  <c r="D289" i="6" a="1"/>
  <c r="D289" i="6" s="1"/>
  <c r="D290" i="6" a="1"/>
  <c r="D290" i="6" s="1"/>
  <c r="D291" i="6" a="1"/>
  <c r="D291" i="6" s="1"/>
  <c r="D292" i="6" a="1"/>
  <c r="D292" i="6" s="1"/>
  <c r="D293" i="6" a="1"/>
  <c r="D293" i="6" s="1"/>
  <c r="D294" i="6" a="1"/>
  <c r="D294" i="6" s="1"/>
  <c r="D295" i="6" a="1"/>
  <c r="D295" i="6" s="1"/>
  <c r="D296" i="6" a="1"/>
  <c r="D296" i="6" s="1"/>
  <c r="D297" i="6" a="1"/>
  <c r="D297" i="6" s="1"/>
  <c r="D298" i="6" a="1"/>
  <c r="D298" i="6" s="1"/>
  <c r="D299" i="6" a="1"/>
  <c r="D299" i="6" s="1"/>
  <c r="D300" i="6" a="1"/>
  <c r="D300" i="6" s="1"/>
  <c r="D301" i="6" a="1"/>
  <c r="D301" i="6" s="1"/>
  <c r="D302" i="6" a="1"/>
  <c r="D302" i="6" s="1"/>
  <c r="D303" i="6" a="1"/>
  <c r="D303" i="6" s="1"/>
  <c r="D304" i="6" a="1"/>
  <c r="D304" i="6" s="1"/>
  <c r="D305" i="6" a="1"/>
  <c r="D305" i="6" s="1"/>
  <c r="D306" i="6" a="1"/>
  <c r="D306" i="6" s="1"/>
  <c r="D307" i="6" a="1"/>
  <c r="D307" i="6" s="1"/>
  <c r="D308" i="6" a="1"/>
  <c r="D308" i="6" s="1"/>
  <c r="D309" i="6" a="1"/>
  <c r="D309" i="6" s="1"/>
  <c r="D310" i="6" a="1"/>
  <c r="D310" i="6" s="1"/>
  <c r="D311" i="6" a="1"/>
  <c r="D311" i="6" s="1"/>
  <c r="D312" i="6" a="1"/>
  <c r="D312" i="6" s="1"/>
  <c r="D313" i="6" a="1"/>
  <c r="D313" i="6" s="1"/>
  <c r="D314" i="6" a="1"/>
  <c r="D314" i="6" s="1"/>
  <c r="D315" i="6" a="1"/>
  <c r="D315" i="6" s="1"/>
  <c r="D316" i="6" a="1"/>
  <c r="D316" i="6" s="1"/>
  <c r="D317" i="6" a="1"/>
  <c r="D317" i="6" s="1"/>
  <c r="D318" i="6" a="1"/>
  <c r="D318" i="6" s="1"/>
  <c r="D319" i="6" a="1"/>
  <c r="D319" i="6" s="1"/>
  <c r="D320" i="6" a="1"/>
  <c r="D320" i="6" s="1"/>
  <c r="D321" i="6" a="1"/>
  <c r="D321" i="6" s="1"/>
  <c r="D322" i="6" a="1"/>
  <c r="D322" i="6" s="1"/>
  <c r="D323" i="6" a="1"/>
  <c r="D323" i="6" s="1"/>
  <c r="D324" i="6" a="1"/>
  <c r="D324" i="6" s="1"/>
  <c r="D325" i="6" a="1"/>
  <c r="D325" i="6" s="1"/>
  <c r="D326" i="6" a="1"/>
  <c r="D326" i="6" s="1"/>
  <c r="D327" i="6" a="1"/>
  <c r="D327" i="6" s="1"/>
  <c r="D328" i="6" a="1"/>
  <c r="D328" i="6" s="1"/>
  <c r="D329" i="6" a="1"/>
  <c r="D329" i="6" s="1"/>
  <c r="D330" i="6" a="1"/>
  <c r="D330" i="6" s="1"/>
  <c r="D331" i="6" a="1"/>
  <c r="D331" i="6" s="1"/>
  <c r="D332" i="6" a="1"/>
  <c r="D332" i="6" s="1"/>
  <c r="D333" i="6" a="1"/>
  <c r="D333" i="6" s="1"/>
  <c r="D334" i="6" a="1"/>
  <c r="D334" i="6" s="1"/>
  <c r="D335" i="6" a="1"/>
  <c r="D335" i="6" s="1"/>
  <c r="D336" i="6" a="1"/>
  <c r="D336" i="6" s="1"/>
  <c r="D337" i="6" a="1"/>
  <c r="D337" i="6" s="1"/>
  <c r="D338" i="6" a="1"/>
  <c r="D338" i="6" s="1"/>
  <c r="D339" i="6" a="1"/>
  <c r="D339" i="6" s="1"/>
  <c r="D340" i="6" a="1"/>
  <c r="D340" i="6" s="1"/>
  <c r="D341" i="6" a="1"/>
  <c r="D341" i="6" s="1"/>
  <c r="D342" i="6" a="1"/>
  <c r="D342" i="6" s="1"/>
  <c r="D343" i="6" a="1"/>
  <c r="D343" i="6" s="1"/>
  <c r="D344" i="6" a="1"/>
  <c r="D344" i="6" s="1"/>
  <c r="D345" i="6" a="1"/>
  <c r="D345" i="6" s="1"/>
  <c r="D346" i="6" a="1"/>
  <c r="D346" i="6" s="1"/>
  <c r="D347" i="6" a="1"/>
  <c r="D347" i="6" s="1"/>
  <c r="D348" i="6" a="1"/>
  <c r="D348" i="6" s="1"/>
  <c r="D349" i="6" a="1"/>
  <c r="D349" i="6" s="1"/>
  <c r="D350" i="6" a="1"/>
  <c r="D350" i="6" s="1"/>
  <c r="D351" i="6" a="1"/>
  <c r="D351" i="6" s="1"/>
  <c r="D352" i="6" a="1"/>
  <c r="D352" i="6" s="1"/>
  <c r="D353" i="6" a="1"/>
  <c r="D353" i="6" s="1"/>
  <c r="D354" i="6" a="1"/>
  <c r="D354" i="6" s="1"/>
  <c r="D355" i="6" a="1"/>
  <c r="D355" i="6" s="1"/>
  <c r="D356" i="6" a="1"/>
  <c r="D356" i="6" s="1"/>
  <c r="D357" i="6" a="1"/>
  <c r="D357" i="6" s="1"/>
  <c r="D358" i="6" a="1"/>
  <c r="D358" i="6" s="1"/>
  <c r="D359" i="6" a="1"/>
  <c r="D359" i="6" s="1"/>
  <c r="D360" i="6" a="1"/>
  <c r="D360" i="6" s="1"/>
  <c r="D361" i="6" a="1"/>
  <c r="D361" i="6" s="1"/>
  <c r="D362" i="6" a="1"/>
  <c r="D362" i="6" s="1"/>
  <c r="D363" i="6" a="1"/>
  <c r="D363" i="6" s="1"/>
  <c r="D364" i="6" a="1"/>
  <c r="D364" i="6" s="1"/>
  <c r="D365" i="6" a="1"/>
  <c r="D365" i="6" s="1"/>
  <c r="D366" i="6" a="1"/>
  <c r="D366" i="6" s="1"/>
  <c r="D367" i="6" a="1"/>
  <c r="D367" i="6" s="1"/>
  <c r="D368" i="6" a="1"/>
  <c r="D368" i="6" s="1"/>
  <c r="D369" i="6" a="1"/>
  <c r="D369" i="6" s="1"/>
  <c r="D370" i="6" a="1"/>
  <c r="D370" i="6" s="1"/>
  <c r="D371" i="6" a="1"/>
  <c r="D371" i="6" s="1"/>
  <c r="D372" i="6" a="1"/>
  <c r="D372" i="6" s="1"/>
  <c r="D373" i="6" a="1"/>
  <c r="D373" i="6" s="1"/>
  <c r="D374" i="6" a="1"/>
  <c r="D374" i="6" s="1"/>
  <c r="D375" i="6" a="1"/>
  <c r="D375" i="6" s="1"/>
  <c r="D376" i="6" a="1"/>
  <c r="D376" i="6" s="1"/>
  <c r="D377" i="6" a="1"/>
  <c r="D377" i="6" s="1"/>
  <c r="D378" i="6" a="1"/>
  <c r="D378" i="6" s="1"/>
  <c r="D379" i="6" a="1"/>
  <c r="D379" i="6" s="1"/>
  <c r="D380" i="6" a="1"/>
  <c r="D380" i="6" s="1"/>
  <c r="D381" i="6" a="1"/>
  <c r="D381" i="6" s="1"/>
  <c r="D382" i="6" a="1"/>
  <c r="D382" i="6" s="1"/>
  <c r="D383" i="6" a="1"/>
  <c r="D383" i="6" s="1"/>
  <c r="D384" i="6" a="1"/>
  <c r="D384" i="6" s="1"/>
  <c r="D385" i="6" a="1"/>
  <c r="D385" i="6" s="1"/>
  <c r="D386" i="6" a="1"/>
  <c r="D386" i="6" s="1"/>
  <c r="D387" i="6" a="1"/>
  <c r="D387" i="6" s="1"/>
  <c r="D388" i="6" a="1"/>
  <c r="D388" i="6" s="1"/>
  <c r="D389" i="6" a="1"/>
  <c r="D389" i="6" s="1"/>
  <c r="D390" i="6" a="1"/>
  <c r="D390" i="6" s="1"/>
  <c r="D391" i="6" a="1"/>
  <c r="D391" i="6" s="1"/>
  <c r="D392" i="6" a="1"/>
  <c r="D392" i="6" s="1"/>
  <c r="D393" i="6" a="1"/>
  <c r="D393" i="6" s="1"/>
  <c r="D394" i="6" a="1"/>
  <c r="D394" i="6" s="1"/>
  <c r="D395" i="6" a="1"/>
  <c r="D395" i="6" s="1"/>
  <c r="D396" i="6" a="1"/>
  <c r="D396" i="6" s="1"/>
  <c r="D397" i="6" a="1"/>
  <c r="D397" i="6" s="1"/>
  <c r="D398" i="6" a="1"/>
  <c r="D398" i="6" s="1"/>
  <c r="D399" i="6" a="1"/>
  <c r="D399" i="6" s="1"/>
  <c r="D400" i="6" a="1"/>
  <c r="D400" i="6" s="1"/>
  <c r="D401" i="6" a="1"/>
  <c r="D401" i="6" s="1"/>
  <c r="D402" i="6" a="1"/>
  <c r="D402" i="6" s="1"/>
  <c r="D403" i="6" a="1"/>
  <c r="D403" i="6" s="1"/>
  <c r="D404" i="6" a="1"/>
  <c r="D404" i="6" s="1"/>
  <c r="D405" i="6" a="1"/>
  <c r="D405" i="6" s="1"/>
  <c r="D406" i="6" a="1"/>
  <c r="D406" i="6" s="1"/>
  <c r="D407" i="6" a="1"/>
  <c r="D407" i="6" s="1"/>
  <c r="D408" i="6" a="1"/>
  <c r="D408" i="6" s="1"/>
  <c r="D409" i="6" a="1"/>
  <c r="D409" i="6" s="1"/>
  <c r="D410" i="6" a="1"/>
  <c r="D410" i="6" s="1"/>
  <c r="D411" i="6" a="1"/>
  <c r="D411" i="6" s="1"/>
  <c r="D412" i="6" a="1"/>
  <c r="D412" i="6" s="1"/>
  <c r="D413" i="6" a="1"/>
  <c r="D413" i="6" s="1"/>
  <c r="D414" i="6" a="1"/>
  <c r="D414" i="6" s="1"/>
  <c r="D415" i="6" a="1"/>
  <c r="D415" i="6" s="1"/>
  <c r="D416" i="6" a="1"/>
  <c r="D416" i="6" s="1"/>
  <c r="D417" i="6" a="1"/>
  <c r="D417" i="6" s="1"/>
  <c r="D418" i="6" a="1"/>
  <c r="D418" i="6" s="1"/>
  <c r="D419" i="6" a="1"/>
  <c r="D419" i="6" s="1"/>
  <c r="D420" i="6" a="1"/>
  <c r="D420" i="6" s="1"/>
  <c r="D421" i="6" a="1"/>
  <c r="D421" i="6" s="1"/>
  <c r="D422" i="6" a="1"/>
  <c r="D422" i="6" s="1"/>
  <c r="D423" i="6" a="1"/>
  <c r="D423" i="6" s="1"/>
  <c r="D424" i="6" a="1"/>
  <c r="D424" i="6" s="1"/>
  <c r="D425" i="6" a="1"/>
  <c r="D425" i="6" s="1"/>
  <c r="D426" i="6" a="1"/>
  <c r="D426" i="6" s="1"/>
  <c r="D427" i="6" a="1"/>
  <c r="D427" i="6" s="1"/>
  <c r="D428" i="6" a="1"/>
  <c r="D428" i="6" s="1"/>
  <c r="D429" i="6" a="1"/>
  <c r="D429" i="6" s="1"/>
  <c r="D430" i="6" a="1"/>
  <c r="D430" i="6" s="1"/>
  <c r="D431" i="6" a="1"/>
  <c r="D431" i="6" s="1"/>
  <c r="D432" i="6" a="1"/>
  <c r="D432" i="6" s="1"/>
  <c r="D433" i="6" a="1"/>
  <c r="D433" i="6" s="1"/>
  <c r="D434" i="6" a="1"/>
  <c r="D434" i="6" s="1"/>
  <c r="D435" i="6" a="1"/>
  <c r="D435" i="6" s="1"/>
  <c r="D436" i="6" a="1"/>
  <c r="D436" i="6" s="1"/>
  <c r="D437" i="6" a="1"/>
  <c r="D437" i="6" s="1"/>
  <c r="D438" i="6" a="1"/>
  <c r="D438" i="6" s="1"/>
  <c r="D439" i="6" a="1"/>
  <c r="D439" i="6" s="1"/>
  <c r="D440" i="6" a="1"/>
  <c r="D440" i="6" s="1"/>
  <c r="D441" i="6" a="1"/>
  <c r="D441" i="6" s="1"/>
  <c r="D442" i="6" a="1"/>
  <c r="D442" i="6" s="1"/>
  <c r="D443" i="6" a="1"/>
  <c r="D443" i="6" s="1"/>
  <c r="D444" i="6" a="1"/>
  <c r="D444" i="6" s="1"/>
  <c r="D445" i="6" a="1"/>
  <c r="D445" i="6" s="1"/>
  <c r="D446" i="6" a="1"/>
  <c r="D446" i="6" s="1"/>
  <c r="D447" i="6" a="1"/>
  <c r="D447" i="6" s="1"/>
  <c r="D448" i="6" a="1"/>
  <c r="D448" i="6" s="1"/>
  <c r="D449" i="6" a="1"/>
  <c r="D449" i="6" s="1"/>
  <c r="D450" i="6" a="1"/>
  <c r="D450" i="6" s="1"/>
  <c r="D451" i="6" a="1"/>
  <c r="D451" i="6" s="1"/>
  <c r="D452" i="6" a="1"/>
  <c r="D452" i="6" s="1"/>
  <c r="D453" i="6" a="1"/>
  <c r="D453" i="6" s="1"/>
  <c r="D454" i="6" a="1"/>
  <c r="D454" i="6" s="1"/>
  <c r="D455" i="6" a="1"/>
  <c r="D455" i="6" s="1"/>
  <c r="D456" i="6" a="1"/>
  <c r="D456" i="6" s="1"/>
  <c r="D457" i="6" a="1"/>
  <c r="D457" i="6" s="1"/>
  <c r="D458" i="6" a="1"/>
  <c r="D458" i="6" s="1"/>
  <c r="D459" i="6" a="1"/>
  <c r="D459" i="6" s="1"/>
  <c r="D460" i="6" a="1"/>
  <c r="D460" i="6" s="1"/>
  <c r="D461" i="6" a="1"/>
  <c r="D461" i="6" s="1"/>
  <c r="D462" i="6" a="1"/>
  <c r="D462" i="6" s="1"/>
  <c r="D463" i="6" a="1"/>
  <c r="D463" i="6" s="1"/>
  <c r="D464" i="6" a="1"/>
  <c r="D464" i="6" s="1"/>
  <c r="D465" i="6" a="1"/>
  <c r="D465" i="6" s="1"/>
  <c r="D466" i="6" a="1"/>
  <c r="D466" i="6" s="1"/>
  <c r="D467" i="6" a="1"/>
  <c r="D467" i="6" s="1"/>
  <c r="D468" i="6" a="1"/>
  <c r="D468" i="6" s="1"/>
  <c r="D469" i="6" a="1"/>
  <c r="D469" i="6" s="1"/>
  <c r="D470" i="6" a="1"/>
  <c r="D470" i="6" s="1"/>
  <c r="D471" i="6" a="1"/>
  <c r="D471" i="6" s="1"/>
  <c r="D472" i="6" a="1"/>
  <c r="D472" i="6" s="1"/>
  <c r="D473" i="6" a="1"/>
  <c r="D473" i="6" s="1"/>
  <c r="D474" i="6" a="1"/>
  <c r="D474" i="6" s="1"/>
  <c r="D475" i="6" a="1"/>
  <c r="D475" i="6" s="1"/>
  <c r="D476" i="6" a="1"/>
  <c r="D476" i="6" s="1"/>
  <c r="D477" i="6" a="1"/>
  <c r="D477" i="6" s="1"/>
  <c r="D478" i="6" a="1"/>
  <c r="D478" i="6" s="1"/>
  <c r="D479" i="6" a="1"/>
  <c r="D479" i="6" s="1"/>
  <c r="D480" i="6" a="1"/>
  <c r="D480" i="6" s="1"/>
  <c r="D481" i="6" a="1"/>
  <c r="D481" i="6" s="1"/>
  <c r="D482" i="6" a="1"/>
  <c r="D482" i="6" s="1"/>
  <c r="D483" i="6" a="1"/>
  <c r="D483" i="6" s="1"/>
  <c r="D484" i="6" a="1"/>
  <c r="D484" i="6" s="1"/>
  <c r="D485" i="6" a="1"/>
  <c r="D485" i="6" s="1"/>
  <c r="D486" i="6" a="1"/>
  <c r="D486" i="6" s="1"/>
  <c r="D487" i="6" a="1"/>
  <c r="D487" i="6" s="1"/>
  <c r="D488" i="6" a="1"/>
  <c r="D488" i="6" s="1"/>
  <c r="D489" i="6" a="1"/>
  <c r="D489" i="6" s="1"/>
  <c r="D490" i="6" a="1"/>
  <c r="D490" i="6" s="1"/>
  <c r="D491" i="6" a="1"/>
  <c r="D491" i="6" s="1"/>
  <c r="D492" i="6" a="1"/>
  <c r="D492" i="6" s="1"/>
  <c r="D493" i="6" a="1"/>
  <c r="D493" i="6" s="1"/>
  <c r="D494" i="6" a="1"/>
  <c r="D494" i="6" s="1"/>
  <c r="D495" i="6" a="1"/>
  <c r="D495" i="6" s="1"/>
  <c r="D496" i="6" a="1"/>
  <c r="D496" i="6" s="1"/>
  <c r="D497" i="6" a="1"/>
  <c r="D497" i="6" s="1"/>
  <c r="D498" i="6" a="1"/>
  <c r="D498" i="6" s="1"/>
  <c r="D499" i="6" a="1"/>
  <c r="D499" i="6" s="1"/>
  <c r="D500" i="6" a="1"/>
  <c r="D500" i="6" s="1"/>
  <c r="D501" i="6" a="1"/>
  <c r="D501" i="6" s="1"/>
  <c r="D502" i="6" a="1"/>
  <c r="D502" i="6" s="1"/>
  <c r="D503" i="6" a="1"/>
  <c r="D503" i="6" s="1"/>
  <c r="D504" i="6" a="1"/>
  <c r="D504" i="6" s="1"/>
  <c r="D505" i="6" a="1"/>
  <c r="D505" i="6" s="1"/>
  <c r="D506" i="6" a="1"/>
  <c r="D506" i="6" s="1"/>
  <c r="D507" i="6" a="1"/>
  <c r="D507" i="6" s="1"/>
  <c r="D508" i="6" a="1"/>
  <c r="D508" i="6" s="1"/>
  <c r="D509" i="6" a="1"/>
  <c r="D509" i="6" s="1"/>
  <c r="D510" i="6" a="1"/>
  <c r="D510" i="6" s="1"/>
  <c r="D512" i="6" a="1"/>
  <c r="D512" i="6" s="1"/>
  <c r="D513" i="6" a="1"/>
  <c r="D513" i="6" s="1"/>
  <c r="D514" i="6" a="1"/>
  <c r="D514" i="6" s="1"/>
  <c r="D515" i="6" a="1"/>
  <c r="D515" i="6" s="1"/>
  <c r="D516" i="6" a="1"/>
  <c r="D516" i="6" s="1"/>
  <c r="D517" i="6" a="1"/>
  <c r="D517" i="6" s="1"/>
  <c r="D518" i="6" a="1"/>
  <c r="D518" i="6" s="1"/>
  <c r="D519" i="6" a="1"/>
  <c r="D519" i="6" s="1"/>
  <c r="D520" i="6" a="1"/>
  <c r="D520" i="6" s="1"/>
  <c r="D521" i="6" a="1"/>
  <c r="D521" i="6" s="1"/>
  <c r="D522" i="6" a="1"/>
  <c r="D522" i="6" s="1"/>
  <c r="D523" i="6" a="1"/>
  <c r="D523" i="6" s="1"/>
  <c r="D524" i="6" a="1"/>
  <c r="D524" i="6" s="1"/>
  <c r="D525" i="6" a="1"/>
  <c r="D525" i="6" s="1"/>
  <c r="D526" i="6" a="1"/>
  <c r="D526" i="6" s="1"/>
  <c r="D527" i="6" a="1"/>
  <c r="D527" i="6" s="1"/>
  <c r="D528" i="6" a="1"/>
  <c r="D528" i="6" s="1"/>
  <c r="D529" i="6" a="1"/>
  <c r="D529" i="6" s="1"/>
  <c r="D530" i="6" a="1"/>
  <c r="D530" i="6" s="1"/>
  <c r="D531" i="6" a="1"/>
  <c r="D531" i="6" s="1"/>
  <c r="D532" i="6" a="1"/>
  <c r="D532" i="6" s="1"/>
  <c r="D533" i="6" a="1"/>
  <c r="D533" i="6" s="1"/>
  <c r="D534" i="6" a="1"/>
  <c r="D534" i="6" s="1"/>
  <c r="D535" i="6" a="1"/>
  <c r="D535" i="6" s="1"/>
  <c r="D536" i="6" a="1"/>
  <c r="D536" i="6" s="1"/>
  <c r="D537" i="6" a="1"/>
  <c r="D537" i="6" s="1"/>
  <c r="D538" i="6" a="1"/>
  <c r="D538" i="6" s="1"/>
  <c r="D539" i="6" a="1"/>
  <c r="D539" i="6" s="1"/>
  <c r="D540" i="6" a="1"/>
  <c r="D540" i="6" s="1"/>
  <c r="D541" i="6" a="1"/>
  <c r="D541" i="6" s="1"/>
  <c r="D542" i="6" a="1"/>
  <c r="D542" i="6" s="1"/>
  <c r="D543" i="6" a="1"/>
  <c r="D543" i="6" s="1"/>
  <c r="D544" i="6" a="1"/>
  <c r="D544" i="6" s="1"/>
  <c r="D545" i="6" a="1"/>
  <c r="D545" i="6" s="1"/>
  <c r="D546" i="6" a="1"/>
  <c r="D546" i="6" s="1"/>
  <c r="D547" i="6" a="1"/>
  <c r="D547" i="6" s="1"/>
  <c r="D548" i="6" a="1"/>
  <c r="D548" i="6" s="1"/>
  <c r="D549" i="6" a="1"/>
  <c r="D549" i="6" s="1"/>
  <c r="D550" i="6" a="1"/>
  <c r="D550" i="6" s="1"/>
  <c r="D551" i="6" a="1"/>
  <c r="D551" i="6" s="1"/>
  <c r="D552" i="6" a="1"/>
  <c r="D552" i="6" s="1"/>
  <c r="D553" i="6" a="1"/>
  <c r="D553" i="6" s="1"/>
  <c r="D554" i="6" a="1"/>
  <c r="D554" i="6" s="1"/>
  <c r="D555" i="6" a="1"/>
  <c r="D555" i="6" s="1"/>
  <c r="D556" i="6" a="1"/>
  <c r="D556" i="6" s="1"/>
  <c r="D557" i="6" a="1"/>
  <c r="D557" i="6" s="1"/>
  <c r="D558" i="6" a="1"/>
  <c r="D558" i="6" s="1"/>
  <c r="D559" i="6" a="1"/>
  <c r="D559" i="6" s="1"/>
  <c r="D560" i="6" a="1"/>
  <c r="D560" i="6" s="1"/>
  <c r="D561" i="6" a="1"/>
  <c r="D561" i="6" s="1"/>
  <c r="D562" i="6" a="1"/>
  <c r="D562" i="6" s="1"/>
  <c r="D563" i="6" a="1"/>
  <c r="D563" i="6" s="1"/>
  <c r="D564" i="6" a="1"/>
  <c r="D564" i="6" s="1"/>
  <c r="D565" i="6" a="1"/>
  <c r="D565" i="6" s="1"/>
  <c r="D566" i="6" a="1"/>
  <c r="D566" i="6" s="1"/>
  <c r="D567" i="6" a="1"/>
  <c r="D567" i="6" s="1"/>
  <c r="D568" i="6" a="1"/>
  <c r="D568" i="6" s="1"/>
  <c r="D569" i="6" a="1"/>
  <c r="D569" i="6" s="1"/>
  <c r="D570" i="6" a="1"/>
  <c r="D570" i="6" s="1"/>
  <c r="D571" i="6" a="1"/>
  <c r="D571" i="6" s="1"/>
  <c r="D572" i="6" a="1"/>
  <c r="D572" i="6" s="1"/>
  <c r="D573" i="6" a="1"/>
  <c r="D573" i="6" s="1"/>
  <c r="D574" i="6" a="1"/>
  <c r="D574" i="6" s="1"/>
  <c r="D575" i="6" a="1"/>
  <c r="D575" i="6" s="1"/>
  <c r="D576" i="6" a="1"/>
  <c r="D576" i="6" s="1"/>
  <c r="D577" i="6" a="1"/>
  <c r="D577" i="6" s="1"/>
  <c r="D578" i="6" a="1"/>
  <c r="D578" i="6" s="1"/>
  <c r="D579" i="6" a="1"/>
  <c r="D579" i="6" s="1"/>
  <c r="D580" i="6" a="1"/>
  <c r="D580" i="6" s="1"/>
  <c r="D581" i="6" a="1"/>
  <c r="D581" i="6" s="1"/>
  <c r="D582" i="6" a="1"/>
  <c r="D582" i="6" s="1"/>
  <c r="D583" i="6" a="1"/>
  <c r="D583" i="6" s="1"/>
  <c r="D584" i="6" a="1"/>
  <c r="D584" i="6" s="1"/>
  <c r="D585" i="6" a="1"/>
  <c r="D585" i="6" s="1"/>
  <c r="D586" i="6" a="1"/>
  <c r="D586" i="6" s="1"/>
  <c r="D587" i="6" a="1"/>
  <c r="D587" i="6" s="1"/>
  <c r="D588" i="6" a="1"/>
  <c r="D588" i="6" s="1"/>
  <c r="D589" i="6" a="1"/>
  <c r="D589" i="6" s="1"/>
  <c r="D590" i="6" a="1"/>
  <c r="D590" i="6" s="1"/>
  <c r="D591" i="6" a="1"/>
  <c r="D591" i="6" s="1"/>
  <c r="D592" i="6" a="1"/>
  <c r="D592" i="6" s="1"/>
  <c r="D593" i="6" a="1"/>
  <c r="D593" i="6" s="1"/>
  <c r="D594" i="6" a="1"/>
  <c r="D594" i="6" s="1"/>
  <c r="D595" i="6" a="1"/>
  <c r="D595" i="6" s="1"/>
  <c r="D596" i="6" a="1"/>
  <c r="D596" i="6" s="1"/>
  <c r="D597" i="6" a="1"/>
  <c r="D597" i="6" s="1"/>
  <c r="D598" i="6" a="1"/>
  <c r="D598" i="6" s="1"/>
  <c r="D599" i="6" a="1"/>
  <c r="D599" i="6" s="1"/>
  <c r="D600" i="6" a="1"/>
  <c r="D600" i="6" s="1"/>
  <c r="D601" i="6" a="1"/>
  <c r="D601" i="6" s="1"/>
  <c r="D602" i="6" a="1"/>
  <c r="D602" i="6" s="1"/>
  <c r="D603" i="6" a="1"/>
  <c r="D603" i="6" s="1"/>
  <c r="D604" i="6" a="1"/>
  <c r="D604" i="6" s="1"/>
  <c r="D605" i="6" a="1"/>
  <c r="D605" i="6" s="1"/>
  <c r="D606" i="6" a="1"/>
  <c r="D606" i="6" s="1"/>
  <c r="D607" i="6" a="1"/>
  <c r="D607" i="6" s="1"/>
  <c r="D608" i="6" a="1"/>
  <c r="D608" i="6" s="1"/>
  <c r="D609" i="6" a="1"/>
  <c r="D609" i="6" s="1"/>
  <c r="D610" i="6" a="1"/>
  <c r="D610" i="6" s="1"/>
  <c r="D611" i="6" a="1"/>
  <c r="D611" i="6" s="1"/>
  <c r="D612" i="6" a="1"/>
  <c r="D612" i="6" s="1"/>
  <c r="D613" i="6" a="1"/>
  <c r="D613" i="6" s="1"/>
  <c r="D614" i="6" a="1"/>
  <c r="D614" i="6" s="1"/>
  <c r="D615" i="6" a="1"/>
  <c r="D615" i="6" s="1"/>
  <c r="D616" i="6" a="1"/>
  <c r="D616" i="6" s="1"/>
  <c r="D617" i="6" a="1"/>
  <c r="D617" i="6" s="1"/>
  <c r="D618" i="6" a="1"/>
  <c r="D618" i="6" s="1"/>
  <c r="D619" i="6" a="1"/>
  <c r="D619" i="6" s="1"/>
  <c r="D620" i="6" a="1"/>
  <c r="D620" i="6" s="1"/>
  <c r="D621" i="6" a="1"/>
  <c r="D621" i="6" s="1"/>
  <c r="D622" i="6" a="1"/>
  <c r="D622" i="6" s="1"/>
  <c r="D623" i="6" a="1"/>
  <c r="D623" i="6" s="1"/>
  <c r="D624" i="6" a="1"/>
  <c r="D624" i="6" s="1"/>
  <c r="D625" i="6" a="1"/>
  <c r="D625" i="6" s="1"/>
  <c r="D626" i="6" a="1"/>
  <c r="D626" i="6" s="1"/>
  <c r="D627" i="6" a="1"/>
  <c r="D627" i="6" s="1"/>
  <c r="D628" i="6" a="1"/>
  <c r="D628" i="6" s="1"/>
  <c r="D629" i="6" a="1"/>
  <c r="D629" i="6" s="1"/>
  <c r="D630" i="6" a="1"/>
  <c r="D630" i="6" s="1"/>
  <c r="D631" i="6" a="1"/>
  <c r="D631" i="6" s="1"/>
  <c r="D632" i="6" a="1"/>
  <c r="D632" i="6" s="1"/>
  <c r="D633" i="6" a="1"/>
  <c r="D633" i="6" s="1"/>
  <c r="D634" i="6" a="1"/>
  <c r="D634" i="6" s="1"/>
  <c r="D635" i="6" a="1"/>
  <c r="D635" i="6" s="1"/>
  <c r="D636" i="6" a="1"/>
  <c r="D636" i="6" s="1"/>
  <c r="D637" i="6" a="1"/>
  <c r="D637" i="6" s="1"/>
  <c r="D638" i="6" a="1"/>
  <c r="D638" i="6" s="1"/>
  <c r="D639" i="6" a="1"/>
  <c r="D639" i="6" s="1"/>
  <c r="D640" i="6" a="1"/>
  <c r="D640" i="6" s="1"/>
  <c r="D641" i="6" a="1"/>
  <c r="D641" i="6" s="1"/>
  <c r="D642" i="6" a="1"/>
  <c r="D642" i="6" s="1"/>
  <c r="D643" i="6" a="1"/>
  <c r="D643" i="6" s="1"/>
  <c r="D644" i="6" a="1"/>
  <c r="D644" i="6" s="1"/>
  <c r="D645" i="6" a="1"/>
  <c r="D645" i="6" s="1"/>
  <c r="D646" i="6" a="1"/>
  <c r="D646" i="6" s="1"/>
  <c r="D647" i="6" a="1"/>
  <c r="D647" i="6" s="1"/>
  <c r="D648" i="6" a="1"/>
  <c r="D648" i="6" s="1"/>
  <c r="D649" i="6" a="1"/>
  <c r="D649" i="6" s="1"/>
  <c r="D650" i="6" a="1"/>
  <c r="D650" i="6" s="1"/>
  <c r="D651" i="6" a="1"/>
  <c r="D651" i="6" s="1"/>
  <c r="D652" i="6" a="1"/>
  <c r="D652" i="6" s="1"/>
  <c r="D653" i="6" a="1"/>
  <c r="D653" i="6" s="1"/>
  <c r="D654" i="6" a="1"/>
  <c r="D654" i="6" s="1"/>
  <c r="D655" i="6" a="1"/>
  <c r="D655" i="6" s="1"/>
  <c r="D656" i="6" a="1"/>
  <c r="D656" i="6" s="1"/>
  <c r="D657" i="6" a="1"/>
  <c r="D657" i="6" s="1"/>
  <c r="D658" i="6" a="1"/>
  <c r="D658" i="6" s="1"/>
  <c r="D659" i="6" a="1"/>
  <c r="D659" i="6" s="1"/>
  <c r="D660" i="6" a="1"/>
  <c r="D660" i="6" s="1"/>
  <c r="D661" i="6" a="1"/>
  <c r="D661" i="6" s="1"/>
  <c r="D662" i="6" a="1"/>
  <c r="D662" i="6" s="1"/>
  <c r="D663" i="6" a="1"/>
  <c r="D663" i="6" s="1"/>
  <c r="D664" i="6" a="1"/>
  <c r="D664" i="6" s="1"/>
  <c r="D665" i="6" a="1"/>
  <c r="D665" i="6" s="1"/>
  <c r="D666" i="6" a="1"/>
  <c r="D666" i="6" s="1"/>
  <c r="D667" i="6" a="1"/>
  <c r="D667" i="6" s="1"/>
  <c r="D668" i="6" a="1"/>
  <c r="D668" i="6" s="1"/>
  <c r="D669" i="6" a="1"/>
  <c r="D669" i="6" s="1"/>
  <c r="D670" i="6" a="1"/>
  <c r="D670" i="6" s="1"/>
  <c r="D671" i="6" a="1"/>
  <c r="D671" i="6" s="1"/>
  <c r="D672" i="6" a="1"/>
  <c r="D672" i="6" s="1"/>
  <c r="D673" i="6" a="1"/>
  <c r="D673" i="6" s="1"/>
  <c r="D674" i="6" a="1"/>
  <c r="D674" i="6" s="1"/>
  <c r="D675" i="6" a="1"/>
  <c r="D675" i="6" s="1"/>
  <c r="D676" i="6" a="1"/>
  <c r="D676" i="6" s="1"/>
  <c r="D677" i="6" a="1"/>
  <c r="D677" i="6" s="1"/>
  <c r="D678" i="6" a="1"/>
  <c r="D678" i="6" s="1"/>
  <c r="D679" i="6" a="1"/>
  <c r="D679" i="6" s="1"/>
  <c r="D680" i="6" a="1"/>
  <c r="D680" i="6" s="1"/>
  <c r="D681" i="6" a="1"/>
  <c r="D681" i="6" s="1"/>
  <c r="D682" i="6" a="1"/>
  <c r="D682" i="6" s="1"/>
  <c r="D683" i="6" a="1"/>
  <c r="D683" i="6" s="1"/>
  <c r="D684" i="6" a="1"/>
  <c r="D684" i="6" s="1"/>
  <c r="D685" i="6" a="1"/>
  <c r="D685" i="6" s="1"/>
  <c r="D686" i="6" a="1"/>
  <c r="D686" i="6" s="1"/>
  <c r="D687" i="6" a="1"/>
  <c r="D687" i="6" s="1"/>
  <c r="D688" i="6" a="1"/>
  <c r="D688" i="6" s="1"/>
  <c r="D689" i="6" a="1"/>
  <c r="D689" i="6" s="1"/>
  <c r="D690" i="6" a="1"/>
  <c r="D690" i="6" s="1"/>
  <c r="D691" i="6" a="1"/>
  <c r="D691" i="6" s="1"/>
  <c r="D692" i="6" a="1"/>
  <c r="D692" i="6" s="1"/>
  <c r="D693" i="6" a="1"/>
  <c r="D693" i="6" s="1"/>
  <c r="D694" i="6" a="1"/>
  <c r="D694" i="6" s="1"/>
  <c r="D695" i="6" a="1"/>
  <c r="D695" i="6" s="1"/>
  <c r="D696" i="6" a="1"/>
  <c r="D696" i="6" s="1"/>
  <c r="D697" i="6" a="1"/>
  <c r="D697" i="6" s="1"/>
  <c r="D698" i="6" a="1"/>
  <c r="D698" i="6" s="1"/>
  <c r="D699" i="6" a="1"/>
  <c r="D699" i="6" s="1"/>
  <c r="D700" i="6" a="1"/>
  <c r="D700" i="6" s="1"/>
  <c r="D701" i="6" a="1"/>
  <c r="D701" i="6" s="1"/>
  <c r="D702" i="6" a="1"/>
  <c r="D702" i="6" s="1"/>
  <c r="D703" i="6" a="1"/>
  <c r="D703" i="6" s="1"/>
  <c r="D704" i="6" a="1"/>
  <c r="D704" i="6" s="1"/>
  <c r="D705" i="6" a="1"/>
  <c r="D705" i="6" s="1"/>
  <c r="D706" i="6" a="1"/>
  <c r="D706" i="6" s="1"/>
  <c r="D707" i="6" a="1"/>
  <c r="D707" i="6" s="1"/>
  <c r="D708" i="6" a="1"/>
  <c r="D708" i="6" s="1"/>
  <c r="D709" i="6" a="1"/>
  <c r="D709" i="6" s="1"/>
  <c r="D710" i="6" a="1"/>
  <c r="D710" i="6" s="1"/>
  <c r="D711" i="6" a="1"/>
  <c r="D711" i="6" s="1"/>
  <c r="D712" i="6" a="1"/>
  <c r="D712" i="6" s="1"/>
  <c r="D713" i="6" a="1"/>
  <c r="D713" i="6" s="1"/>
  <c r="D714" i="6" a="1"/>
  <c r="D714" i="6" s="1"/>
  <c r="D715" i="6" a="1"/>
  <c r="D715" i="6" s="1"/>
  <c r="D716" i="6" a="1"/>
  <c r="D716" i="6" s="1"/>
  <c r="D717" i="6" a="1"/>
  <c r="D717" i="6" s="1"/>
  <c r="D718" i="6" a="1"/>
  <c r="D718" i="6" s="1"/>
  <c r="D719" i="6" a="1"/>
  <c r="D719" i="6" s="1"/>
  <c r="D720" i="6" a="1"/>
  <c r="D720" i="6" s="1"/>
  <c r="D721" i="6" a="1"/>
  <c r="D721" i="6" s="1"/>
  <c r="D722" i="6" a="1"/>
  <c r="D722" i="6" s="1"/>
  <c r="D723" i="6" a="1"/>
  <c r="D723" i="6" s="1"/>
  <c r="D724" i="6" a="1"/>
  <c r="D724" i="6" s="1"/>
  <c r="D725" i="6" a="1"/>
  <c r="D725" i="6" s="1"/>
  <c r="D726" i="6" a="1"/>
  <c r="D726" i="6" s="1"/>
  <c r="D727" i="6" a="1"/>
  <c r="D727" i="6" s="1"/>
  <c r="D728" i="6" a="1"/>
  <c r="D728" i="6" s="1"/>
  <c r="D729" i="6" a="1"/>
  <c r="D729" i="6" s="1"/>
  <c r="D730" i="6" a="1"/>
  <c r="D730" i="6" s="1"/>
  <c r="D731" i="6" a="1"/>
  <c r="D731" i="6" s="1"/>
  <c r="D732" i="6" a="1"/>
  <c r="D732" i="6" s="1"/>
  <c r="D733" i="6" a="1"/>
  <c r="D733" i="6" s="1"/>
  <c r="D734" i="6" a="1"/>
  <c r="D734" i="6" s="1"/>
  <c r="D735" i="6" a="1"/>
  <c r="D735" i="6" s="1"/>
  <c r="D736" i="6" a="1"/>
  <c r="D736" i="6" s="1"/>
  <c r="D737" i="6" a="1"/>
  <c r="D737" i="6" s="1"/>
  <c r="D738" i="6" a="1"/>
  <c r="D738" i="6" s="1"/>
  <c r="D739" i="6" a="1"/>
  <c r="D739" i="6" s="1"/>
  <c r="D740" i="6" a="1"/>
  <c r="D740" i="6" s="1"/>
  <c r="D741" i="6" a="1"/>
  <c r="D741" i="6" s="1"/>
  <c r="D742" i="6" a="1"/>
  <c r="D742" i="6" s="1"/>
  <c r="D743" i="6" a="1"/>
  <c r="D743" i="6" s="1"/>
  <c r="D744" i="6" a="1"/>
  <c r="D744" i="6" s="1"/>
  <c r="D745" i="6" a="1"/>
  <c r="D745" i="6" s="1"/>
  <c r="D746" i="6" a="1"/>
  <c r="D746" i="6" s="1"/>
  <c r="D747" i="6" a="1"/>
  <c r="D747" i="6" s="1"/>
  <c r="D748" i="6" a="1"/>
  <c r="D748" i="6" s="1"/>
  <c r="D749" i="6" a="1"/>
  <c r="D749" i="6" s="1"/>
  <c r="D750" i="6" a="1"/>
  <c r="D750" i="6" s="1"/>
  <c r="D751" i="6" a="1"/>
  <c r="D751" i="6" s="1"/>
  <c r="D752" i="6" a="1"/>
  <c r="D752" i="6" s="1"/>
  <c r="D753" i="6" a="1"/>
  <c r="D753" i="6" s="1"/>
  <c r="D754" i="6" a="1"/>
  <c r="D754" i="6" s="1"/>
  <c r="D755" i="6" a="1"/>
  <c r="D755" i="6" s="1"/>
  <c r="D756" i="6" a="1"/>
  <c r="D756" i="6" s="1"/>
  <c r="D757" i="6" a="1"/>
  <c r="D757" i="6" s="1"/>
  <c r="D758" i="6" a="1"/>
  <c r="D758" i="6" s="1"/>
  <c r="D759" i="6" a="1"/>
  <c r="D759" i="6" s="1"/>
  <c r="D760" i="6" a="1"/>
  <c r="D760" i="6" s="1"/>
  <c r="D761" i="6" a="1"/>
  <c r="D761" i="6" s="1"/>
  <c r="D762" i="6" a="1"/>
  <c r="D762" i="6" s="1"/>
  <c r="D763" i="6" a="1"/>
  <c r="D763" i="6" s="1"/>
  <c r="D764" i="6" a="1"/>
  <c r="D764" i="6" s="1"/>
  <c r="D765" i="6" a="1"/>
  <c r="D765" i="6" s="1"/>
  <c r="D766" i="6" a="1"/>
  <c r="D766" i="6" s="1"/>
  <c r="D767" i="6" a="1"/>
  <c r="D767" i="6" s="1"/>
  <c r="D768" i="6" a="1"/>
  <c r="D768" i="6" s="1"/>
  <c r="D769" i="6" a="1"/>
  <c r="D769" i="6" s="1"/>
  <c r="D770" i="6" a="1"/>
  <c r="D770" i="6" s="1"/>
  <c r="D771" i="6" a="1"/>
  <c r="D771" i="6" s="1"/>
  <c r="D772" i="6" a="1"/>
  <c r="D772" i="6" s="1"/>
  <c r="D773" i="6" a="1"/>
  <c r="D773" i="6" s="1"/>
  <c r="D774" i="6" a="1"/>
  <c r="D774" i="6" s="1"/>
  <c r="D775" i="6" a="1"/>
  <c r="D775" i="6" s="1"/>
  <c r="D776" i="6" a="1"/>
  <c r="D776" i="6" s="1"/>
  <c r="D777" i="6" a="1"/>
  <c r="D777" i="6" s="1"/>
  <c r="D778" i="6" a="1"/>
  <c r="D778" i="6" s="1"/>
  <c r="D779" i="6" a="1"/>
  <c r="D779" i="6" s="1"/>
  <c r="D780" i="6" a="1"/>
  <c r="D780" i="6" s="1"/>
  <c r="D781" i="6" a="1"/>
  <c r="D781" i="6" s="1"/>
  <c r="D782" i="6" a="1"/>
  <c r="D782" i="6" s="1"/>
  <c r="D783" i="6" a="1"/>
  <c r="D783" i="6" s="1"/>
  <c r="D784" i="6" a="1"/>
  <c r="D784" i="6" s="1"/>
  <c r="D785" i="6" a="1"/>
  <c r="D785" i="6" s="1"/>
  <c r="D786" i="6" a="1"/>
  <c r="D786" i="6" s="1"/>
  <c r="D787" i="6" a="1"/>
  <c r="D787" i="6" s="1"/>
  <c r="D788" i="6" a="1"/>
  <c r="D788" i="6" s="1"/>
  <c r="D789" i="6" a="1"/>
  <c r="D789" i="6" s="1"/>
  <c r="D790" i="6" a="1"/>
  <c r="D790" i="6" s="1"/>
  <c r="D791" i="6" a="1"/>
  <c r="D791" i="6" s="1"/>
  <c r="D792" i="6" a="1"/>
  <c r="D792" i="6" s="1"/>
  <c r="D793" i="6" a="1"/>
  <c r="D793" i="6" s="1"/>
  <c r="D794" i="6" a="1"/>
  <c r="D794" i="6" s="1"/>
  <c r="D795" i="6" a="1"/>
  <c r="D795" i="6" s="1"/>
  <c r="D796" i="6" a="1"/>
  <c r="D796" i="6" s="1"/>
  <c r="D797" i="6" a="1"/>
  <c r="D797" i="6" s="1"/>
  <c r="D798" i="6" a="1"/>
  <c r="D798" i="6" s="1"/>
  <c r="D799" i="6" a="1"/>
  <c r="D799" i="6" s="1"/>
  <c r="D800" i="6" a="1"/>
  <c r="D800" i="6" s="1"/>
  <c r="D801" i="6" a="1"/>
  <c r="D801" i="6" s="1"/>
  <c r="D802" i="6" a="1"/>
  <c r="D802" i="6" s="1"/>
  <c r="D803" i="6" a="1"/>
  <c r="D803" i="6" s="1"/>
  <c r="D804" i="6" a="1"/>
  <c r="D804" i="6" s="1"/>
  <c r="D805" i="6" a="1"/>
  <c r="D805" i="6" s="1"/>
  <c r="D806" i="6" a="1"/>
  <c r="D806" i="6" s="1"/>
  <c r="D807" i="6" a="1"/>
  <c r="D807" i="6" s="1"/>
  <c r="D808" i="6" a="1"/>
  <c r="D808" i="6" s="1"/>
  <c r="D809" i="6" a="1"/>
  <c r="D809" i="6" s="1"/>
  <c r="D810" i="6" a="1"/>
  <c r="D810" i="6" s="1"/>
  <c r="D811" i="6" a="1"/>
  <c r="D811" i="6" s="1"/>
  <c r="D812" i="6" a="1"/>
  <c r="D812" i="6" s="1"/>
  <c r="D813" i="6" a="1"/>
  <c r="D813" i="6" s="1"/>
  <c r="D814" i="6" a="1"/>
  <c r="D814" i="6" s="1"/>
  <c r="D815" i="6" a="1"/>
  <c r="D815" i="6" s="1"/>
  <c r="D816" i="6" a="1"/>
  <c r="D816" i="6" s="1"/>
  <c r="D817" i="6" a="1"/>
  <c r="D817" i="6" s="1"/>
  <c r="D818" i="6" a="1"/>
  <c r="D818" i="6" s="1"/>
  <c r="D819" i="6" a="1"/>
  <c r="D819" i="6" s="1"/>
  <c r="D820" i="6" a="1"/>
  <c r="D820" i="6" s="1"/>
  <c r="D821" i="6" a="1"/>
  <c r="D821" i="6" s="1"/>
  <c r="D822" i="6" a="1"/>
  <c r="D822" i="6" s="1"/>
  <c r="D823" i="6" a="1"/>
  <c r="D823" i="6" s="1"/>
  <c r="D824" i="6" a="1"/>
  <c r="D824" i="6" s="1"/>
  <c r="D825" i="6" a="1"/>
  <c r="D825" i="6" s="1"/>
  <c r="D826" i="6" a="1"/>
  <c r="D826" i="6" s="1"/>
  <c r="D827" i="6" a="1"/>
  <c r="D827" i="6" s="1"/>
  <c r="D828" i="6" a="1"/>
  <c r="D828" i="6" s="1"/>
  <c r="D829" i="6" a="1"/>
  <c r="D829" i="6" s="1"/>
  <c r="D830" i="6" a="1"/>
  <c r="D830" i="6" s="1"/>
  <c r="D831" i="6" a="1"/>
  <c r="D831" i="6" s="1"/>
  <c r="D832" i="6" a="1"/>
  <c r="D832" i="6" s="1"/>
  <c r="D833" i="6" a="1"/>
  <c r="D833" i="6" s="1"/>
  <c r="D834" i="6" a="1"/>
  <c r="D834" i="6" s="1"/>
  <c r="D835" i="6" a="1"/>
  <c r="D835" i="6" s="1"/>
  <c r="D836" i="6" a="1"/>
  <c r="D836" i="6" s="1"/>
  <c r="D837" i="6" a="1"/>
  <c r="D837" i="6" s="1"/>
  <c r="D838" i="6" a="1"/>
  <c r="D838" i="6" s="1"/>
  <c r="D839" i="6" a="1"/>
  <c r="D839" i="6" s="1"/>
  <c r="D840" i="6" a="1"/>
  <c r="D840" i="6" s="1"/>
  <c r="D841" i="6" a="1"/>
  <c r="D841" i="6" s="1"/>
  <c r="D842" i="6" a="1"/>
  <c r="D842" i="6" s="1"/>
  <c r="D843" i="6" a="1"/>
  <c r="D843" i="6" s="1"/>
  <c r="D844" i="6" a="1"/>
  <c r="D844" i="6" s="1"/>
  <c r="D845" i="6" a="1"/>
  <c r="D845" i="6" s="1"/>
  <c r="D846" i="6" a="1"/>
  <c r="D846" i="6" s="1"/>
  <c r="D847" i="6" a="1"/>
  <c r="D847" i="6" s="1"/>
  <c r="D848" i="6" a="1"/>
  <c r="D848" i="6" s="1"/>
  <c r="D849" i="6" a="1"/>
  <c r="D849" i="6" s="1"/>
  <c r="D850" i="6" a="1"/>
  <c r="D850" i="6" s="1"/>
  <c r="D851" i="6" a="1"/>
  <c r="D851" i="6" s="1"/>
  <c r="D852" i="6" a="1"/>
  <c r="D852" i="6" s="1"/>
  <c r="D853" i="6" a="1"/>
  <c r="D853" i="6" s="1"/>
  <c r="D854" i="6" a="1"/>
  <c r="D854" i="6" s="1"/>
  <c r="D855" i="6" a="1"/>
  <c r="D855" i="6" s="1"/>
  <c r="D856" i="6" a="1"/>
  <c r="D856" i="6" s="1"/>
  <c r="D857" i="6" a="1"/>
  <c r="D857" i="6" s="1"/>
  <c r="D858" i="6" a="1"/>
  <c r="D858" i="6" s="1"/>
  <c r="D859" i="6" a="1"/>
  <c r="D859" i="6" s="1"/>
  <c r="D860" i="6" a="1"/>
  <c r="D860" i="6" s="1"/>
  <c r="D861" i="6" a="1"/>
  <c r="D861" i="6" s="1"/>
  <c r="D862" i="6" a="1"/>
  <c r="D862" i="6" s="1"/>
  <c r="D863" i="6" a="1"/>
  <c r="D863" i="6" s="1"/>
  <c r="D864" i="6" a="1"/>
  <c r="D864" i="6" s="1"/>
  <c r="D865" i="6" a="1"/>
  <c r="D865" i="6" s="1"/>
  <c r="D866" i="6" a="1"/>
  <c r="D866" i="6" s="1"/>
  <c r="D867" i="6" a="1"/>
  <c r="D867" i="6" s="1"/>
  <c r="D868" i="6" a="1"/>
  <c r="D868" i="6" s="1"/>
  <c r="D869" i="6" a="1"/>
  <c r="D869" i="6" s="1"/>
  <c r="D870" i="6" a="1"/>
  <c r="D870" i="6" s="1"/>
  <c r="D871" i="6" a="1"/>
  <c r="D871" i="6" s="1"/>
  <c r="D872" i="6" a="1"/>
  <c r="D872" i="6" s="1"/>
  <c r="D873" i="6" a="1"/>
  <c r="D873" i="6" s="1"/>
  <c r="D874" i="6" a="1"/>
  <c r="D874" i="6" s="1"/>
  <c r="D875" i="6" a="1"/>
  <c r="D875" i="6" s="1"/>
  <c r="D876" i="6" a="1"/>
  <c r="D876" i="6" s="1"/>
  <c r="D877" i="6" a="1"/>
  <c r="D877" i="6" s="1"/>
  <c r="D878" i="6" a="1"/>
  <c r="D878" i="6" s="1"/>
  <c r="D879" i="6" a="1"/>
  <c r="D879" i="6" s="1"/>
  <c r="D880" i="6" a="1"/>
  <c r="D880" i="6" s="1"/>
  <c r="D881" i="6" a="1"/>
  <c r="D881" i="6" s="1"/>
  <c r="D882" i="6" a="1"/>
  <c r="D882" i="6" s="1"/>
  <c r="D883" i="6" a="1"/>
  <c r="D883" i="6" s="1"/>
  <c r="D884" i="6" a="1"/>
  <c r="D884" i="6" s="1"/>
  <c r="D885" i="6" a="1"/>
  <c r="D885" i="6" s="1"/>
  <c r="D886" i="6" a="1"/>
  <c r="D886" i="6" s="1"/>
  <c r="D887" i="6" a="1"/>
  <c r="D887" i="6" s="1"/>
  <c r="D888" i="6" a="1"/>
  <c r="D888" i="6" s="1"/>
  <c r="D889" i="6" a="1"/>
  <c r="D889" i="6" s="1"/>
  <c r="D890" i="6" a="1"/>
  <c r="D890" i="6" s="1"/>
  <c r="D891" i="6" a="1"/>
  <c r="D891" i="6" s="1"/>
  <c r="D892" i="6" a="1"/>
  <c r="D892" i="6" s="1"/>
  <c r="D893" i="6" a="1"/>
  <c r="D893" i="6" s="1"/>
  <c r="D894" i="6" a="1"/>
  <c r="D894" i="6" s="1"/>
  <c r="D895" i="6" a="1"/>
  <c r="D895" i="6" s="1"/>
  <c r="D896" i="6" a="1"/>
  <c r="D896" i="6" s="1"/>
  <c r="D897" i="6" a="1"/>
  <c r="D897" i="6" s="1"/>
  <c r="D898" i="6" a="1"/>
  <c r="D898" i="6" s="1"/>
  <c r="D899" i="6" a="1"/>
  <c r="D899" i="6" s="1"/>
  <c r="D900" i="6" a="1"/>
  <c r="D900" i="6" s="1"/>
  <c r="D901" i="6" a="1"/>
  <c r="D901" i="6" s="1"/>
  <c r="D902" i="6" a="1"/>
  <c r="D902" i="6" s="1"/>
  <c r="D903" i="6" a="1"/>
  <c r="D903" i="6" s="1"/>
  <c r="D904" i="6" a="1"/>
  <c r="D904" i="6" s="1"/>
  <c r="D905" i="6" a="1"/>
  <c r="D905" i="6" s="1"/>
  <c r="D906" i="6" a="1"/>
  <c r="D906" i="6" s="1"/>
  <c r="D907" i="6" a="1"/>
  <c r="D907" i="6" s="1"/>
  <c r="D908" i="6" a="1"/>
  <c r="D908" i="6" s="1"/>
  <c r="D909" i="6" a="1"/>
  <c r="D909" i="6" s="1"/>
  <c r="D910" i="6" a="1"/>
  <c r="D910" i="6" s="1"/>
  <c r="D911" i="6" a="1"/>
  <c r="D911" i="6" s="1"/>
  <c r="D912" i="6" a="1"/>
  <c r="D912" i="6" s="1"/>
  <c r="D913" i="6" a="1"/>
  <c r="D913" i="6" s="1"/>
  <c r="D914" i="6" a="1"/>
  <c r="D914" i="6" s="1"/>
  <c r="D915" i="6" a="1"/>
  <c r="D915" i="6" s="1"/>
  <c r="D916" i="6" a="1"/>
  <c r="D916" i="6" s="1"/>
  <c r="D917" i="6" a="1"/>
  <c r="D917" i="6" s="1"/>
  <c r="D918" i="6" a="1"/>
  <c r="D918" i="6" s="1"/>
  <c r="D919" i="6" a="1"/>
  <c r="D919" i="6" s="1"/>
  <c r="D920" i="6" a="1"/>
  <c r="D920" i="6" s="1"/>
  <c r="D921" i="6" a="1"/>
  <c r="D921" i="6" s="1"/>
  <c r="D922" i="6" a="1"/>
  <c r="D922" i="6" s="1"/>
  <c r="D923" i="6" a="1"/>
  <c r="D923" i="6" s="1"/>
  <c r="D924" i="6" a="1"/>
  <c r="D924" i="6" s="1"/>
  <c r="D925" i="6" a="1"/>
  <c r="D925" i="6" s="1"/>
  <c r="D926" i="6" a="1"/>
  <c r="D926" i="6" s="1"/>
  <c r="D927" i="6" a="1"/>
  <c r="D927" i="6" s="1"/>
  <c r="D928" i="6" a="1"/>
  <c r="D928" i="6" s="1"/>
  <c r="D929" i="6" a="1"/>
  <c r="D929" i="6" s="1"/>
  <c r="D930" i="6" a="1"/>
  <c r="D930" i="6" s="1"/>
  <c r="D931" i="6" a="1"/>
  <c r="D931" i="6" s="1"/>
  <c r="D932" i="6" a="1"/>
  <c r="D932" i="6" s="1"/>
  <c r="D933" i="6" a="1"/>
  <c r="D933" i="6" s="1"/>
  <c r="D934" i="6" a="1"/>
  <c r="D934" i="6" s="1"/>
  <c r="D935" i="6" a="1"/>
  <c r="D935" i="6" s="1"/>
  <c r="D936" i="6" a="1"/>
  <c r="D936" i="6" s="1"/>
  <c r="D937" i="6" a="1"/>
  <c r="D937" i="6" s="1"/>
  <c r="D938" i="6" a="1"/>
  <c r="D938" i="6" s="1"/>
  <c r="D939" i="6" a="1"/>
  <c r="D939" i="6" s="1"/>
  <c r="D940" i="6" a="1"/>
  <c r="D940" i="6" s="1"/>
  <c r="D941" i="6" a="1"/>
  <c r="D941" i="6" s="1"/>
  <c r="D942" i="6" a="1"/>
  <c r="D942" i="6" s="1"/>
  <c r="D943" i="6" a="1"/>
  <c r="D943" i="6" s="1"/>
  <c r="D944" i="6" a="1"/>
  <c r="D944" i="6" s="1"/>
  <c r="D945" i="6" a="1"/>
  <c r="D945" i="6" s="1"/>
  <c r="D946" i="6" a="1"/>
  <c r="D946" i="6" s="1"/>
  <c r="D947" i="6" a="1"/>
  <c r="D947" i="6" s="1"/>
  <c r="D948" i="6" a="1"/>
  <c r="D948" i="6" s="1"/>
  <c r="D949" i="6" a="1"/>
  <c r="D949" i="6" s="1"/>
  <c r="D950" i="6" a="1"/>
  <c r="D950" i="6" s="1"/>
  <c r="D951" i="6" a="1"/>
  <c r="D951" i="6" s="1"/>
  <c r="D952" i="6" a="1"/>
  <c r="D952" i="6" s="1"/>
  <c r="D953" i="6" a="1"/>
  <c r="D953" i="6" s="1"/>
  <c r="D954" i="6" a="1"/>
  <c r="D954" i="6" s="1"/>
  <c r="D955" i="6" a="1"/>
  <c r="D955" i="6" s="1"/>
  <c r="D956" i="6" a="1"/>
  <c r="D956" i="6" s="1"/>
  <c r="D957" i="6" a="1"/>
  <c r="D957" i="6" s="1"/>
  <c r="D958" i="6" a="1"/>
  <c r="D958" i="6" s="1"/>
  <c r="D959" i="6" a="1"/>
  <c r="D959" i="6" s="1"/>
  <c r="D960" i="6" a="1"/>
  <c r="D960" i="6" s="1"/>
  <c r="D961" i="6" a="1"/>
  <c r="D961" i="6" s="1"/>
  <c r="D962" i="6" a="1"/>
  <c r="D962" i="6" s="1"/>
  <c r="D963" i="6" a="1"/>
  <c r="D963" i="6" s="1"/>
  <c r="D964" i="6" a="1"/>
  <c r="D964" i="6" s="1"/>
  <c r="D965" i="6" a="1"/>
  <c r="D965" i="6" s="1"/>
  <c r="D966" i="6" a="1"/>
  <c r="D966" i="6" s="1"/>
  <c r="D967" i="6" a="1"/>
  <c r="D967" i="6" s="1"/>
  <c r="D968" i="6" a="1"/>
  <c r="D968" i="6" s="1"/>
  <c r="D969" i="6" a="1"/>
  <c r="D969" i="6" s="1"/>
  <c r="D970" i="6" a="1"/>
  <c r="D970" i="6" s="1"/>
  <c r="D971" i="6" a="1"/>
  <c r="D971" i="6" s="1"/>
  <c r="D972" i="6" a="1"/>
  <c r="D972" i="6" s="1"/>
  <c r="D973" i="6" a="1"/>
  <c r="D973" i="6" s="1"/>
  <c r="D974" i="6" a="1"/>
  <c r="D974" i="6" s="1"/>
  <c r="D975" i="6" a="1"/>
  <c r="D975" i="6" s="1"/>
  <c r="D976" i="6" a="1"/>
  <c r="D976" i="6" s="1"/>
  <c r="D977" i="6" a="1"/>
  <c r="D977" i="6" s="1"/>
  <c r="D978" i="6" a="1"/>
  <c r="D978" i="6" s="1"/>
  <c r="D979" i="6" a="1"/>
  <c r="D979" i="6" s="1"/>
  <c r="D980" i="6" a="1"/>
  <c r="D980" i="6" s="1"/>
  <c r="D981" i="6" a="1"/>
  <c r="D981" i="6" s="1"/>
  <c r="D982" i="6" a="1"/>
  <c r="D982" i="6" s="1"/>
  <c r="D983" i="6" a="1"/>
  <c r="D983" i="6" s="1"/>
  <c r="D984" i="6" a="1"/>
  <c r="D984" i="6" s="1"/>
  <c r="D985" i="6" a="1"/>
  <c r="D985" i="6" s="1"/>
  <c r="D986" i="6" a="1"/>
  <c r="D986" i="6" s="1"/>
  <c r="D987" i="6" a="1"/>
  <c r="D987" i="6" s="1"/>
  <c r="D988" i="6" a="1"/>
  <c r="D988" i="6" s="1"/>
  <c r="D989" i="6" a="1"/>
  <c r="D989" i="6" s="1"/>
  <c r="D990" i="6" a="1"/>
  <c r="D990" i="6" s="1"/>
  <c r="D991" i="6" a="1"/>
  <c r="D991" i="6" s="1"/>
  <c r="D992" i="6" a="1"/>
  <c r="D992" i="6" s="1"/>
  <c r="D993" i="6" a="1"/>
  <c r="D993" i="6" s="1"/>
  <c r="D994" i="6" a="1"/>
  <c r="D994" i="6" s="1"/>
  <c r="D995" i="6" a="1"/>
  <c r="D995" i="6" s="1"/>
  <c r="D996" i="6" a="1"/>
  <c r="D996" i="6" s="1"/>
  <c r="D997" i="6" a="1"/>
  <c r="D997" i="6" s="1"/>
  <c r="D998" i="6" a="1"/>
  <c r="D998" i="6" s="1"/>
  <c r="D999" i="6" a="1"/>
  <c r="D999" i="6" s="1"/>
  <c r="D1000" i="6" a="1"/>
  <c r="D1000" i="6" s="1"/>
  <c r="D1001" i="6" a="1"/>
  <c r="D1001" i="6" s="1"/>
  <c r="D1002" i="6" a="1"/>
  <c r="D1002" i="6" s="1"/>
  <c r="D75" i="6" a="1"/>
  <c r="D75" i="6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3" i="6" a="1"/>
  <c r="D3" i="6" s="1"/>
  <c r="A3" i="6" a="1"/>
  <c r="A3" i="6" s="1"/>
  <c r="B1" i="6"/>
  <c r="O2" i="5"/>
  <c r="O5" i="5"/>
  <c r="N26" i="5" a="1"/>
  <c r="N26" i="5" s="1"/>
  <c r="N27" i="5" a="1"/>
  <c r="N27" i="5" s="1"/>
  <c r="N28" i="5" a="1"/>
  <c r="N28" i="5" s="1"/>
  <c r="M5" i="5" l="1"/>
  <c r="M2" i="5"/>
  <c r="C3" i="2" l="1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2" i="2" a="1"/>
  <c r="C2" i="2" s="1"/>
  <c r="C1" i="6"/>
  <c r="J50" i="4" a="1"/>
  <c r="J50" i="4" s="1"/>
  <c r="J51" i="4" a="1"/>
  <c r="J51" i="4" s="1"/>
  <c r="J52" i="4" a="1"/>
  <c r="J52" i="4" s="1"/>
  <c r="J53" i="4" a="1"/>
  <c r="J53" i="4" s="1"/>
  <c r="J54" i="4" a="1"/>
  <c r="J54" i="4" s="1"/>
  <c r="J55" i="4" a="1"/>
  <c r="J55" i="4" s="1"/>
  <c r="B30" i="5"/>
  <c r="B9" i="5"/>
  <c r="A72" i="4" a="1"/>
  <c r="A72" i="4" s="1"/>
  <c r="A71" i="4" a="1"/>
  <c r="A71" i="4" s="1"/>
  <c r="A70" i="4" a="1"/>
  <c r="A70" i="4" s="1"/>
  <c r="A69" i="4" a="1"/>
  <c r="A69" i="4" s="1"/>
  <c r="A68" i="4" a="1"/>
  <c r="A68" i="4" s="1"/>
  <c r="A67" i="4" a="1"/>
  <c r="A67" i="4" s="1"/>
  <c r="A66" i="4" a="1"/>
  <c r="A66" i="4" s="1"/>
  <c r="A65" i="4" a="1"/>
  <c r="A65" i="4" s="1"/>
  <c r="D64" i="4" a="1"/>
  <c r="D64" i="4" s="1"/>
  <c r="A64" i="4" a="1"/>
  <c r="A64" i="4" s="1"/>
  <c r="D63" i="4" a="1"/>
  <c r="D63" i="4" s="1"/>
  <c r="A63" i="4" a="1"/>
  <c r="A63" i="4" s="1"/>
  <c r="D62" i="4" a="1"/>
  <c r="D62" i="4" s="1"/>
  <c r="A62" i="4" a="1"/>
  <c r="A62" i="4" s="1"/>
  <c r="D61" i="4" a="1"/>
  <c r="D61" i="4" s="1"/>
  <c r="D60" i="4" a="1"/>
  <c r="D60" i="4" s="1"/>
  <c r="J59" i="4" a="1"/>
  <c r="J59" i="4" s="1"/>
  <c r="D59" i="4" a="1"/>
  <c r="D59" i="4" s="1"/>
  <c r="J58" i="4" a="1"/>
  <c r="J58" i="4" s="1"/>
  <c r="D58" i="4" a="1"/>
  <c r="D58" i="4" s="1"/>
  <c r="J57" i="4" a="1"/>
  <c r="J57" i="4" s="1"/>
  <c r="D57" i="4" a="1"/>
  <c r="D57" i="4" s="1"/>
  <c r="J56" i="4" a="1"/>
  <c r="J56" i="4" s="1"/>
  <c r="B50" i="4" a="1"/>
  <c r="B50" i="4" s="1"/>
  <c r="A31" i="4"/>
  <c r="J30" i="4" a="1"/>
  <c r="J30" i="4" s="1"/>
  <c r="D30" i="4" a="1"/>
  <c r="D30" i="4" s="1"/>
  <c r="A30" i="4" a="1"/>
  <c r="A30" i="4" s="1"/>
  <c r="J29" i="4" a="1"/>
  <c r="J29" i="4" s="1"/>
  <c r="D29" i="4" a="1"/>
  <c r="D29" i="4" s="1"/>
  <c r="A29" i="4" a="1"/>
  <c r="A29" i="4" s="1"/>
  <c r="J28" i="4" a="1"/>
  <c r="J28" i="4" s="1"/>
  <c r="D28" i="4" a="1"/>
  <c r="D28" i="4" s="1"/>
  <c r="A28" i="4" a="1"/>
  <c r="A28" i="4" s="1"/>
  <c r="J27" i="4" a="1"/>
  <c r="J27" i="4" s="1"/>
  <c r="D27" i="4" a="1"/>
  <c r="D27" i="4" s="1"/>
  <c r="A27" i="4" a="1"/>
  <c r="A27" i="4" s="1"/>
  <c r="J26" i="4" a="1"/>
  <c r="J26" i="4" s="1"/>
  <c r="D26" i="4" a="1"/>
  <c r="D26" i="4" s="1"/>
  <c r="A26" i="4" a="1"/>
  <c r="A26" i="4" s="1"/>
  <c r="J25" i="4" a="1"/>
  <c r="J25" i="4" s="1"/>
  <c r="D25" i="4" a="1"/>
  <c r="D25" i="4" s="1"/>
  <c r="A25" i="4" a="1"/>
  <c r="A25" i="4" s="1"/>
  <c r="J24" i="4" a="1"/>
  <c r="J24" i="4" s="1"/>
  <c r="D24" i="4" a="1"/>
  <c r="D24" i="4" s="1"/>
  <c r="J23" i="4" a="1"/>
  <c r="J23" i="4" s="1"/>
  <c r="A2" i="4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6" i="4" l="1" a="1"/>
  <c r="A6" i="4" s="1"/>
  <c r="A8" i="4" a="1"/>
  <c r="A8" i="4" s="1"/>
  <c r="A10" i="4" a="1"/>
  <c r="A10" i="4" s="1"/>
  <c r="A12" i="4" a="1"/>
  <c r="A12" i="4" s="1"/>
  <c r="A14" i="4" a="1"/>
  <c r="A14" i="4" s="1"/>
  <c r="A16" i="4" a="1"/>
  <c r="A16" i="4" s="1"/>
  <c r="A18" i="4" a="1"/>
  <c r="A18" i="4" s="1"/>
  <c r="A20" i="4" a="1"/>
  <c r="A20" i="4" s="1"/>
  <c r="A9" i="4" a="1"/>
  <c r="A9" i="4" s="1"/>
  <c r="A13" i="4" a="1"/>
  <c r="A13" i="4" s="1"/>
  <c r="A15" i="4" a="1"/>
  <c r="A15" i="4" s="1"/>
  <c r="A17" i="4" a="1"/>
  <c r="A17" i="4" s="1"/>
  <c r="A7" i="4" a="1"/>
  <c r="A7" i="4" s="1"/>
  <c r="A11" i="4" a="1"/>
  <c r="A11" i="4" s="1"/>
  <c r="A19" i="4" a="1"/>
  <c r="A19" i="4" s="1"/>
  <c r="B6" i="4"/>
  <c r="A34" i="4" a="1"/>
  <c r="A34" i="4" s="1"/>
  <c r="B34" i="4" s="1"/>
  <c r="A60" i="4" a="1"/>
  <c r="A60" i="4" s="1"/>
  <c r="A58" i="4" a="1"/>
  <c r="A58" i="4" s="1"/>
  <c r="A56" i="4" a="1"/>
  <c r="A56" i="4" s="1"/>
  <c r="D56" i="4" s="1"/>
  <c r="A54" i="4" a="1"/>
  <c r="A54" i="4" s="1"/>
  <c r="D54" i="4" s="1"/>
  <c r="A52" i="4" a="1"/>
  <c r="A52" i="4" s="1"/>
  <c r="D52" i="4" s="1"/>
  <c r="A50" i="4" a="1"/>
  <c r="A50" i="4" s="1"/>
  <c r="D50" i="4" s="1"/>
  <c r="A48" i="4" a="1"/>
  <c r="A48" i="4" s="1"/>
  <c r="A46" i="4" a="1"/>
  <c r="A46" i="4" s="1"/>
  <c r="A44" i="4" a="1"/>
  <c r="A44" i="4" s="1"/>
  <c r="A42" i="4" a="1"/>
  <c r="A42" i="4" s="1"/>
  <c r="A40" i="4" a="1"/>
  <c r="A40" i="4" s="1"/>
  <c r="A38" i="4" a="1"/>
  <c r="A38" i="4" s="1"/>
  <c r="A36" i="4" a="1"/>
  <c r="A36" i="4" s="1"/>
  <c r="A61" i="4" a="1"/>
  <c r="A61" i="4" s="1"/>
  <c r="A59" i="4" a="1"/>
  <c r="A59" i="4" s="1"/>
  <c r="A57" i="4" a="1"/>
  <c r="A57" i="4" s="1"/>
  <c r="A55" i="4" a="1"/>
  <c r="A55" i="4" s="1"/>
  <c r="D55" i="4" s="1"/>
  <c r="A53" i="4" a="1"/>
  <c r="A53" i="4" s="1"/>
  <c r="D53" i="4" s="1"/>
  <c r="A51" i="4" a="1"/>
  <c r="A51" i="4" s="1"/>
  <c r="D51" i="4" s="1"/>
  <c r="A49" i="4" a="1"/>
  <c r="A49" i="4" s="1"/>
  <c r="A47" i="4" a="1"/>
  <c r="A47" i="4" s="1"/>
  <c r="A45" i="4" a="1"/>
  <c r="A45" i="4" s="1"/>
  <c r="A43" i="4" a="1"/>
  <c r="A43" i="4" s="1"/>
  <c r="A41" i="4" a="1"/>
  <c r="A41" i="4" s="1"/>
  <c r="A39" i="4" a="1"/>
  <c r="A39" i="4" s="1"/>
  <c r="A37" i="4" a="1"/>
  <c r="A37" i="4" s="1"/>
  <c r="A35" i="4" a="1"/>
  <c r="A35" i="4" s="1"/>
  <c r="A5" i="4" a="1"/>
  <c r="A5" i="4" s="1"/>
  <c r="A23" i="4" a="1"/>
  <c r="A23" i="4" s="1"/>
  <c r="A24" i="4" a="1"/>
  <c r="A24" i="4" s="1"/>
  <c r="C33" i="2"/>
  <c r="D2" i="2" s="1"/>
  <c r="D6" i="4" l="1"/>
  <c r="D34" i="4"/>
  <c r="B40" i="4"/>
  <c r="D40" i="4"/>
  <c r="B48" i="4"/>
  <c r="D48" i="4"/>
  <c r="B37" i="4"/>
  <c r="D37" i="4"/>
  <c r="B45" i="4"/>
  <c r="D45" i="4"/>
  <c r="B42" i="4"/>
  <c r="D42" i="4"/>
  <c r="B35" i="4"/>
  <c r="D35" i="4"/>
  <c r="B39" i="4"/>
  <c r="D39" i="4"/>
  <c r="B36" i="4"/>
  <c r="D36" i="4"/>
  <c r="B44" i="4"/>
  <c r="D44" i="4"/>
  <c r="B43" i="4"/>
  <c r="D43" i="4"/>
  <c r="B47" i="4"/>
  <c r="D47" i="4"/>
  <c r="B41" i="4"/>
  <c r="D41" i="4"/>
  <c r="B49" i="4"/>
  <c r="D49" i="4"/>
  <c r="B38" i="4"/>
  <c r="D38" i="4"/>
  <c r="B46" i="4"/>
  <c r="D46" i="4"/>
  <c r="B16" i="4"/>
  <c r="D16" i="4"/>
  <c r="B19" i="4"/>
  <c r="D19" i="4"/>
  <c r="B10" i="4"/>
  <c r="D10" i="4"/>
  <c r="B18" i="4"/>
  <c r="D18" i="4"/>
  <c r="B13" i="4"/>
  <c r="D13" i="4"/>
  <c r="B8" i="4"/>
  <c r="D8" i="4"/>
  <c r="B11" i="4"/>
  <c r="D11" i="4"/>
  <c r="B12" i="4"/>
  <c r="D12" i="4"/>
  <c r="B20" i="4"/>
  <c r="D20" i="4"/>
  <c r="B7" i="4"/>
  <c r="D7" i="4"/>
  <c r="B15" i="4"/>
  <c r="D15" i="4"/>
  <c r="B23" i="4"/>
  <c r="D23" i="4"/>
  <c r="B14" i="4"/>
  <c r="D14" i="4"/>
  <c r="B9" i="4"/>
  <c r="D9" i="4"/>
  <c r="B17" i="4"/>
  <c r="D17" i="4"/>
  <c r="B5" i="4"/>
  <c r="D5" i="4"/>
  <c r="D27" i="2"/>
  <c r="D11" i="2"/>
  <c r="D14" i="2"/>
  <c r="F17" i="5" s="1"/>
  <c r="D20" i="2"/>
  <c r="D4" i="2"/>
  <c r="D21" i="2"/>
  <c r="D5" i="2"/>
  <c r="D23" i="2"/>
  <c r="D7" i="2"/>
  <c r="D6" i="2"/>
  <c r="D16" i="2"/>
  <c r="D18" i="2"/>
  <c r="D17" i="2"/>
  <c r="D22" i="2"/>
  <c r="D26" i="2"/>
  <c r="D19" i="2"/>
  <c r="D3" i="2"/>
  <c r="D28" i="2"/>
  <c r="D12" i="2"/>
  <c r="D29" i="2"/>
  <c r="D13" i="2"/>
  <c r="D10" i="2"/>
  <c r="D31" i="2"/>
  <c r="D15" i="2"/>
  <c r="D30" i="2"/>
  <c r="D24" i="2"/>
  <c r="D8" i="2"/>
  <c r="D25" i="2"/>
  <c r="D9" i="2"/>
  <c r="C34" i="4" l="1"/>
  <c r="C5" i="4"/>
  <c r="H34" i="4" l="1" a="1"/>
  <c r="H34" i="4" s="1"/>
  <c r="H5" i="4" a="1"/>
  <c r="G34" i="4" a="1"/>
  <c r="G34" i="4" s="1"/>
  <c r="G5" i="4" a="1"/>
  <c r="G5" i="4" s="1"/>
  <c r="H5" i="4" l="1"/>
  <c r="J34" i="4"/>
  <c r="J35" i="4"/>
  <c r="J39" i="4"/>
  <c r="J43" i="4"/>
  <c r="J47" i="4"/>
  <c r="J38" i="4"/>
  <c r="J42" i="4"/>
  <c r="J46" i="4"/>
  <c r="J36" i="4"/>
  <c r="J40" i="4"/>
  <c r="J44" i="4"/>
  <c r="J48" i="4"/>
  <c r="J37" i="4"/>
  <c r="J41" i="4"/>
  <c r="J45" i="4"/>
  <c r="J49" i="4"/>
  <c r="J17" i="4"/>
  <c r="J14" i="4"/>
  <c r="J9" i="4"/>
  <c r="J8" i="4"/>
  <c r="J11" i="4"/>
  <c r="J6" i="4"/>
  <c r="J16" i="4"/>
  <c r="J19" i="4"/>
  <c r="J13" i="4"/>
  <c r="J12" i="4"/>
  <c r="J15" i="4"/>
  <c r="J10" i="4"/>
  <c r="J20" i="4"/>
  <c r="J7" i="4"/>
  <c r="J18" i="4"/>
  <c r="J5" i="4" l="1"/>
  <c r="B12" i="5" s="1"/>
  <c r="B34" i="5"/>
  <c r="B35" i="5"/>
  <c r="B36" i="5"/>
  <c r="B37" i="5"/>
  <c r="B33" i="5"/>
  <c r="M33" i="5" s="1"/>
  <c r="B15" i="5" l="1"/>
  <c r="G15" i="5" s="1"/>
  <c r="B14" i="5"/>
  <c r="I14" i="5" s="1"/>
  <c r="B16" i="5"/>
  <c r="H16" i="5" s="1"/>
  <c r="B13" i="5"/>
  <c r="J13" i="5" s="1"/>
  <c r="K36" i="5"/>
  <c r="L36" i="5"/>
  <c r="H33" i="5"/>
  <c r="K37" i="5"/>
  <c r="L37" i="5"/>
  <c r="K35" i="5"/>
  <c r="L35" i="5"/>
  <c r="K34" i="5"/>
  <c r="L34" i="5"/>
  <c r="K33" i="5"/>
  <c r="I37" i="5"/>
  <c r="J37" i="5"/>
  <c r="I35" i="5"/>
  <c r="J35" i="5"/>
  <c r="I36" i="5"/>
  <c r="J36" i="5"/>
  <c r="I34" i="5"/>
  <c r="J34" i="5"/>
  <c r="G33" i="5"/>
  <c r="J33" i="5"/>
  <c r="C33" i="5"/>
  <c r="D33" i="5" s="1"/>
  <c r="L33" i="5"/>
  <c r="G37" i="5"/>
  <c r="H37" i="5"/>
  <c r="G35" i="5"/>
  <c r="H35" i="5"/>
  <c r="G36" i="5"/>
  <c r="H36" i="5"/>
  <c r="G34" i="5"/>
  <c r="H34" i="5"/>
  <c r="C35" i="5"/>
  <c r="M35" i="5"/>
  <c r="C36" i="5"/>
  <c r="M36" i="5"/>
  <c r="C37" i="5"/>
  <c r="M37" i="5"/>
  <c r="C34" i="5"/>
  <c r="M34" i="5"/>
  <c r="I33" i="5"/>
  <c r="I12" i="5"/>
  <c r="H12" i="5"/>
  <c r="L12" i="5"/>
  <c r="J12" i="5"/>
  <c r="K12" i="5"/>
  <c r="M12" i="5"/>
  <c r="G12" i="5"/>
  <c r="C12" i="5"/>
  <c r="C14" i="5" l="1"/>
  <c r="K14" i="5"/>
  <c r="M39" i="5" a="1"/>
  <c r="L15" i="5"/>
  <c r="K15" i="5"/>
  <c r="J15" i="5"/>
  <c r="C15" i="5"/>
  <c r="L13" i="5"/>
  <c r="C13" i="5"/>
  <c r="M15" i="5"/>
  <c r="L14" i="5"/>
  <c r="G14" i="5"/>
  <c r="J14" i="5"/>
  <c r="H14" i="5"/>
  <c r="I15" i="5"/>
  <c r="J16" i="5"/>
  <c r="M14" i="5"/>
  <c r="D14" i="5" s="1"/>
  <c r="H15" i="5"/>
  <c r="L16" i="5"/>
  <c r="K16" i="5"/>
  <c r="C16" i="5"/>
  <c r="G16" i="5"/>
  <c r="I16" i="5"/>
  <c r="K13" i="5"/>
  <c r="M16" i="5"/>
  <c r="H13" i="5"/>
  <c r="I13" i="5"/>
  <c r="M13" i="5"/>
  <c r="G13" i="5"/>
  <c r="E33" i="5"/>
  <c r="D34" i="5"/>
  <c r="D36" i="5"/>
  <c r="D37" i="5"/>
  <c r="D35" i="5"/>
  <c r="D12" i="5"/>
  <c r="M18" i="5" l="1" a="1"/>
  <c r="M18" i="5" s="1"/>
  <c r="B18" i="5" s="1"/>
  <c r="D13" i="5"/>
  <c r="M39" i="5"/>
  <c r="B39" i="5" s="1"/>
  <c r="B46" i="5"/>
  <c r="B41" i="5"/>
  <c r="B44" i="5"/>
  <c r="B40" i="5"/>
  <c r="B45" i="5"/>
  <c r="B43" i="5"/>
  <c r="B42" i="5"/>
  <c r="D15" i="5"/>
  <c r="E15" i="5" s="1"/>
  <c r="F15" i="5" s="1"/>
  <c r="D16" i="5"/>
  <c r="E16" i="5" s="1"/>
  <c r="F16" i="5" s="1"/>
  <c r="F33" i="5"/>
  <c r="N33" i="5" s="1"/>
  <c r="E13" i="5"/>
  <c r="F13" i="5" s="1"/>
  <c r="E14" i="5"/>
  <c r="F14" i="5" s="1"/>
  <c r="E35" i="5"/>
  <c r="F35" i="5" s="1"/>
  <c r="N35" i="5" s="1" a="1"/>
  <c r="N35" i="5" s="1"/>
  <c r="E37" i="5"/>
  <c r="F37" i="5" s="1"/>
  <c r="N37" i="5" s="1" a="1"/>
  <c r="N37" i="5" s="1"/>
  <c r="E36" i="5"/>
  <c r="F36" i="5" s="1"/>
  <c r="N36" i="5" s="1"/>
  <c r="E34" i="5"/>
  <c r="F34" i="5" s="1"/>
  <c r="N34" i="5" s="1" a="1"/>
  <c r="N34" i="5" s="1"/>
  <c r="E12" i="5"/>
  <c r="F12" i="5" s="1"/>
  <c r="N12" i="5" s="1"/>
  <c r="N13" i="5" l="1"/>
  <c r="L43" i="5"/>
  <c r="K43" i="5"/>
  <c r="I43" i="5"/>
  <c r="C43" i="5"/>
  <c r="D43" i="5" s="1"/>
  <c r="E43" i="5" s="1"/>
  <c r="F43" i="5" s="1"/>
  <c r="G43" i="5"/>
  <c r="J43" i="5"/>
  <c r="H43" i="5"/>
  <c r="L41" i="5"/>
  <c r="J41" i="5"/>
  <c r="H41" i="5"/>
  <c r="C41" i="5"/>
  <c r="D41" i="5" s="1"/>
  <c r="E41" i="5" s="1"/>
  <c r="F41" i="5" s="1"/>
  <c r="K41" i="5"/>
  <c r="I41" i="5"/>
  <c r="G41" i="5"/>
  <c r="L45" i="5"/>
  <c r="I45" i="5"/>
  <c r="J45" i="5"/>
  <c r="C45" i="5"/>
  <c r="D45" i="5" s="1"/>
  <c r="E45" i="5" s="1"/>
  <c r="F45" i="5" s="1"/>
  <c r="K45" i="5"/>
  <c r="G45" i="5"/>
  <c r="H45" i="5"/>
  <c r="L46" i="5"/>
  <c r="I46" i="5"/>
  <c r="J46" i="5"/>
  <c r="C46" i="5"/>
  <c r="D46" i="5" s="1"/>
  <c r="K46" i="5"/>
  <c r="G46" i="5"/>
  <c r="H46" i="5"/>
  <c r="L42" i="5"/>
  <c r="G42" i="5"/>
  <c r="J42" i="5"/>
  <c r="H42" i="5"/>
  <c r="K42" i="5"/>
  <c r="I42" i="5"/>
  <c r="C42" i="5"/>
  <c r="D42" i="5" s="1"/>
  <c r="E42" i="5" s="1"/>
  <c r="F42" i="5" s="1"/>
  <c r="L44" i="5"/>
  <c r="K44" i="5"/>
  <c r="I44" i="5"/>
  <c r="G44" i="5"/>
  <c r="H44" i="5"/>
  <c r="C44" i="5"/>
  <c r="D44" i="5" s="1"/>
  <c r="E44" i="5" s="1"/>
  <c r="F44" i="5" s="1"/>
  <c r="J44" i="5"/>
  <c r="L40" i="5"/>
  <c r="K40" i="5"/>
  <c r="G40" i="5"/>
  <c r="H40" i="5"/>
  <c r="J40" i="5"/>
  <c r="C40" i="5"/>
  <c r="D40" i="5" s="1"/>
  <c r="E40" i="5" s="1"/>
  <c r="F40" i="5" s="1"/>
  <c r="I40" i="5"/>
  <c r="C39" i="5"/>
  <c r="D39" i="5" s="1"/>
  <c r="H39" i="5"/>
  <c r="K39" i="5"/>
  <c r="I39" i="5"/>
  <c r="G39" i="5"/>
  <c r="J39" i="5"/>
  <c r="L39" i="5"/>
  <c r="N15" i="5"/>
  <c r="N16" i="5"/>
  <c r="N40" i="5" l="1"/>
  <c r="N43" i="5"/>
  <c r="N42" i="5"/>
  <c r="N41" i="5"/>
  <c r="E39" i="5"/>
  <c r="F39" i="5" s="1"/>
  <c r="N39" i="5" s="1"/>
  <c r="N45" i="5"/>
  <c r="N44" i="5"/>
  <c r="E46" i="5"/>
  <c r="F46" i="5" s="1"/>
  <c r="N46" i="5" s="1"/>
  <c r="B21" i="5"/>
  <c r="G21" i="5" s="1"/>
  <c r="B25" i="5"/>
  <c r="C25" i="5" s="1"/>
  <c r="D25" i="5" s="1"/>
  <c r="B22" i="5"/>
  <c r="H22" i="5" s="1"/>
  <c r="B23" i="5"/>
  <c r="I23" i="5" s="1"/>
  <c r="B24" i="5"/>
  <c r="K24" i="5" s="1"/>
  <c r="B20" i="5"/>
  <c r="I20" i="5" s="1"/>
  <c r="B19" i="5"/>
  <c r="L19" i="5" s="1"/>
  <c r="L18" i="5"/>
  <c r="C2" i="6" l="1"/>
  <c r="K22" i="5"/>
  <c r="H24" i="5"/>
  <c r="H18" i="5"/>
  <c r="K19" i="5"/>
  <c r="J20" i="5"/>
  <c r="L24" i="5"/>
  <c r="I19" i="5"/>
  <c r="G22" i="5"/>
  <c r="C20" i="5"/>
  <c r="D20" i="5" s="1"/>
  <c r="E25" i="5"/>
  <c r="F25" i="5" s="1"/>
  <c r="C23" i="5"/>
  <c r="D23" i="5" s="1"/>
  <c r="L23" i="5"/>
  <c r="J19" i="5"/>
  <c r="G19" i="5"/>
  <c r="I24" i="5"/>
  <c r="I22" i="5"/>
  <c r="L22" i="5"/>
  <c r="C18" i="5"/>
  <c r="D18" i="5" s="1"/>
  <c r="K18" i="5"/>
  <c r="G20" i="5"/>
  <c r="K20" i="5"/>
  <c r="H25" i="5"/>
  <c r="J25" i="5"/>
  <c r="I21" i="5"/>
  <c r="C21" i="5"/>
  <c r="D21" i="5" s="1"/>
  <c r="G23" i="5"/>
  <c r="H23" i="5"/>
  <c r="H19" i="5"/>
  <c r="J24" i="5"/>
  <c r="C24" i="5"/>
  <c r="D24" i="5" s="1"/>
  <c r="C22" i="5"/>
  <c r="D22" i="5" s="1"/>
  <c r="I18" i="5"/>
  <c r="J18" i="5"/>
  <c r="H20" i="5"/>
  <c r="L20" i="5"/>
  <c r="L25" i="5"/>
  <c r="K25" i="5"/>
  <c r="H21" i="5"/>
  <c r="K21" i="5"/>
  <c r="J23" i="5"/>
  <c r="K23" i="5"/>
  <c r="C19" i="5"/>
  <c r="D19" i="5" s="1"/>
  <c r="G24" i="5"/>
  <c r="J22" i="5"/>
  <c r="G18" i="5"/>
  <c r="I25" i="5"/>
  <c r="G25" i="5"/>
  <c r="J21" i="5"/>
  <c r="L21" i="5"/>
  <c r="N25" i="5" l="1"/>
  <c r="E20" i="5"/>
  <c r="F20" i="5" s="1"/>
  <c r="E22" i="5"/>
  <c r="E23" i="5"/>
  <c r="E19" i="5"/>
  <c r="E24" i="5"/>
  <c r="F24" i="5" s="1"/>
  <c r="E18" i="5"/>
  <c r="E21" i="5"/>
  <c r="F19" i="5" l="1"/>
  <c r="N19" i="5" s="1"/>
  <c r="F21" i="5"/>
  <c r="N21" i="5" s="1"/>
  <c r="F23" i="5"/>
  <c r="N23" i="5" s="1"/>
  <c r="N24" i="5"/>
  <c r="N20" i="5"/>
  <c r="F18" i="5"/>
  <c r="N18" i="5" s="1"/>
  <c r="F22" i="5"/>
  <c r="N22" i="5" s="1"/>
  <c r="B2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8BCE14-680E-4CBB-B033-8BB1F0ECE762}" keepAlive="1" name="Query - team_ratings" description="Connection to the 'team_ratings' query in the workbook." type="5" refreshedVersion="0" background="1">
    <dbPr connection="Provider=Microsoft.Mashup.OleDb.1;Data Source=$Workbook$;Location=team_ratings;Extended Properties=&quot;&quot;" command="SELECT * FROM [team_ratings]"/>
  </connection>
  <connection id="2" xr16:uid="{A393C8FD-561E-4854-80FC-CA55DAF90433}" keepAlive="1" name="Query - team_ratings (2)" description="Connection to the 'team_ratings (2)' query in the workbook." type="5" refreshedVersion="8" background="1" saveData="1">
    <dbPr connection="Provider=Microsoft.Mashup.OleDb.1;Data Source=$Workbook$;Location=&quot;team_ratings (2)&quot;;Extended Properties=&quot;&quot;" command="SELECT * FROM [team_ratings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<sst xmlns="http://schemas.openxmlformats.org/spreadsheetml/2006/main" count="3478" uniqueCount="685">
  <si>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</si>
  <si>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</si>
  <si>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</si>
  <si>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</si>
  <si>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</si>
  <si>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</si>
  <si>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</si>
  <si>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</si>
  <si>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</si>
  <si>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</si>
  <si>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</si>
  <si>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</si>
  <si>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</si>
  <si>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</si>
  <si>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</si>
  <si>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Boston Celtics</t>
  </si>
  <si>
    <t>E</t>
  </si>
  <si>
    <t>A</t>
  </si>
  <si>
    <t>Oklahoma City Thunder</t>
  </si>
  <si>
    <t>NW</t>
  </si>
  <si>
    <t>Philadelphia 76ers</t>
  </si>
  <si>
    <t>Minnesota Timberwolves</t>
  </si>
  <si>
    <t>Denver Nuggets</t>
  </si>
  <si>
    <t>Los Angeles Clippers</t>
  </si>
  <si>
    <t>P</t>
  </si>
  <si>
    <t>New Orleans Pelicans</t>
  </si>
  <si>
    <t>SW</t>
  </si>
  <si>
    <t>New York Knicks</t>
  </si>
  <si>
    <t>Milwaukee Bucks</t>
  </si>
  <si>
    <t>C</t>
  </si>
  <si>
    <t>Indiana Pacers</t>
  </si>
  <si>
    <t>Cleveland Cavaliers</t>
  </si>
  <si>
    <t>Houston Rockets</t>
  </si>
  <si>
    <t>Orlando Magic</t>
  </si>
  <si>
    <t>SE</t>
  </si>
  <si>
    <t>Dallas Mavericks</t>
  </si>
  <si>
    <t>Miami Heat</t>
  </si>
  <si>
    <t>Sacramento Kings</t>
  </si>
  <si>
    <t>Golden State Warriors</t>
  </si>
  <si>
    <t>Phoenix Suns</t>
  </si>
  <si>
    <t>Los Angeles Lakers</t>
  </si>
  <si>
    <t>Toronto Raptors</t>
  </si>
  <si>
    <t>Brooklyn Nets</t>
  </si>
  <si>
    <t>Chicago Bulls</t>
  </si>
  <si>
    <t>Atlanta Hawks</t>
  </si>
  <si>
    <t>Utah Jazz</t>
  </si>
  <si>
    <t>Memphis Grizzlies</t>
  </si>
  <si>
    <t>San Antonio Spurs</t>
  </si>
  <si>
    <t>Washington Wizards</t>
  </si>
  <si>
    <t>Portland Trail Blazers</t>
  </si>
  <si>
    <t>Detroit Pistons</t>
  </si>
  <si>
    <t>Charlotte Hornets</t>
  </si>
  <si>
    <t>team_id</t>
  </si>
  <si>
    <t>team</t>
  </si>
  <si>
    <t>Bskt. Ref. DEF</t>
  </si>
  <si>
    <t>DEF Ratings</t>
  </si>
  <si>
    <t>Average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</si>
  <si>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</si>
  <si>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</si>
  <si>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</si>
  <si>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</si>
  <si>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</si>
  <si>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</si>
  <si>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</si>
  <si>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</si>
  <si>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</si>
  <si>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</si>
  <si>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</si>
  <si>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</si>
  <si>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</si>
  <si>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</si>
  <si>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</si>
  <si>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</si>
  <si>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</si>
  <si>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</si>
  <si>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</si>
  <si>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</si>
  <si>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</si>
  <si>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</si>
  <si>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</si>
  <si>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</si>
  <si>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</si>
  <si>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</si>
  <si>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</si>
  <si>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</si>
  <si>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</si>
  <si>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</si>
  <si>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C-PF</t>
  </si>
  <si>
    <t>TOR</t>
  </si>
  <si>
    <t>Bam Adebayo</t>
  </si>
  <si>
    <t>MIA</t>
  </si>
  <si>
    <t>Ochai Agbaji</t>
  </si>
  <si>
    <t>SG</t>
  </si>
  <si>
    <t>UTA</t>
  </si>
  <si>
    <t>Santi Aldama</t>
  </si>
  <si>
    <t>MEM</t>
  </si>
  <si>
    <t>Nickeil Alexander-Walker</t>
  </si>
  <si>
    <t>MIN</t>
  </si>
  <si>
    <t>Grayson Allen</t>
  </si>
  <si>
    <t>PHX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</si>
  <si>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</si>
  <si>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</si>
  <si>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</si>
  <si>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</si>
  <si>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</si>
  <si>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</si>
  <si>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</si>
  <si>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MIL</t>
  </si>
  <si>
    <t>Thanasis Antetokounmpo</t>
  </si>
  <si>
    <t>Cole Anthony</t>
  </si>
  <si>
    <t>ORL</t>
  </si>
  <si>
    <t>OG Anunoby</t>
  </si>
  <si>
    <t>SF</t>
  </si>
  <si>
    <t>Ryan Arcidiacono</t>
  </si>
  <si>
    <t>NYK</t>
  </si>
  <si>
    <t>Deni Avdija</t>
  </si>
  <si>
    <t>WAS</t>
  </si>
  <si>
    <t>Deandre Ayton</t>
  </si>
  <si>
    <t>POR</t>
  </si>
  <si>
    <t>Udoka Azubuike</t>
  </si>
  <si>
    <t>Ibou Badji</t>
  </si>
  <si>
    <t>Marvin Bagley III</t>
  </si>
  <si>
    <t>Amari Bailey</t>
  </si>
  <si>
    <t>CHA</t>
  </si>
  <si>
    <t>Patrick Baldwin Jr.</t>
  </si>
  <si>
    <t>LaMelo Ball</t>
  </si>
  <si>
    <t>Mo Bamba</t>
  </si>
  <si>
    <t>PHI</t>
  </si>
  <si>
    <t>Paolo Banchero</t>
  </si>
  <si>
    <t>Desmond Bane</t>
  </si>
  <si>
    <t>Dalano Banton</t>
  </si>
  <si>
    <t>BOS</t>
  </si>
  <si>
    <t>Dominick Barlow</t>
  </si>
  <si>
    <t>SAS</t>
  </si>
  <si>
    <t>Harrison Barnes</t>
  </si>
  <si>
    <t>SAC</t>
  </si>
  <si>
    <t>Scottie Barnes</t>
  </si>
  <si>
    <t>RJ Barrett</t>
  </si>
  <si>
    <t>Charles Bassey</t>
  </si>
  <si>
    <t>Emoni Bates</t>
  </si>
  <si>
    <t>Keita Bates-Diop</t>
  </si>
  <si>
    <t>Nicolas Batum</t>
  </si>
  <si>
    <t>Bradley Beal</t>
  </si>
  <si>
    <t>Malik Beasley</t>
  </si>
  <si>
    <t>MarJon Beauchamp</t>
  </si>
  <si>
    <t>Jules Bernard</t>
  </si>
  <si>
    <t>Dāvis Bertāns</t>
  </si>
  <si>
    <t>OKC</t>
  </si>
  <si>
    <t>Patrick Beverley</t>
  </si>
  <si>
    <t>Saddiq Bey</t>
  </si>
  <si>
    <t>ATL</t>
  </si>
  <si>
    <t>Goga Bitadze</t>
  </si>
  <si>
    <t>Onuralp Bitim</t>
  </si>
  <si>
    <t>CHI</t>
  </si>
  <si>
    <t>Bismack Biyombo</t>
  </si>
  <si>
    <t>Anthony Black</t>
  </si>
  <si>
    <t>Leaky Black</t>
  </si>
  <si>
    <t>Bogdan Bogdanović</t>
  </si>
  <si>
    <t>Bojan Bogdanović</t>
  </si>
  <si>
    <t>DET</t>
  </si>
  <si>
    <t>Bol Bol</t>
  </si>
  <si>
    <t>Marques Bolden</t>
  </si>
  <si>
    <t>Devin Booker</t>
  </si>
  <si>
    <t>Brandon Boston Jr.</t>
  </si>
  <si>
    <t>LAC</t>
  </si>
  <si>
    <t>Chris Boucher</t>
  </si>
  <si>
    <t>James Bouknight</t>
  </si>
  <si>
    <t>Jamaree Bouyea</t>
  </si>
  <si>
    <t>Malaki Branham</t>
  </si>
  <si>
    <t>Christian Braun</t>
  </si>
  <si>
    <t>DEN</t>
  </si>
  <si>
    <t>Mikal Bridges</t>
  </si>
  <si>
    <t>BRK</t>
  </si>
  <si>
    <t>Miles Bridges</t>
  </si>
  <si>
    <t>Oshae Brissett</t>
  </si>
  <si>
    <t>Malcolm Brogdon</t>
  </si>
  <si>
    <t>Armoni Brooks</t>
  </si>
  <si>
    <t>Dillon Brooks</t>
  </si>
  <si>
    <t>HOU</t>
  </si>
  <si>
    <t>Bruce Brown</t>
  </si>
  <si>
    <t>SG-PG</t>
  </si>
  <si>
    <t>Charlie Brown Jr.</t>
  </si>
  <si>
    <t>Greg Brown III</t>
  </si>
  <si>
    <t>DAL</t>
  </si>
  <si>
    <t>Jaylen Brown</t>
  </si>
  <si>
    <t>Kendall Brown</t>
  </si>
  <si>
    <t>IND</t>
  </si>
  <si>
    <t>Kobe Brown</t>
  </si>
  <si>
    <t>Moses Brown</t>
  </si>
  <si>
    <t>Troy Brown Jr.</t>
  </si>
  <si>
    <t>Jalen Brunson</t>
  </si>
  <si>
    <t>Thomas Bryant</t>
  </si>
  <si>
    <t>Kobe Bufkin</t>
  </si>
  <si>
    <t>Reggie Bullock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</si>
  <si>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</si>
  <si>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</si>
  <si>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</si>
  <si>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</si>
  <si>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</si>
  <si>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</si>
  <si>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</si>
  <si>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</si>
  <si>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</si>
  <si>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Alex Caruso</t>
  </si>
  <si>
    <t>Colin Castleton</t>
  </si>
  <si>
    <t>LAL</t>
  </si>
  <si>
    <t>Malcolm Cazalon</t>
  </si>
  <si>
    <t>Julian Champagnie</t>
  </si>
  <si>
    <t>Max Christie</t>
  </si>
  <si>
    <t>Sidy Cissoko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</si>
  <si>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</si>
  <si>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</si>
  <si>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</si>
  <si>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</si>
  <si>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</si>
  <si>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</si>
  <si>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</si>
  <si>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</si>
  <si>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</si>
  <si>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</si>
  <si>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Robert Covington</t>
  </si>
  <si>
    <t>SF-PF</t>
  </si>
  <si>
    <t>Torrey Craig</t>
  </si>
  <si>
    <t>Jae Crowder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</si>
  <si>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</si>
  <si>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</si>
  <si>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</si>
  <si>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</si>
  <si>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</si>
  <si>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</si>
  <si>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</si>
  <si>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</si>
  <si>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Dexter Dennis</t>
  </si>
  <si>
    <t>DeMar DeRozan</t>
  </si>
  <si>
    <t>Moussa Diabaté</t>
  </si>
  <si>
    <t>Mamadi Diakite</t>
  </si>
  <si>
    <t>Hamidou Diallo</t>
  </si>
  <si>
    <t>Gradey Dick</t>
  </si>
  <si>
    <t>Ousmane Dieng</t>
  </si>
  <si>
    <t>Spencer Dinwiddie</t>
  </si>
  <si>
    <t>Donte DiVincenzo</t>
  </si>
  <si>
    <t>Luka Dončić</t>
  </si>
  <si>
    <t>Luguentz Dort</t>
  </si>
  <si>
    <t>Ayo Dosunmu</t>
  </si>
  <si>
    <t>Andre Drummond</t>
  </si>
  <si>
    <t>Chris Duarte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</si>
  <si>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</si>
  <si>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</si>
  <si>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</si>
  <si>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</si>
  <si>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</si>
  <si>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</si>
  <si>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</si>
  <si>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</si>
  <si>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</si>
  <si>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Dante Exum</t>
  </si>
  <si>
    <t>Bruno Fernando</t>
  </si>
  <si>
    <t>Dorian Finney-Smith</t>
  </si>
  <si>
    <t>Malachi Flynn</t>
  </si>
  <si>
    <t>Simone Fontecchio</t>
  </si>
  <si>
    <t>Jordan Ford</t>
  </si>
  <si>
    <t>Trent Forrest</t>
  </si>
  <si>
    <t>Evan Fournier</t>
  </si>
  <si>
    <t>De'Aaron Fox</t>
  </si>
  <si>
    <t>Javon Freeman-Liberty</t>
  </si>
  <si>
    <t>Alex Fudge</t>
  </si>
  <si>
    <t>Markelle Fultz</t>
  </si>
  <si>
    <t>Daniel Gafford</t>
  </si>
  <si>
    <t>Danilo Gallinari</t>
  </si>
  <si>
    <t>PF-SF</t>
  </si>
  <si>
    <t>Darius Garland</t>
  </si>
  <si>
    <t>Usman Garuba</t>
  </si>
  <si>
    <t>Luka Garza</t>
  </si>
  <si>
    <t>Kaiser Gates</t>
  </si>
  <si>
    <t>Keyonte George</t>
  </si>
  <si>
    <t>Paul George</t>
  </si>
  <si>
    <t>Taj Gibson</t>
  </si>
  <si>
    <t>Josh Giddey</t>
  </si>
  <si>
    <t>Harry Giles</t>
  </si>
  <si>
    <t>Shai Gilgeous-Alexander</t>
  </si>
  <si>
    <t>Anthony Gill</t>
  </si>
  <si>
    <t>Collin Gillespie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</si>
  <si>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</si>
  <si>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</si>
  <si>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</si>
  <si>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</si>
  <si>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</si>
  <si>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</si>
  <si>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</si>
  <si>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A.J. Green</t>
  </si>
  <si>
    <t>Danny Green</t>
  </si>
  <si>
    <t>Draymond Green</t>
  </si>
  <si>
    <t>Jalen Green</t>
  </si>
  <si>
    <t>Jeff Green</t>
  </si>
  <si>
    <t>Josh Green</t>
  </si>
  <si>
    <t>AJ Griffin</t>
  </si>
  <si>
    <t>Quentin Grimes</t>
  </si>
  <si>
    <t>Mouhamed Gueye</t>
  </si>
  <si>
    <t>Rui Hachimura</t>
  </si>
  <si>
    <t>Tyrese Haliburton</t>
  </si>
  <si>
    <t>R.J. Hampton</t>
  </si>
  <si>
    <t>Tim Hardaway Jr.</t>
  </si>
  <si>
    <t>James Harden</t>
  </si>
  <si>
    <t>Jaden Hardy</t>
  </si>
  <si>
    <t>Ron Harper Jr.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</si>
  <si>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</si>
  <si>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</si>
  <si>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</si>
  <si>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</si>
  <si>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</si>
  <si>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</si>
  <si>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</si>
  <si>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Sam Hauser</t>
  </si>
  <si>
    <t>Jordan Hawkins</t>
  </si>
  <si>
    <t>Jaxson Hayes</t>
  </si>
  <si>
    <t>Killian Hayes</t>
  </si>
  <si>
    <t>Gordon Hayward</t>
  </si>
  <si>
    <t>Scoot Henderson</t>
  </si>
  <si>
    <t>Taylor Hendricks</t>
  </si>
  <si>
    <t>Tyler Herro</t>
  </si>
  <si>
    <t>Buddy Hield</t>
  </si>
  <si>
    <t>Haywood Highsmith</t>
  </si>
  <si>
    <t>Nate Hinton</t>
  </si>
  <si>
    <t>D'Moi Hodge</t>
  </si>
  <si>
    <t>Aaron Holiday</t>
  </si>
  <si>
    <t>Jrue Holiday</t>
  </si>
  <si>
    <t>Justin Holiday</t>
  </si>
  <si>
    <t>Richaun Holmes</t>
  </si>
  <si>
    <t>Chet Holmgren</t>
  </si>
  <si>
    <t>Jalen Hood-Schifino</t>
  </si>
  <si>
    <t>Al Horford</t>
  </si>
  <si>
    <t>Talen Horton-Tucker</t>
  </si>
  <si>
    <t>Danuel House Jr.</t>
  </si>
  <si>
    <t>Caleb Houstan</t>
  </si>
  <si>
    <t>Jett Howard</t>
  </si>
  <si>
    <t>Kevin Huerter</t>
  </si>
  <si>
    <t>Jay Huff</t>
  </si>
  <si>
    <t>De'Andre Hunter</t>
  </si>
  <si>
    <t>Matthew Hurt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</si>
  <si>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</si>
  <si>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</si>
  <si>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</si>
  <si>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</si>
  <si>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</si>
  <si>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</si>
  <si>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</si>
  <si>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Gregory Jackson II</t>
  </si>
  <si>
    <t>Isaiah Jackson</t>
  </si>
  <si>
    <t>Jaren Jackson Jr.</t>
  </si>
  <si>
    <t>Reggie Jackson</t>
  </si>
  <si>
    <t>Trayce Jackson-Davis</t>
  </si>
  <si>
    <t>LeBron James</t>
  </si>
  <si>
    <t>Jaime Jaquez Jr.</t>
  </si>
  <si>
    <t>DaQuan Jeffries</t>
  </si>
  <si>
    <t>Trey Jemison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</si>
  <si>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</si>
  <si>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</si>
  <si>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</si>
  <si>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</si>
  <si>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</si>
  <si>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</si>
  <si>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</si>
  <si>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Keyontae Johnson</t>
  </si>
  <si>
    <t>Nikola Jokić</t>
  </si>
  <si>
    <t>Colby Jones</t>
  </si>
  <si>
    <t>Damian Jones</t>
  </si>
  <si>
    <t>Derrick Jones Jr.</t>
  </si>
  <si>
    <t>Herbert Jones</t>
  </si>
  <si>
    <t>Tre Jones</t>
  </si>
  <si>
    <t>Tyus Jones</t>
  </si>
  <si>
    <t>DeAndre Jordan</t>
  </si>
  <si>
    <t>Cory Joseph</t>
  </si>
  <si>
    <t>Nikola Jović</t>
  </si>
  <si>
    <t>Johnny Juzang</t>
  </si>
  <si>
    <t>Luke Kennard</t>
  </si>
  <si>
    <t>Walker Kessler</t>
  </si>
  <si>
    <t>Braxton Key</t>
  </si>
  <si>
    <t>Corey Kispert</t>
  </si>
  <si>
    <t>Maxi Kleber</t>
  </si>
  <si>
    <t>Kevin Knox</t>
  </si>
  <si>
    <t>John Konchar</t>
  </si>
  <si>
    <t>Furkan Korkmaz</t>
  </si>
  <si>
    <t>Luke Kornet</t>
  </si>
  <si>
    <t>Jonathan Kuminga</t>
  </si>
  <si>
    <t>Kyle Kuzma</t>
  </si>
  <si>
    <t>Jock Landale</t>
  </si>
  <si>
    <t>Jake LaRavia</t>
  </si>
  <si>
    <t>Zach LaVine</t>
  </si>
  <si>
    <t>A.J. Lawson</t>
  </si>
  <si>
    <t>Saben Lee</t>
  </si>
  <si>
    <t>Alex Len</t>
  </si>
  <si>
    <t>Kawhi Leonard</t>
  </si>
  <si>
    <t>Caris LeVert</t>
  </si>
  <si>
    <t>Kira Lewis Jr.</t>
  </si>
  <si>
    <t>Maxwell Lewis</t>
  </si>
  <si>
    <t>E.J. Liddell</t>
  </si>
  <si>
    <t>Damian Lillard</t>
  </si>
  <si>
    <t>Nassir Little</t>
  </si>
  <si>
    <t>Dereck Lively II</t>
  </si>
  <si>
    <t>Isaiah Livers</t>
  </si>
  <si>
    <t>Chris Livingston</t>
  </si>
  <si>
    <t>Kenneth Lofton Jr.</t>
  </si>
  <si>
    <t>Kevon Looney</t>
  </si>
  <si>
    <t>Brook Lopez</t>
  </si>
  <si>
    <t>Robin Lopez</t>
  </si>
  <si>
    <t>Kevin Love</t>
  </si>
  <si>
    <t>Kyle Lowry</t>
  </si>
  <si>
    <t>Seth Lundy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</si>
  <si>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</si>
  <si>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</si>
  <si>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</si>
  <si>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</si>
  <si>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</si>
  <si>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</si>
  <si>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</si>
  <si>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</si>
  <si>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</si>
  <si>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</si>
  <si>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</si>
  <si>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</si>
  <si>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</si>
  <si>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Wesley Matthews</t>
  </si>
  <si>
    <t>Tyrese Maxey</t>
  </si>
  <si>
    <t>Skylar Mays</t>
  </si>
  <si>
    <t>PG-SG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</si>
  <si>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</si>
  <si>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</si>
  <si>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</si>
  <si>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</si>
  <si>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</si>
  <si>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</si>
  <si>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</si>
  <si>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</si>
  <si>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Jordan McLaughlin</t>
  </si>
  <si>
    <t>De'Anthony Melton</t>
  </si>
  <si>
    <t>Nathan Mensah</t>
  </si>
  <si>
    <t>Sam Merrill</t>
  </si>
  <si>
    <t>Chimezie Metu</t>
  </si>
  <si>
    <t>Vasilije Micić</t>
  </si>
  <si>
    <t>Khris Middleton</t>
  </si>
  <si>
    <t>Brandon Miller</t>
  </si>
  <si>
    <t>Jordan Miller</t>
  </si>
  <si>
    <t>Leonard Miller</t>
  </si>
  <si>
    <t>Dariq Whitehead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</si>
  <si>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</si>
  <si>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</si>
  <si>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</si>
  <si>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</si>
  <si>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</si>
  <si>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</si>
  <si>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</si>
  <si>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</si>
  <si>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Malik Monk</t>
  </si>
  <si>
    <t>Moses Moody</t>
  </si>
  <si>
    <t>Xavier Moon</t>
  </si>
  <si>
    <t>Taze Moore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</si>
  <si>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</si>
  <si>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</si>
  <si>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</si>
  <si>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</si>
  <si>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</si>
  <si>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</si>
  <si>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</si>
  <si>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</si>
  <si>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</si>
  <si>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</si>
  <si>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Mike Muscala</t>
  </si>
  <si>
    <t>Svi Mykhailiuk</t>
  </si>
  <si>
    <t>Larry Nance Jr.</t>
  </si>
  <si>
    <t>Pete Nance</t>
  </si>
  <si>
    <t>Andrew Nembhard</t>
  </si>
  <si>
    <t>Aaron Nesmith</t>
  </si>
  <si>
    <t>Georges Niang</t>
  </si>
  <si>
    <t>Daishen Nix</t>
  </si>
  <si>
    <t>Zeke Nnaji</t>
  </si>
  <si>
    <t>Jaylen Nowell</t>
  </si>
  <si>
    <t>Markquis Nowell</t>
  </si>
  <si>
    <t>Frank Ntilikina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</si>
  <si>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</si>
  <si>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</si>
  <si>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</si>
  <si>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</si>
  <si>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</si>
  <si>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</si>
  <si>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</si>
  <si>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</si>
  <si>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</si>
  <si>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</si>
  <si>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</si>
  <si>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</si>
  <si>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</si>
  <si>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</si>
  <si>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Drew Peterson</t>
  </si>
  <si>
    <t>Filip Petrušev</t>
  </si>
  <si>
    <t>Julian Phillips</t>
  </si>
  <si>
    <t>Jalen Pickett</t>
  </si>
  <si>
    <t>Scotty Pippen Jr.</t>
  </si>
  <si>
    <t>Mason Plumlee</t>
  </si>
  <si>
    <t>Brandin Podziemski</t>
  </si>
  <si>
    <t>Jakob Poeltl</t>
  </si>
  <si>
    <t>Aleksej Pokusevski</t>
  </si>
  <si>
    <t>Jordan Poole</t>
  </si>
  <si>
    <t>Craig Porter Jr.</t>
  </si>
  <si>
    <t>Jontay Porter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</si>
  <si>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</si>
  <si>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</si>
  <si>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</si>
  <si>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</si>
  <si>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</si>
  <si>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</si>
  <si>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</si>
  <si>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Joshua Primo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</si>
  <si>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</si>
  <si>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</si>
  <si>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</si>
  <si>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</si>
  <si>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</si>
  <si>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</si>
  <si>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Lester Quinones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</si>
  <si>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</si>
  <si>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</si>
  <si>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</si>
  <si>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</si>
  <si>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</si>
  <si>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</si>
  <si>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</si>
  <si>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</si>
  <si>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</si>
  <si>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</si>
  <si>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Jerome Robinson</t>
  </si>
  <si>
    <t>Mitchell Robinson</t>
  </si>
  <si>
    <t>Orlando Robinson</t>
  </si>
  <si>
    <t>Jeremiah Robinson-Earl</t>
  </si>
  <si>
    <t>David Roddy</t>
  </si>
  <si>
    <t>Ryan Rollins</t>
  </si>
  <si>
    <t>Derrick Rose</t>
  </si>
  <si>
    <t>Terry Rozier</t>
  </si>
  <si>
    <t>Rayan Rupert</t>
  </si>
  <si>
    <t>D'Angelo Russell</t>
  </si>
  <si>
    <t>Matt Ryan</t>
  </si>
  <si>
    <t>Domantas Sabonis</t>
  </si>
  <si>
    <t>Luka Šamanić</t>
  </si>
  <si>
    <t>Jermaine Samuels</t>
  </si>
  <si>
    <t>Adama Sanogo</t>
  </si>
  <si>
    <t>Gui Santos</t>
  </si>
  <si>
    <t>Dario Šarić</t>
  </si>
  <si>
    <t>Olivier Sarr</t>
  </si>
  <si>
    <t>Marcus Sasser</t>
  </si>
  <si>
    <t>Admiral SCHAfield</t>
  </si>
  <si>
    <t>Dennis Schröder</t>
  </si>
  <si>
    <t>Dereon Seabron</t>
  </si>
  <si>
    <t>Alperen Şengün</t>
  </si>
  <si>
    <t>Brice Sensabaugh</t>
  </si>
  <si>
    <t>Collin Sexton</t>
  </si>
  <si>
    <t>Landry Shamet</t>
  </si>
  <si>
    <t>Day'Ron Sharpe</t>
  </si>
  <si>
    <t>Shaedon Sharpe</t>
  </si>
  <si>
    <t>Ben Sheppard</t>
  </si>
  <si>
    <t>Pascal Siakam</t>
  </si>
  <si>
    <t>Ben Simmons</t>
  </si>
  <si>
    <t>Anfernee Simons</t>
  </si>
  <si>
    <t>JeriCHA Sims</t>
  </si>
  <si>
    <t>Dmytro Skapintsev</t>
  </si>
  <si>
    <t>Jalen Slawson</t>
  </si>
  <si>
    <t>Javonte Smart</t>
  </si>
  <si>
    <t>Marcus Smart</t>
  </si>
  <si>
    <t>Dennis Smith Jr.</t>
  </si>
  <si>
    <t>Dru Smith</t>
  </si>
  <si>
    <t>Ish Smith</t>
  </si>
  <si>
    <t>Jabari Smith Jr.</t>
  </si>
  <si>
    <t>Jalen Smith</t>
  </si>
  <si>
    <t>Nick Smith Jr.</t>
  </si>
  <si>
    <t>Terquavion Smith</t>
  </si>
  <si>
    <t>Jeremy Sochan</t>
  </si>
  <si>
    <t>Jaden Springer</t>
  </si>
  <si>
    <t>Lamar Stevens</t>
  </si>
  <si>
    <t>Isaiah Stewart</t>
  </si>
  <si>
    <t>Julian Strawther</t>
  </si>
  <si>
    <t>Max Strus</t>
  </si>
  <si>
    <t>Jalen Suggs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</si>
  <si>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</si>
  <si>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</si>
  <si>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</si>
  <si>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</si>
  <si>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</si>
  <si>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</si>
  <si>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</si>
  <si>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</si>
  <si>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Amen Thompson</t>
  </si>
  <si>
    <t>Ausar Thompson</t>
  </si>
  <si>
    <t>Klay Thompson</t>
  </si>
  <si>
    <t>Tristan Thompson</t>
  </si>
  <si>
    <t>JT Thor</t>
  </si>
  <si>
    <t>Matisse Thybulle</t>
  </si>
  <si>
    <t>Xavier Tillman Sr.</t>
  </si>
  <si>
    <t>Jacob Toppin</t>
  </si>
  <si>
    <t>Obi Toppin</t>
  </si>
  <si>
    <t>Juan Toscano-Anderson</t>
  </si>
  <si>
    <t>Karl-Anthony Towns</t>
  </si>
  <si>
    <t>Gary Trent Jr.</t>
  </si>
  <si>
    <t>Oscar Tshiebwe</t>
  </si>
  <si>
    <t>P.J. Tucker</t>
  </si>
  <si>
    <t>Myles Turner</t>
  </si>
  <si>
    <t>Hunter Tyson</t>
  </si>
  <si>
    <t>Stanley Umude</t>
  </si>
  <si>
    <t>Jonas Valančiūnas</t>
  </si>
  <si>
    <t>Jarred Vanderbilt</t>
  </si>
  <si>
    <t>Fred VanVleet</t>
  </si>
  <si>
    <t>Devin Vassell</t>
  </si>
  <si>
    <t>Sasha Vezenkov</t>
  </si>
  <si>
    <t>Gabe Vincent</t>
  </si>
  <si>
    <t>Nikola Vučević</t>
  </si>
  <si>
    <t>Dean Wade</t>
  </si>
  <si>
    <t>Franz Wagner</t>
  </si>
  <si>
    <t>Moritz Wagner</t>
  </si>
  <si>
    <t>Ish Wainright</t>
  </si>
  <si>
    <t>Jabari Walker</t>
  </si>
  <si>
    <t>Jarace Walker</t>
  </si>
  <si>
    <t>Lonnie Walker IV</t>
  </si>
  <si>
    <t>Cason Wallace</t>
  </si>
  <si>
    <t>Jordan Walsh</t>
  </si>
  <si>
    <t>P.J. Washington</t>
  </si>
  <si>
    <t>TyTy Washington Jr.</t>
  </si>
  <si>
    <t>No. of Players</t>
  </si>
  <si>
    <t>Position</t>
  </si>
  <si>
    <t>Rank</t>
  </si>
  <si>
    <t>Home Team</t>
  </si>
  <si>
    <t>Away Team</t>
  </si>
  <si>
    <t>xMP</t>
  </si>
  <si>
    <t>FGA + FTA</t>
  </si>
  <si>
    <t>xFGA + FTA</t>
  </si>
  <si>
    <t>2PA Poss.</t>
  </si>
  <si>
    <t>3PA Poss.</t>
  </si>
  <si>
    <t>FT Poss.</t>
  </si>
  <si>
    <t>Pts. Sim</t>
  </si>
  <si>
    <t>#1</t>
  </si>
  <si>
    <t>#2</t>
  </si>
  <si>
    <t>#3</t>
  </si>
  <si>
    <t>#4</t>
  </si>
  <si>
    <t>#5</t>
  </si>
  <si>
    <t>#6</t>
  </si>
  <si>
    <t>#7</t>
  </si>
  <si>
    <t>#8</t>
  </si>
  <si>
    <t>Trials</t>
  </si>
  <si>
    <t>Derrick White</t>
  </si>
  <si>
    <t>TOT</t>
  </si>
  <si>
    <t>PHO</t>
  </si>
  <si>
    <t>CHO</t>
  </si>
  <si>
    <t>Admiral Schofield</t>
  </si>
  <si>
    <t>Jericho Sims</t>
  </si>
  <si>
    <t>Yuta Watanabe</t>
  </si>
  <si>
    <t>Lindy Waters III</t>
  </si>
  <si>
    <t>Trendon Watford</t>
  </si>
  <si>
    <t>Peyton Watson</t>
  </si>
  <si>
    <t>Victor Wembanyama</t>
  </si>
  <si>
    <t>Blake Wesley</t>
  </si>
  <si>
    <t>Russell Westbrook</t>
  </si>
  <si>
    <t>Coby White</t>
  </si>
  <si>
    <t>Cam Whitmore</t>
  </si>
  <si>
    <t>Aaron Wiggins</t>
  </si>
  <si>
    <t>Andrew Wiggins</t>
  </si>
  <si>
    <t>Lindell Wigginton</t>
  </si>
  <si>
    <t>Brandon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</si>
  <si>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</si>
  <si>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</si>
  <si>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</si>
  <si>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</si>
  <si>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</si>
  <si>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</si>
  <si>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</si>
  <si>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</si>
  <si>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</si>
  <si>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</si>
  <si>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</si>
  <si>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Jalen Wilson</t>
  </si>
  <si>
    <t>Dylan Windler</t>
  </si>
  <si>
    <t>James Wiseman</t>
  </si>
  <si>
    <t>Christian Wood</t>
  </si>
  <si>
    <t>Delon Wright</t>
  </si>
  <si>
    <t>Thaddeus Young</t>
  </si>
  <si>
    <t>Trae Young</t>
  </si>
  <si>
    <t>Omer Yurtseven</t>
  </si>
  <si>
    <t>Cody Zeller</t>
  </si>
  <si>
    <t>Ivica Zubac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</si>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</sst>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25"/>
      <color theme="1"/>
      <name val="Arial"/>
    </font>
    <font>
      <b/>
      <sz val="23"/>
      <color theme="1"/>
      <name val="Arial"/>
    </font>
    <font>
      <sz val="9"/>
      <color rgb="FF000000"/>
      <name val="Arial"/>
    </font>
    <font>
      <b/>
      <sz val="26"/>
      <color theme="1"/>
      <name val="Arial"/>
    </font>
    <font>
      <sz val="10"/>
      <name val="Arial"/>
    </font>
    <font>
      <b/>
      <sz val="18"/>
      <color theme="1"/>
      <name val="Arial"/>
    </font>
    <font>
      <sz val="10"/>
      <color rgb="FFFFFFFF"/>
      <name val="Arial"/>
    </font>
    <font>
      <sz val="9"/>
      <color rgb="FFFFFFFF"/>
      <name val="Arial"/>
    </font>
    <font>
      <sz val="10"/>
      <color rgb="FF000000"/>
      <name val="Arial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26"/>
      <color theme="1"/>
      <name val="Arial"/>
      <family val="2"/>
      <scheme val="minor"/>
    </font>
    <font>
      <b/>
      <sz val="26"/>
      <color rgb="FF000000"/>
      <name val="Arial"/>
      <family val="2"/>
      <scheme val="minor"/>
    </font>
    <font>
      <sz val="9"/>
      <color theme="0"/>
      <name val="Arial"/>
      <family val="2"/>
    </font>
    <font>
      <b/>
      <sz val="2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3" borderId="0" xfId="0" applyFont="1" applyFill="1"/>
    <xf numFmtId="10" fontId="1" fillId="0" borderId="0" xfId="0" applyNumberFormat="1" applyFont="1"/>
    <xf numFmtId="0" fontId="9" fillId="0" borderId="0" xfId="0" applyFont="1"/>
    <xf numFmtId="164" fontId="9" fillId="0" borderId="0" xfId="0" applyNumberFormat="1" applyFont="1"/>
    <xf numFmtId="10" fontId="9" fillId="0" borderId="0" xfId="0" applyNumberFormat="1" applyFont="1"/>
    <xf numFmtId="0" fontId="10" fillId="3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8" fillId="4" borderId="0" xfId="0" applyFont="1" applyFill="1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6" fillId="5" borderId="0" xfId="0" applyFont="1" applyFill="1" applyAlignment="1">
      <alignment horizontal="center"/>
    </xf>
    <xf numFmtId="0" fontId="6" fillId="5" borderId="7" xfId="0" applyFont="1" applyFill="1" applyBorder="1" applyAlignment="1">
      <alignment horizontal="center"/>
    </xf>
    <xf numFmtId="10" fontId="15" fillId="0" borderId="0" xfId="1" applyNumberFormat="1" applyFont="1" applyAlignment="1">
      <alignment horizontal="center"/>
    </xf>
    <xf numFmtId="10" fontId="14" fillId="0" borderId="0" xfId="1" applyNumberFormat="1" applyFont="1"/>
    <xf numFmtId="0" fontId="16" fillId="6" borderId="0" xfId="0" applyFont="1" applyFill="1" applyAlignment="1">
      <alignment horizontal="center"/>
    </xf>
    <xf numFmtId="0" fontId="5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18" fillId="5" borderId="7" xfId="0" applyFont="1" applyFill="1" applyBorder="1" applyAlignment="1">
      <alignment horizontal="center"/>
    </xf>
    <xf numFmtId="0" fontId="17" fillId="3" borderId="0" xfId="0" applyFont="1" applyFill="1"/>
    <xf numFmtId="0" fontId="12" fillId="0" borderId="0" xfId="0" applyFont="1" applyFill="1"/>
  </cellXfs>
  <cellStyles count="2">
    <cellStyle name="Normal" xfId="0" builtinId="0"/>
    <cellStyle name="Percent" xfId="1" builtinId="5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542925</xdr:colOff>
      <xdr:row>8</xdr:row>
      <xdr:rowOff>133350</xdr:rowOff>
    </xdr:from>
    <xdr:ext cx="1533525" cy="6096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590925" y="1733550"/>
          <a:ext cx="1533525" cy="6096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561975</xdr:colOff>
      <xdr:row>37</xdr:row>
      <xdr:rowOff>180975</xdr:rowOff>
    </xdr:from>
    <xdr:ext cx="1600200" cy="5619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3609975" y="7581900"/>
          <a:ext cx="1600200" cy="561975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76B6213-8D8F-4FC7-BF62-859E3D49C4BE}" autoFormatId="16" applyNumberFormats="0" applyBorderFormats="0" applyFontFormats="0" applyPatternFormats="0" applyAlignmentFormats="0" applyWidthHeightFormats="0">
  <queryTableRefresh nextId="16">
    <queryTableFields count="15">
      <queryTableField id="1" name="Rk" tableColumnId="1"/>
      <queryTableField id="2" name="Team" tableColumnId="2"/>
      <queryTableField id="3" name="Conf" tableColumnId="3"/>
      <queryTableField id="4" name="Div" tableColumnId="4"/>
      <queryTableField id="5" name="W" tableColumnId="5"/>
      <queryTableField id="6" name="L" tableColumnId="6"/>
      <queryTableField id="7" name="W/L%" tableColumnId="7"/>
      <queryTableField id="8" name="MOV" tableColumnId="8"/>
      <queryTableField id="9" name="ORtg" tableColumnId="9"/>
      <queryTableField id="10" name="DRtg" tableColumnId="10"/>
      <queryTableField id="11" name="NRtg" tableColumnId="11"/>
      <queryTableField id="12" name="MOV/A" tableColumnId="12"/>
      <queryTableField id="13" name="ORtg/A" tableColumnId="13"/>
      <queryTableField id="14" name="DRtg/A" tableColumnId="14"/>
      <queryTableField id="15" name="NRtg/A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CBAA03-8005-41E1-B6FF-E520FC46A6EB}" name="team_ratings4" displayName="team_ratings4" ref="A1:O31" tableType="queryTable" totalsRowShown="0">
  <autoFilter ref="A1:O31" xr:uid="{1BCBAA03-8005-41E1-B6FF-E520FC46A6EB}"/>
  <tableColumns count="15">
    <tableColumn id="1" xr3:uid="{7D5E7F08-014D-4F4E-8BAF-D34D290D0F76}" uniqueName="1" name="Rk" queryTableFieldId="1"/>
    <tableColumn id="2" xr3:uid="{D5636BE4-5B6F-41F8-94C1-A0F04C076C94}" uniqueName="2" name="Team" queryTableFieldId="2" dataCellStyle="Normal"/>
    <tableColumn id="3" xr3:uid="{5EEADE8F-AA0C-4DDB-8596-9CB6375A338C}" uniqueName="3" name="Conf" queryTableFieldId="3" dataCellStyle="Normal"/>
    <tableColumn id="4" xr3:uid="{23452568-7BBA-433B-9B28-A63F2E41044A}" uniqueName="4" name="Div" queryTableFieldId="4" dataCellStyle="Normal"/>
    <tableColumn id="5" xr3:uid="{59D15AAA-6757-4E2F-9F93-47B93E2D3ECD}" uniqueName="5" name="W" queryTableFieldId="5" dataCellStyle="Normal"/>
    <tableColumn id="6" xr3:uid="{AE971428-414E-41E1-9C9E-7816AB25C17E}" uniqueName="6" name="L" queryTableFieldId="6" dataCellStyle="Normal"/>
    <tableColumn id="7" xr3:uid="{704A6C80-7CAF-4F8D-9663-45B4A4957B0C}" uniqueName="7" name="W/L%" queryTableFieldId="7" dataCellStyle="Normal"/>
    <tableColumn id="8" xr3:uid="{8EE0AF7E-141E-4AA6-8627-84CBA142B6A7}" uniqueName="8" name="MOV" queryTableFieldId="8" dataCellStyle="Normal"/>
    <tableColumn id="9" xr3:uid="{2F2C161F-D812-4E25-A940-1688D6485419}" uniqueName="9" name="ORtg" queryTableFieldId="9" dataCellStyle="Normal"/>
    <tableColumn id="10" xr3:uid="{BB89086C-996D-4DA6-80C3-B73DC36E667F}" uniqueName="10" name="DRtg" queryTableFieldId="10" dataCellStyle="Normal"/>
    <tableColumn id="11" xr3:uid="{BD6A4B34-18BE-4991-A158-8199117F7487}" uniqueName="11" name="NRtg" queryTableFieldId="11" dataCellStyle="Normal"/>
    <tableColumn id="12" xr3:uid="{AAC12F1B-913B-41DA-95D9-FEB5297C6C26}" uniqueName="12" name="MOV/A" queryTableFieldId="12" dataCellStyle="Normal"/>
    <tableColumn id="13" xr3:uid="{143F219A-88D6-48F2-863F-7843093D2168}" uniqueName="13" name="ORtg/A" queryTableFieldId="13" dataCellStyle="Normal"/>
    <tableColumn id="14" xr3:uid="{8482A08B-BFAC-428D-9215-731C468AE100}" uniqueName="14" name="DRtg/A" queryTableFieldId="14" dataCellStyle="Normal"/>
    <tableColumn id="15" xr3:uid="{36939532-3302-450C-AA27-41920616C441}" uniqueName="15" name="NRtg/A" queryTableFieldId="15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asketball-reference.com/teams/MIL/2024.html?utm_source=direct&amp;utm_medium=Share&amp;utm_campaign=ShareTool" TargetMode="External"/><Relationship Id="rId170" Type="http://schemas.openxmlformats.org/officeDocument/2006/relationships/hyperlink" Target="https://www.basketball-reference.com/teams/SAS/2024.html?utm_source=direct&amp;utm_medium=Share&amp;utm_campaign=ShareTool" TargetMode="External"/><Relationship Id="rId268" Type="http://schemas.openxmlformats.org/officeDocument/2006/relationships/hyperlink" Target="https://www.basketball-reference.com/teams/UTA/2024.html?utm_source=direct&amp;utm_medium=Share&amp;utm_campaign=ShareTool" TargetMode="External"/><Relationship Id="rId475" Type="http://schemas.openxmlformats.org/officeDocument/2006/relationships/hyperlink" Target="https://www.basketball-reference.com/teams/SAC/2024.html?utm_source=direct&amp;utm_medium=Share&amp;utm_campaign=ShareTool" TargetMode="External"/><Relationship Id="rId682" Type="http://schemas.openxmlformats.org/officeDocument/2006/relationships/hyperlink" Target="https://www.basketball-reference.com/teams/IND/2024.html?utm_source=direct&amp;utm_medium=Share&amp;utm_campaign=ShareTool" TargetMode="External"/><Relationship Id="rId128" Type="http://schemas.openxmlformats.org/officeDocument/2006/relationships/hyperlink" Target="https://www.basketball-reference.com/teams/BOS/2024.html?utm_source=direct&amp;utm_medium=Share&amp;utm_campaign=ShareTool" TargetMode="External"/><Relationship Id="rId335" Type="http://schemas.openxmlformats.org/officeDocument/2006/relationships/hyperlink" Target="https://www.basketball-reference.com/teams/DAL/2024.html?utm_source=direct&amp;utm_medium=Share&amp;utm_campaign=ShareTool" TargetMode="External"/><Relationship Id="rId542" Type="http://schemas.openxmlformats.org/officeDocument/2006/relationships/hyperlink" Target="https://www.basketball-reference.com/teams/DAL/2024.html?utm_source=direct&amp;utm_medium=Share&amp;utm_campaign=ShareTool" TargetMode="External"/><Relationship Id="rId987" Type="http://schemas.openxmlformats.org/officeDocument/2006/relationships/hyperlink" Target="https://www.basketball-reference.com/teams/SAS/2024.html?utm_source=direct&amp;utm_medium=Share&amp;utm_campaign=ShareTool" TargetMode="External"/><Relationship Id="rId402" Type="http://schemas.openxmlformats.org/officeDocument/2006/relationships/hyperlink" Target="https://www.basketball-reference.com/players/h/holmgch01.html?utm_source=direct&amp;utm_medium=Share&amp;utm_campaign=ShareTool" TargetMode="External"/><Relationship Id="rId847" Type="http://schemas.openxmlformats.org/officeDocument/2006/relationships/hyperlink" Target="https://www.basketball-reference.com/players/s/sharpsh01.html?utm_source=direct&amp;utm_medium=Share&amp;utm_campaign=ShareTool" TargetMode="External"/><Relationship Id="rId1032" Type="http://schemas.openxmlformats.org/officeDocument/2006/relationships/hyperlink" Target="https://www.basketball-reference.com/teams/DET/2024.html?utm_source=direct&amp;utm_medium=Share&amp;utm_campaign=ShareTool" TargetMode="External"/><Relationship Id="rId279" Type="http://schemas.openxmlformats.org/officeDocument/2006/relationships/hyperlink" Target="https://www.basketball-reference.com/players/f/fudgeal01.html?utm_source=direct&amp;utm_medium=Share&amp;utm_campaign=ShareTool" TargetMode="External"/><Relationship Id="rId486" Type="http://schemas.openxmlformats.org/officeDocument/2006/relationships/hyperlink" Target="https://www.basketball-reference.com/players/j/jordade01.html?utm_source=direct&amp;utm_medium=Share&amp;utm_campaign=ShareTool" TargetMode="External"/><Relationship Id="rId693" Type="http://schemas.openxmlformats.org/officeDocument/2006/relationships/hyperlink" Target="https://www.basketball-reference.com/players/n/ntilila01.html?utm_source=direct&amp;utm_medium=Share&amp;utm_campaign=ShareTool" TargetMode="External"/><Relationship Id="rId707" Type="http://schemas.openxmlformats.org/officeDocument/2006/relationships/hyperlink" Target="https://www.basketball-reference.com/teams/CLE/2024.html?utm_source=direct&amp;utm_medium=Share&amp;utm_campaign=ShareTool" TargetMode="External"/><Relationship Id="rId914" Type="http://schemas.openxmlformats.org/officeDocument/2006/relationships/hyperlink" Target="https://www.basketball-reference.com/teams/GSW/2024.html?utm_source=direct&amp;utm_medium=Share&amp;utm_campaign=ShareTool" TargetMode="External"/><Relationship Id="rId43" Type="http://schemas.openxmlformats.org/officeDocument/2006/relationships/hyperlink" Target="https://www.basketball-reference.com/teams/PHI/2024.html?utm_source=direct&amp;utm_medium=Share&amp;utm_campaign=ShareTool" TargetMode="External"/><Relationship Id="rId139" Type="http://schemas.openxmlformats.org/officeDocument/2006/relationships/hyperlink" Target="https://www.basketball-reference.com/players/b/bryanth01.html?utm_source=direct&amp;utm_medium=Share&amp;utm_campaign=ShareTool" TargetMode="External"/><Relationship Id="rId346" Type="http://schemas.openxmlformats.org/officeDocument/2006/relationships/hyperlink" Target="https://www.basketball-reference.com/players/h/hamptrj01.html?utm_source=direct&amp;utm_medium=Share&amp;utm_campaign=ShareTool" TargetMode="External"/><Relationship Id="rId553" Type="http://schemas.openxmlformats.org/officeDocument/2006/relationships/hyperlink" Target="https://www.basketball-reference.com/teams/MIL/2024.html?utm_source=direct&amp;utm_medium=Share&amp;utm_campaign=ShareTool" TargetMode="External"/><Relationship Id="rId760" Type="http://schemas.openxmlformats.org/officeDocument/2006/relationships/hyperlink" Target="https://www.basketball-reference.com/teams/LAC/2024.html?utm_source=direct&amp;utm_medium=Share&amp;utm_campaign=ShareTool" TargetMode="External"/><Relationship Id="rId998" Type="http://schemas.openxmlformats.org/officeDocument/2006/relationships/hyperlink" Target="https://www.basketball-reference.com/players/w/wiggiaa01.html?utm_source=direct&amp;utm_medium=Share&amp;utm_campaign=ShareTool" TargetMode="External"/><Relationship Id="rId192" Type="http://schemas.openxmlformats.org/officeDocument/2006/relationships/hyperlink" Target="https://www.basketball-reference.com/teams/WAS/2024.html?utm_source=direct&amp;utm_medium=Share&amp;utm_campaign=ShareTool" TargetMode="External"/><Relationship Id="rId206" Type="http://schemas.openxmlformats.org/officeDocument/2006/relationships/hyperlink" Target="https://www.basketball-reference.com/players/d/daniedy01.html?utm_source=direct&amp;utm_medium=Share&amp;utm_campaign=ShareTool" TargetMode="External"/><Relationship Id="rId413" Type="http://schemas.openxmlformats.org/officeDocument/2006/relationships/hyperlink" Target="https://www.basketball-reference.com/teams/ORL/2024.html?utm_source=direct&amp;utm_medium=Share&amp;utm_campaign=ShareTool" TargetMode="External"/><Relationship Id="rId858" Type="http://schemas.openxmlformats.org/officeDocument/2006/relationships/hyperlink" Target="https://www.basketball-reference.com/players/s/skapidm01.html?utm_source=direct&amp;utm_medium=Share&amp;utm_campaign=ShareTool" TargetMode="External"/><Relationship Id="rId1043" Type="http://schemas.openxmlformats.org/officeDocument/2006/relationships/hyperlink" Target="https://www.basketball-reference.com/players/z/zelleco01.html?utm_source=direct&amp;utm_medium=Share&amp;utm_campaign=ShareTool" TargetMode="External"/><Relationship Id="rId497" Type="http://schemas.openxmlformats.org/officeDocument/2006/relationships/hyperlink" Target="https://www.basketball-reference.com/teams/UTA/2024.html?utm_source=direct&amp;utm_medium=Share&amp;utm_campaign=ShareTool" TargetMode="External"/><Relationship Id="rId620" Type="http://schemas.openxmlformats.org/officeDocument/2006/relationships/hyperlink" Target="https://www.basketball-reference.com/players/m/millebr02.html?utm_source=direct&amp;utm_medium=Share&amp;utm_campaign=ShareTool" TargetMode="External"/><Relationship Id="rId718" Type="http://schemas.openxmlformats.org/officeDocument/2006/relationships/hyperlink" Target="https://www.basketball-reference.com/players/p/payneca01.html?utm_source=direct&amp;utm_medium=Share&amp;utm_campaign=ShareTool" TargetMode="External"/><Relationship Id="rId925" Type="http://schemas.openxmlformats.org/officeDocument/2006/relationships/hyperlink" Target="https://www.basketball-reference.com/players/t/toppiob01.html?utm_source=direct&amp;utm_medium=Share&amp;utm_campaign=ShareTool" TargetMode="External"/><Relationship Id="rId357" Type="http://schemas.openxmlformats.org/officeDocument/2006/relationships/hyperlink" Target="https://www.basketball-reference.com/teams/ORL/2024.html?utm_source=direct&amp;utm_medium=Share&amp;utm_campaign=ShareTool" TargetMode="External"/><Relationship Id="rId54" Type="http://schemas.openxmlformats.org/officeDocument/2006/relationships/hyperlink" Target="https://www.basketball-reference.com/players/b/barnesc01.html?utm_source=direct&amp;utm_medium=Share&amp;utm_campaign=ShareTool" TargetMode="External"/><Relationship Id="rId217" Type="http://schemas.openxmlformats.org/officeDocument/2006/relationships/hyperlink" Target="https://www.basketball-reference.com/teams/CHI/2024.html?utm_source=direct&amp;utm_medium=Share&amp;utm_campaign=ShareTool" TargetMode="External"/><Relationship Id="rId564" Type="http://schemas.openxmlformats.org/officeDocument/2006/relationships/hyperlink" Target="https://www.basketball-reference.com/players/m/mamuksa01.html?utm_source=direct&amp;utm_medium=Share&amp;utm_campaign=ShareTool" TargetMode="External"/><Relationship Id="rId771" Type="http://schemas.openxmlformats.org/officeDocument/2006/relationships/hyperlink" Target="https://www.basketball-reference.com/players/q/quickim01.html?utm_source=direct&amp;utm_medium=Share&amp;utm_campaign=ShareTool" TargetMode="External"/><Relationship Id="rId869" Type="http://schemas.openxmlformats.org/officeDocument/2006/relationships/hyperlink" Target="https://www.basketball-reference.com/teams/MIA/2024.html?utm_source=direct&amp;utm_medium=Share&amp;utm_campaign=ShareTool" TargetMode="External"/><Relationship Id="rId424" Type="http://schemas.openxmlformats.org/officeDocument/2006/relationships/hyperlink" Target="https://www.basketball-reference.com/players/h/hylanbo01.html?utm_source=direct&amp;utm_medium=Share&amp;utm_campaign=ShareTool" TargetMode="External"/><Relationship Id="rId631" Type="http://schemas.openxmlformats.org/officeDocument/2006/relationships/hyperlink" Target="https://www.basketball-reference.com/teams/MIN/2024.html?utm_source=direct&amp;utm_medium=Share&amp;utm_campaign=ShareTool" TargetMode="External"/><Relationship Id="rId729" Type="http://schemas.openxmlformats.org/officeDocument/2006/relationships/hyperlink" Target="https://www.basketball-reference.com/players/p/pippesc02.html?utm_source=direct&amp;utm_medium=Share&amp;utm_campaign=ShareTool" TargetMode="External"/><Relationship Id="rId270" Type="http://schemas.openxmlformats.org/officeDocument/2006/relationships/hyperlink" Target="https://www.basketball-reference.com/teams/SAC/2024.html?utm_source=direct&amp;utm_medium=Share&amp;utm_campaign=ShareTool" TargetMode="External"/><Relationship Id="rId936" Type="http://schemas.openxmlformats.org/officeDocument/2006/relationships/hyperlink" Target="https://www.basketball-reference.com/players/t/turnemy01.html?utm_source=direct&amp;utm_medium=Share&amp;utm_campaign=ShareTool" TargetMode="External"/><Relationship Id="rId65" Type="http://schemas.openxmlformats.org/officeDocument/2006/relationships/hyperlink" Target="https://www.basketball-reference.com/teams/PHO/2024.html?utm_source=direct&amp;utm_medium=Share&amp;utm_campaign=ShareTool" TargetMode="External"/><Relationship Id="rId130" Type="http://schemas.openxmlformats.org/officeDocument/2006/relationships/hyperlink" Target="https://www.basketball-reference.com/teams/IND/2024.html?utm_source=direct&amp;utm_medium=Share&amp;utm_campaign=ShareTool" TargetMode="External"/><Relationship Id="rId368" Type="http://schemas.openxmlformats.org/officeDocument/2006/relationships/hyperlink" Target="https://www.basketball-reference.com/players/h/harteis01.html?utm_source=direct&amp;utm_medium=Share&amp;utm_campaign=ShareTool" TargetMode="External"/><Relationship Id="rId575" Type="http://schemas.openxmlformats.org/officeDocument/2006/relationships/hyperlink" Target="https://www.basketball-reference.com/teams/NOP/2024.html?utm_source=direct&amp;utm_medium=Share&amp;utm_campaign=ShareTool" TargetMode="External"/><Relationship Id="rId782" Type="http://schemas.openxmlformats.org/officeDocument/2006/relationships/hyperlink" Target="https://www.basketball-reference.com/players/r/reedpa01.html?utm_source=direct&amp;utm_medium=Share&amp;utm_campaign=ShareTool" TargetMode="External"/><Relationship Id="rId228" Type="http://schemas.openxmlformats.org/officeDocument/2006/relationships/hyperlink" Target="https://www.basketball-reference.com/players/d/dinwisp01.html?utm_source=direct&amp;utm_medium=Share&amp;utm_campaign=ShareTool" TargetMode="External"/><Relationship Id="rId435" Type="http://schemas.openxmlformats.org/officeDocument/2006/relationships/hyperlink" Target="https://www.basketball-reference.com/teams/DET/2024.html?utm_source=direct&amp;utm_medium=Share&amp;utm_campaign=ShareTool" TargetMode="External"/><Relationship Id="rId642" Type="http://schemas.openxmlformats.org/officeDocument/2006/relationships/hyperlink" Target="https://www.basketball-reference.com/players/m/mobleis01.html?utm_source=direct&amp;utm_medium=Share&amp;utm_campaign=ShareTool" TargetMode="External"/><Relationship Id="rId281" Type="http://schemas.openxmlformats.org/officeDocument/2006/relationships/hyperlink" Target="https://www.basketball-reference.com/players/f/fultzma01.html?utm_source=direct&amp;utm_medium=Share&amp;utm_campaign=ShareTool" TargetMode="External"/><Relationship Id="rId502" Type="http://schemas.openxmlformats.org/officeDocument/2006/relationships/hyperlink" Target="https://www.basketball-reference.com/players/k/klebima01.html?utm_source=direct&amp;utm_medium=Share&amp;utm_campaign=ShareTool" TargetMode="External"/><Relationship Id="rId947" Type="http://schemas.openxmlformats.org/officeDocument/2006/relationships/hyperlink" Target="https://www.basketball-reference.com/teams/HOU/2024.html?utm_source=direct&amp;utm_medium=Share&amp;utm_campaign=ShareTool" TargetMode="External"/><Relationship Id="rId76" Type="http://schemas.openxmlformats.org/officeDocument/2006/relationships/hyperlink" Target="https://www.basketball-reference.com/players/b/beysa01.html?utm_source=direct&amp;utm_medium=Share&amp;utm_campaign=ShareTool" TargetMode="External"/><Relationship Id="rId141" Type="http://schemas.openxmlformats.org/officeDocument/2006/relationships/hyperlink" Target="https://www.basketball-reference.com/players/b/bufkiko01.html?utm_source=direct&amp;utm_medium=Share&amp;utm_campaign=ShareTool" TargetMode="External"/><Relationship Id="rId379" Type="http://schemas.openxmlformats.org/officeDocument/2006/relationships/hyperlink" Target="https://www.basketball-reference.com/teams/CHO/2024.html?utm_source=direct&amp;utm_medium=Share&amp;utm_campaign=ShareTool" TargetMode="External"/><Relationship Id="rId586" Type="http://schemas.openxmlformats.org/officeDocument/2006/relationships/hyperlink" Target="https://www.basketball-reference.com/teams/ATL/2024.html?utm_source=direct&amp;utm_medium=Share&amp;utm_campaign=ShareTool" TargetMode="External"/><Relationship Id="rId793" Type="http://schemas.openxmlformats.org/officeDocument/2006/relationships/hyperlink" Target="https://www.basketball-reference.com/teams/MIA/2024.html?utm_source=direct&amp;utm_medium=Share&amp;utm_campaign=ShareTool" TargetMode="External"/><Relationship Id="rId807" Type="http://schemas.openxmlformats.org/officeDocument/2006/relationships/hyperlink" Target="https://www.basketball-reference.com/teams/MEM/2024.html?utm_source=direct&amp;utm_medium=Share&amp;utm_campaign=ShareTool" TargetMode="External"/><Relationship Id="rId7" Type="http://schemas.openxmlformats.org/officeDocument/2006/relationships/hyperlink" Target="https://www.basketball-reference.com/teams/MEM/2024.html?utm_source=direct&amp;utm_medium=Share&amp;utm_campaign=ShareTool" TargetMode="External"/><Relationship Id="rId239" Type="http://schemas.openxmlformats.org/officeDocument/2006/relationships/hyperlink" Target="https://www.basketball-reference.com/teams/CHI/2024.html?utm_source=direct&amp;utm_medium=Share&amp;utm_campaign=ShareTool" TargetMode="External"/><Relationship Id="rId446" Type="http://schemas.openxmlformats.org/officeDocument/2006/relationships/hyperlink" Target="https://www.basketball-reference.com/players/j/jackstr02.html?utm_source=direct&amp;utm_medium=Share&amp;utm_campaign=ShareTool" TargetMode="External"/><Relationship Id="rId653" Type="http://schemas.openxmlformats.org/officeDocument/2006/relationships/hyperlink" Target="https://www.basketball-reference.com/teams/MIN/2024.html?utm_source=direct&amp;utm_medium=Share&amp;utm_campaign=ShareTool" TargetMode="External"/><Relationship Id="rId292" Type="http://schemas.openxmlformats.org/officeDocument/2006/relationships/hyperlink" Target="https://www.basketball-reference.com/players/g/gateska01.html?utm_source=direct&amp;utm_medium=Share&amp;utm_campaign=ShareTool" TargetMode="External"/><Relationship Id="rId306" Type="http://schemas.openxmlformats.org/officeDocument/2006/relationships/hyperlink" Target="https://www.basketball-reference.com/players/g/gillan01.html?utm_source=direct&amp;utm_medium=Share&amp;utm_campaign=ShareTool" TargetMode="External"/><Relationship Id="rId860" Type="http://schemas.openxmlformats.org/officeDocument/2006/relationships/hyperlink" Target="https://www.basketball-reference.com/players/s/slawsja01.html?utm_source=direct&amp;utm_medium=Share&amp;utm_campaign=ShareTool" TargetMode="External"/><Relationship Id="rId958" Type="http://schemas.openxmlformats.org/officeDocument/2006/relationships/hyperlink" Target="https://www.basketball-reference.com/players/w/wagnefr01.html?utm_source=direct&amp;utm_medium=Share&amp;utm_campaign=ShareTool" TargetMode="External"/><Relationship Id="rId87" Type="http://schemas.openxmlformats.org/officeDocument/2006/relationships/hyperlink" Target="https://www.basketball-reference.com/teams/CHO/2024.html?utm_source=direct&amp;utm_medium=Share&amp;utm_campaign=ShareTool" TargetMode="External"/><Relationship Id="rId513" Type="http://schemas.openxmlformats.org/officeDocument/2006/relationships/hyperlink" Target="https://www.basketball-reference.com/teams/GSW/2024.html?utm_source=direct&amp;utm_medium=Share&amp;utm_campaign=ShareTool" TargetMode="External"/><Relationship Id="rId597" Type="http://schemas.openxmlformats.org/officeDocument/2006/relationships/hyperlink" Target="https://www.basketball-reference.com/teams/MIN/2024.html?utm_source=direct&amp;utm_medium=Share&amp;utm_campaign=ShareTool" TargetMode="External"/><Relationship Id="rId720" Type="http://schemas.openxmlformats.org/officeDocument/2006/relationships/hyperlink" Target="https://www.basketball-reference.com/players/p/paytoga02.html?utm_source=direct&amp;utm_medium=Share&amp;utm_campaign=ShareTool" TargetMode="External"/><Relationship Id="rId818" Type="http://schemas.openxmlformats.org/officeDocument/2006/relationships/hyperlink" Target="https://www.basketball-reference.com/teams/UTA/2024.html?utm_source=direct&amp;utm_medium=Share&amp;utm_campaign=ShareTool" TargetMode="External"/><Relationship Id="rId152" Type="http://schemas.openxmlformats.org/officeDocument/2006/relationships/hyperlink" Target="https://www.basketball-reference.com/teams/MIA/2024.html?utm_source=direct&amp;utm_medium=Share&amp;utm_campaign=ShareTool" TargetMode="External"/><Relationship Id="rId457" Type="http://schemas.openxmlformats.org/officeDocument/2006/relationships/hyperlink" Target="https://www.basketball-reference.com/teams/CLE/2024.html?utm_source=direct&amp;utm_medium=Share&amp;utm_campaign=ShareTool" TargetMode="External"/><Relationship Id="rId1003" Type="http://schemas.openxmlformats.org/officeDocument/2006/relationships/hyperlink" Target="https://www.basketball-reference.com/teams/MIL/2024.html?utm_source=direct&amp;utm_medium=Share&amp;utm_campaign=ShareTool" TargetMode="External"/><Relationship Id="rId664" Type="http://schemas.openxmlformats.org/officeDocument/2006/relationships/hyperlink" Target="https://www.basketball-reference.com/players/m/murrade01.html?utm_source=direct&amp;utm_medium=Share&amp;utm_campaign=ShareTool" TargetMode="External"/><Relationship Id="rId871" Type="http://schemas.openxmlformats.org/officeDocument/2006/relationships/hyperlink" Target="https://www.basketball-reference.com/teams/CHO/2024.html?utm_source=direct&amp;utm_medium=Share&amp;utm_campaign=ShareTool" TargetMode="External"/><Relationship Id="rId969" Type="http://schemas.openxmlformats.org/officeDocument/2006/relationships/hyperlink" Target="https://www.basketball-reference.com/teams/BRK/2024.html?utm_source=direct&amp;utm_medium=Share&amp;utm_campaign=ShareTool" TargetMode="External"/><Relationship Id="rId14" Type="http://schemas.openxmlformats.org/officeDocument/2006/relationships/hyperlink" Target="https://www.basketball-reference.com/players/a/alvarjo01.html?utm_source=direct&amp;utm_medium=Share&amp;utm_campaign=ShareTool" TargetMode="External"/><Relationship Id="rId317" Type="http://schemas.openxmlformats.org/officeDocument/2006/relationships/hyperlink" Target="https://www.basketball-reference.com/teams/DEN/2024.html?utm_source=direct&amp;utm_medium=Share&amp;utm_campaign=ShareTool" TargetMode="External"/><Relationship Id="rId524" Type="http://schemas.openxmlformats.org/officeDocument/2006/relationships/hyperlink" Target="https://www.basketball-reference.com/players/l/leesa01.html?utm_source=direct&amp;utm_medium=Share&amp;utm_campaign=ShareTool" TargetMode="External"/><Relationship Id="rId731" Type="http://schemas.openxmlformats.org/officeDocument/2006/relationships/hyperlink" Target="https://www.basketball-reference.com/players/p/plumlma01.html?utm_source=direct&amp;utm_medium=Share&amp;utm_campaign=ShareTool" TargetMode="External"/><Relationship Id="rId98" Type="http://schemas.openxmlformats.org/officeDocument/2006/relationships/hyperlink" Target="https://www.basketball-reference.com/players/b/bostobr01.html?utm_source=direct&amp;utm_medium=Share&amp;utm_campaign=ShareTool" TargetMode="External"/><Relationship Id="rId163" Type="http://schemas.openxmlformats.org/officeDocument/2006/relationships/hyperlink" Target="https://www.basketball-reference.com/players/c/carusal01.html?utm_source=direct&amp;utm_medium=Share&amp;utm_campaign=ShareTool" TargetMode="External"/><Relationship Id="rId370" Type="http://schemas.openxmlformats.org/officeDocument/2006/relationships/hyperlink" Target="https://www.basketball-reference.com/players/h/hausesa01.html?utm_source=direct&amp;utm_medium=Share&amp;utm_campaign=ShareTool" TargetMode="External"/><Relationship Id="rId829" Type="http://schemas.openxmlformats.org/officeDocument/2006/relationships/hyperlink" Target="https://www.basketball-reference.com/players/s/sassema01.html?utm_source=direct&amp;utm_medium=Share&amp;utm_campaign=ShareTool" TargetMode="External"/><Relationship Id="rId1014" Type="http://schemas.openxmlformats.org/officeDocument/2006/relationships/hyperlink" Target="https://www.basketball-reference.com/players/w/willike04.html?utm_source=direct&amp;utm_medium=Share&amp;utm_campaign=ShareTool" TargetMode="External"/><Relationship Id="rId230" Type="http://schemas.openxmlformats.org/officeDocument/2006/relationships/hyperlink" Target="https://www.basketball-reference.com/players/d/divindo01.html?utm_source=direct&amp;utm_medium=Share&amp;utm_campaign=ShareTool" TargetMode="External"/><Relationship Id="rId468" Type="http://schemas.openxmlformats.org/officeDocument/2006/relationships/hyperlink" Target="https://www.basketball-reference.com/players/j/johnske07.html?utm_source=direct&amp;utm_medium=Share&amp;utm_campaign=ShareTool" TargetMode="External"/><Relationship Id="rId675" Type="http://schemas.openxmlformats.org/officeDocument/2006/relationships/hyperlink" Target="https://www.basketball-reference.com/players/n/nancela02.html?utm_source=direct&amp;utm_medium=Share&amp;utm_campaign=ShareTool" TargetMode="External"/><Relationship Id="rId882" Type="http://schemas.openxmlformats.org/officeDocument/2006/relationships/hyperlink" Target="https://www.basketball-reference.com/players/s/sprinja01.html?utm_source=direct&amp;utm_medium=Share&amp;utm_campaign=ShareTool" TargetMode="External"/><Relationship Id="rId25" Type="http://schemas.openxmlformats.org/officeDocument/2006/relationships/hyperlink" Target="https://www.basketball-reference.com/players/a/arcidry01.html?utm_source=direct&amp;utm_medium=Share&amp;utm_campaign=ShareTool" TargetMode="External"/><Relationship Id="rId328" Type="http://schemas.openxmlformats.org/officeDocument/2006/relationships/hyperlink" Target="https://www.basketball-reference.com/players/g/greendr01.html?utm_source=direct&amp;utm_medium=Share&amp;utm_campaign=ShareTool" TargetMode="External"/><Relationship Id="rId535" Type="http://schemas.openxmlformats.org/officeDocument/2006/relationships/hyperlink" Target="https://www.basketball-reference.com/players/l/liddeej01.html?utm_source=direct&amp;utm_medium=Share&amp;utm_campaign=ShareTool" TargetMode="External"/><Relationship Id="rId742" Type="http://schemas.openxmlformats.org/officeDocument/2006/relationships/hyperlink" Target="https://www.basketball-reference.com/teams/CLE/2024.html?utm_source=direct&amp;utm_medium=Share&amp;utm_campaign=ShareTool" TargetMode="External"/><Relationship Id="rId174" Type="http://schemas.openxmlformats.org/officeDocument/2006/relationships/hyperlink" Target="https://www.basketball-reference.com/teams/SAS/2024.html?utm_source=direct&amp;utm_medium=Share&amp;utm_campaign=ShareTool" TargetMode="External"/><Relationship Id="rId381" Type="http://schemas.openxmlformats.org/officeDocument/2006/relationships/hyperlink" Target="https://www.basketball-reference.com/teams/POR/2024.html?utm_source=direct&amp;utm_medium=Share&amp;utm_campaign=ShareTool" TargetMode="External"/><Relationship Id="rId602" Type="http://schemas.openxmlformats.org/officeDocument/2006/relationships/hyperlink" Target="https://www.basketball-reference.com/players/m/mcgeeja01.html?utm_source=direct&amp;utm_medium=Share&amp;utm_campaign=ShareTool" TargetMode="External"/><Relationship Id="rId1025" Type="http://schemas.openxmlformats.org/officeDocument/2006/relationships/hyperlink" Target="https://www.basketball-reference.com/teams/MEM/2024.html?utm_source=direct&amp;utm_medium=Share&amp;utm_campaign=ShareTool" TargetMode="External"/><Relationship Id="rId241" Type="http://schemas.openxmlformats.org/officeDocument/2006/relationships/hyperlink" Target="https://www.basketball-reference.com/teams/SAC/2024.html?utm_source=direct&amp;utm_medium=Share&amp;utm_campaign=ShareTool" TargetMode="External"/><Relationship Id="rId479" Type="http://schemas.openxmlformats.org/officeDocument/2006/relationships/hyperlink" Target="https://www.basketball-reference.com/teams/DAL/2024.html?utm_source=direct&amp;utm_medium=Share&amp;utm_campaign=ShareTool" TargetMode="External"/><Relationship Id="rId686" Type="http://schemas.openxmlformats.org/officeDocument/2006/relationships/hyperlink" Target="https://www.basketball-reference.com/teams/MIN/2024.html?utm_source=direct&amp;utm_medium=Share&amp;utm_campaign=ShareTool" TargetMode="External"/><Relationship Id="rId893" Type="http://schemas.openxmlformats.org/officeDocument/2006/relationships/hyperlink" Target="https://www.basketball-reference.com/teams/ORL/2024.html?utm_source=direct&amp;utm_medium=Share&amp;utm_campaign=ShareTool" TargetMode="External"/><Relationship Id="rId907" Type="http://schemas.openxmlformats.org/officeDocument/2006/relationships/hyperlink" Target="https://www.basketball-reference.com/players/t/thomaca02.html?utm_source=direct&amp;utm_medium=Share&amp;utm_campaign=ShareTool" TargetMode="External"/><Relationship Id="rId36" Type="http://schemas.openxmlformats.org/officeDocument/2006/relationships/hyperlink" Target="https://www.basketball-reference.com/players/b/baileam01.html?utm_source=direct&amp;utm_medium=Share&amp;utm_campaign=ShareTool" TargetMode="External"/><Relationship Id="rId339" Type="http://schemas.openxmlformats.org/officeDocument/2006/relationships/hyperlink" Target="https://www.basketball-reference.com/teams/NYK/2024.html?utm_source=direct&amp;utm_medium=Share&amp;utm_campaign=ShareTool" TargetMode="External"/><Relationship Id="rId546" Type="http://schemas.openxmlformats.org/officeDocument/2006/relationships/hyperlink" Target="https://www.basketball-reference.com/teams/MIL/2024.html?utm_source=direct&amp;utm_medium=Share&amp;utm_campaign=ShareTool" TargetMode="External"/><Relationship Id="rId753" Type="http://schemas.openxmlformats.org/officeDocument/2006/relationships/hyperlink" Target="https://www.basketball-reference.com/players/p/pottemi01.html?utm_source=direct&amp;utm_medium=Share&amp;utm_campaign=ShareTool" TargetMode="External"/><Relationship Id="rId101" Type="http://schemas.openxmlformats.org/officeDocument/2006/relationships/hyperlink" Target="https://www.basketball-reference.com/teams/TOR/2024.html?utm_source=direct&amp;utm_medium=Share&amp;utm_campaign=ShareTool" TargetMode="External"/><Relationship Id="rId185" Type="http://schemas.openxmlformats.org/officeDocument/2006/relationships/hyperlink" Target="https://www.basketball-reference.com/players/c/colliza01.html?utm_source=direct&amp;utm_medium=Share&amp;utm_campaign=ShareTool" TargetMode="External"/><Relationship Id="rId406" Type="http://schemas.openxmlformats.org/officeDocument/2006/relationships/hyperlink" Target="https://www.basketball-reference.com/players/h/horfoal01.html?utm_source=direct&amp;utm_medium=Share&amp;utm_campaign=ShareTool" TargetMode="External"/><Relationship Id="rId960" Type="http://schemas.openxmlformats.org/officeDocument/2006/relationships/hyperlink" Target="https://www.basketball-reference.com/players/w/wagnemo01.html?utm_source=direct&amp;utm_medium=Share&amp;utm_campaign=ShareTool" TargetMode="External"/><Relationship Id="rId1036" Type="http://schemas.openxmlformats.org/officeDocument/2006/relationships/hyperlink" Target="https://www.basketball-reference.com/teams/WAS/2024.html?utm_source=direct&amp;utm_medium=Share&amp;utm_campaign=ShareTool" TargetMode="External"/><Relationship Id="rId392" Type="http://schemas.openxmlformats.org/officeDocument/2006/relationships/hyperlink" Target="https://www.basketball-reference.com/players/h/hodgedm01.html?utm_source=direct&amp;utm_medium=Share&amp;utm_campaign=ShareTool" TargetMode="External"/><Relationship Id="rId613" Type="http://schemas.openxmlformats.org/officeDocument/2006/relationships/hyperlink" Target="https://www.basketball-reference.com/teams/CLE/2024.html?utm_source=direct&amp;utm_medium=Share&amp;utm_campaign=ShareTool" TargetMode="External"/><Relationship Id="rId697" Type="http://schemas.openxmlformats.org/officeDocument/2006/relationships/hyperlink" Target="https://www.basketball-reference.com/players/n/nworajo01.html?utm_source=direct&amp;utm_medium=Share&amp;utm_campaign=ShareTool" TargetMode="External"/><Relationship Id="rId820" Type="http://schemas.openxmlformats.org/officeDocument/2006/relationships/hyperlink" Target="https://www.basketball-reference.com/teams/HOU/2024.html?utm_source=direct&amp;utm_medium=Share&amp;utm_campaign=ShareTool" TargetMode="External"/><Relationship Id="rId918" Type="http://schemas.openxmlformats.org/officeDocument/2006/relationships/hyperlink" Target="https://www.basketball-reference.com/teams/CHO/2024.html?utm_source=direct&amp;utm_medium=Share&amp;utm_campaign=ShareTool" TargetMode="External"/><Relationship Id="rId252" Type="http://schemas.openxmlformats.org/officeDocument/2006/relationships/hyperlink" Target="https://www.basketball-reference.com/players/e/edwarke02.html?utm_source=direct&amp;utm_medium=Share&amp;utm_campaign=ShareTool" TargetMode="External"/><Relationship Id="rId47" Type="http://schemas.openxmlformats.org/officeDocument/2006/relationships/hyperlink" Target="https://www.basketball-reference.com/teams/MEM/2024.html?utm_source=direct&amp;utm_medium=Share&amp;utm_campaign=ShareTool" TargetMode="External"/><Relationship Id="rId112" Type="http://schemas.openxmlformats.org/officeDocument/2006/relationships/hyperlink" Target="https://www.basketball-reference.com/players/b/bridgmi02.html?utm_source=direct&amp;utm_medium=Share&amp;utm_campaign=ShareTool" TargetMode="External"/><Relationship Id="rId557" Type="http://schemas.openxmlformats.org/officeDocument/2006/relationships/hyperlink" Target="https://www.basketball-reference.com/teams/MIA/2024.html?utm_source=direct&amp;utm_medium=Share&amp;utm_campaign=ShareTool" TargetMode="External"/><Relationship Id="rId764" Type="http://schemas.openxmlformats.org/officeDocument/2006/relationships/hyperlink" Target="https://www.basketball-reference.com/teams/BOS/2024.html?utm_source=direct&amp;utm_medium=Share&amp;utm_campaign=ShareTool" TargetMode="External"/><Relationship Id="rId971" Type="http://schemas.openxmlformats.org/officeDocument/2006/relationships/hyperlink" Target="https://www.basketball-reference.com/teams/OKC/2024.html?utm_source=direct&amp;utm_medium=Share&amp;utm_campaign=ShareTool" TargetMode="External"/><Relationship Id="rId196" Type="http://schemas.openxmlformats.org/officeDocument/2006/relationships/hyperlink" Target="https://www.basketball-reference.com/players/c/craigto01.html?utm_source=direct&amp;utm_medium=Share&amp;utm_campaign=ShareTool" TargetMode="External"/><Relationship Id="rId417" Type="http://schemas.openxmlformats.org/officeDocument/2006/relationships/hyperlink" Target="https://www.basketball-reference.com/teams/SAC/2024.html?utm_source=direct&amp;utm_medium=Share&amp;utm_campaign=ShareTool" TargetMode="External"/><Relationship Id="rId624" Type="http://schemas.openxmlformats.org/officeDocument/2006/relationships/hyperlink" Target="https://www.basketball-reference.com/players/m/millele01.html?utm_source=direct&amp;utm_medium=Share&amp;utm_campaign=ShareTool" TargetMode="External"/><Relationship Id="rId831" Type="http://schemas.openxmlformats.org/officeDocument/2006/relationships/hyperlink" Target="https://www.basketball-reference.com/players/s/schofad01.html?utm_source=direct&amp;utm_medium=Share&amp;utm_campaign=ShareTool" TargetMode="External"/><Relationship Id="rId1047" Type="http://schemas.openxmlformats.org/officeDocument/2006/relationships/printerSettings" Target="../printerSettings/printerSettings1.bin"/><Relationship Id="rId263" Type="http://schemas.openxmlformats.org/officeDocument/2006/relationships/hyperlink" Target="https://www.basketball-reference.com/teams/ATL/2024.html?utm_source=direct&amp;utm_medium=Share&amp;utm_campaign=ShareTool" TargetMode="External"/><Relationship Id="rId470" Type="http://schemas.openxmlformats.org/officeDocument/2006/relationships/hyperlink" Target="https://www.basketball-reference.com/players/j/johnske08.html?utm_source=direct&amp;utm_medium=Share&amp;utm_campaign=ShareTool" TargetMode="External"/><Relationship Id="rId929" Type="http://schemas.openxmlformats.org/officeDocument/2006/relationships/hyperlink" Target="https://www.basketball-reference.com/players/t/townska01.html?utm_source=direct&amp;utm_medium=Share&amp;utm_campaign=ShareTool" TargetMode="External"/><Relationship Id="rId58" Type="http://schemas.openxmlformats.org/officeDocument/2006/relationships/hyperlink" Target="https://www.basketball-reference.com/teams/SAS/2024.html?utm_source=direct&amp;utm_medium=Share&amp;utm_campaign=ShareTool" TargetMode="External"/><Relationship Id="rId123" Type="http://schemas.openxmlformats.org/officeDocument/2006/relationships/hyperlink" Target="https://www.basketball-reference.com/players/b/brownch02.html?utm_source=direct&amp;utm_medium=Share&amp;utm_campaign=ShareTool" TargetMode="External"/><Relationship Id="rId330" Type="http://schemas.openxmlformats.org/officeDocument/2006/relationships/hyperlink" Target="https://www.basketball-reference.com/players/g/greenja05.html?utm_source=direct&amp;utm_medium=Share&amp;utm_campaign=ShareTool" TargetMode="External"/><Relationship Id="rId568" Type="http://schemas.openxmlformats.org/officeDocument/2006/relationships/hyperlink" Target="https://www.basketball-reference.com/players/m/manntr01.html?utm_source=direct&amp;utm_medium=Share&amp;utm_campaign=ShareTool" TargetMode="External"/><Relationship Id="rId775" Type="http://schemas.openxmlformats.org/officeDocument/2006/relationships/hyperlink" Target="https://www.basketball-reference.com/teams/NYK/2024.html?utm_source=direct&amp;utm_medium=Share&amp;utm_campaign=ShareTool" TargetMode="External"/><Relationship Id="rId982" Type="http://schemas.openxmlformats.org/officeDocument/2006/relationships/hyperlink" Target="https://www.basketball-reference.com/players/w/watfotr01.html?utm_source=direct&amp;utm_medium=Share&amp;utm_campaign=ShareTool" TargetMode="External"/><Relationship Id="rId428" Type="http://schemas.openxmlformats.org/officeDocument/2006/relationships/hyperlink" Target="https://www.basketball-reference.com/players/i/ingrabr01.html?utm_source=direct&amp;utm_medium=Share&amp;utm_campaign=ShareTool" TargetMode="External"/><Relationship Id="rId635" Type="http://schemas.openxmlformats.org/officeDocument/2006/relationships/hyperlink" Target="https://www.basketball-reference.com/teams/MIN/2024.html?utm_source=direct&amp;utm_medium=Share&amp;utm_campaign=ShareTool" TargetMode="External"/><Relationship Id="rId842" Type="http://schemas.openxmlformats.org/officeDocument/2006/relationships/hyperlink" Target="https://www.basketball-reference.com/teams/UTA/2024.html?utm_source=direct&amp;utm_medium=Share&amp;utm_campaign=ShareTool" TargetMode="External"/><Relationship Id="rId274" Type="http://schemas.openxmlformats.org/officeDocument/2006/relationships/hyperlink" Target="https://www.basketball-reference.com/teams/NYK/2024.html?utm_source=direct&amp;utm_medium=Share&amp;utm_campaign=ShareTool" TargetMode="External"/><Relationship Id="rId481" Type="http://schemas.openxmlformats.org/officeDocument/2006/relationships/hyperlink" Target="https://www.basketball-reference.com/teams/NOP/2024.html?utm_source=direct&amp;utm_medium=Share&amp;utm_campaign=ShareTool" TargetMode="External"/><Relationship Id="rId702" Type="http://schemas.openxmlformats.org/officeDocument/2006/relationships/hyperlink" Target="https://www.basketball-reference.com/players/o/okogijo01.html?utm_source=direct&amp;utm_medium=Share&amp;utm_campaign=ShareTool" TargetMode="External"/><Relationship Id="rId69" Type="http://schemas.openxmlformats.org/officeDocument/2006/relationships/hyperlink" Target="https://www.basketball-reference.com/teams/MIL/2024.html?utm_source=direct&amp;utm_medium=Share&amp;utm_campaign=ShareTool" TargetMode="External"/><Relationship Id="rId134" Type="http://schemas.openxmlformats.org/officeDocument/2006/relationships/hyperlink" Target="https://www.basketball-reference.com/teams/POR/2024.html?utm_source=direct&amp;utm_medium=Share&amp;utm_campaign=ShareTool" TargetMode="External"/><Relationship Id="rId579" Type="http://schemas.openxmlformats.org/officeDocument/2006/relationships/hyperlink" Target="https://www.basketball-reference.com/teams/CHO/2024.html?utm_source=direct&amp;utm_medium=Share&amp;utm_campaign=ShareTool" TargetMode="External"/><Relationship Id="rId786" Type="http://schemas.openxmlformats.org/officeDocument/2006/relationships/hyperlink" Target="https://www.basketball-reference.com/players/r/rhodeja01.html?utm_source=direct&amp;utm_medium=Share&amp;utm_campaign=ShareTool" TargetMode="External"/><Relationship Id="rId993" Type="http://schemas.openxmlformats.org/officeDocument/2006/relationships/hyperlink" Target="https://www.basketball-reference.com/teams/CHI/2024.html?utm_source=direct&amp;utm_medium=Share&amp;utm_campaign=ShareTool" TargetMode="External"/><Relationship Id="rId341" Type="http://schemas.openxmlformats.org/officeDocument/2006/relationships/hyperlink" Target="https://www.basketball-reference.com/teams/ATL/2024.html?utm_source=direct&amp;utm_medium=Share&amp;utm_campaign=ShareTool" TargetMode="External"/><Relationship Id="rId439" Type="http://schemas.openxmlformats.org/officeDocument/2006/relationships/hyperlink" Target="https://www.basketball-reference.com/teams/MEM/2024.html?utm_source=direct&amp;utm_medium=Share&amp;utm_campaign=ShareTool" TargetMode="External"/><Relationship Id="rId646" Type="http://schemas.openxmlformats.org/officeDocument/2006/relationships/hyperlink" Target="https://www.basketball-reference.com/players/m/moodymo01.html?utm_source=direct&amp;utm_medium=Share&amp;utm_campaign=ShareTool" TargetMode="External"/><Relationship Id="rId201" Type="http://schemas.openxmlformats.org/officeDocument/2006/relationships/hyperlink" Target="https://www.basketball-reference.com/teams/DET/2024.html?utm_source=direct&amp;utm_medium=Share&amp;utm_campaign=ShareTool" TargetMode="External"/><Relationship Id="rId285" Type="http://schemas.openxmlformats.org/officeDocument/2006/relationships/hyperlink" Target="https://www.basketball-reference.com/players/g/gallida01.html?utm_source=direct&amp;utm_medium=Share&amp;utm_campaign=ShareTool" TargetMode="External"/><Relationship Id="rId506" Type="http://schemas.openxmlformats.org/officeDocument/2006/relationships/hyperlink" Target="https://www.basketball-reference.com/players/k/konchjo01.html?utm_source=direct&amp;utm_medium=Share&amp;utm_campaign=ShareTool" TargetMode="External"/><Relationship Id="rId853" Type="http://schemas.openxmlformats.org/officeDocument/2006/relationships/hyperlink" Target="https://www.basketball-reference.com/teams/BRK/2024.html?utm_source=direct&amp;utm_medium=Share&amp;utm_campaign=ShareTool" TargetMode="External"/><Relationship Id="rId492" Type="http://schemas.openxmlformats.org/officeDocument/2006/relationships/hyperlink" Target="https://www.basketball-reference.com/players/j/juzanjo01.html?utm_source=direct&amp;utm_medium=Share&amp;utm_campaign=ShareTool" TargetMode="External"/><Relationship Id="rId713" Type="http://schemas.openxmlformats.org/officeDocument/2006/relationships/hyperlink" Target="https://www.basketball-reference.com/teams/SAS/2024.html?utm_source=direct&amp;utm_medium=Share&amp;utm_campaign=ShareTool" TargetMode="External"/><Relationship Id="rId797" Type="http://schemas.openxmlformats.org/officeDocument/2006/relationships/hyperlink" Target="https://www.basketball-reference.com/teams/NYK/2024.html?utm_source=direct&amp;utm_medium=Share&amp;utm_campaign=ShareTool" TargetMode="External"/><Relationship Id="rId920" Type="http://schemas.openxmlformats.org/officeDocument/2006/relationships/hyperlink" Target="https://www.basketball-reference.com/teams/POR/2024.html?utm_source=direct&amp;utm_medium=Share&amp;utm_campaign=ShareTool" TargetMode="External"/><Relationship Id="rId145" Type="http://schemas.openxmlformats.org/officeDocument/2006/relationships/hyperlink" Target="https://www.basketball-reference.com/players/b/burksal01.html?utm_source=direct&amp;utm_medium=Share&amp;utm_campaign=ShareTool" TargetMode="External"/><Relationship Id="rId352" Type="http://schemas.openxmlformats.org/officeDocument/2006/relationships/hyperlink" Target="https://www.basketball-reference.com/players/h/hardyja02.html?utm_source=direct&amp;utm_medium=Share&amp;utm_campaign=ShareTool" TargetMode="External"/><Relationship Id="rId212" Type="http://schemas.openxmlformats.org/officeDocument/2006/relationships/hyperlink" Target="https://www.basketball-reference.com/players/d/davisjd01.html?utm_source=direct&amp;utm_medium=Share&amp;utm_campaign=ShareTool" TargetMode="External"/><Relationship Id="rId657" Type="http://schemas.openxmlformats.org/officeDocument/2006/relationships/hyperlink" Target="https://www.basketball-reference.com/teams/PHI/2024.html?utm_source=direct&amp;utm_medium=Share&amp;utm_campaign=ShareTool" TargetMode="External"/><Relationship Id="rId864" Type="http://schemas.openxmlformats.org/officeDocument/2006/relationships/hyperlink" Target="https://www.basketball-reference.com/players/s/smartma01.html?utm_source=direct&amp;utm_medium=Share&amp;utm_campaign=ShareTool" TargetMode="External"/><Relationship Id="rId296" Type="http://schemas.openxmlformats.org/officeDocument/2006/relationships/hyperlink" Target="https://www.basketball-reference.com/players/g/georgpa01.html?utm_source=direct&amp;utm_medium=Share&amp;utm_campaign=ShareTool" TargetMode="External"/><Relationship Id="rId517" Type="http://schemas.openxmlformats.org/officeDocument/2006/relationships/hyperlink" Target="https://www.basketball-reference.com/teams/HOU/2024.html?utm_source=direct&amp;utm_medium=Share&amp;utm_campaign=ShareTool" TargetMode="External"/><Relationship Id="rId724" Type="http://schemas.openxmlformats.org/officeDocument/2006/relationships/hyperlink" Target="https://www.basketball-reference.com/players/p/petrufi01.html?utm_source=direct&amp;utm_medium=Share&amp;utm_campaign=ShareTool" TargetMode="External"/><Relationship Id="rId931" Type="http://schemas.openxmlformats.org/officeDocument/2006/relationships/hyperlink" Target="https://www.basketball-reference.com/players/t/trentga02.html?utm_source=direct&amp;utm_medium=Share&amp;utm_campaign=ShareTool" TargetMode="External"/><Relationship Id="rId60" Type="http://schemas.openxmlformats.org/officeDocument/2006/relationships/hyperlink" Target="https://www.basketball-reference.com/teams/CLE/2024.html?utm_source=direct&amp;utm_medium=Share&amp;utm_campaign=ShareTool" TargetMode="External"/><Relationship Id="rId156" Type="http://schemas.openxmlformats.org/officeDocument/2006/relationships/hyperlink" Target="https://www.basketball-reference.com/teams/POR/2024.html?utm_source=direct&amp;utm_medium=Share&amp;utm_campaign=ShareTool" TargetMode="External"/><Relationship Id="rId363" Type="http://schemas.openxmlformats.org/officeDocument/2006/relationships/hyperlink" Target="https://www.basketball-reference.com/teams/PHI/2024.html?utm_source=direct&amp;utm_medium=Share&amp;utm_campaign=ShareTool" TargetMode="External"/><Relationship Id="rId570" Type="http://schemas.openxmlformats.org/officeDocument/2006/relationships/hyperlink" Target="https://www.basketball-reference.com/players/m/marjabo01.html?utm_source=direct&amp;utm_medium=Share&amp;utm_campaign=ShareTool" TargetMode="External"/><Relationship Id="rId1007" Type="http://schemas.openxmlformats.org/officeDocument/2006/relationships/hyperlink" Target="https://www.basketball-reference.com/teams/DAL/2024.html?utm_source=direct&amp;utm_medium=Share&amp;utm_campaign=ShareTool" TargetMode="External"/><Relationship Id="rId223" Type="http://schemas.openxmlformats.org/officeDocument/2006/relationships/hyperlink" Target="https://www.basketball-reference.com/teams/WAS/2024.html?utm_source=direct&amp;utm_medium=Share&amp;utm_campaign=ShareTool" TargetMode="External"/><Relationship Id="rId430" Type="http://schemas.openxmlformats.org/officeDocument/2006/relationships/hyperlink" Target="https://www.basketball-reference.com/players/i/irvinky01.html?utm_source=direct&amp;utm_medium=Share&amp;utm_campaign=ShareTool" TargetMode="External"/><Relationship Id="rId668" Type="http://schemas.openxmlformats.org/officeDocument/2006/relationships/hyperlink" Target="https://www.basketball-reference.com/players/m/murrake02.html?utm_source=direct&amp;utm_medium=Share&amp;utm_campaign=ShareTool" TargetMode="External"/><Relationship Id="rId875" Type="http://schemas.openxmlformats.org/officeDocument/2006/relationships/hyperlink" Target="https://www.basketball-reference.com/teams/IND/2024.html?utm_source=direct&amp;utm_medium=Share&amp;utm_campaign=ShareTool" TargetMode="External"/><Relationship Id="rId18" Type="http://schemas.openxmlformats.org/officeDocument/2006/relationships/hyperlink" Target="https://www.basketball-reference.com/players/a/antetgi01.html?utm_source=direct&amp;utm_medium=Share&amp;utm_campaign=ShareTool" TargetMode="External"/><Relationship Id="rId528" Type="http://schemas.openxmlformats.org/officeDocument/2006/relationships/hyperlink" Target="https://www.basketball-reference.com/players/l/leonaka01.html?utm_source=direct&amp;utm_medium=Share&amp;utm_campaign=ShareTool" TargetMode="External"/><Relationship Id="rId735" Type="http://schemas.openxmlformats.org/officeDocument/2006/relationships/hyperlink" Target="https://www.basketball-reference.com/players/p/poeltja01.html?utm_source=direct&amp;utm_medium=Share&amp;utm_campaign=ShareTool" TargetMode="External"/><Relationship Id="rId942" Type="http://schemas.openxmlformats.org/officeDocument/2006/relationships/hyperlink" Target="https://www.basketball-reference.com/players/v/valanjo01.html?utm_source=direct&amp;utm_medium=Share&amp;utm_campaign=ShareTool" TargetMode="External"/><Relationship Id="rId167" Type="http://schemas.openxmlformats.org/officeDocument/2006/relationships/hyperlink" Target="https://www.basketball-reference.com/players/c/cazalma01.html?utm_source=direct&amp;utm_medium=Share&amp;utm_campaign=ShareTool" TargetMode="External"/><Relationship Id="rId374" Type="http://schemas.openxmlformats.org/officeDocument/2006/relationships/hyperlink" Target="https://www.basketball-reference.com/players/h/hayesja02.html?utm_source=direct&amp;utm_medium=Share&amp;utm_campaign=ShareTool" TargetMode="External"/><Relationship Id="rId581" Type="http://schemas.openxmlformats.org/officeDocument/2006/relationships/hyperlink" Target="https://www.basketball-reference.com/players/m/mathega01.html?utm_source=direct&amp;utm_medium=Share&amp;utm_campaign=ShareTool" TargetMode="External"/><Relationship Id="rId1018" Type="http://schemas.openxmlformats.org/officeDocument/2006/relationships/hyperlink" Target="https://www.basketball-reference.com/players/w/willipa01.html?utm_source=direct&amp;utm_medium=Share&amp;utm_campaign=ShareTool" TargetMode="External"/><Relationship Id="rId71" Type="http://schemas.openxmlformats.org/officeDocument/2006/relationships/hyperlink" Target="https://www.basketball-reference.com/teams/WAS/2024.html?utm_source=direct&amp;utm_medium=Share&amp;utm_campaign=ShareTool" TargetMode="External"/><Relationship Id="rId234" Type="http://schemas.openxmlformats.org/officeDocument/2006/relationships/hyperlink" Target="https://www.basketball-reference.com/players/d/dortlu01.html?utm_source=direct&amp;utm_medium=Share&amp;utm_campaign=ShareTool" TargetMode="External"/><Relationship Id="rId679" Type="http://schemas.openxmlformats.org/officeDocument/2006/relationships/hyperlink" Target="https://www.basketball-reference.com/players/n/nembhan01.html?utm_source=direct&amp;utm_medium=Share&amp;utm_campaign=ShareTool" TargetMode="External"/><Relationship Id="rId802" Type="http://schemas.openxmlformats.org/officeDocument/2006/relationships/hyperlink" Target="https://www.basketball-reference.com/players/r/roddyda01.html?utm_source=direct&amp;utm_medium=Share&amp;utm_campaign=ShareTool" TargetMode="External"/><Relationship Id="rId886" Type="http://schemas.openxmlformats.org/officeDocument/2006/relationships/hyperlink" Target="https://www.basketball-reference.com/players/s/stewais01.html?utm_source=direct&amp;utm_medium=Share&amp;utm_campaign=ShareTool" TargetMode="External"/><Relationship Id="rId2" Type="http://schemas.openxmlformats.org/officeDocument/2006/relationships/hyperlink" Target="https://www.basketball-reference.com/players/a/adebaba01.html?utm_source=direct&amp;utm_medium=Share&amp;utm_campaign=ShareTool" TargetMode="External"/><Relationship Id="rId29" Type="http://schemas.openxmlformats.org/officeDocument/2006/relationships/hyperlink" Target="https://www.basketball-reference.com/players/a/aytonde01.html?utm_source=direct&amp;utm_medium=Share&amp;utm_campaign=ShareTool" TargetMode="External"/><Relationship Id="rId441" Type="http://schemas.openxmlformats.org/officeDocument/2006/relationships/hyperlink" Target="https://www.basketball-reference.com/teams/IND/2024.html?utm_source=direct&amp;utm_medium=Share&amp;utm_campaign=ShareTool" TargetMode="External"/><Relationship Id="rId539" Type="http://schemas.openxmlformats.org/officeDocument/2006/relationships/hyperlink" Target="https://www.basketball-reference.com/players/l/littlna01.html?utm_source=direct&amp;utm_medium=Share&amp;utm_campaign=ShareTool" TargetMode="External"/><Relationship Id="rId746" Type="http://schemas.openxmlformats.org/officeDocument/2006/relationships/hyperlink" Target="https://www.basketball-reference.com/teams/DEN/2024.html?utm_source=direct&amp;utm_medium=Share&amp;utm_campaign=ShareTool" TargetMode="External"/><Relationship Id="rId178" Type="http://schemas.openxmlformats.org/officeDocument/2006/relationships/hyperlink" Target="https://www.basketball-reference.com/teams/BRK/2024.html?utm_source=direct&amp;utm_medium=Share&amp;utm_campaign=ShareTool" TargetMode="External"/><Relationship Id="rId301" Type="http://schemas.openxmlformats.org/officeDocument/2006/relationships/hyperlink" Target="https://www.basketball-reference.com/teams/OKC/2024.html?utm_source=direct&amp;utm_medium=Share&amp;utm_campaign=ShareTool" TargetMode="External"/><Relationship Id="rId953" Type="http://schemas.openxmlformats.org/officeDocument/2006/relationships/hyperlink" Target="https://www.basketball-reference.com/teams/LAL/2024.html?utm_source=direct&amp;utm_medium=Share&amp;utm_campaign=ShareTool" TargetMode="External"/><Relationship Id="rId1029" Type="http://schemas.openxmlformats.org/officeDocument/2006/relationships/hyperlink" Target="https://www.basketball-reference.com/teams/BRK/2024.html?utm_source=direct&amp;utm_medium=Share&amp;utm_campaign=ShareTool" TargetMode="External"/><Relationship Id="rId82" Type="http://schemas.openxmlformats.org/officeDocument/2006/relationships/hyperlink" Target="https://www.basketball-reference.com/players/b/biyombi01.html?utm_source=direct&amp;utm_medium=Share&amp;utm_campaign=ShareTool" TargetMode="External"/><Relationship Id="rId385" Type="http://schemas.openxmlformats.org/officeDocument/2006/relationships/hyperlink" Target="https://www.basketball-reference.com/teams/MIA/2024.html?utm_source=direct&amp;utm_medium=Share&amp;utm_campaign=ShareTool" TargetMode="External"/><Relationship Id="rId592" Type="http://schemas.openxmlformats.org/officeDocument/2006/relationships/hyperlink" Target="https://www.basketball-reference.com/players/m/mccolcj01.html?utm_source=direct&amp;utm_medium=Share&amp;utm_campaign=ShareTool" TargetMode="External"/><Relationship Id="rId606" Type="http://schemas.openxmlformats.org/officeDocument/2006/relationships/hyperlink" Target="https://www.basketball-reference.com/players/m/mclaujo01.html?utm_source=direct&amp;utm_medium=Share&amp;utm_campaign=ShareTool" TargetMode="External"/><Relationship Id="rId813" Type="http://schemas.openxmlformats.org/officeDocument/2006/relationships/hyperlink" Target="https://www.basketball-reference.com/players/r/ryanma01.html?utm_source=direct&amp;utm_medium=Share&amp;utm_campaign=ShareTool" TargetMode="External"/><Relationship Id="rId245" Type="http://schemas.openxmlformats.org/officeDocument/2006/relationships/hyperlink" Target="https://www.basketball-reference.com/teams/PHO/2024.html?utm_source=direct&amp;utm_medium=Share&amp;utm_campaign=ShareTool" TargetMode="External"/><Relationship Id="rId452" Type="http://schemas.openxmlformats.org/officeDocument/2006/relationships/hyperlink" Target="https://www.basketball-reference.com/players/j/jeffrda01.html?utm_source=direct&amp;utm_medium=Share&amp;utm_campaign=ShareTool" TargetMode="External"/><Relationship Id="rId897" Type="http://schemas.openxmlformats.org/officeDocument/2006/relationships/hyperlink" Target="https://www.basketball-reference.com/teams/HOU/2024.html?utm_source=direct&amp;utm_medium=Share&amp;utm_campaign=ShareTool" TargetMode="External"/><Relationship Id="rId105" Type="http://schemas.openxmlformats.org/officeDocument/2006/relationships/hyperlink" Target="https://www.basketball-reference.com/teams/POR/2024.html?utm_source=direct&amp;utm_medium=Share&amp;utm_campaign=ShareTool" TargetMode="External"/><Relationship Id="rId312" Type="http://schemas.openxmlformats.org/officeDocument/2006/relationships/hyperlink" Target="https://www.basketball-reference.com/players/g/goberru01.html?utm_source=direct&amp;utm_medium=Share&amp;utm_campaign=ShareTool" TargetMode="External"/><Relationship Id="rId757" Type="http://schemas.openxmlformats.org/officeDocument/2006/relationships/hyperlink" Target="https://www.basketball-reference.com/players/p/powelno01.html?utm_source=direct&amp;utm_medium=Share&amp;utm_campaign=ShareTool" TargetMode="External"/><Relationship Id="rId964" Type="http://schemas.openxmlformats.org/officeDocument/2006/relationships/hyperlink" Target="https://www.basketball-reference.com/players/w/walkeja01.html?utm_source=direct&amp;utm_medium=Share&amp;utm_campaign=ShareTool" TargetMode="External"/><Relationship Id="rId93" Type="http://schemas.openxmlformats.org/officeDocument/2006/relationships/hyperlink" Target="https://www.basketball-reference.com/teams/PHO/2024.html?utm_source=direct&amp;utm_medium=Share&amp;utm_campaign=ShareTool" TargetMode="External"/><Relationship Id="rId189" Type="http://schemas.openxmlformats.org/officeDocument/2006/relationships/hyperlink" Target="https://www.basketball-reference.com/players/c/connapa01.html?utm_source=direct&amp;utm_medium=Share&amp;utm_campaign=ShareTool" TargetMode="External"/><Relationship Id="rId396" Type="http://schemas.openxmlformats.org/officeDocument/2006/relationships/hyperlink" Target="https://www.basketball-reference.com/players/h/holidjr01.html?utm_source=direct&amp;utm_medium=Share&amp;utm_campaign=ShareTool" TargetMode="External"/><Relationship Id="rId617" Type="http://schemas.openxmlformats.org/officeDocument/2006/relationships/hyperlink" Target="https://www.basketball-reference.com/teams/OKC/2024.html?utm_source=direct&amp;utm_medium=Share&amp;utm_campaign=ShareTool" TargetMode="External"/><Relationship Id="rId824" Type="http://schemas.openxmlformats.org/officeDocument/2006/relationships/hyperlink" Target="https://www.basketball-reference.com/teams/GSW/2024.html?utm_source=direct&amp;utm_medium=Share&amp;utm_campaign=ShareTool" TargetMode="External"/><Relationship Id="rId256" Type="http://schemas.openxmlformats.org/officeDocument/2006/relationships/hyperlink" Target="https://www.basketball-reference.com/players/e/embiijo01.html?utm_source=direct&amp;utm_medium=Share&amp;utm_campaign=ShareTool" TargetMode="External"/><Relationship Id="rId463" Type="http://schemas.openxmlformats.org/officeDocument/2006/relationships/hyperlink" Target="https://www.basketball-reference.com/teams/ATL/2024.html?utm_source=direct&amp;utm_medium=Share&amp;utm_campaign=ShareTool" TargetMode="External"/><Relationship Id="rId670" Type="http://schemas.openxmlformats.org/officeDocument/2006/relationships/hyperlink" Target="https://www.basketball-reference.com/players/m/murrakr01.html?utm_source=direct&amp;utm_medium=Share&amp;utm_campaign=ShareTool" TargetMode="External"/><Relationship Id="rId116" Type="http://schemas.openxmlformats.org/officeDocument/2006/relationships/hyperlink" Target="https://www.basketball-reference.com/players/b/brogdma01.html?utm_source=direct&amp;utm_medium=Share&amp;utm_campaign=ShareTool" TargetMode="External"/><Relationship Id="rId323" Type="http://schemas.openxmlformats.org/officeDocument/2006/relationships/hyperlink" Target="https://www.basketball-reference.com/teams/POR/2024.html?utm_source=direct&amp;utm_medium=Share&amp;utm_campaign=ShareTool" TargetMode="External"/><Relationship Id="rId530" Type="http://schemas.openxmlformats.org/officeDocument/2006/relationships/hyperlink" Target="https://www.basketball-reference.com/players/l/leverca01.html?utm_source=direct&amp;utm_medium=Share&amp;utm_campaign=ShareTool" TargetMode="External"/><Relationship Id="rId768" Type="http://schemas.openxmlformats.org/officeDocument/2006/relationships/hyperlink" Target="https://www.basketball-reference.com/teams/ORL/2024.html?utm_source=direct&amp;utm_medium=Share&amp;utm_campaign=ShareTool" TargetMode="External"/><Relationship Id="rId975" Type="http://schemas.openxmlformats.org/officeDocument/2006/relationships/hyperlink" Target="https://www.basketball-reference.com/teams/CHO/2024.html?utm_source=direct&amp;utm_medium=Share&amp;utm_campaign=ShareTool" TargetMode="External"/><Relationship Id="rId20" Type="http://schemas.openxmlformats.org/officeDocument/2006/relationships/hyperlink" Target="https://www.basketball-reference.com/players/a/antetth01.html?utm_source=direct&amp;utm_medium=Share&amp;utm_campaign=ShareTool" TargetMode="External"/><Relationship Id="rId628" Type="http://schemas.openxmlformats.org/officeDocument/2006/relationships/hyperlink" Target="https://www.basketball-reference.com/players/m/millspa02.html?utm_source=direct&amp;utm_medium=Share&amp;utm_campaign=ShareTool" TargetMode="External"/><Relationship Id="rId835" Type="http://schemas.openxmlformats.org/officeDocument/2006/relationships/hyperlink" Target="https://www.basketball-reference.com/players/s/seabrde01.html?utm_source=direct&amp;utm_medium=Share&amp;utm_campaign=ShareTool" TargetMode="External"/><Relationship Id="rId267" Type="http://schemas.openxmlformats.org/officeDocument/2006/relationships/hyperlink" Target="https://www.basketball-reference.com/players/f/fontesi01.html?utm_source=direct&amp;utm_medium=Share&amp;utm_campaign=ShareTool" TargetMode="External"/><Relationship Id="rId474" Type="http://schemas.openxmlformats.org/officeDocument/2006/relationships/hyperlink" Target="https://www.basketball-reference.com/players/j/jonesco02.html?utm_source=direct&amp;utm_medium=Share&amp;utm_campaign=ShareTool" TargetMode="External"/><Relationship Id="rId1020" Type="http://schemas.openxmlformats.org/officeDocument/2006/relationships/hyperlink" Target="https://www.basketball-reference.com/players/w/williro04.html?utm_source=direct&amp;utm_medium=Share&amp;utm_campaign=ShareTool" TargetMode="External"/><Relationship Id="rId127" Type="http://schemas.openxmlformats.org/officeDocument/2006/relationships/hyperlink" Target="https://www.basketball-reference.com/players/b/brownja02.html?utm_source=direct&amp;utm_medium=Share&amp;utm_campaign=ShareTool" TargetMode="External"/><Relationship Id="rId681" Type="http://schemas.openxmlformats.org/officeDocument/2006/relationships/hyperlink" Target="https://www.basketball-reference.com/players/n/nesmiaa01.html?utm_source=direct&amp;utm_medium=Share&amp;utm_campaign=ShareTool" TargetMode="External"/><Relationship Id="rId779" Type="http://schemas.openxmlformats.org/officeDocument/2006/relationships/hyperlink" Target="https://www.basketball-reference.com/teams/LAL/2024.html?utm_source=direct&amp;utm_medium=Share&amp;utm_campaign=ShareTool" TargetMode="External"/><Relationship Id="rId902" Type="http://schemas.openxmlformats.org/officeDocument/2006/relationships/hyperlink" Target="https://www.basketball-reference.com/players/t/templga01.html?utm_source=direct&amp;utm_medium=Share&amp;utm_campaign=ShareTool" TargetMode="External"/><Relationship Id="rId986" Type="http://schemas.openxmlformats.org/officeDocument/2006/relationships/hyperlink" Target="https://www.basketball-reference.com/players/w/wembavi01.html?utm_source=direct&amp;utm_medium=Share&amp;utm_campaign=ShareTool" TargetMode="External"/><Relationship Id="rId31" Type="http://schemas.openxmlformats.org/officeDocument/2006/relationships/hyperlink" Target="https://www.basketball-reference.com/players/a/azubuud01.html?utm_source=direct&amp;utm_medium=Share&amp;utm_campaign=ShareTool" TargetMode="External"/><Relationship Id="rId334" Type="http://schemas.openxmlformats.org/officeDocument/2006/relationships/hyperlink" Target="https://www.basketball-reference.com/players/g/greenjo02.html?utm_source=direct&amp;utm_medium=Share&amp;utm_campaign=ShareTool" TargetMode="External"/><Relationship Id="rId541" Type="http://schemas.openxmlformats.org/officeDocument/2006/relationships/hyperlink" Target="https://www.basketball-reference.com/players/l/livelde01.html?utm_source=direct&amp;utm_medium=Share&amp;utm_campaign=ShareTool" TargetMode="External"/><Relationship Id="rId639" Type="http://schemas.openxmlformats.org/officeDocument/2006/relationships/hyperlink" Target="https://www.basketball-reference.com/teams/CLE/2024.html?utm_source=direct&amp;utm_medium=Share&amp;utm_campaign=ShareTool" TargetMode="External"/><Relationship Id="rId180" Type="http://schemas.openxmlformats.org/officeDocument/2006/relationships/hyperlink" Target="https://www.basketball-reference.com/teams/BRK/2024.html?utm_source=direct&amp;utm_medium=Share&amp;utm_campaign=ShareTool" TargetMode="External"/><Relationship Id="rId278" Type="http://schemas.openxmlformats.org/officeDocument/2006/relationships/hyperlink" Target="https://www.basketball-reference.com/teams/TOR/2024.html?utm_source=direct&amp;utm_medium=Share&amp;utm_campaign=ShareTool" TargetMode="External"/><Relationship Id="rId401" Type="http://schemas.openxmlformats.org/officeDocument/2006/relationships/hyperlink" Target="https://www.basketball-reference.com/teams/DAL/2024.html?utm_source=direct&amp;utm_medium=Share&amp;utm_campaign=ShareTool" TargetMode="External"/><Relationship Id="rId846" Type="http://schemas.openxmlformats.org/officeDocument/2006/relationships/hyperlink" Target="https://www.basketball-reference.com/teams/BRK/2024.html?utm_source=direct&amp;utm_medium=Share&amp;utm_campaign=ShareTool" TargetMode="External"/><Relationship Id="rId1031" Type="http://schemas.openxmlformats.org/officeDocument/2006/relationships/hyperlink" Target="https://www.basketball-reference.com/players/w/wisemja01.html?utm_source=direct&amp;utm_medium=Share&amp;utm_campaign=ShareTool" TargetMode="External"/><Relationship Id="rId485" Type="http://schemas.openxmlformats.org/officeDocument/2006/relationships/hyperlink" Target="https://www.basketball-reference.com/teams/WAS/2024.html?utm_source=direct&amp;utm_medium=Share&amp;utm_campaign=ShareTool" TargetMode="External"/><Relationship Id="rId692" Type="http://schemas.openxmlformats.org/officeDocument/2006/relationships/hyperlink" Target="https://www.basketball-reference.com/teams/TOR/2024.html?utm_source=direct&amp;utm_medium=Share&amp;utm_campaign=ShareTool" TargetMode="External"/><Relationship Id="rId706" Type="http://schemas.openxmlformats.org/officeDocument/2006/relationships/hyperlink" Target="https://www.basketball-reference.com/players/o/okorois01.html?utm_source=direct&amp;utm_medium=Share&amp;utm_campaign=ShareTool" TargetMode="External"/><Relationship Id="rId913" Type="http://schemas.openxmlformats.org/officeDocument/2006/relationships/hyperlink" Target="https://www.basketball-reference.com/players/t/thompkl01.html?utm_source=direct&amp;utm_medium=Share&amp;utm_campaign=ShareTool" TargetMode="External"/><Relationship Id="rId42" Type="http://schemas.openxmlformats.org/officeDocument/2006/relationships/hyperlink" Target="https://www.basketball-reference.com/players/b/bambamo01.html?utm_source=direct&amp;utm_medium=Share&amp;utm_campaign=ShareTool" TargetMode="External"/><Relationship Id="rId138" Type="http://schemas.openxmlformats.org/officeDocument/2006/relationships/hyperlink" Target="https://www.basketball-reference.com/teams/NYK/2024.html?utm_source=direct&amp;utm_medium=Share&amp;utm_campaign=ShareTool" TargetMode="External"/><Relationship Id="rId345" Type="http://schemas.openxmlformats.org/officeDocument/2006/relationships/hyperlink" Target="https://www.basketball-reference.com/teams/IND/2024.html?utm_source=direct&amp;utm_medium=Share&amp;utm_campaign=ShareTool" TargetMode="External"/><Relationship Id="rId552" Type="http://schemas.openxmlformats.org/officeDocument/2006/relationships/hyperlink" Target="https://www.basketball-reference.com/players/l/lopezro01.html?utm_source=direct&amp;utm_medium=Share&amp;utm_campaign=ShareTool" TargetMode="External"/><Relationship Id="rId997" Type="http://schemas.openxmlformats.org/officeDocument/2006/relationships/hyperlink" Target="https://www.basketball-reference.com/teams/HOU/2024.html?utm_source=direct&amp;utm_medium=Share&amp;utm_campaign=ShareTool" TargetMode="External"/><Relationship Id="rId191" Type="http://schemas.openxmlformats.org/officeDocument/2006/relationships/hyperlink" Target="https://www.basketball-reference.com/players/c/coulibi01.html?utm_source=direct&amp;utm_medium=Share&amp;utm_campaign=ShareTool" TargetMode="External"/><Relationship Id="rId205" Type="http://schemas.openxmlformats.org/officeDocument/2006/relationships/hyperlink" Target="https://www.basketball-reference.com/teams/GSW/2024.html?utm_source=direct&amp;utm_medium=Share&amp;utm_campaign=ShareTool" TargetMode="External"/><Relationship Id="rId412" Type="http://schemas.openxmlformats.org/officeDocument/2006/relationships/hyperlink" Target="https://www.basketball-reference.com/players/h/houstca01.html?utm_source=direct&amp;utm_medium=Share&amp;utm_campaign=ShareTool" TargetMode="External"/><Relationship Id="rId857" Type="http://schemas.openxmlformats.org/officeDocument/2006/relationships/hyperlink" Target="https://www.basketball-reference.com/teams/NYK/2024.html?utm_source=direct&amp;utm_medium=Share&amp;utm_campaign=ShareTool" TargetMode="External"/><Relationship Id="rId1042" Type="http://schemas.openxmlformats.org/officeDocument/2006/relationships/hyperlink" Target="https://www.basketball-reference.com/teams/UTA/2024.html?utm_source=direct&amp;utm_medium=Share&amp;utm_campaign=ShareTool" TargetMode="External"/><Relationship Id="rId289" Type="http://schemas.openxmlformats.org/officeDocument/2006/relationships/hyperlink" Target="https://www.basketball-reference.com/teams/GSW/2024.html?utm_source=direct&amp;utm_medium=Share&amp;utm_campaign=ShareTool" TargetMode="External"/><Relationship Id="rId496" Type="http://schemas.openxmlformats.org/officeDocument/2006/relationships/hyperlink" Target="https://www.basketball-reference.com/players/k/kesslwa01.html?utm_source=direct&amp;utm_medium=Share&amp;utm_campaign=ShareTool" TargetMode="External"/><Relationship Id="rId717" Type="http://schemas.openxmlformats.org/officeDocument/2006/relationships/hyperlink" Target="https://www.basketball-reference.com/teams/GSW/2024.html?utm_source=direct&amp;utm_medium=Share&amp;utm_campaign=ShareTool" TargetMode="External"/><Relationship Id="rId924" Type="http://schemas.openxmlformats.org/officeDocument/2006/relationships/hyperlink" Target="https://www.basketball-reference.com/teams/NYK/2024.html?utm_source=direct&amp;utm_medium=Share&amp;utm_campaign=ShareTool" TargetMode="External"/><Relationship Id="rId53" Type="http://schemas.openxmlformats.org/officeDocument/2006/relationships/hyperlink" Target="https://www.basketball-reference.com/teams/SAC/2024.html?utm_source=direct&amp;utm_medium=Share&amp;utm_campaign=ShareTool" TargetMode="External"/><Relationship Id="rId149" Type="http://schemas.openxmlformats.org/officeDocument/2006/relationships/hyperlink" Target="https://www.basketball-reference.com/players/b/butleji01.html?utm_source=direct&amp;utm_medium=Share&amp;utm_campaign=ShareTool" TargetMode="External"/><Relationship Id="rId356" Type="http://schemas.openxmlformats.org/officeDocument/2006/relationships/hyperlink" Target="https://www.basketball-reference.com/players/h/harriga01.html?utm_source=direct&amp;utm_medium=Share&amp;utm_campaign=ShareTool" TargetMode="External"/><Relationship Id="rId563" Type="http://schemas.openxmlformats.org/officeDocument/2006/relationships/hyperlink" Target="https://www.basketball-reference.com/teams/CHO/2024.html?utm_source=direct&amp;utm_medium=Share&amp;utm_campaign=ShareTool" TargetMode="External"/><Relationship Id="rId770" Type="http://schemas.openxmlformats.org/officeDocument/2006/relationships/hyperlink" Target="https://www.basketball-reference.com/teams/BOS/2024.html?utm_source=direct&amp;utm_medium=Share&amp;utm_campaign=ShareTool" TargetMode="External"/><Relationship Id="rId216" Type="http://schemas.openxmlformats.org/officeDocument/2006/relationships/hyperlink" Target="https://www.basketball-reference.com/players/d/derozde01.html?utm_source=direct&amp;utm_medium=Share&amp;utm_campaign=ShareTool" TargetMode="External"/><Relationship Id="rId423" Type="http://schemas.openxmlformats.org/officeDocument/2006/relationships/hyperlink" Target="https://www.basketball-reference.com/teams/MEM/2024.html?utm_source=direct&amp;utm_medium=Share&amp;utm_campaign=ShareTool" TargetMode="External"/><Relationship Id="rId868" Type="http://schemas.openxmlformats.org/officeDocument/2006/relationships/hyperlink" Target="https://www.basketball-reference.com/players/s/smithdr01.html?utm_source=direct&amp;utm_medium=Share&amp;utm_campaign=ShareTool" TargetMode="External"/><Relationship Id="rId630" Type="http://schemas.openxmlformats.org/officeDocument/2006/relationships/hyperlink" Target="https://www.basketball-reference.com/players/m/miltosh01.html?utm_source=direct&amp;utm_medium=Share&amp;utm_campaign=ShareTool" TargetMode="External"/><Relationship Id="rId728" Type="http://schemas.openxmlformats.org/officeDocument/2006/relationships/hyperlink" Target="https://www.basketball-reference.com/teams/DEN/2024.html?utm_source=direct&amp;utm_medium=Share&amp;utm_campaign=ShareTool" TargetMode="External"/><Relationship Id="rId935" Type="http://schemas.openxmlformats.org/officeDocument/2006/relationships/hyperlink" Target="https://www.basketball-reference.com/players/t/tuckepj01.html?utm_source=direct&amp;utm_medium=Share&amp;utm_campaign=ShareTool" TargetMode="External"/><Relationship Id="rId64" Type="http://schemas.openxmlformats.org/officeDocument/2006/relationships/hyperlink" Target="https://www.basketball-reference.com/players/b/bealbr01.html?utm_source=direct&amp;utm_medium=Share&amp;utm_campaign=ShareTool" TargetMode="External"/><Relationship Id="rId367" Type="http://schemas.openxmlformats.org/officeDocument/2006/relationships/hyperlink" Target="https://www.basketball-reference.com/teams/NYK/2024.html?utm_source=direct&amp;utm_medium=Share&amp;utm_campaign=ShareTool" TargetMode="External"/><Relationship Id="rId574" Type="http://schemas.openxmlformats.org/officeDocument/2006/relationships/hyperlink" Target="https://www.basketball-reference.com/players/m/marshna01.html?utm_source=direct&amp;utm_medium=Share&amp;utm_campaign=ShareTool" TargetMode="External"/><Relationship Id="rId227" Type="http://schemas.openxmlformats.org/officeDocument/2006/relationships/hyperlink" Target="https://www.basketball-reference.com/teams/OKC/2024.html?utm_source=direct&amp;utm_medium=Share&amp;utm_campaign=ShareTool" TargetMode="External"/><Relationship Id="rId781" Type="http://schemas.openxmlformats.org/officeDocument/2006/relationships/hyperlink" Target="https://www.basketball-reference.com/teams/LAL/2024.html?utm_source=direct&amp;utm_medium=Share&amp;utm_campaign=ShareTool" TargetMode="External"/><Relationship Id="rId879" Type="http://schemas.openxmlformats.org/officeDocument/2006/relationships/hyperlink" Target="https://www.basketball-reference.com/teams/PHI/2024.html?utm_source=direct&amp;utm_medium=Share&amp;utm_campaign=ShareTool" TargetMode="External"/><Relationship Id="rId434" Type="http://schemas.openxmlformats.org/officeDocument/2006/relationships/hyperlink" Target="https://www.basketball-reference.com/players/i/iveyja01.html?utm_source=direct&amp;utm_medium=Share&amp;utm_campaign=ShareTool" TargetMode="External"/><Relationship Id="rId641" Type="http://schemas.openxmlformats.org/officeDocument/2006/relationships/hyperlink" Target="https://www.basketball-reference.com/teams/CLE/2024.html?utm_source=direct&amp;utm_medium=Share&amp;utm_campaign=ShareTool" TargetMode="External"/><Relationship Id="rId739" Type="http://schemas.openxmlformats.org/officeDocument/2006/relationships/hyperlink" Target="https://www.basketball-reference.com/players/p/poolejo01.html?utm_source=direct&amp;utm_medium=Share&amp;utm_campaign=ShareTool" TargetMode="External"/><Relationship Id="rId280" Type="http://schemas.openxmlformats.org/officeDocument/2006/relationships/hyperlink" Target="https://www.basketball-reference.com/teams/LAL/2024.html?utm_source=direct&amp;utm_medium=Share&amp;utm_campaign=ShareTool" TargetMode="External"/><Relationship Id="rId501" Type="http://schemas.openxmlformats.org/officeDocument/2006/relationships/hyperlink" Target="https://www.basketball-reference.com/teams/WAS/2024.html?utm_source=direct&amp;utm_medium=Share&amp;utm_campaign=ShareTool" TargetMode="External"/><Relationship Id="rId946" Type="http://schemas.openxmlformats.org/officeDocument/2006/relationships/hyperlink" Target="https://www.basketball-reference.com/players/v/vanvlfr01.html?utm_source=direct&amp;utm_medium=Share&amp;utm_campaign=ShareTool" TargetMode="External"/><Relationship Id="rId75" Type="http://schemas.openxmlformats.org/officeDocument/2006/relationships/hyperlink" Target="https://www.basketball-reference.com/teams/PHI/2024.html?utm_source=direct&amp;utm_medium=Share&amp;utm_campaign=ShareTool" TargetMode="External"/><Relationship Id="rId140" Type="http://schemas.openxmlformats.org/officeDocument/2006/relationships/hyperlink" Target="https://www.basketball-reference.com/teams/MIA/2024.html?utm_source=direct&amp;utm_medium=Share&amp;utm_campaign=ShareTool" TargetMode="External"/><Relationship Id="rId378" Type="http://schemas.openxmlformats.org/officeDocument/2006/relationships/hyperlink" Target="https://www.basketball-reference.com/players/h/haywago01.html?utm_source=direct&amp;utm_medium=Share&amp;utm_campaign=ShareTool" TargetMode="External"/><Relationship Id="rId585" Type="http://schemas.openxmlformats.org/officeDocument/2006/relationships/hyperlink" Target="https://www.basketball-reference.com/players/m/matthwe02.html?utm_source=direct&amp;utm_medium=Share&amp;utm_campaign=ShareTool" TargetMode="External"/><Relationship Id="rId792" Type="http://schemas.openxmlformats.org/officeDocument/2006/relationships/hyperlink" Target="https://www.basketball-reference.com/players/r/robindu01.html?utm_source=direct&amp;utm_medium=Share&amp;utm_campaign=ShareTool" TargetMode="External"/><Relationship Id="rId806" Type="http://schemas.openxmlformats.org/officeDocument/2006/relationships/hyperlink" Target="https://www.basketball-reference.com/players/r/rosede01.html?utm_source=direct&amp;utm_medium=Share&amp;utm_campaign=ShareTool" TargetMode="External"/><Relationship Id="rId6" Type="http://schemas.openxmlformats.org/officeDocument/2006/relationships/hyperlink" Target="https://www.basketball-reference.com/players/a/aldamsa01.html?utm_source=direct&amp;utm_medium=Share&amp;utm_campaign=ShareTool" TargetMode="External"/><Relationship Id="rId238" Type="http://schemas.openxmlformats.org/officeDocument/2006/relationships/hyperlink" Target="https://www.basketball-reference.com/players/d/drumman01.html?utm_source=direct&amp;utm_medium=Share&amp;utm_campaign=ShareTool" TargetMode="External"/><Relationship Id="rId445" Type="http://schemas.openxmlformats.org/officeDocument/2006/relationships/hyperlink" Target="https://www.basketball-reference.com/teams/DEN/2024.html?utm_source=direct&amp;utm_medium=Share&amp;utm_campaign=ShareTool" TargetMode="External"/><Relationship Id="rId652" Type="http://schemas.openxmlformats.org/officeDocument/2006/relationships/hyperlink" Target="https://www.basketball-reference.com/players/m/moorewe01.html?utm_source=direct&amp;utm_medium=Share&amp;utm_campaign=ShareTool" TargetMode="External"/><Relationship Id="rId291" Type="http://schemas.openxmlformats.org/officeDocument/2006/relationships/hyperlink" Target="https://www.basketball-reference.com/teams/MIN/2024.html?utm_source=direct&amp;utm_medium=Share&amp;utm_campaign=ShareTool" TargetMode="External"/><Relationship Id="rId305" Type="http://schemas.openxmlformats.org/officeDocument/2006/relationships/hyperlink" Target="https://www.basketball-reference.com/teams/OKC/2024.html?utm_source=direct&amp;utm_medium=Share&amp;utm_campaign=ShareTool" TargetMode="External"/><Relationship Id="rId512" Type="http://schemas.openxmlformats.org/officeDocument/2006/relationships/hyperlink" Target="https://www.basketball-reference.com/players/k/kuminjo01.html?utm_source=direct&amp;utm_medium=Share&amp;utm_campaign=ShareTool" TargetMode="External"/><Relationship Id="rId957" Type="http://schemas.openxmlformats.org/officeDocument/2006/relationships/hyperlink" Target="https://www.basketball-reference.com/teams/CLE/2024.html?utm_source=direct&amp;utm_medium=Share&amp;utm_campaign=ShareTool" TargetMode="External"/><Relationship Id="rId86" Type="http://schemas.openxmlformats.org/officeDocument/2006/relationships/hyperlink" Target="https://www.basketball-reference.com/players/b/blackle01.html?utm_source=direct&amp;utm_medium=Share&amp;utm_campaign=ShareTool" TargetMode="External"/><Relationship Id="rId151" Type="http://schemas.openxmlformats.org/officeDocument/2006/relationships/hyperlink" Target="https://www.basketball-reference.com/players/c/cainja01.html?utm_source=direct&amp;utm_medium=Share&amp;utm_campaign=ShareTool" TargetMode="External"/><Relationship Id="rId389" Type="http://schemas.openxmlformats.org/officeDocument/2006/relationships/hyperlink" Target="https://www.basketball-reference.com/teams/MIA/2024.html?utm_source=direct&amp;utm_medium=Share&amp;utm_campaign=ShareTool" TargetMode="External"/><Relationship Id="rId596" Type="http://schemas.openxmlformats.org/officeDocument/2006/relationships/hyperlink" Target="https://www.basketball-reference.com/players/m/mcdanja02.html?utm_source=direct&amp;utm_medium=Share&amp;utm_campaign=ShareTool" TargetMode="External"/><Relationship Id="rId817" Type="http://schemas.openxmlformats.org/officeDocument/2006/relationships/hyperlink" Target="https://www.basketball-reference.com/players/s/samanlu01.html?utm_source=direct&amp;utm_medium=Share&amp;utm_campaign=ShareTool" TargetMode="External"/><Relationship Id="rId1002" Type="http://schemas.openxmlformats.org/officeDocument/2006/relationships/hyperlink" Target="https://www.basketball-reference.com/players/w/wiggili01.html?utm_source=direct&amp;utm_medium=Share&amp;utm_campaign=ShareTool" TargetMode="External"/><Relationship Id="rId249" Type="http://schemas.openxmlformats.org/officeDocument/2006/relationships/hyperlink" Target="https://www.basketball-reference.com/teams/HOU/2024.html?utm_source=direct&amp;utm_medium=Share&amp;utm_campaign=ShareTool" TargetMode="External"/><Relationship Id="rId456" Type="http://schemas.openxmlformats.org/officeDocument/2006/relationships/hyperlink" Target="https://www.basketball-reference.com/players/j/jeromty01.html?utm_source=direct&amp;utm_medium=Share&amp;utm_campaign=ShareTool" TargetMode="External"/><Relationship Id="rId663" Type="http://schemas.openxmlformats.org/officeDocument/2006/relationships/hyperlink" Target="https://www.basketball-reference.com/teams/NOP/2024.html?utm_source=direct&amp;utm_medium=Share&amp;utm_campaign=ShareTool" TargetMode="External"/><Relationship Id="rId870" Type="http://schemas.openxmlformats.org/officeDocument/2006/relationships/hyperlink" Target="https://www.basketball-reference.com/players/s/smithis01.html?utm_source=direct&amp;utm_medium=Share&amp;utm_campaign=ShareTool" TargetMode="External"/><Relationship Id="rId13" Type="http://schemas.openxmlformats.org/officeDocument/2006/relationships/hyperlink" Target="https://www.basketball-reference.com/teams/CLE/2024.html?utm_source=direct&amp;utm_medium=Share&amp;utm_campaign=ShareTool" TargetMode="External"/><Relationship Id="rId109" Type="http://schemas.openxmlformats.org/officeDocument/2006/relationships/hyperlink" Target="https://www.basketball-reference.com/teams/DEN/2024.html?utm_source=direct&amp;utm_medium=Share&amp;utm_campaign=ShareTool" TargetMode="External"/><Relationship Id="rId316" Type="http://schemas.openxmlformats.org/officeDocument/2006/relationships/hyperlink" Target="https://www.basketball-reference.com/players/g/gordoaa01.html?utm_source=direct&amp;utm_medium=Share&amp;utm_campaign=ShareTool" TargetMode="External"/><Relationship Id="rId523" Type="http://schemas.openxmlformats.org/officeDocument/2006/relationships/hyperlink" Target="https://www.basketball-reference.com/teams/DAL/2024.html?utm_source=direct&amp;utm_medium=Share&amp;utm_campaign=ShareTool" TargetMode="External"/><Relationship Id="rId968" Type="http://schemas.openxmlformats.org/officeDocument/2006/relationships/hyperlink" Target="https://www.basketball-reference.com/players/w/walkelo01.html?utm_source=direct&amp;utm_medium=Share&amp;utm_campaign=ShareTool" TargetMode="External"/><Relationship Id="rId97" Type="http://schemas.openxmlformats.org/officeDocument/2006/relationships/hyperlink" Target="https://www.basketball-reference.com/teams/PHO/2024.html?utm_source=direct&amp;utm_medium=Share&amp;utm_campaign=ShareTool" TargetMode="External"/><Relationship Id="rId730" Type="http://schemas.openxmlformats.org/officeDocument/2006/relationships/hyperlink" Target="https://www.basketball-reference.com/teams/MEM/2024.html?utm_source=direct&amp;utm_medium=Share&amp;utm_campaign=ShareTool" TargetMode="External"/><Relationship Id="rId828" Type="http://schemas.openxmlformats.org/officeDocument/2006/relationships/hyperlink" Target="https://www.basketball-reference.com/teams/OKC/2024.html?utm_source=direct&amp;utm_medium=Share&amp;utm_campaign=ShareTool" TargetMode="External"/><Relationship Id="rId1013" Type="http://schemas.openxmlformats.org/officeDocument/2006/relationships/hyperlink" Target="https://www.basketball-reference.com/teams/HOU/2024.html?utm_source=direct&amp;utm_medium=Share&amp;utm_campaign=ShareTool" TargetMode="External"/><Relationship Id="rId162" Type="http://schemas.openxmlformats.org/officeDocument/2006/relationships/hyperlink" Target="https://www.basketball-reference.com/teams/ORL/2024.html?utm_source=direct&amp;utm_medium=Share&amp;utm_campaign=ShareTool" TargetMode="External"/><Relationship Id="rId467" Type="http://schemas.openxmlformats.org/officeDocument/2006/relationships/hyperlink" Target="https://www.basketball-reference.com/teams/SAS/2024.html?utm_source=direct&amp;utm_medium=Share&amp;utm_campaign=ShareTool" TargetMode="External"/><Relationship Id="rId674" Type="http://schemas.openxmlformats.org/officeDocument/2006/relationships/hyperlink" Target="https://www.basketball-reference.com/teams/BOS/2024.html?utm_source=direct&amp;utm_medium=Share&amp;utm_campaign=ShareTool" TargetMode="External"/><Relationship Id="rId881" Type="http://schemas.openxmlformats.org/officeDocument/2006/relationships/hyperlink" Target="https://www.basketball-reference.com/teams/SAS/2024.html?utm_source=direct&amp;utm_medium=Share&amp;utm_campaign=ShareTool" TargetMode="External"/><Relationship Id="rId979" Type="http://schemas.openxmlformats.org/officeDocument/2006/relationships/hyperlink" Target="https://www.basketball-reference.com/teams/PHO/2024.html?utm_source=direct&amp;utm_medium=Share&amp;utm_campaign=ShareTool" TargetMode="External"/><Relationship Id="rId24" Type="http://schemas.openxmlformats.org/officeDocument/2006/relationships/hyperlink" Target="https://www.basketball-reference.com/players/a/anunoog01.html?utm_source=direct&amp;utm_medium=Share&amp;utm_campaign=ShareTool" TargetMode="External"/><Relationship Id="rId327" Type="http://schemas.openxmlformats.org/officeDocument/2006/relationships/hyperlink" Target="https://www.basketball-reference.com/teams/PHI/2024.html?utm_source=direct&amp;utm_medium=Share&amp;utm_campaign=ShareTool" TargetMode="External"/><Relationship Id="rId534" Type="http://schemas.openxmlformats.org/officeDocument/2006/relationships/hyperlink" Target="https://www.basketball-reference.com/teams/LAL/2024.html?utm_source=direct&amp;utm_medium=Share&amp;utm_campaign=ShareTool" TargetMode="External"/><Relationship Id="rId741" Type="http://schemas.openxmlformats.org/officeDocument/2006/relationships/hyperlink" Target="https://www.basketball-reference.com/players/p/portecr01.html?utm_source=direct&amp;utm_medium=Share&amp;utm_campaign=ShareTool" TargetMode="External"/><Relationship Id="rId839" Type="http://schemas.openxmlformats.org/officeDocument/2006/relationships/hyperlink" Target="https://www.basketball-reference.com/players/s/sensabr01.html?utm_source=direct&amp;utm_medium=Share&amp;utm_campaign=ShareTool" TargetMode="External"/><Relationship Id="rId173" Type="http://schemas.openxmlformats.org/officeDocument/2006/relationships/hyperlink" Target="https://www.basketball-reference.com/players/c/cissosi01.html?utm_source=direct&amp;utm_medium=Share&amp;utm_campaign=ShareTool" TargetMode="External"/><Relationship Id="rId380" Type="http://schemas.openxmlformats.org/officeDocument/2006/relationships/hyperlink" Target="https://www.basketball-reference.com/players/h/hendesc01.html?utm_source=direct&amp;utm_medium=Share&amp;utm_campaign=ShareTool" TargetMode="External"/><Relationship Id="rId601" Type="http://schemas.openxmlformats.org/officeDocument/2006/relationships/hyperlink" Target="https://www.basketball-reference.com/teams/SAS/2024.html?utm_source=direct&amp;utm_medium=Share&amp;utm_campaign=ShareTool" TargetMode="External"/><Relationship Id="rId1024" Type="http://schemas.openxmlformats.org/officeDocument/2006/relationships/hyperlink" Target="https://www.basketball-reference.com/players/w/willizi02.html?utm_source=direct&amp;utm_medium=Share&amp;utm_campaign=ShareTool" TargetMode="External"/><Relationship Id="rId240" Type="http://schemas.openxmlformats.org/officeDocument/2006/relationships/hyperlink" Target="https://www.basketball-reference.com/players/d/duartch01.html?utm_source=direct&amp;utm_medium=Share&amp;utm_campaign=ShareTool" TargetMode="External"/><Relationship Id="rId478" Type="http://schemas.openxmlformats.org/officeDocument/2006/relationships/hyperlink" Target="https://www.basketball-reference.com/players/j/jonesde02.html?utm_source=direct&amp;utm_medium=Share&amp;utm_campaign=ShareTool" TargetMode="External"/><Relationship Id="rId685" Type="http://schemas.openxmlformats.org/officeDocument/2006/relationships/hyperlink" Target="https://www.basketball-reference.com/players/n/nixda01.html?utm_source=direct&amp;utm_medium=Share&amp;utm_campaign=ShareTool" TargetMode="External"/><Relationship Id="rId892" Type="http://schemas.openxmlformats.org/officeDocument/2006/relationships/hyperlink" Target="https://www.basketball-reference.com/players/s/suggsja01.html?utm_source=direct&amp;utm_medium=Share&amp;utm_campaign=ShareTool" TargetMode="External"/><Relationship Id="rId906" Type="http://schemas.openxmlformats.org/officeDocument/2006/relationships/hyperlink" Target="https://www.basketball-reference.com/players/t/theisda01.html?utm_source=direct&amp;utm_medium=Share&amp;utm_campaign=ShareTool" TargetMode="External"/><Relationship Id="rId35" Type="http://schemas.openxmlformats.org/officeDocument/2006/relationships/hyperlink" Target="https://www.basketball-reference.com/players/b/baglema01.html?utm_source=direct&amp;utm_medium=Share&amp;utm_campaign=ShareTool" TargetMode="External"/><Relationship Id="rId100" Type="http://schemas.openxmlformats.org/officeDocument/2006/relationships/hyperlink" Target="https://www.basketball-reference.com/players/b/bouchch01.html?utm_source=direct&amp;utm_medium=Share&amp;utm_campaign=ShareTool" TargetMode="External"/><Relationship Id="rId338" Type="http://schemas.openxmlformats.org/officeDocument/2006/relationships/hyperlink" Target="https://www.basketball-reference.com/players/g/grimequ01.html?utm_source=direct&amp;utm_medium=Share&amp;utm_campaign=ShareTool" TargetMode="External"/><Relationship Id="rId545" Type="http://schemas.openxmlformats.org/officeDocument/2006/relationships/hyperlink" Target="https://www.basketball-reference.com/players/l/livinch01.html?utm_source=direct&amp;utm_medium=Share&amp;utm_campaign=ShareTool" TargetMode="External"/><Relationship Id="rId752" Type="http://schemas.openxmlformats.org/officeDocument/2006/relationships/hyperlink" Target="https://www.basketball-reference.com/teams/BOS/2024.html?utm_source=direct&amp;utm_medium=Share&amp;utm_campaign=ShareTool" TargetMode="External"/><Relationship Id="rId184" Type="http://schemas.openxmlformats.org/officeDocument/2006/relationships/hyperlink" Target="https://www.basketball-reference.com/teams/UTA/2024.html?utm_source=direct&amp;utm_medium=Share&amp;utm_campaign=ShareTool" TargetMode="External"/><Relationship Id="rId391" Type="http://schemas.openxmlformats.org/officeDocument/2006/relationships/hyperlink" Target="https://www.basketball-reference.com/teams/HOU/2024.html?utm_source=direct&amp;utm_medium=Share&amp;utm_campaign=ShareTool" TargetMode="External"/><Relationship Id="rId405" Type="http://schemas.openxmlformats.org/officeDocument/2006/relationships/hyperlink" Target="https://www.basketball-reference.com/teams/LAL/2024.html?utm_source=direct&amp;utm_medium=Share&amp;utm_campaign=ShareTool" TargetMode="External"/><Relationship Id="rId612" Type="http://schemas.openxmlformats.org/officeDocument/2006/relationships/hyperlink" Target="https://www.basketball-reference.com/players/m/merrisa01.html?utm_source=direct&amp;utm_medium=Share&amp;utm_campaign=ShareTool" TargetMode="External"/><Relationship Id="rId1035" Type="http://schemas.openxmlformats.org/officeDocument/2006/relationships/hyperlink" Target="https://www.basketball-reference.com/players/w/wrighde01.html?utm_source=direct&amp;utm_medium=Share&amp;utm_campaign=ShareTool" TargetMode="External"/><Relationship Id="rId251" Type="http://schemas.openxmlformats.org/officeDocument/2006/relationships/hyperlink" Target="https://www.basketball-reference.com/teams/MIN/2024.html?utm_source=direct&amp;utm_medium=Share&amp;utm_campaign=ShareTool" TargetMode="External"/><Relationship Id="rId489" Type="http://schemas.openxmlformats.org/officeDocument/2006/relationships/hyperlink" Target="https://www.basketball-reference.com/teams/GSW/2024.html?utm_source=direct&amp;utm_medium=Share&amp;utm_campaign=ShareTool" TargetMode="External"/><Relationship Id="rId696" Type="http://schemas.openxmlformats.org/officeDocument/2006/relationships/hyperlink" Target="https://www.basketball-reference.com/teams/PHO/2024.html?utm_source=direct&amp;utm_medium=Share&amp;utm_campaign=ShareTool" TargetMode="External"/><Relationship Id="rId917" Type="http://schemas.openxmlformats.org/officeDocument/2006/relationships/hyperlink" Target="https://www.basketball-reference.com/players/t/thorjt01.html?utm_source=direct&amp;utm_medium=Share&amp;utm_campaign=ShareTool" TargetMode="External"/><Relationship Id="rId46" Type="http://schemas.openxmlformats.org/officeDocument/2006/relationships/hyperlink" Target="https://www.basketball-reference.com/players/b/banede01.html?utm_source=direct&amp;utm_medium=Share&amp;utm_campaign=ShareTool" TargetMode="External"/><Relationship Id="rId349" Type="http://schemas.openxmlformats.org/officeDocument/2006/relationships/hyperlink" Target="https://www.basketball-reference.com/teams/DAL/2024.html?utm_source=direct&amp;utm_medium=Share&amp;utm_campaign=ShareTool" TargetMode="External"/><Relationship Id="rId556" Type="http://schemas.openxmlformats.org/officeDocument/2006/relationships/hyperlink" Target="https://www.basketball-reference.com/players/l/lowryky01.html?utm_source=direct&amp;utm_medium=Share&amp;utm_campaign=ShareTool" TargetMode="External"/><Relationship Id="rId763" Type="http://schemas.openxmlformats.org/officeDocument/2006/relationships/hyperlink" Target="https://www.basketball-reference.com/players/p/pritcpa01.html?utm_source=direct&amp;utm_medium=Share&amp;utm_campaign=ShareTool" TargetMode="External"/><Relationship Id="rId111" Type="http://schemas.openxmlformats.org/officeDocument/2006/relationships/hyperlink" Target="https://www.basketball-reference.com/teams/BRK/2024.html?utm_source=direct&amp;utm_medium=Share&amp;utm_campaign=ShareTool" TargetMode="External"/><Relationship Id="rId195" Type="http://schemas.openxmlformats.org/officeDocument/2006/relationships/hyperlink" Target="https://www.basketball-reference.com/players/c/covinro01.html?utm_source=direct&amp;utm_medium=Share&amp;utm_campaign=ShareTool" TargetMode="External"/><Relationship Id="rId209" Type="http://schemas.openxmlformats.org/officeDocument/2006/relationships/hyperlink" Target="https://www.basketball-reference.com/teams/LAL/2024.html?utm_source=direct&amp;utm_medium=Share&amp;utm_campaign=ShareTool" TargetMode="External"/><Relationship Id="rId416" Type="http://schemas.openxmlformats.org/officeDocument/2006/relationships/hyperlink" Target="https://www.basketball-reference.com/players/h/huertke01.html?utm_source=direct&amp;utm_medium=Share&amp;utm_campaign=ShareTool" TargetMode="External"/><Relationship Id="rId970" Type="http://schemas.openxmlformats.org/officeDocument/2006/relationships/hyperlink" Target="https://www.basketball-reference.com/players/w/wallaca01.html?utm_source=direct&amp;utm_medium=Share&amp;utm_campaign=ShareTool" TargetMode="External"/><Relationship Id="rId1046" Type="http://schemas.openxmlformats.org/officeDocument/2006/relationships/hyperlink" Target="https://www.basketball-reference.com/teams/LAC/2024.html?utm_source=direct&amp;utm_medium=Share&amp;utm_campaign=ShareTool" TargetMode="External"/><Relationship Id="rId623" Type="http://schemas.openxmlformats.org/officeDocument/2006/relationships/hyperlink" Target="https://www.basketball-reference.com/teams/LAC/2024.html?utm_source=direct&amp;utm_medium=Share&amp;utm_campaign=ShareTool" TargetMode="External"/><Relationship Id="rId830" Type="http://schemas.openxmlformats.org/officeDocument/2006/relationships/hyperlink" Target="https://www.basketball-reference.com/teams/DET/2024.html?utm_source=direct&amp;utm_medium=Share&amp;utm_campaign=ShareTool" TargetMode="External"/><Relationship Id="rId928" Type="http://schemas.openxmlformats.org/officeDocument/2006/relationships/hyperlink" Target="https://www.basketball-reference.com/teams/SAC/2024.html?utm_source=direct&amp;utm_medium=Share&amp;utm_campaign=ShareTool" TargetMode="External"/><Relationship Id="rId57" Type="http://schemas.openxmlformats.org/officeDocument/2006/relationships/hyperlink" Target="https://www.basketball-reference.com/players/b/bassech01.html?utm_source=direct&amp;utm_medium=Share&amp;utm_campaign=ShareTool" TargetMode="External"/><Relationship Id="rId262" Type="http://schemas.openxmlformats.org/officeDocument/2006/relationships/hyperlink" Target="https://www.basketball-reference.com/players/f/fernabr01.html?utm_source=direct&amp;utm_medium=Share&amp;utm_campaign=ShareTool" TargetMode="External"/><Relationship Id="rId567" Type="http://schemas.openxmlformats.org/officeDocument/2006/relationships/hyperlink" Target="https://www.basketball-reference.com/teams/LAC/2024.html?utm_source=direct&amp;utm_medium=Share&amp;utm_campaign=ShareTool" TargetMode="External"/><Relationship Id="rId122" Type="http://schemas.openxmlformats.org/officeDocument/2006/relationships/hyperlink" Target="https://www.basketball-reference.com/players/b/brownbr01.html?utm_source=direct&amp;utm_medium=Share&amp;utm_campaign=ShareTool" TargetMode="External"/><Relationship Id="rId774" Type="http://schemas.openxmlformats.org/officeDocument/2006/relationships/hyperlink" Target="https://www.basketball-reference.com/players/r/randlju01.html?utm_source=direct&amp;utm_medium=Share&amp;utm_campaign=ShareTool" TargetMode="External"/><Relationship Id="rId981" Type="http://schemas.openxmlformats.org/officeDocument/2006/relationships/hyperlink" Target="https://www.basketball-reference.com/teams/OKC/2024.html?utm_source=direct&amp;utm_medium=Share&amp;utm_campaign=ShareTool" TargetMode="External"/><Relationship Id="rId427" Type="http://schemas.openxmlformats.org/officeDocument/2006/relationships/hyperlink" Target="https://www.basketball-reference.com/teams/ORL/2024.html?utm_source=direct&amp;utm_medium=Share&amp;utm_campaign=ShareTool" TargetMode="External"/><Relationship Id="rId634" Type="http://schemas.openxmlformats.org/officeDocument/2006/relationships/hyperlink" Target="https://www.basketball-reference.com/players/m/minotjo01.html?utm_source=direct&amp;utm_medium=Share&amp;utm_campaign=ShareTool" TargetMode="External"/><Relationship Id="rId841" Type="http://schemas.openxmlformats.org/officeDocument/2006/relationships/hyperlink" Target="https://www.basketball-reference.com/players/s/sextoco01.html?utm_source=direct&amp;utm_medium=Share&amp;utm_campaign=ShareTool" TargetMode="External"/><Relationship Id="rId273" Type="http://schemas.openxmlformats.org/officeDocument/2006/relationships/hyperlink" Target="https://www.basketball-reference.com/players/f/fournev01.html?utm_source=direct&amp;utm_medium=Share&amp;utm_campaign=ShareTool" TargetMode="External"/><Relationship Id="rId480" Type="http://schemas.openxmlformats.org/officeDocument/2006/relationships/hyperlink" Target="https://www.basketball-reference.com/players/j/joneshe01.html?utm_source=direct&amp;utm_medium=Share&amp;utm_campaign=ShareTool" TargetMode="External"/><Relationship Id="rId701" Type="http://schemas.openxmlformats.org/officeDocument/2006/relationships/hyperlink" Target="https://www.basketball-reference.com/teams/ORL/2024.html?utm_source=direct&amp;utm_medium=Share&amp;utm_campaign=ShareTool" TargetMode="External"/><Relationship Id="rId939" Type="http://schemas.openxmlformats.org/officeDocument/2006/relationships/hyperlink" Target="https://www.basketball-reference.com/teams/DEN/2024.html?utm_source=direct&amp;utm_medium=Share&amp;utm_campaign=ShareTool" TargetMode="External"/><Relationship Id="rId68" Type="http://schemas.openxmlformats.org/officeDocument/2006/relationships/hyperlink" Target="https://www.basketball-reference.com/players/b/beaucma01.html?utm_source=direct&amp;utm_medium=Share&amp;utm_campaign=ShareTool" TargetMode="External"/><Relationship Id="rId133" Type="http://schemas.openxmlformats.org/officeDocument/2006/relationships/hyperlink" Target="https://www.basketball-reference.com/players/b/brownmo01.html?utm_source=direct&amp;utm_medium=Share&amp;utm_campaign=ShareTool" TargetMode="External"/><Relationship Id="rId340" Type="http://schemas.openxmlformats.org/officeDocument/2006/relationships/hyperlink" Target="https://www.basketball-reference.com/players/g/gueyemo02.html?utm_source=direct&amp;utm_medium=Share&amp;utm_campaign=ShareTool" TargetMode="External"/><Relationship Id="rId578" Type="http://schemas.openxmlformats.org/officeDocument/2006/relationships/hyperlink" Target="https://www.basketball-reference.com/players/m/martico01.html?utm_source=direct&amp;utm_medium=Share&amp;utm_campaign=ShareTool" TargetMode="External"/><Relationship Id="rId785" Type="http://schemas.openxmlformats.org/officeDocument/2006/relationships/hyperlink" Target="https://www.basketball-reference.com/teams/MIN/2024.html?utm_source=direct&amp;utm_medium=Share&amp;utm_campaign=ShareTool" TargetMode="External"/><Relationship Id="rId992" Type="http://schemas.openxmlformats.org/officeDocument/2006/relationships/hyperlink" Target="https://www.basketball-reference.com/players/w/whiteco01.html?utm_source=direct&amp;utm_medium=Share&amp;utm_campaign=ShareTool" TargetMode="External"/><Relationship Id="rId200" Type="http://schemas.openxmlformats.org/officeDocument/2006/relationships/hyperlink" Target="https://www.basketball-reference.com/players/c/cunnica01.html?utm_source=direct&amp;utm_medium=Share&amp;utm_campaign=ShareTool" TargetMode="External"/><Relationship Id="rId438" Type="http://schemas.openxmlformats.org/officeDocument/2006/relationships/hyperlink" Target="https://www.basketball-reference.com/players/j/jacksgg01.html?utm_source=direct&amp;utm_medium=Share&amp;utm_campaign=ShareTool" TargetMode="External"/><Relationship Id="rId645" Type="http://schemas.openxmlformats.org/officeDocument/2006/relationships/hyperlink" Target="https://www.basketball-reference.com/teams/SAC/2024.html?utm_source=direct&amp;utm_medium=Share&amp;utm_campaign=ShareTool" TargetMode="External"/><Relationship Id="rId852" Type="http://schemas.openxmlformats.org/officeDocument/2006/relationships/hyperlink" Target="https://www.basketball-reference.com/players/s/simmobe01.html?utm_source=direct&amp;utm_medium=Share&amp;utm_campaign=ShareTool" TargetMode="External"/><Relationship Id="rId284" Type="http://schemas.openxmlformats.org/officeDocument/2006/relationships/hyperlink" Target="https://www.basketball-reference.com/teams/WAS/2024.html?utm_source=direct&amp;utm_medium=Share&amp;utm_campaign=ShareTool" TargetMode="External"/><Relationship Id="rId491" Type="http://schemas.openxmlformats.org/officeDocument/2006/relationships/hyperlink" Target="https://www.basketball-reference.com/teams/MIA/2024.html?utm_source=direct&amp;utm_medium=Share&amp;utm_campaign=ShareTool" TargetMode="External"/><Relationship Id="rId505" Type="http://schemas.openxmlformats.org/officeDocument/2006/relationships/hyperlink" Target="https://www.basketball-reference.com/teams/DET/2024.html?utm_source=direct&amp;utm_medium=Share&amp;utm_campaign=ShareTool" TargetMode="External"/><Relationship Id="rId712" Type="http://schemas.openxmlformats.org/officeDocument/2006/relationships/hyperlink" Target="https://www.basketball-reference.com/players/o/osmande01.html?utm_source=direct&amp;utm_medium=Share&amp;utm_campaign=ShareTool" TargetMode="External"/><Relationship Id="rId79" Type="http://schemas.openxmlformats.org/officeDocument/2006/relationships/hyperlink" Target="https://www.basketball-reference.com/teams/ORL/2024.html?utm_source=direct&amp;utm_medium=Share&amp;utm_campaign=ShareTool" TargetMode="External"/><Relationship Id="rId144" Type="http://schemas.openxmlformats.org/officeDocument/2006/relationships/hyperlink" Target="https://www.basketball-reference.com/teams/HOU/2024.html?utm_source=direct&amp;utm_medium=Share&amp;utm_campaign=ShareTool" TargetMode="External"/><Relationship Id="rId589" Type="http://schemas.openxmlformats.org/officeDocument/2006/relationships/hyperlink" Target="https://www.basketball-reference.com/players/m/mayssk01.html?utm_source=direct&amp;utm_medium=Share&amp;utm_campaign=ShareTool" TargetMode="External"/><Relationship Id="rId796" Type="http://schemas.openxmlformats.org/officeDocument/2006/relationships/hyperlink" Target="https://www.basketball-reference.com/players/r/robinmi01.html?utm_source=direct&amp;utm_medium=Share&amp;utm_campaign=ShareTool" TargetMode="External"/><Relationship Id="rId351" Type="http://schemas.openxmlformats.org/officeDocument/2006/relationships/hyperlink" Target="https://www.basketball-reference.com/teams/LAC/2024.html?utm_source=direct&amp;utm_medium=Share&amp;utm_campaign=ShareTool" TargetMode="External"/><Relationship Id="rId449" Type="http://schemas.openxmlformats.org/officeDocument/2006/relationships/hyperlink" Target="https://www.basketball-reference.com/teams/LAL/2024.html?utm_source=direct&amp;utm_medium=Share&amp;utm_campaign=ShareTool" TargetMode="External"/><Relationship Id="rId656" Type="http://schemas.openxmlformats.org/officeDocument/2006/relationships/hyperlink" Target="https://www.basketball-reference.com/players/m/morrima03.html?utm_source=direct&amp;utm_medium=Share&amp;utm_campaign=ShareTool" TargetMode="External"/><Relationship Id="rId863" Type="http://schemas.openxmlformats.org/officeDocument/2006/relationships/hyperlink" Target="https://www.basketball-reference.com/teams/PHI/2024.html?utm_source=direct&amp;utm_medium=Share&amp;utm_campaign=ShareTool" TargetMode="External"/><Relationship Id="rId211" Type="http://schemas.openxmlformats.org/officeDocument/2006/relationships/hyperlink" Target="https://www.basketball-reference.com/teams/WAS/2024.html?utm_source=direct&amp;utm_medium=Share&amp;utm_campaign=ShareTool" TargetMode="External"/><Relationship Id="rId295" Type="http://schemas.openxmlformats.org/officeDocument/2006/relationships/hyperlink" Target="https://www.basketball-reference.com/teams/UTA/2024.html?utm_source=direct&amp;utm_medium=Share&amp;utm_campaign=ShareTool" TargetMode="External"/><Relationship Id="rId309" Type="http://schemas.openxmlformats.org/officeDocument/2006/relationships/hyperlink" Target="https://www.basketball-reference.com/teams/DEN/2024.html?utm_source=direct&amp;utm_medium=Share&amp;utm_campaign=ShareTool" TargetMode="External"/><Relationship Id="rId516" Type="http://schemas.openxmlformats.org/officeDocument/2006/relationships/hyperlink" Target="https://www.basketball-reference.com/players/l/landajo01.html?utm_source=direct&amp;utm_medium=Share&amp;utm_campaign=ShareTool" TargetMode="External"/><Relationship Id="rId723" Type="http://schemas.openxmlformats.org/officeDocument/2006/relationships/hyperlink" Target="https://www.basketball-reference.com/teams/BOS/2024.html?utm_source=direct&amp;utm_medium=Share&amp;utm_campaign=ShareTool" TargetMode="External"/><Relationship Id="rId930" Type="http://schemas.openxmlformats.org/officeDocument/2006/relationships/hyperlink" Target="https://www.basketball-reference.com/teams/MIN/2024.html?utm_source=direct&amp;utm_medium=Share&amp;utm_campaign=ShareTool" TargetMode="External"/><Relationship Id="rId1006" Type="http://schemas.openxmlformats.org/officeDocument/2006/relationships/hyperlink" Target="https://www.basketball-reference.com/players/w/willigr01.html?utm_source=direct&amp;utm_medium=Share&amp;utm_campaign=ShareTool" TargetMode="External"/><Relationship Id="rId155" Type="http://schemas.openxmlformats.org/officeDocument/2006/relationships/hyperlink" Target="https://www.basketball-reference.com/players/c/camarto01.html?utm_source=direct&amp;utm_medium=Share&amp;utm_campaign=ShareTool" TargetMode="External"/><Relationship Id="rId362" Type="http://schemas.openxmlformats.org/officeDocument/2006/relationships/hyperlink" Target="https://www.basketball-reference.com/players/h/harrito02.html?utm_source=direct&amp;utm_medium=Share&amp;utm_campaign=ShareTool" TargetMode="External"/><Relationship Id="rId222" Type="http://schemas.openxmlformats.org/officeDocument/2006/relationships/hyperlink" Target="https://www.basketball-reference.com/players/d/diallha01.html?utm_source=direct&amp;utm_medium=Share&amp;utm_campaign=ShareTool" TargetMode="External"/><Relationship Id="rId667" Type="http://schemas.openxmlformats.org/officeDocument/2006/relationships/hyperlink" Target="https://www.basketball-reference.com/teams/DEN/2024.html?utm_source=direct&amp;utm_medium=Share&amp;utm_campaign=ShareTool" TargetMode="External"/><Relationship Id="rId874" Type="http://schemas.openxmlformats.org/officeDocument/2006/relationships/hyperlink" Target="https://www.basketball-reference.com/players/s/smithja04.html?utm_source=direct&amp;utm_medium=Share&amp;utm_campaign=ShareTool" TargetMode="External"/><Relationship Id="rId17" Type="http://schemas.openxmlformats.org/officeDocument/2006/relationships/hyperlink" Target="https://www.basketball-reference.com/teams/MIN/2024.html?utm_source=direct&amp;utm_medium=Share&amp;utm_campaign=ShareTool" TargetMode="External"/><Relationship Id="rId527" Type="http://schemas.openxmlformats.org/officeDocument/2006/relationships/hyperlink" Target="https://www.basketball-reference.com/teams/SAC/2024.html?utm_source=direct&amp;utm_medium=Share&amp;utm_campaign=ShareTool" TargetMode="External"/><Relationship Id="rId734" Type="http://schemas.openxmlformats.org/officeDocument/2006/relationships/hyperlink" Target="https://www.basketball-reference.com/teams/GSW/2024.html?utm_source=direct&amp;utm_medium=Share&amp;utm_campaign=ShareTool" TargetMode="External"/><Relationship Id="rId941" Type="http://schemas.openxmlformats.org/officeDocument/2006/relationships/hyperlink" Target="https://www.basketball-reference.com/teams/DET/2024.html?utm_source=direct&amp;utm_medium=Share&amp;utm_campaign=ShareTool" TargetMode="External"/><Relationship Id="rId70" Type="http://schemas.openxmlformats.org/officeDocument/2006/relationships/hyperlink" Target="https://www.basketball-reference.com/players/b/bernaju01.html?utm_source=direct&amp;utm_medium=Share&amp;utm_campaign=ShareTool" TargetMode="External"/><Relationship Id="rId166" Type="http://schemas.openxmlformats.org/officeDocument/2006/relationships/hyperlink" Target="https://www.basketball-reference.com/teams/LAL/2024.html?utm_source=direct&amp;utm_medium=Share&amp;utm_campaign=ShareTool" TargetMode="External"/><Relationship Id="rId373" Type="http://schemas.openxmlformats.org/officeDocument/2006/relationships/hyperlink" Target="https://www.basketball-reference.com/teams/NOP/2024.html?utm_source=direct&amp;utm_medium=Share&amp;utm_campaign=ShareTool" TargetMode="External"/><Relationship Id="rId580" Type="http://schemas.openxmlformats.org/officeDocument/2006/relationships/hyperlink" Target="https://www.basketball-reference.com/players/m/martike04.html?utm_source=direct&amp;utm_medium=Share&amp;utm_campaign=ShareTool" TargetMode="External"/><Relationship Id="rId801" Type="http://schemas.openxmlformats.org/officeDocument/2006/relationships/hyperlink" Target="https://www.basketball-reference.com/teams/NOP/2024.html?utm_source=direct&amp;utm_medium=Share&amp;utm_campaign=ShareTool" TargetMode="External"/><Relationship Id="rId1017" Type="http://schemas.openxmlformats.org/officeDocument/2006/relationships/hyperlink" Target="https://www.basketball-reference.com/teams/CHO/2024.html?utm_source=direct&amp;utm_medium=Share&amp;utm_campaign=ShareTool" TargetMode="External"/><Relationship Id="rId1" Type="http://schemas.openxmlformats.org/officeDocument/2006/relationships/hyperlink" Target="https://www.basketball-reference.com/players/a/achiupr01.html?utm_source=direct&amp;utm_medium=Share&amp;utm_campaign=ShareTool" TargetMode="External"/><Relationship Id="rId233" Type="http://schemas.openxmlformats.org/officeDocument/2006/relationships/hyperlink" Target="https://www.basketball-reference.com/teams/DAL/2024.html?utm_source=direct&amp;utm_medium=Share&amp;utm_campaign=ShareTool" TargetMode="External"/><Relationship Id="rId440" Type="http://schemas.openxmlformats.org/officeDocument/2006/relationships/hyperlink" Target="https://www.basketball-reference.com/players/j/jacksis01.html?utm_source=direct&amp;utm_medium=Share&amp;utm_campaign=ShareTool" TargetMode="External"/><Relationship Id="rId678" Type="http://schemas.openxmlformats.org/officeDocument/2006/relationships/hyperlink" Target="https://www.basketball-reference.com/teams/CLE/2024.html?utm_source=direct&amp;utm_medium=Share&amp;utm_campaign=ShareTool" TargetMode="External"/><Relationship Id="rId885" Type="http://schemas.openxmlformats.org/officeDocument/2006/relationships/hyperlink" Target="https://www.basketball-reference.com/teams/BOS/2024.html?utm_source=direct&amp;utm_medium=Share&amp;utm_campaign=ShareTool" TargetMode="External"/><Relationship Id="rId28" Type="http://schemas.openxmlformats.org/officeDocument/2006/relationships/hyperlink" Target="https://www.basketball-reference.com/teams/WAS/2024.html?utm_source=direct&amp;utm_medium=Share&amp;utm_campaign=ShareTool" TargetMode="External"/><Relationship Id="rId300" Type="http://schemas.openxmlformats.org/officeDocument/2006/relationships/hyperlink" Target="https://www.basketball-reference.com/players/g/giddejo01.html?utm_source=direct&amp;utm_medium=Share&amp;utm_campaign=ShareTool" TargetMode="External"/><Relationship Id="rId538" Type="http://schemas.openxmlformats.org/officeDocument/2006/relationships/hyperlink" Target="https://www.basketball-reference.com/teams/MIL/2024.html?utm_source=direct&amp;utm_medium=Share&amp;utm_campaign=ShareTool" TargetMode="External"/><Relationship Id="rId745" Type="http://schemas.openxmlformats.org/officeDocument/2006/relationships/hyperlink" Target="https://www.basketball-reference.com/players/p/portemi01.html?utm_source=direct&amp;utm_medium=Share&amp;utm_campaign=ShareTool" TargetMode="External"/><Relationship Id="rId952" Type="http://schemas.openxmlformats.org/officeDocument/2006/relationships/hyperlink" Target="https://www.basketball-reference.com/players/v/vincega01.html?utm_source=direct&amp;utm_medium=Share&amp;utm_campaign=ShareTool" TargetMode="External"/><Relationship Id="rId81" Type="http://schemas.openxmlformats.org/officeDocument/2006/relationships/hyperlink" Target="https://www.basketball-reference.com/teams/CHI/2024.html?utm_source=direct&amp;utm_medium=Share&amp;utm_campaign=ShareTool" TargetMode="External"/><Relationship Id="rId177" Type="http://schemas.openxmlformats.org/officeDocument/2006/relationships/hyperlink" Target="https://www.basketball-reference.com/players/c/claxtni01.html?utm_source=direct&amp;utm_medium=Share&amp;utm_campaign=ShareTool" TargetMode="External"/><Relationship Id="rId384" Type="http://schemas.openxmlformats.org/officeDocument/2006/relationships/hyperlink" Target="https://www.basketball-reference.com/players/h/herroty01.html?utm_source=direct&amp;utm_medium=Share&amp;utm_campaign=ShareTool" TargetMode="External"/><Relationship Id="rId591" Type="http://schemas.openxmlformats.org/officeDocument/2006/relationships/hyperlink" Target="https://www.basketball-reference.com/teams/NYK/2024.html?utm_source=direct&amp;utm_medium=Share&amp;utm_campaign=ShareTool" TargetMode="External"/><Relationship Id="rId605" Type="http://schemas.openxmlformats.org/officeDocument/2006/relationships/hyperlink" Target="https://www.basketball-reference.com/teams/CHO/2024.html?utm_source=direct&amp;utm_medium=Share&amp;utm_campaign=ShareTool" TargetMode="External"/><Relationship Id="rId812" Type="http://schemas.openxmlformats.org/officeDocument/2006/relationships/hyperlink" Target="https://www.basketball-reference.com/teams/LAL/2024.html?utm_source=direct&amp;utm_medium=Share&amp;utm_campaign=ShareTool" TargetMode="External"/><Relationship Id="rId1028" Type="http://schemas.openxmlformats.org/officeDocument/2006/relationships/hyperlink" Target="https://www.basketball-reference.com/players/w/wilsoja03.html?utm_source=direct&amp;utm_medium=Share&amp;utm_campaign=ShareTool" TargetMode="External"/><Relationship Id="rId244" Type="http://schemas.openxmlformats.org/officeDocument/2006/relationships/hyperlink" Target="https://www.basketball-reference.com/players/d/duranke01.html?utm_source=direct&amp;utm_medium=Share&amp;utm_campaign=ShareTool" TargetMode="External"/><Relationship Id="rId689" Type="http://schemas.openxmlformats.org/officeDocument/2006/relationships/hyperlink" Target="https://www.basketball-reference.com/players/n/nowelja01.html?utm_source=direct&amp;utm_medium=Share&amp;utm_campaign=ShareTool" TargetMode="External"/><Relationship Id="rId896" Type="http://schemas.openxmlformats.org/officeDocument/2006/relationships/hyperlink" Target="https://www.basketball-reference.com/players/t/tateja01.html?utm_source=direct&amp;utm_medium=Share&amp;utm_campaign=ShareTool" TargetMode="External"/><Relationship Id="rId39" Type="http://schemas.openxmlformats.org/officeDocument/2006/relationships/hyperlink" Target="https://www.basketball-reference.com/teams/WAS/2024.html?utm_source=direct&amp;utm_medium=Share&amp;utm_campaign=ShareTool" TargetMode="External"/><Relationship Id="rId451" Type="http://schemas.openxmlformats.org/officeDocument/2006/relationships/hyperlink" Target="https://www.basketball-reference.com/teams/MIA/2024.html?utm_source=direct&amp;utm_medium=Share&amp;utm_campaign=ShareTool" TargetMode="External"/><Relationship Id="rId549" Type="http://schemas.openxmlformats.org/officeDocument/2006/relationships/hyperlink" Target="https://www.basketball-reference.com/teams/GSW/2024.html?utm_source=direct&amp;utm_medium=Share&amp;utm_campaign=ShareTool" TargetMode="External"/><Relationship Id="rId756" Type="http://schemas.openxmlformats.org/officeDocument/2006/relationships/hyperlink" Target="https://www.basketball-reference.com/teams/DAL/2024.html?utm_source=direct&amp;utm_medium=Share&amp;utm_campaign=ShareTool" TargetMode="External"/><Relationship Id="rId104" Type="http://schemas.openxmlformats.org/officeDocument/2006/relationships/hyperlink" Target="https://www.basketball-reference.com/players/b/bouyeja01.html?utm_source=direct&amp;utm_medium=Share&amp;utm_campaign=ShareTool" TargetMode="External"/><Relationship Id="rId188" Type="http://schemas.openxmlformats.org/officeDocument/2006/relationships/hyperlink" Target="https://www.basketball-reference.com/teams/MIN/2024.html?utm_source=direct&amp;utm_medium=Share&amp;utm_campaign=ShareTool" TargetMode="External"/><Relationship Id="rId311" Type="http://schemas.openxmlformats.org/officeDocument/2006/relationships/hyperlink" Target="https://www.basketball-reference.com/teams/MEM/2024.html?utm_source=direct&amp;utm_medium=Share&amp;utm_campaign=ShareTool" TargetMode="External"/><Relationship Id="rId395" Type="http://schemas.openxmlformats.org/officeDocument/2006/relationships/hyperlink" Target="https://www.basketball-reference.com/teams/HOU/2024.html?utm_source=direct&amp;utm_medium=Share&amp;utm_campaign=ShareTool" TargetMode="External"/><Relationship Id="rId409" Type="http://schemas.openxmlformats.org/officeDocument/2006/relationships/hyperlink" Target="https://www.basketball-reference.com/teams/UTA/2024.html?utm_source=direct&amp;utm_medium=Share&amp;utm_campaign=ShareTool" TargetMode="External"/><Relationship Id="rId963" Type="http://schemas.openxmlformats.org/officeDocument/2006/relationships/hyperlink" Target="https://www.basketball-reference.com/teams/POR/2024.html?utm_source=direct&amp;utm_medium=Share&amp;utm_campaign=ShareTool" TargetMode="External"/><Relationship Id="rId1039" Type="http://schemas.openxmlformats.org/officeDocument/2006/relationships/hyperlink" Target="https://www.basketball-reference.com/players/y/youngtr01.html?utm_source=direct&amp;utm_medium=Share&amp;utm_campaign=ShareTool" TargetMode="External"/><Relationship Id="rId92" Type="http://schemas.openxmlformats.org/officeDocument/2006/relationships/hyperlink" Target="https://www.basketball-reference.com/players/b/bolbo01.html?utm_source=direct&amp;utm_medium=Share&amp;utm_campaign=ShareTool" TargetMode="External"/><Relationship Id="rId616" Type="http://schemas.openxmlformats.org/officeDocument/2006/relationships/hyperlink" Target="https://www.basketball-reference.com/players/m/micicva01.html?utm_source=direct&amp;utm_medium=Share&amp;utm_campaign=ShareTool" TargetMode="External"/><Relationship Id="rId823" Type="http://schemas.openxmlformats.org/officeDocument/2006/relationships/hyperlink" Target="https://www.basketball-reference.com/players/s/santogu01.html?utm_source=direct&amp;utm_medium=Share&amp;utm_campaign=ShareTool" TargetMode="External"/><Relationship Id="rId255" Type="http://schemas.openxmlformats.org/officeDocument/2006/relationships/hyperlink" Target="https://www.basketball-reference.com/teams/SAC/2024.html?utm_source=direct&amp;utm_medium=Share&amp;utm_campaign=ShareTool" TargetMode="External"/><Relationship Id="rId462" Type="http://schemas.openxmlformats.org/officeDocument/2006/relationships/hyperlink" Target="https://www.basketball-reference.com/players/j/johnsja05.html?utm_source=direct&amp;utm_medium=Share&amp;utm_campaign=ShareTool" TargetMode="External"/><Relationship Id="rId115" Type="http://schemas.openxmlformats.org/officeDocument/2006/relationships/hyperlink" Target="https://www.basketball-reference.com/teams/BOS/2024.html?utm_source=direct&amp;utm_medium=Share&amp;utm_campaign=ShareTool" TargetMode="External"/><Relationship Id="rId322" Type="http://schemas.openxmlformats.org/officeDocument/2006/relationships/hyperlink" Target="https://www.basketball-reference.com/players/g/grantje01.html?utm_source=direct&amp;utm_medium=Share&amp;utm_campaign=ShareTool" TargetMode="External"/><Relationship Id="rId767" Type="http://schemas.openxmlformats.org/officeDocument/2006/relationships/hyperlink" Target="https://www.basketball-reference.com/players/q/queentr01.html?utm_source=direct&amp;utm_medium=Share&amp;utm_campaign=ShareTool" TargetMode="External"/><Relationship Id="rId974" Type="http://schemas.openxmlformats.org/officeDocument/2006/relationships/hyperlink" Target="https://www.basketball-reference.com/players/w/washipj01.html?utm_source=direct&amp;utm_medium=Share&amp;utm_campaign=ShareTool" TargetMode="External"/><Relationship Id="rId199" Type="http://schemas.openxmlformats.org/officeDocument/2006/relationships/hyperlink" Target="https://www.basketball-reference.com/teams/MIL/2024.html?utm_source=direct&amp;utm_medium=Share&amp;utm_campaign=ShareTool" TargetMode="External"/><Relationship Id="rId627" Type="http://schemas.openxmlformats.org/officeDocument/2006/relationships/hyperlink" Target="https://www.basketball-reference.com/teams/BRK/2024.html?utm_source=direct&amp;utm_medium=Share&amp;utm_campaign=ShareTool" TargetMode="External"/><Relationship Id="rId834" Type="http://schemas.openxmlformats.org/officeDocument/2006/relationships/hyperlink" Target="https://www.basketball-reference.com/teams/TOR/2024.html?utm_source=direct&amp;utm_medium=Share&amp;utm_campaign=ShareTool" TargetMode="External"/><Relationship Id="rId266" Type="http://schemas.openxmlformats.org/officeDocument/2006/relationships/hyperlink" Target="https://www.basketball-reference.com/players/f/flynnma01.html?utm_source=direct&amp;utm_medium=Share&amp;utm_campaign=ShareTool" TargetMode="External"/><Relationship Id="rId473" Type="http://schemas.openxmlformats.org/officeDocument/2006/relationships/hyperlink" Target="https://www.basketball-reference.com/teams/DEN/2024.html?utm_source=direct&amp;utm_medium=Share&amp;utm_campaign=ShareTool" TargetMode="External"/><Relationship Id="rId680" Type="http://schemas.openxmlformats.org/officeDocument/2006/relationships/hyperlink" Target="https://www.basketball-reference.com/teams/IND/2024.html?utm_source=direct&amp;utm_medium=Share&amp;utm_campaign=ShareTool" TargetMode="External"/><Relationship Id="rId901" Type="http://schemas.openxmlformats.org/officeDocument/2006/relationships/hyperlink" Target="https://www.basketball-reference.com/teams/CHI/2024.html?utm_source=direct&amp;utm_medium=Share&amp;utm_campaign=ShareTool" TargetMode="External"/><Relationship Id="rId30" Type="http://schemas.openxmlformats.org/officeDocument/2006/relationships/hyperlink" Target="https://www.basketball-reference.com/teams/POR/2024.html?utm_source=direct&amp;utm_medium=Share&amp;utm_campaign=ShareTool" TargetMode="External"/><Relationship Id="rId126" Type="http://schemas.openxmlformats.org/officeDocument/2006/relationships/hyperlink" Target="https://www.basketball-reference.com/teams/DAL/2024.html?utm_source=direct&amp;utm_medium=Share&amp;utm_campaign=ShareTool" TargetMode="External"/><Relationship Id="rId333" Type="http://schemas.openxmlformats.org/officeDocument/2006/relationships/hyperlink" Target="https://www.basketball-reference.com/teams/HOU/2024.html?utm_source=direct&amp;utm_medium=Share&amp;utm_campaign=ShareTool" TargetMode="External"/><Relationship Id="rId540" Type="http://schemas.openxmlformats.org/officeDocument/2006/relationships/hyperlink" Target="https://www.basketball-reference.com/teams/PHO/2024.html?utm_source=direct&amp;utm_medium=Share&amp;utm_campaign=ShareTool" TargetMode="External"/><Relationship Id="rId778" Type="http://schemas.openxmlformats.org/officeDocument/2006/relationships/hyperlink" Target="https://www.basketball-reference.com/players/r/reaveau01.html?utm_source=direct&amp;utm_medium=Share&amp;utm_campaign=ShareTool" TargetMode="External"/><Relationship Id="rId985" Type="http://schemas.openxmlformats.org/officeDocument/2006/relationships/hyperlink" Target="https://www.basketball-reference.com/teams/DEN/2024.html?utm_source=direct&amp;utm_medium=Share&amp;utm_campaign=ShareTool" TargetMode="External"/><Relationship Id="rId638" Type="http://schemas.openxmlformats.org/officeDocument/2006/relationships/hyperlink" Target="https://www.basketball-reference.com/players/m/mitchdo01.html?utm_source=direct&amp;utm_medium=Share&amp;utm_campaign=ShareTool" TargetMode="External"/><Relationship Id="rId845" Type="http://schemas.openxmlformats.org/officeDocument/2006/relationships/hyperlink" Target="https://www.basketball-reference.com/players/s/sharpda01.html?utm_source=direct&amp;utm_medium=Share&amp;utm_campaign=ShareTool" TargetMode="External"/><Relationship Id="rId1030" Type="http://schemas.openxmlformats.org/officeDocument/2006/relationships/hyperlink" Target="https://www.basketball-reference.com/players/w/windldy01.html?utm_source=direct&amp;utm_medium=Share&amp;utm_campaign=ShareTool" TargetMode="External"/><Relationship Id="rId277" Type="http://schemas.openxmlformats.org/officeDocument/2006/relationships/hyperlink" Target="https://www.basketball-reference.com/players/f/freemja01.html?utm_source=direct&amp;utm_medium=Share&amp;utm_campaign=ShareTool" TargetMode="External"/><Relationship Id="rId400" Type="http://schemas.openxmlformats.org/officeDocument/2006/relationships/hyperlink" Target="https://www.basketball-reference.com/players/h/holmeri01.html?utm_source=direct&amp;utm_medium=Share&amp;utm_campaign=ShareTool" TargetMode="External"/><Relationship Id="rId484" Type="http://schemas.openxmlformats.org/officeDocument/2006/relationships/hyperlink" Target="https://www.basketball-reference.com/players/j/jonesty01.html?utm_source=direct&amp;utm_medium=Share&amp;utm_campaign=ShareTool" TargetMode="External"/><Relationship Id="rId705" Type="http://schemas.openxmlformats.org/officeDocument/2006/relationships/hyperlink" Target="https://www.basketball-reference.com/teams/ATL/2024.html?utm_source=direct&amp;utm_medium=Share&amp;utm_campaign=ShareTool" TargetMode="External"/><Relationship Id="rId137" Type="http://schemas.openxmlformats.org/officeDocument/2006/relationships/hyperlink" Target="https://www.basketball-reference.com/players/b/brunsja01.html?utm_source=direct&amp;utm_medium=Share&amp;utm_campaign=ShareTool" TargetMode="External"/><Relationship Id="rId344" Type="http://schemas.openxmlformats.org/officeDocument/2006/relationships/hyperlink" Target="https://www.basketball-reference.com/players/h/halibty01.html?utm_source=direct&amp;utm_medium=Share&amp;utm_campaign=ShareTool" TargetMode="External"/><Relationship Id="rId691" Type="http://schemas.openxmlformats.org/officeDocument/2006/relationships/hyperlink" Target="https://www.basketball-reference.com/players/n/nowelma01.html?utm_source=direct&amp;utm_medium=Share&amp;utm_campaign=ShareTool" TargetMode="External"/><Relationship Id="rId789" Type="http://schemas.openxmlformats.org/officeDocument/2006/relationships/hyperlink" Target="https://www.basketball-reference.com/teams/CHO/2024.html?utm_source=direct&amp;utm_medium=Share&amp;utm_campaign=ShareTool" TargetMode="External"/><Relationship Id="rId912" Type="http://schemas.openxmlformats.org/officeDocument/2006/relationships/hyperlink" Target="https://www.basketball-reference.com/teams/DET/2024.html?utm_source=direct&amp;utm_medium=Share&amp;utm_campaign=ShareTool" TargetMode="External"/><Relationship Id="rId996" Type="http://schemas.openxmlformats.org/officeDocument/2006/relationships/hyperlink" Target="https://www.basketball-reference.com/players/w/whitmca01.html?utm_source=direct&amp;utm_medium=Share&amp;utm_campaign=ShareTool" TargetMode="External"/><Relationship Id="rId41" Type="http://schemas.openxmlformats.org/officeDocument/2006/relationships/hyperlink" Target="https://www.basketball-reference.com/teams/CHO/2024.html?utm_source=direct&amp;utm_medium=Share&amp;utm_campaign=ShareTool" TargetMode="External"/><Relationship Id="rId551" Type="http://schemas.openxmlformats.org/officeDocument/2006/relationships/hyperlink" Target="https://www.basketball-reference.com/teams/MIL/2024.html?utm_source=direct&amp;utm_medium=Share&amp;utm_campaign=ShareTool" TargetMode="External"/><Relationship Id="rId649" Type="http://schemas.openxmlformats.org/officeDocument/2006/relationships/hyperlink" Target="https://www.basketball-reference.com/teams/LAC/2024.html?utm_source=direct&amp;utm_medium=Share&amp;utm_campaign=ShareTool" TargetMode="External"/><Relationship Id="rId856" Type="http://schemas.openxmlformats.org/officeDocument/2006/relationships/hyperlink" Target="https://www.basketball-reference.com/players/s/simsje01.html?utm_source=direct&amp;utm_medium=Share&amp;utm_campaign=ShareTool" TargetMode="External"/><Relationship Id="rId190" Type="http://schemas.openxmlformats.org/officeDocument/2006/relationships/hyperlink" Target="https://www.basketball-reference.com/teams/MIL/2024.html?utm_source=direct&amp;utm_medium=Share&amp;utm_campaign=ShareTool" TargetMode="External"/><Relationship Id="rId204" Type="http://schemas.openxmlformats.org/officeDocument/2006/relationships/hyperlink" Target="https://www.basketball-reference.com/players/c/curryst01.html?utm_source=direct&amp;utm_medium=Share&amp;utm_campaign=ShareTool" TargetMode="External"/><Relationship Id="rId288" Type="http://schemas.openxmlformats.org/officeDocument/2006/relationships/hyperlink" Target="https://www.basketball-reference.com/players/g/garubus01.html?utm_source=direct&amp;utm_medium=Share&amp;utm_campaign=ShareTool" TargetMode="External"/><Relationship Id="rId411" Type="http://schemas.openxmlformats.org/officeDocument/2006/relationships/hyperlink" Target="https://www.basketball-reference.com/teams/PHI/2024.html?utm_source=direct&amp;utm_medium=Share&amp;utm_campaign=ShareTool" TargetMode="External"/><Relationship Id="rId509" Type="http://schemas.openxmlformats.org/officeDocument/2006/relationships/hyperlink" Target="https://www.basketball-reference.com/teams/PHI/2024.html?utm_source=direct&amp;utm_medium=Share&amp;utm_campaign=ShareTool" TargetMode="External"/><Relationship Id="rId1041" Type="http://schemas.openxmlformats.org/officeDocument/2006/relationships/hyperlink" Target="https://www.basketball-reference.com/players/y/yurtsom01.html?utm_source=direct&amp;utm_medium=Share&amp;utm_campaign=ShareTool" TargetMode="External"/><Relationship Id="rId495" Type="http://schemas.openxmlformats.org/officeDocument/2006/relationships/hyperlink" Target="https://www.basketball-reference.com/teams/MEM/2024.html?utm_source=direct&amp;utm_medium=Share&amp;utm_campaign=ShareTool" TargetMode="External"/><Relationship Id="rId716" Type="http://schemas.openxmlformats.org/officeDocument/2006/relationships/hyperlink" Target="https://www.basketball-reference.com/players/p/paulch01.html?utm_source=direct&amp;utm_medium=Share&amp;utm_campaign=ShareTool" TargetMode="External"/><Relationship Id="rId923" Type="http://schemas.openxmlformats.org/officeDocument/2006/relationships/hyperlink" Target="https://www.basketball-reference.com/players/t/toppija01.html?utm_source=direct&amp;utm_medium=Share&amp;utm_campaign=ShareTool" TargetMode="External"/><Relationship Id="rId52" Type="http://schemas.openxmlformats.org/officeDocument/2006/relationships/hyperlink" Target="https://www.basketball-reference.com/players/b/barneha02.html?utm_source=direct&amp;utm_medium=Share&amp;utm_campaign=ShareTool" TargetMode="External"/><Relationship Id="rId148" Type="http://schemas.openxmlformats.org/officeDocument/2006/relationships/hyperlink" Target="https://www.basketball-reference.com/teams/WAS/2024.html?utm_source=direct&amp;utm_medium=Share&amp;utm_campaign=ShareTool" TargetMode="External"/><Relationship Id="rId355" Type="http://schemas.openxmlformats.org/officeDocument/2006/relationships/hyperlink" Target="https://www.basketball-reference.com/teams/TOR/2024.html?utm_source=direct&amp;utm_medium=Share&amp;utm_campaign=ShareTool" TargetMode="External"/><Relationship Id="rId562" Type="http://schemas.openxmlformats.org/officeDocument/2006/relationships/hyperlink" Target="https://www.basketball-reference.com/players/m/maledth01.html?utm_source=direct&amp;utm_medium=Share&amp;utm_campaign=ShareTool" TargetMode="External"/><Relationship Id="rId215" Type="http://schemas.openxmlformats.org/officeDocument/2006/relationships/hyperlink" Target="https://www.basketball-reference.com/teams/DAL/2024.html?utm_source=direct&amp;utm_medium=Share&amp;utm_campaign=ShareTool" TargetMode="External"/><Relationship Id="rId422" Type="http://schemas.openxmlformats.org/officeDocument/2006/relationships/hyperlink" Target="https://www.basketball-reference.com/players/h/hurtma01.html?utm_source=direct&amp;utm_medium=Share&amp;utm_campaign=ShareTool" TargetMode="External"/><Relationship Id="rId867" Type="http://schemas.openxmlformats.org/officeDocument/2006/relationships/hyperlink" Target="https://www.basketball-reference.com/teams/BRK/2024.html?utm_source=direct&amp;utm_medium=Share&amp;utm_campaign=ShareTool" TargetMode="External"/><Relationship Id="rId299" Type="http://schemas.openxmlformats.org/officeDocument/2006/relationships/hyperlink" Target="https://www.basketball-reference.com/teams/NYK/2024.html?utm_source=direct&amp;utm_medium=Share&amp;utm_campaign=ShareTool" TargetMode="External"/><Relationship Id="rId727" Type="http://schemas.openxmlformats.org/officeDocument/2006/relationships/hyperlink" Target="https://www.basketball-reference.com/players/p/pickeja02.html?utm_source=direct&amp;utm_medium=Share&amp;utm_campaign=ShareTool" TargetMode="External"/><Relationship Id="rId934" Type="http://schemas.openxmlformats.org/officeDocument/2006/relationships/hyperlink" Target="https://www.basketball-reference.com/teams/IND/2024.html?utm_source=direct&amp;utm_medium=Share&amp;utm_campaign=ShareTool" TargetMode="External"/><Relationship Id="rId63" Type="http://schemas.openxmlformats.org/officeDocument/2006/relationships/hyperlink" Target="https://www.basketball-reference.com/players/b/batumni01.html?utm_source=direct&amp;utm_medium=Share&amp;utm_campaign=ShareTool" TargetMode="External"/><Relationship Id="rId159" Type="http://schemas.openxmlformats.org/officeDocument/2006/relationships/hyperlink" Target="https://www.basketball-reference.com/players/c/carteje01.html?utm_source=direct&amp;utm_medium=Share&amp;utm_campaign=ShareTool" TargetMode="External"/><Relationship Id="rId366" Type="http://schemas.openxmlformats.org/officeDocument/2006/relationships/hyperlink" Target="https://www.basketball-reference.com/players/h/hartjo01.html?utm_source=direct&amp;utm_medium=Share&amp;utm_campaign=ShareTool" TargetMode="External"/><Relationship Id="rId573" Type="http://schemas.openxmlformats.org/officeDocument/2006/relationships/hyperlink" Target="https://www.basketball-reference.com/teams/UTA/2024.html?utm_source=direct&amp;utm_medium=Share&amp;utm_campaign=ShareTool" TargetMode="External"/><Relationship Id="rId780" Type="http://schemas.openxmlformats.org/officeDocument/2006/relationships/hyperlink" Target="https://www.basketball-reference.com/players/r/reddica01.html?utm_source=direct&amp;utm_medium=Share&amp;utm_campaign=ShareTool" TargetMode="External"/><Relationship Id="rId226" Type="http://schemas.openxmlformats.org/officeDocument/2006/relationships/hyperlink" Target="https://www.basketball-reference.com/players/d/diengou01.html?utm_source=direct&amp;utm_medium=Share&amp;utm_campaign=ShareTool" TargetMode="External"/><Relationship Id="rId433" Type="http://schemas.openxmlformats.org/officeDocument/2006/relationships/hyperlink" Target="https://www.basketball-reference.com/teams/ORL/2024.html?utm_source=direct&amp;utm_medium=Share&amp;utm_campaign=ShareTool" TargetMode="External"/><Relationship Id="rId878" Type="http://schemas.openxmlformats.org/officeDocument/2006/relationships/hyperlink" Target="https://www.basketball-reference.com/players/s/smithte01.html?utm_source=direct&amp;utm_medium=Share&amp;utm_campaign=ShareTool" TargetMode="External"/><Relationship Id="rId640" Type="http://schemas.openxmlformats.org/officeDocument/2006/relationships/hyperlink" Target="https://www.basketball-reference.com/players/m/mobleev01.html?utm_source=direct&amp;utm_medium=Share&amp;utm_campaign=ShareTool" TargetMode="External"/><Relationship Id="rId738" Type="http://schemas.openxmlformats.org/officeDocument/2006/relationships/hyperlink" Target="https://www.basketball-reference.com/teams/OKC/2024.html?utm_source=direct&amp;utm_medium=Share&amp;utm_campaign=ShareTool" TargetMode="External"/><Relationship Id="rId945" Type="http://schemas.openxmlformats.org/officeDocument/2006/relationships/hyperlink" Target="https://www.basketball-reference.com/teams/LAL/2024.html?utm_source=direct&amp;utm_medium=Share&amp;utm_campaign=ShareTool" TargetMode="External"/><Relationship Id="rId74" Type="http://schemas.openxmlformats.org/officeDocument/2006/relationships/hyperlink" Target="https://www.basketball-reference.com/players/b/beverpa01.html?utm_source=direct&amp;utm_medium=Share&amp;utm_campaign=ShareTool" TargetMode="External"/><Relationship Id="rId377" Type="http://schemas.openxmlformats.org/officeDocument/2006/relationships/hyperlink" Target="https://www.basketball-reference.com/teams/DET/2024.html?utm_source=direct&amp;utm_medium=Share&amp;utm_campaign=ShareTool" TargetMode="External"/><Relationship Id="rId500" Type="http://schemas.openxmlformats.org/officeDocument/2006/relationships/hyperlink" Target="https://www.basketball-reference.com/players/k/kispeco01.html?utm_source=direct&amp;utm_medium=Share&amp;utm_campaign=ShareTool" TargetMode="External"/><Relationship Id="rId584" Type="http://schemas.openxmlformats.org/officeDocument/2006/relationships/hyperlink" Target="https://www.basketball-reference.com/teams/IND/2024.html?utm_source=direct&amp;utm_medium=Share&amp;utm_campaign=ShareTool" TargetMode="External"/><Relationship Id="rId805" Type="http://schemas.openxmlformats.org/officeDocument/2006/relationships/hyperlink" Target="https://www.basketball-reference.com/teams/WAS/2024.html?utm_source=direct&amp;utm_medium=Share&amp;utm_campaign=ShareTool" TargetMode="External"/><Relationship Id="rId5" Type="http://schemas.openxmlformats.org/officeDocument/2006/relationships/hyperlink" Target="https://www.basketball-reference.com/teams/UTA/2024.html?utm_source=direct&amp;utm_medium=Share&amp;utm_campaign=ShareTool" TargetMode="External"/><Relationship Id="rId237" Type="http://schemas.openxmlformats.org/officeDocument/2006/relationships/hyperlink" Target="https://www.basketball-reference.com/teams/CHI/2024.html?utm_source=direct&amp;utm_medium=Share&amp;utm_campaign=ShareTool" TargetMode="External"/><Relationship Id="rId791" Type="http://schemas.openxmlformats.org/officeDocument/2006/relationships/hyperlink" Target="https://www.basketball-reference.com/teams/MIA/2024.html?utm_source=direct&amp;utm_medium=Share&amp;utm_campaign=ShareTool" TargetMode="External"/><Relationship Id="rId889" Type="http://schemas.openxmlformats.org/officeDocument/2006/relationships/hyperlink" Target="https://www.basketball-reference.com/teams/DEN/2024.html?utm_source=direct&amp;utm_medium=Share&amp;utm_campaign=ShareTool" TargetMode="External"/><Relationship Id="rId444" Type="http://schemas.openxmlformats.org/officeDocument/2006/relationships/hyperlink" Target="https://www.basketball-reference.com/players/j/jacksre01.html?utm_source=direct&amp;utm_medium=Share&amp;utm_campaign=ShareTool" TargetMode="External"/><Relationship Id="rId651" Type="http://schemas.openxmlformats.org/officeDocument/2006/relationships/hyperlink" Target="https://www.basketball-reference.com/teams/POR/2024.html?utm_source=direct&amp;utm_medium=Share&amp;utm_campaign=ShareTool" TargetMode="External"/><Relationship Id="rId749" Type="http://schemas.openxmlformats.org/officeDocument/2006/relationships/hyperlink" Target="https://www.basketball-reference.com/players/p/portibo01.html?utm_source=direct&amp;utm_medium=Share&amp;utm_campaign=ShareTool" TargetMode="External"/><Relationship Id="rId290" Type="http://schemas.openxmlformats.org/officeDocument/2006/relationships/hyperlink" Target="https://www.basketball-reference.com/players/g/garzalu01.html?utm_source=direct&amp;utm_medium=Share&amp;utm_campaign=ShareTool" TargetMode="External"/><Relationship Id="rId304" Type="http://schemas.openxmlformats.org/officeDocument/2006/relationships/hyperlink" Target="https://www.basketball-reference.com/players/g/gilgesh01.html?utm_source=direct&amp;utm_medium=Share&amp;utm_campaign=ShareTool" TargetMode="External"/><Relationship Id="rId388" Type="http://schemas.openxmlformats.org/officeDocument/2006/relationships/hyperlink" Target="https://www.basketball-reference.com/players/h/highsha01.html?utm_source=direct&amp;utm_medium=Share&amp;utm_campaign=ShareTool" TargetMode="External"/><Relationship Id="rId511" Type="http://schemas.openxmlformats.org/officeDocument/2006/relationships/hyperlink" Target="https://www.basketball-reference.com/teams/BOS/2024.html?utm_source=direct&amp;utm_medium=Share&amp;utm_campaign=ShareTool" TargetMode="External"/><Relationship Id="rId609" Type="http://schemas.openxmlformats.org/officeDocument/2006/relationships/hyperlink" Target="https://www.basketball-reference.com/teams/PHI/2024.html?utm_source=direct&amp;utm_medium=Share&amp;utm_campaign=ShareTool" TargetMode="External"/><Relationship Id="rId956" Type="http://schemas.openxmlformats.org/officeDocument/2006/relationships/hyperlink" Target="https://www.basketball-reference.com/players/w/wadede01.html?utm_source=direct&amp;utm_medium=Share&amp;utm_campaign=ShareTool" TargetMode="External"/><Relationship Id="rId85" Type="http://schemas.openxmlformats.org/officeDocument/2006/relationships/hyperlink" Target="https://www.basketball-reference.com/teams/ORL/2024.html?utm_source=direct&amp;utm_medium=Share&amp;utm_campaign=ShareTool" TargetMode="External"/><Relationship Id="rId150" Type="http://schemas.openxmlformats.org/officeDocument/2006/relationships/hyperlink" Target="https://www.basketball-reference.com/teams/MIA/2024.html?utm_source=direct&amp;utm_medium=Share&amp;utm_campaign=ShareTool" TargetMode="External"/><Relationship Id="rId595" Type="http://schemas.openxmlformats.org/officeDocument/2006/relationships/hyperlink" Target="https://www.basketball-reference.com/teams/IND/2024.html?utm_source=direct&amp;utm_medium=Share&amp;utm_campaign=ShareTool" TargetMode="External"/><Relationship Id="rId816" Type="http://schemas.openxmlformats.org/officeDocument/2006/relationships/hyperlink" Target="https://www.basketball-reference.com/teams/SAC/2024.html?utm_source=direct&amp;utm_medium=Share&amp;utm_campaign=ShareTool" TargetMode="External"/><Relationship Id="rId1001" Type="http://schemas.openxmlformats.org/officeDocument/2006/relationships/hyperlink" Target="https://www.basketball-reference.com/teams/GSW/2024.html?utm_source=direct&amp;utm_medium=Share&amp;utm_campaign=ShareTool" TargetMode="External"/><Relationship Id="rId248" Type="http://schemas.openxmlformats.org/officeDocument/2006/relationships/hyperlink" Target="https://www.basketball-reference.com/players/e/easonta01.html?utm_source=direct&amp;utm_medium=Share&amp;utm_campaign=ShareTool" TargetMode="External"/><Relationship Id="rId455" Type="http://schemas.openxmlformats.org/officeDocument/2006/relationships/hyperlink" Target="https://www.basketball-reference.com/teams/WAS/2024.html?utm_source=direct&amp;utm_medium=Share&amp;utm_campaign=ShareTool" TargetMode="External"/><Relationship Id="rId662" Type="http://schemas.openxmlformats.org/officeDocument/2006/relationships/hyperlink" Target="https://www.basketball-reference.com/players/m/murphtr02.html?utm_source=direct&amp;utm_medium=Share&amp;utm_campaign=ShareTool" TargetMode="External"/><Relationship Id="rId12" Type="http://schemas.openxmlformats.org/officeDocument/2006/relationships/hyperlink" Target="https://www.basketball-reference.com/players/a/allenja01.html?utm_source=direct&amp;utm_medium=Share&amp;utm_campaign=ShareTool" TargetMode="External"/><Relationship Id="rId108" Type="http://schemas.openxmlformats.org/officeDocument/2006/relationships/hyperlink" Target="https://www.basketball-reference.com/players/b/braunch01.html?utm_source=direct&amp;utm_medium=Share&amp;utm_campaign=ShareTool" TargetMode="External"/><Relationship Id="rId315" Type="http://schemas.openxmlformats.org/officeDocument/2006/relationships/hyperlink" Target="https://www.basketball-reference.com/teams/PHO/2024.html?utm_source=direct&amp;utm_medium=Share&amp;utm_campaign=ShareTool" TargetMode="External"/><Relationship Id="rId522" Type="http://schemas.openxmlformats.org/officeDocument/2006/relationships/hyperlink" Target="https://www.basketball-reference.com/players/l/lawsoaj01.html?utm_source=direct&amp;utm_medium=Share&amp;utm_campaign=ShareTool" TargetMode="External"/><Relationship Id="rId967" Type="http://schemas.openxmlformats.org/officeDocument/2006/relationships/hyperlink" Target="https://www.basketball-reference.com/teams/IND/2024.html?utm_source=direct&amp;utm_medium=Share&amp;utm_campaign=ShareTool" TargetMode="External"/><Relationship Id="rId96" Type="http://schemas.openxmlformats.org/officeDocument/2006/relationships/hyperlink" Target="https://www.basketball-reference.com/players/b/bookede01.html?utm_source=direct&amp;utm_medium=Share&amp;utm_campaign=ShareTool" TargetMode="External"/><Relationship Id="rId161" Type="http://schemas.openxmlformats.org/officeDocument/2006/relationships/hyperlink" Target="https://www.basketball-reference.com/players/c/cartewe01.html?utm_source=direct&amp;utm_medium=Share&amp;utm_campaign=ShareTool" TargetMode="External"/><Relationship Id="rId399" Type="http://schemas.openxmlformats.org/officeDocument/2006/relationships/hyperlink" Target="https://www.basketball-reference.com/teams/DEN/2024.html?utm_source=direct&amp;utm_medium=Share&amp;utm_campaign=ShareTool" TargetMode="External"/><Relationship Id="rId827" Type="http://schemas.openxmlformats.org/officeDocument/2006/relationships/hyperlink" Target="https://www.basketball-reference.com/players/s/sarrol01.html?utm_source=direct&amp;utm_medium=Share&amp;utm_campaign=ShareTool" TargetMode="External"/><Relationship Id="rId1012" Type="http://schemas.openxmlformats.org/officeDocument/2006/relationships/hyperlink" Target="https://www.basketball-reference.com/players/w/willije02.html?utm_source=direct&amp;utm_medium=Share&amp;utm_campaign=ShareTool" TargetMode="External"/><Relationship Id="rId259" Type="http://schemas.openxmlformats.org/officeDocument/2006/relationships/hyperlink" Target="https://www.basketball-reference.com/teams/PHO/2024.html?utm_source=direct&amp;utm_medium=Share&amp;utm_campaign=ShareTool" TargetMode="External"/><Relationship Id="rId466" Type="http://schemas.openxmlformats.org/officeDocument/2006/relationships/hyperlink" Target="https://www.basketball-reference.com/players/j/johnske04.html?utm_source=direct&amp;utm_medium=Share&amp;utm_campaign=ShareTool" TargetMode="External"/><Relationship Id="rId673" Type="http://schemas.openxmlformats.org/officeDocument/2006/relationships/hyperlink" Target="https://www.basketball-reference.com/players/m/mykhasv01.html?utm_source=direct&amp;utm_medium=Share&amp;utm_campaign=ShareTool" TargetMode="External"/><Relationship Id="rId880" Type="http://schemas.openxmlformats.org/officeDocument/2006/relationships/hyperlink" Target="https://www.basketball-reference.com/players/s/sochaje01.html?utm_source=direct&amp;utm_medium=Share&amp;utm_campaign=ShareTool" TargetMode="External"/><Relationship Id="rId23" Type="http://schemas.openxmlformats.org/officeDocument/2006/relationships/hyperlink" Target="https://www.basketball-reference.com/teams/ORL/2024.html?utm_source=direct&amp;utm_medium=Share&amp;utm_campaign=ShareTool" TargetMode="External"/><Relationship Id="rId119" Type="http://schemas.openxmlformats.org/officeDocument/2006/relationships/hyperlink" Target="https://www.basketball-reference.com/teams/BRK/2024.html?utm_source=direct&amp;utm_medium=Share&amp;utm_campaign=ShareTool" TargetMode="External"/><Relationship Id="rId326" Type="http://schemas.openxmlformats.org/officeDocument/2006/relationships/hyperlink" Target="https://www.basketball-reference.com/players/g/greenda02.html?utm_source=direct&amp;utm_medium=Share&amp;utm_campaign=ShareTool" TargetMode="External"/><Relationship Id="rId533" Type="http://schemas.openxmlformats.org/officeDocument/2006/relationships/hyperlink" Target="https://www.basketball-reference.com/players/l/lewisma05.html?utm_source=direct&amp;utm_medium=Share&amp;utm_campaign=ShareTool" TargetMode="External"/><Relationship Id="rId978" Type="http://schemas.openxmlformats.org/officeDocument/2006/relationships/hyperlink" Target="https://www.basketball-reference.com/players/w/watanyu01.html?utm_source=direct&amp;utm_medium=Share&amp;utm_campaign=ShareTool" TargetMode="External"/><Relationship Id="rId740" Type="http://schemas.openxmlformats.org/officeDocument/2006/relationships/hyperlink" Target="https://www.basketball-reference.com/teams/WAS/2024.html?utm_source=direct&amp;utm_medium=Share&amp;utm_campaign=ShareTool" TargetMode="External"/><Relationship Id="rId838" Type="http://schemas.openxmlformats.org/officeDocument/2006/relationships/hyperlink" Target="https://www.basketball-reference.com/teams/HOU/2024.html?utm_source=direct&amp;utm_medium=Share&amp;utm_campaign=ShareTool" TargetMode="External"/><Relationship Id="rId1023" Type="http://schemas.openxmlformats.org/officeDocument/2006/relationships/hyperlink" Target="https://www.basketball-reference.com/teams/MEM/2024.html?utm_source=direct&amp;utm_medium=Share&amp;utm_campaign=ShareTool" TargetMode="External"/><Relationship Id="rId172" Type="http://schemas.openxmlformats.org/officeDocument/2006/relationships/hyperlink" Target="https://www.basketball-reference.com/teams/LAL/2024.html?utm_source=direct&amp;utm_medium=Share&amp;utm_campaign=ShareTool" TargetMode="External"/><Relationship Id="rId477" Type="http://schemas.openxmlformats.org/officeDocument/2006/relationships/hyperlink" Target="https://www.basketball-reference.com/teams/CLE/2024.html?utm_source=direct&amp;utm_medium=Share&amp;utm_campaign=ShareTool" TargetMode="External"/><Relationship Id="rId600" Type="http://schemas.openxmlformats.org/officeDocument/2006/relationships/hyperlink" Target="https://www.basketball-reference.com/players/m/mcderdo01.html?utm_source=direct&amp;utm_medium=Share&amp;utm_campaign=ShareTool" TargetMode="External"/><Relationship Id="rId684" Type="http://schemas.openxmlformats.org/officeDocument/2006/relationships/hyperlink" Target="https://www.basketball-reference.com/teams/CLE/2024.html?utm_source=direct&amp;utm_medium=Share&amp;utm_campaign=ShareTool" TargetMode="External"/><Relationship Id="rId337" Type="http://schemas.openxmlformats.org/officeDocument/2006/relationships/hyperlink" Target="https://www.basketball-reference.com/teams/ATL/2024.html?utm_source=direct&amp;utm_medium=Share&amp;utm_campaign=ShareTool" TargetMode="External"/><Relationship Id="rId891" Type="http://schemas.openxmlformats.org/officeDocument/2006/relationships/hyperlink" Target="https://www.basketball-reference.com/teams/CLE/2024.html?utm_source=direct&amp;utm_medium=Share&amp;utm_campaign=ShareTool" TargetMode="External"/><Relationship Id="rId905" Type="http://schemas.openxmlformats.org/officeDocument/2006/relationships/hyperlink" Target="https://www.basketball-reference.com/teams/CHI/2024.html?utm_source=direct&amp;utm_medium=Share&amp;utm_campaign=ShareTool" TargetMode="External"/><Relationship Id="rId989" Type="http://schemas.openxmlformats.org/officeDocument/2006/relationships/hyperlink" Target="https://www.basketball-reference.com/teams/SAS/2024.html?utm_source=direct&amp;utm_medium=Share&amp;utm_campaign=ShareTool" TargetMode="External"/><Relationship Id="rId34" Type="http://schemas.openxmlformats.org/officeDocument/2006/relationships/hyperlink" Target="https://www.basketball-reference.com/teams/POR/2024.html?utm_source=direct&amp;utm_medium=Share&amp;utm_campaign=ShareTool" TargetMode="External"/><Relationship Id="rId544" Type="http://schemas.openxmlformats.org/officeDocument/2006/relationships/hyperlink" Target="https://www.basketball-reference.com/teams/DET/2024.html?utm_source=direct&amp;utm_medium=Share&amp;utm_campaign=ShareTool" TargetMode="External"/><Relationship Id="rId751" Type="http://schemas.openxmlformats.org/officeDocument/2006/relationships/hyperlink" Target="https://www.basketball-reference.com/players/p/porzikr01.html?utm_source=direct&amp;utm_medium=Share&amp;utm_campaign=ShareTool" TargetMode="External"/><Relationship Id="rId849" Type="http://schemas.openxmlformats.org/officeDocument/2006/relationships/hyperlink" Target="https://www.basketball-reference.com/players/s/sheppbe01.html?utm_source=direct&amp;utm_medium=Share&amp;utm_campaign=ShareTool" TargetMode="External"/><Relationship Id="rId183" Type="http://schemas.openxmlformats.org/officeDocument/2006/relationships/hyperlink" Target="https://www.basketball-reference.com/players/c/collijo01.html?utm_source=direct&amp;utm_medium=Share&amp;utm_campaign=ShareTool" TargetMode="External"/><Relationship Id="rId390" Type="http://schemas.openxmlformats.org/officeDocument/2006/relationships/hyperlink" Target="https://www.basketball-reference.com/players/h/hintona01.html?utm_source=direct&amp;utm_medium=Share&amp;utm_campaign=ShareTool" TargetMode="External"/><Relationship Id="rId404" Type="http://schemas.openxmlformats.org/officeDocument/2006/relationships/hyperlink" Target="https://www.basketball-reference.com/players/h/hoodsja01.html?utm_source=direct&amp;utm_medium=Share&amp;utm_campaign=ShareTool" TargetMode="External"/><Relationship Id="rId611" Type="http://schemas.openxmlformats.org/officeDocument/2006/relationships/hyperlink" Target="https://www.basketball-reference.com/teams/CHO/2024.html?utm_source=direct&amp;utm_medium=Share&amp;utm_campaign=ShareTool" TargetMode="External"/><Relationship Id="rId1034" Type="http://schemas.openxmlformats.org/officeDocument/2006/relationships/hyperlink" Target="https://www.basketball-reference.com/teams/LAL/2024.html?utm_source=direct&amp;utm_medium=Share&amp;utm_campaign=ShareTool" TargetMode="External"/><Relationship Id="rId250" Type="http://schemas.openxmlformats.org/officeDocument/2006/relationships/hyperlink" Target="https://www.basketball-reference.com/players/e/edwaran01.html?utm_source=direct&amp;utm_medium=Share&amp;utm_campaign=ShareTool" TargetMode="External"/><Relationship Id="rId488" Type="http://schemas.openxmlformats.org/officeDocument/2006/relationships/hyperlink" Target="https://www.basketball-reference.com/players/j/josepco01.html?utm_source=direct&amp;utm_medium=Share&amp;utm_campaign=ShareTool" TargetMode="External"/><Relationship Id="rId695" Type="http://schemas.openxmlformats.org/officeDocument/2006/relationships/hyperlink" Target="https://www.basketball-reference.com/players/n/nurkiju01.html?utm_source=direct&amp;utm_medium=Share&amp;utm_campaign=ShareTool" TargetMode="External"/><Relationship Id="rId709" Type="http://schemas.openxmlformats.org/officeDocument/2006/relationships/hyperlink" Target="https://www.basketball-reference.com/teams/UTA/2024.html?utm_source=direct&amp;utm_medium=Share&amp;utm_campaign=ShareTool" TargetMode="External"/><Relationship Id="rId916" Type="http://schemas.openxmlformats.org/officeDocument/2006/relationships/hyperlink" Target="https://www.basketball-reference.com/teams/CLE/2024.html?utm_source=direct&amp;utm_medium=Share&amp;utm_campaign=ShareTool" TargetMode="External"/><Relationship Id="rId45" Type="http://schemas.openxmlformats.org/officeDocument/2006/relationships/hyperlink" Target="https://www.basketball-reference.com/teams/ORL/2024.html?utm_source=direct&amp;utm_medium=Share&amp;utm_campaign=ShareTool" TargetMode="External"/><Relationship Id="rId110" Type="http://schemas.openxmlformats.org/officeDocument/2006/relationships/hyperlink" Target="https://www.basketball-reference.com/players/b/bridgmi01.html?utm_source=direct&amp;utm_medium=Share&amp;utm_campaign=ShareTool" TargetMode="External"/><Relationship Id="rId348" Type="http://schemas.openxmlformats.org/officeDocument/2006/relationships/hyperlink" Target="https://www.basketball-reference.com/players/h/hardati02.html?utm_source=direct&amp;utm_medium=Share&amp;utm_campaign=ShareTool" TargetMode="External"/><Relationship Id="rId555" Type="http://schemas.openxmlformats.org/officeDocument/2006/relationships/hyperlink" Target="https://www.basketball-reference.com/teams/MIA/2024.html?utm_source=direct&amp;utm_medium=Share&amp;utm_campaign=ShareTool" TargetMode="External"/><Relationship Id="rId762" Type="http://schemas.openxmlformats.org/officeDocument/2006/relationships/hyperlink" Target="https://www.basketball-reference.com/teams/LAL/2024.html?utm_source=direct&amp;utm_medium=Share&amp;utm_campaign=ShareTool" TargetMode="External"/><Relationship Id="rId194" Type="http://schemas.openxmlformats.org/officeDocument/2006/relationships/hyperlink" Target="https://www.basketball-reference.com/teams/PHI/2024.html?utm_source=direct&amp;utm_medium=Share&amp;utm_campaign=ShareTool" TargetMode="External"/><Relationship Id="rId208" Type="http://schemas.openxmlformats.org/officeDocument/2006/relationships/hyperlink" Target="https://www.basketball-reference.com/players/d/davisan02.html?utm_source=direct&amp;utm_medium=Share&amp;utm_campaign=ShareTool" TargetMode="External"/><Relationship Id="rId415" Type="http://schemas.openxmlformats.org/officeDocument/2006/relationships/hyperlink" Target="https://www.basketball-reference.com/teams/ORL/2024.html?utm_source=direct&amp;utm_medium=Share&amp;utm_campaign=ShareTool" TargetMode="External"/><Relationship Id="rId622" Type="http://schemas.openxmlformats.org/officeDocument/2006/relationships/hyperlink" Target="https://www.basketball-reference.com/players/m/millejo02.html?utm_source=direct&amp;utm_medium=Share&amp;utm_campaign=ShareTool" TargetMode="External"/><Relationship Id="rId1045" Type="http://schemas.openxmlformats.org/officeDocument/2006/relationships/hyperlink" Target="https://www.basketball-reference.com/players/z/zubaciv01.html?utm_source=direct&amp;utm_medium=Share&amp;utm_campaign=ShareTool" TargetMode="External"/><Relationship Id="rId261" Type="http://schemas.openxmlformats.org/officeDocument/2006/relationships/hyperlink" Target="https://www.basketball-reference.com/teams/DAL/2024.html?utm_source=direct&amp;utm_medium=Share&amp;utm_campaign=ShareTool" TargetMode="External"/><Relationship Id="rId499" Type="http://schemas.openxmlformats.org/officeDocument/2006/relationships/hyperlink" Target="https://www.basketball-reference.com/teams/DEN/2024.html?utm_source=direct&amp;utm_medium=Share&amp;utm_campaign=ShareTool" TargetMode="External"/><Relationship Id="rId927" Type="http://schemas.openxmlformats.org/officeDocument/2006/relationships/hyperlink" Target="https://www.basketball-reference.com/players/t/toscaju01.html?utm_source=direct&amp;utm_medium=Share&amp;utm_campaign=ShareTool" TargetMode="External"/><Relationship Id="rId56" Type="http://schemas.openxmlformats.org/officeDocument/2006/relationships/hyperlink" Target="https://www.basketball-reference.com/players/b/barrerj01.html?utm_source=direct&amp;utm_medium=Share&amp;utm_campaign=ShareTool" TargetMode="External"/><Relationship Id="rId359" Type="http://schemas.openxmlformats.org/officeDocument/2006/relationships/hyperlink" Target="https://www.basketball-reference.com/teams/DET/2024.html?utm_source=direct&amp;utm_medium=Share&amp;utm_campaign=ShareTool" TargetMode="External"/><Relationship Id="rId566" Type="http://schemas.openxmlformats.org/officeDocument/2006/relationships/hyperlink" Target="https://www.basketball-reference.com/players/m/mannte01.html?utm_source=direct&amp;utm_medium=Share&amp;utm_campaign=ShareTool" TargetMode="External"/><Relationship Id="rId773" Type="http://schemas.openxmlformats.org/officeDocument/2006/relationships/hyperlink" Target="https://www.basketball-reference.com/teams/GSW/2024.html?utm_source=direct&amp;utm_medium=Share&amp;utm_campaign=ShareTool" TargetMode="External"/><Relationship Id="rId121" Type="http://schemas.openxmlformats.org/officeDocument/2006/relationships/hyperlink" Target="https://www.basketball-reference.com/teams/HOU/2024.html?utm_source=direct&amp;utm_medium=Share&amp;utm_campaign=ShareTool" TargetMode="External"/><Relationship Id="rId219" Type="http://schemas.openxmlformats.org/officeDocument/2006/relationships/hyperlink" Target="https://www.basketball-reference.com/teams/LAC/2024.html?utm_source=direct&amp;utm_medium=Share&amp;utm_campaign=ShareTool" TargetMode="External"/><Relationship Id="rId426" Type="http://schemas.openxmlformats.org/officeDocument/2006/relationships/hyperlink" Target="https://www.basketball-reference.com/players/i/inglejo01.html?utm_source=direct&amp;utm_medium=Share&amp;utm_campaign=ShareTool" TargetMode="External"/><Relationship Id="rId633" Type="http://schemas.openxmlformats.org/officeDocument/2006/relationships/hyperlink" Target="https://www.basketball-reference.com/teams/POR/2024.html?utm_source=direct&amp;utm_medium=Share&amp;utm_campaign=ShareTool" TargetMode="External"/><Relationship Id="rId980" Type="http://schemas.openxmlformats.org/officeDocument/2006/relationships/hyperlink" Target="https://www.basketball-reference.com/players/w/waterli01.html?utm_source=direct&amp;utm_medium=Share&amp;utm_campaign=ShareTool" TargetMode="External"/><Relationship Id="rId840" Type="http://schemas.openxmlformats.org/officeDocument/2006/relationships/hyperlink" Target="https://www.basketball-reference.com/teams/UTA/2024.html?utm_source=direct&amp;utm_medium=Share&amp;utm_campaign=ShareTool" TargetMode="External"/><Relationship Id="rId938" Type="http://schemas.openxmlformats.org/officeDocument/2006/relationships/hyperlink" Target="https://www.basketball-reference.com/players/t/tysonhu01.html?utm_source=direct&amp;utm_medium=Share&amp;utm_campaign=ShareTool" TargetMode="External"/><Relationship Id="rId67" Type="http://schemas.openxmlformats.org/officeDocument/2006/relationships/hyperlink" Target="https://www.basketball-reference.com/teams/MIL/2024.html?utm_source=direct&amp;utm_medium=Share&amp;utm_campaign=ShareTool" TargetMode="External"/><Relationship Id="rId272" Type="http://schemas.openxmlformats.org/officeDocument/2006/relationships/hyperlink" Target="https://www.basketball-reference.com/teams/ATL/2024.html?utm_source=direct&amp;utm_medium=Share&amp;utm_campaign=ShareTool" TargetMode="External"/><Relationship Id="rId577" Type="http://schemas.openxmlformats.org/officeDocument/2006/relationships/hyperlink" Target="https://www.basketball-reference.com/teams/MIA/2024.html?utm_source=direct&amp;utm_medium=Share&amp;utm_campaign=ShareTool" TargetMode="External"/><Relationship Id="rId700" Type="http://schemas.openxmlformats.org/officeDocument/2006/relationships/hyperlink" Target="https://www.basketball-reference.com/players/o/okekech01.html?utm_source=direct&amp;utm_medium=Share&amp;utm_campaign=ShareTool" TargetMode="External"/><Relationship Id="rId132" Type="http://schemas.openxmlformats.org/officeDocument/2006/relationships/hyperlink" Target="https://www.basketball-reference.com/teams/LAC/2024.html?utm_source=direct&amp;utm_medium=Share&amp;utm_campaign=ShareTool" TargetMode="External"/><Relationship Id="rId784" Type="http://schemas.openxmlformats.org/officeDocument/2006/relationships/hyperlink" Target="https://www.basketball-reference.com/players/r/reidna01.html?utm_source=direct&amp;utm_medium=Share&amp;utm_campaign=ShareTool" TargetMode="External"/><Relationship Id="rId991" Type="http://schemas.openxmlformats.org/officeDocument/2006/relationships/hyperlink" Target="https://www.basketball-reference.com/teams/LAC/2024.html?utm_source=direct&amp;utm_medium=Share&amp;utm_campaign=ShareTool" TargetMode="External"/><Relationship Id="rId437" Type="http://schemas.openxmlformats.org/officeDocument/2006/relationships/hyperlink" Target="https://www.basketball-reference.com/teams/MIL/2024.html?utm_source=direct&amp;utm_medium=Share&amp;utm_campaign=ShareTool" TargetMode="External"/><Relationship Id="rId644" Type="http://schemas.openxmlformats.org/officeDocument/2006/relationships/hyperlink" Target="https://www.basketball-reference.com/players/m/monkma01.html?utm_source=direct&amp;utm_medium=Share&amp;utm_campaign=ShareTool" TargetMode="External"/><Relationship Id="rId851" Type="http://schemas.openxmlformats.org/officeDocument/2006/relationships/hyperlink" Target="https://www.basketball-reference.com/players/s/siakapa01.html?utm_source=direct&amp;utm_medium=Share&amp;utm_campaign=ShareTool" TargetMode="External"/><Relationship Id="rId283" Type="http://schemas.openxmlformats.org/officeDocument/2006/relationships/hyperlink" Target="https://www.basketball-reference.com/players/g/gaffoda01.html?utm_source=direct&amp;utm_medium=Share&amp;utm_campaign=ShareTool" TargetMode="External"/><Relationship Id="rId490" Type="http://schemas.openxmlformats.org/officeDocument/2006/relationships/hyperlink" Target="https://www.basketball-reference.com/players/j/jovicni01.html?utm_source=direct&amp;utm_medium=Share&amp;utm_campaign=ShareTool" TargetMode="External"/><Relationship Id="rId504" Type="http://schemas.openxmlformats.org/officeDocument/2006/relationships/hyperlink" Target="https://www.basketball-reference.com/players/k/knoxke01.html?utm_source=direct&amp;utm_medium=Share&amp;utm_campaign=ShareTool" TargetMode="External"/><Relationship Id="rId711" Type="http://schemas.openxmlformats.org/officeDocument/2006/relationships/hyperlink" Target="https://www.basketball-reference.com/teams/WAS/2024.html?utm_source=direct&amp;utm_medium=Share&amp;utm_campaign=ShareTool" TargetMode="External"/><Relationship Id="rId949" Type="http://schemas.openxmlformats.org/officeDocument/2006/relationships/hyperlink" Target="https://www.basketball-reference.com/teams/SAS/2024.html?utm_source=direct&amp;utm_medium=Share&amp;utm_campaign=ShareTool" TargetMode="External"/><Relationship Id="rId78" Type="http://schemas.openxmlformats.org/officeDocument/2006/relationships/hyperlink" Target="https://www.basketball-reference.com/players/b/bitadgo01.html?utm_source=direct&amp;utm_medium=Share&amp;utm_campaign=ShareTool" TargetMode="External"/><Relationship Id="rId143" Type="http://schemas.openxmlformats.org/officeDocument/2006/relationships/hyperlink" Target="https://www.basketball-reference.com/players/b/bullore01.html?utm_source=direct&amp;utm_medium=Share&amp;utm_campaign=ShareTool" TargetMode="External"/><Relationship Id="rId350" Type="http://schemas.openxmlformats.org/officeDocument/2006/relationships/hyperlink" Target="https://www.basketball-reference.com/players/h/hardeja01.html?utm_source=direct&amp;utm_medium=Share&amp;utm_campaign=ShareTool" TargetMode="External"/><Relationship Id="rId588" Type="http://schemas.openxmlformats.org/officeDocument/2006/relationships/hyperlink" Target="https://www.basketball-reference.com/teams/PHI/2024.html?utm_source=direct&amp;utm_medium=Share&amp;utm_campaign=ShareTool" TargetMode="External"/><Relationship Id="rId795" Type="http://schemas.openxmlformats.org/officeDocument/2006/relationships/hyperlink" Target="https://www.basketball-reference.com/teams/GSW/2024.html?utm_source=direct&amp;utm_medium=Share&amp;utm_campaign=ShareTool" TargetMode="External"/><Relationship Id="rId809" Type="http://schemas.openxmlformats.org/officeDocument/2006/relationships/hyperlink" Target="https://www.basketball-reference.com/players/r/ruperra01.html?utm_source=direct&amp;utm_medium=Share&amp;utm_campaign=ShareTool" TargetMode="External"/><Relationship Id="rId9" Type="http://schemas.openxmlformats.org/officeDocument/2006/relationships/hyperlink" Target="https://www.basketball-reference.com/teams/MIN/2024.html?utm_source=direct&amp;utm_medium=Share&amp;utm_campaign=ShareTool" TargetMode="External"/><Relationship Id="rId210" Type="http://schemas.openxmlformats.org/officeDocument/2006/relationships/hyperlink" Target="https://www.basketball-reference.com/players/d/davisjo06.html?utm_source=direct&amp;utm_medium=Share&amp;utm_campaign=ShareTool" TargetMode="External"/><Relationship Id="rId448" Type="http://schemas.openxmlformats.org/officeDocument/2006/relationships/hyperlink" Target="https://www.basketball-reference.com/players/j/jamesle01.html?utm_source=direct&amp;utm_medium=Share&amp;utm_campaign=ShareTool" TargetMode="External"/><Relationship Id="rId655" Type="http://schemas.openxmlformats.org/officeDocument/2006/relationships/hyperlink" Target="https://www.basketball-reference.com/teams/MEM/2024.html?utm_source=direct&amp;utm_medium=Share&amp;utm_campaign=ShareTool" TargetMode="External"/><Relationship Id="rId862" Type="http://schemas.openxmlformats.org/officeDocument/2006/relationships/hyperlink" Target="https://www.basketball-reference.com/players/s/smartja01.html?utm_source=direct&amp;utm_medium=Share&amp;utm_campaign=ShareTool" TargetMode="External"/><Relationship Id="rId294" Type="http://schemas.openxmlformats.org/officeDocument/2006/relationships/hyperlink" Target="https://www.basketball-reference.com/players/g/georgke01.html?utm_source=direct&amp;utm_medium=Share&amp;utm_campaign=ShareTool" TargetMode="External"/><Relationship Id="rId308" Type="http://schemas.openxmlformats.org/officeDocument/2006/relationships/hyperlink" Target="https://www.basketball-reference.com/players/g/gilleco01.html?utm_source=direct&amp;utm_medium=Share&amp;utm_campaign=ShareTool" TargetMode="External"/><Relationship Id="rId515" Type="http://schemas.openxmlformats.org/officeDocument/2006/relationships/hyperlink" Target="https://www.basketball-reference.com/teams/WAS/2024.html?utm_source=direct&amp;utm_medium=Share&amp;utm_campaign=ShareTool" TargetMode="External"/><Relationship Id="rId722" Type="http://schemas.openxmlformats.org/officeDocument/2006/relationships/hyperlink" Target="https://www.basketball-reference.com/players/p/peterdr01.html?utm_source=direct&amp;utm_medium=Share&amp;utm_campaign=ShareTool" TargetMode="External"/><Relationship Id="rId89" Type="http://schemas.openxmlformats.org/officeDocument/2006/relationships/hyperlink" Target="https://www.basketball-reference.com/teams/ATL/2024.html?utm_source=direct&amp;utm_medium=Share&amp;utm_campaign=ShareTool" TargetMode="External"/><Relationship Id="rId154" Type="http://schemas.openxmlformats.org/officeDocument/2006/relationships/hyperlink" Target="https://www.basketball-reference.com/teams/DEN/2024.html?utm_source=direct&amp;utm_medium=Share&amp;utm_campaign=ShareTool" TargetMode="External"/><Relationship Id="rId361" Type="http://schemas.openxmlformats.org/officeDocument/2006/relationships/hyperlink" Target="https://www.basketball-reference.com/teams/ORL/2024.html?utm_source=direct&amp;utm_medium=Share&amp;utm_campaign=ShareTool" TargetMode="External"/><Relationship Id="rId599" Type="http://schemas.openxmlformats.org/officeDocument/2006/relationships/hyperlink" Target="https://www.basketball-reference.com/teams/TOR/2024.html?utm_source=direct&amp;utm_medium=Share&amp;utm_campaign=ShareTool" TargetMode="External"/><Relationship Id="rId1005" Type="http://schemas.openxmlformats.org/officeDocument/2006/relationships/hyperlink" Target="https://www.basketball-reference.com/teams/DAL/2024.html?utm_source=direct&amp;utm_medium=Share&amp;utm_campaign=ShareTool" TargetMode="External"/><Relationship Id="rId459" Type="http://schemas.openxmlformats.org/officeDocument/2006/relationships/hyperlink" Target="https://www.basketball-reference.com/teams/OKC/2024.html?utm_source=direct&amp;utm_medium=Share&amp;utm_campaign=ShareTool" TargetMode="External"/><Relationship Id="rId666" Type="http://schemas.openxmlformats.org/officeDocument/2006/relationships/hyperlink" Target="https://www.basketball-reference.com/players/m/murraja01.html?utm_source=direct&amp;utm_medium=Share&amp;utm_campaign=ShareTool" TargetMode="External"/><Relationship Id="rId873" Type="http://schemas.openxmlformats.org/officeDocument/2006/relationships/hyperlink" Target="https://www.basketball-reference.com/teams/HOU/2024.html?utm_source=direct&amp;utm_medium=Share&amp;utm_campaign=ShareTool" TargetMode="External"/><Relationship Id="rId16" Type="http://schemas.openxmlformats.org/officeDocument/2006/relationships/hyperlink" Target="https://www.basketball-reference.com/players/a/anderky01.html?utm_source=direct&amp;utm_medium=Share&amp;utm_campaign=ShareTool" TargetMode="External"/><Relationship Id="rId221" Type="http://schemas.openxmlformats.org/officeDocument/2006/relationships/hyperlink" Target="https://www.basketball-reference.com/teams/SAS/2024.html?utm_source=direct&amp;utm_medium=Share&amp;utm_campaign=ShareTool" TargetMode="External"/><Relationship Id="rId319" Type="http://schemas.openxmlformats.org/officeDocument/2006/relationships/hyperlink" Target="https://www.basketball-reference.com/teams/PHO/2024.html?utm_source=direct&amp;utm_medium=Share&amp;utm_campaign=ShareTool" TargetMode="External"/><Relationship Id="rId526" Type="http://schemas.openxmlformats.org/officeDocument/2006/relationships/hyperlink" Target="https://www.basketball-reference.com/players/l/lenal01.html?utm_source=direct&amp;utm_medium=Share&amp;utm_campaign=ShareTool" TargetMode="External"/><Relationship Id="rId733" Type="http://schemas.openxmlformats.org/officeDocument/2006/relationships/hyperlink" Target="https://www.basketball-reference.com/players/p/podzibr01.html?utm_source=direct&amp;utm_medium=Share&amp;utm_campaign=ShareTool" TargetMode="External"/><Relationship Id="rId940" Type="http://schemas.openxmlformats.org/officeDocument/2006/relationships/hyperlink" Target="https://www.basketball-reference.com/players/u/umudest01.html?utm_source=direct&amp;utm_medium=Share&amp;utm_campaign=ShareTool" TargetMode="External"/><Relationship Id="rId1016" Type="http://schemas.openxmlformats.org/officeDocument/2006/relationships/hyperlink" Target="https://www.basketball-reference.com/players/w/willima07.html?utm_source=direct&amp;utm_medium=Share&amp;utm_campaign=ShareTool" TargetMode="External"/><Relationship Id="rId165" Type="http://schemas.openxmlformats.org/officeDocument/2006/relationships/hyperlink" Target="https://www.basketball-reference.com/players/c/castlco01.html?utm_source=direct&amp;utm_medium=Share&amp;utm_campaign=ShareTool" TargetMode="External"/><Relationship Id="rId372" Type="http://schemas.openxmlformats.org/officeDocument/2006/relationships/hyperlink" Target="https://www.basketball-reference.com/players/h/hawkijo01.html?utm_source=direct&amp;utm_medium=Share&amp;utm_campaign=ShareTool" TargetMode="External"/><Relationship Id="rId677" Type="http://schemas.openxmlformats.org/officeDocument/2006/relationships/hyperlink" Target="https://www.basketball-reference.com/players/n/nancepe01.html?utm_source=direct&amp;utm_medium=Share&amp;utm_campaign=ShareTool" TargetMode="External"/><Relationship Id="rId800" Type="http://schemas.openxmlformats.org/officeDocument/2006/relationships/hyperlink" Target="https://www.basketball-reference.com/players/r/robinje02.html?utm_source=direct&amp;utm_medium=Share&amp;utm_campaign=ShareTool" TargetMode="External"/><Relationship Id="rId232" Type="http://schemas.openxmlformats.org/officeDocument/2006/relationships/hyperlink" Target="https://www.basketball-reference.com/players/d/doncilu01.html?utm_source=direct&amp;utm_medium=Share&amp;utm_campaign=ShareTool" TargetMode="External"/><Relationship Id="rId884" Type="http://schemas.openxmlformats.org/officeDocument/2006/relationships/hyperlink" Target="https://www.basketball-reference.com/players/s/stevela01.html?utm_source=direct&amp;utm_medium=Share&amp;utm_campaign=ShareTool" TargetMode="External"/><Relationship Id="rId27" Type="http://schemas.openxmlformats.org/officeDocument/2006/relationships/hyperlink" Target="https://www.basketball-reference.com/players/a/avdijde01.html?utm_source=direct&amp;utm_medium=Share&amp;utm_campaign=ShareTool" TargetMode="External"/><Relationship Id="rId537" Type="http://schemas.openxmlformats.org/officeDocument/2006/relationships/hyperlink" Target="https://www.basketball-reference.com/players/l/lillada01.html?utm_source=direct&amp;utm_medium=Share&amp;utm_campaign=ShareTool" TargetMode="External"/><Relationship Id="rId744" Type="http://schemas.openxmlformats.org/officeDocument/2006/relationships/hyperlink" Target="https://www.basketball-reference.com/teams/TOR/2024.html?utm_source=direct&amp;utm_medium=Share&amp;utm_campaign=ShareTool" TargetMode="External"/><Relationship Id="rId951" Type="http://schemas.openxmlformats.org/officeDocument/2006/relationships/hyperlink" Target="https://www.basketball-reference.com/teams/SAC/2024.html?utm_source=direct&amp;utm_medium=Share&amp;utm_campaign=ShareTool" TargetMode="External"/><Relationship Id="rId80" Type="http://schemas.openxmlformats.org/officeDocument/2006/relationships/hyperlink" Target="https://www.basketball-reference.com/players/b/bitimon01.html?utm_source=direct&amp;utm_medium=Share&amp;utm_campaign=ShareTool" TargetMode="External"/><Relationship Id="rId176" Type="http://schemas.openxmlformats.org/officeDocument/2006/relationships/hyperlink" Target="https://www.basketball-reference.com/teams/UTA/2024.html?utm_source=direct&amp;utm_medium=Share&amp;utm_campaign=ShareTool" TargetMode="External"/><Relationship Id="rId383" Type="http://schemas.openxmlformats.org/officeDocument/2006/relationships/hyperlink" Target="https://www.basketball-reference.com/teams/UTA/2024.html?utm_source=direct&amp;utm_medium=Share&amp;utm_campaign=ShareTool" TargetMode="External"/><Relationship Id="rId590" Type="http://schemas.openxmlformats.org/officeDocument/2006/relationships/hyperlink" Target="https://www.basketball-reference.com/players/m/mcbrimi01.html?utm_source=direct&amp;utm_medium=Share&amp;utm_campaign=ShareTool" TargetMode="External"/><Relationship Id="rId604" Type="http://schemas.openxmlformats.org/officeDocument/2006/relationships/hyperlink" Target="https://www.basketball-reference.com/players/m/mcgowbr01.html?utm_source=direct&amp;utm_medium=Share&amp;utm_campaign=ShareTool" TargetMode="External"/><Relationship Id="rId811" Type="http://schemas.openxmlformats.org/officeDocument/2006/relationships/hyperlink" Target="https://www.basketball-reference.com/players/r/russeda01.html?utm_source=direct&amp;utm_medium=Share&amp;utm_campaign=ShareTool" TargetMode="External"/><Relationship Id="rId1027" Type="http://schemas.openxmlformats.org/officeDocument/2006/relationships/hyperlink" Target="https://www.basketball-reference.com/teams/NOP/2024.html?utm_source=direct&amp;utm_medium=Share&amp;utm_campaign=ShareTool" TargetMode="External"/><Relationship Id="rId243" Type="http://schemas.openxmlformats.org/officeDocument/2006/relationships/hyperlink" Target="https://www.basketball-reference.com/teams/UTA/2024.html?utm_source=direct&amp;utm_medium=Share&amp;utm_campaign=ShareTool" TargetMode="External"/><Relationship Id="rId450" Type="http://schemas.openxmlformats.org/officeDocument/2006/relationships/hyperlink" Target="https://www.basketball-reference.com/players/j/jaqueja01.html?utm_source=direct&amp;utm_medium=Share&amp;utm_campaign=ShareTool" TargetMode="External"/><Relationship Id="rId688" Type="http://schemas.openxmlformats.org/officeDocument/2006/relationships/hyperlink" Target="https://www.basketball-reference.com/teams/DEN/2024.html?utm_source=direct&amp;utm_medium=Share&amp;utm_campaign=ShareTool" TargetMode="External"/><Relationship Id="rId895" Type="http://schemas.openxmlformats.org/officeDocument/2006/relationships/hyperlink" Target="https://www.basketball-reference.com/teams/MIA/2024.html?utm_source=direct&amp;utm_medium=Share&amp;utm_campaign=ShareTool" TargetMode="External"/><Relationship Id="rId909" Type="http://schemas.openxmlformats.org/officeDocument/2006/relationships/hyperlink" Target="https://www.basketball-reference.com/players/t/thompam01.html?utm_source=direct&amp;utm_medium=Share&amp;utm_campaign=ShareTool" TargetMode="External"/><Relationship Id="rId38" Type="http://schemas.openxmlformats.org/officeDocument/2006/relationships/hyperlink" Target="https://www.basketball-reference.com/players/b/baldwpa01.html?utm_source=direct&amp;utm_medium=Share&amp;utm_campaign=ShareTool" TargetMode="External"/><Relationship Id="rId103" Type="http://schemas.openxmlformats.org/officeDocument/2006/relationships/hyperlink" Target="https://www.basketball-reference.com/teams/CHO/2024.html?utm_source=direct&amp;utm_medium=Share&amp;utm_campaign=ShareTool" TargetMode="External"/><Relationship Id="rId310" Type="http://schemas.openxmlformats.org/officeDocument/2006/relationships/hyperlink" Target="https://www.basketball-reference.com/players/g/gilyaja01.html?utm_source=direct&amp;utm_medium=Share&amp;utm_campaign=ShareTool" TargetMode="External"/><Relationship Id="rId548" Type="http://schemas.openxmlformats.org/officeDocument/2006/relationships/hyperlink" Target="https://www.basketball-reference.com/players/l/looneke01.html?utm_source=direct&amp;utm_medium=Share&amp;utm_campaign=ShareTool" TargetMode="External"/><Relationship Id="rId755" Type="http://schemas.openxmlformats.org/officeDocument/2006/relationships/hyperlink" Target="https://www.basketball-reference.com/players/p/poweldw01.html?utm_source=direct&amp;utm_medium=Share&amp;utm_campaign=ShareTool" TargetMode="External"/><Relationship Id="rId962" Type="http://schemas.openxmlformats.org/officeDocument/2006/relationships/hyperlink" Target="https://www.basketball-reference.com/players/w/wainris01.html?utm_source=direct&amp;utm_medium=Share&amp;utm_campaign=ShareTool" TargetMode="External"/><Relationship Id="rId91" Type="http://schemas.openxmlformats.org/officeDocument/2006/relationships/hyperlink" Target="https://www.basketball-reference.com/teams/DET/2024.html?utm_source=direct&amp;utm_medium=Share&amp;utm_campaign=ShareTool" TargetMode="External"/><Relationship Id="rId187" Type="http://schemas.openxmlformats.org/officeDocument/2006/relationships/hyperlink" Target="https://www.basketball-reference.com/players/c/conlemi01.html?utm_source=direct&amp;utm_medium=Share&amp;utm_campaign=ShareTool" TargetMode="External"/><Relationship Id="rId394" Type="http://schemas.openxmlformats.org/officeDocument/2006/relationships/hyperlink" Target="https://www.basketball-reference.com/players/h/holidaa01.html?utm_source=direct&amp;utm_medium=Share&amp;utm_campaign=ShareTool" TargetMode="External"/><Relationship Id="rId408" Type="http://schemas.openxmlformats.org/officeDocument/2006/relationships/hyperlink" Target="https://www.basketball-reference.com/players/h/hortota01.html?utm_source=direct&amp;utm_medium=Share&amp;utm_campaign=ShareTool" TargetMode="External"/><Relationship Id="rId615" Type="http://schemas.openxmlformats.org/officeDocument/2006/relationships/hyperlink" Target="https://www.basketball-reference.com/teams/PHO/2024.html?utm_source=direct&amp;utm_medium=Share&amp;utm_campaign=ShareTool" TargetMode="External"/><Relationship Id="rId822" Type="http://schemas.openxmlformats.org/officeDocument/2006/relationships/hyperlink" Target="https://www.basketball-reference.com/teams/CHI/2024.html?utm_source=direct&amp;utm_medium=Share&amp;utm_campaign=ShareTool" TargetMode="External"/><Relationship Id="rId1038" Type="http://schemas.openxmlformats.org/officeDocument/2006/relationships/hyperlink" Target="https://www.basketball-reference.com/teams/TOR/2024.html?utm_source=direct&amp;utm_medium=Share&amp;utm_campaign=ShareTool" TargetMode="External"/><Relationship Id="rId254" Type="http://schemas.openxmlformats.org/officeDocument/2006/relationships/hyperlink" Target="https://www.basketball-reference.com/players/e/elliske01.html?utm_source=direct&amp;utm_medium=Share&amp;utm_campaign=ShareTool" TargetMode="External"/><Relationship Id="rId699" Type="http://schemas.openxmlformats.org/officeDocument/2006/relationships/hyperlink" Target="https://www.basketball-reference.com/teams/BRK/2024.html?utm_source=direct&amp;utm_medium=Share&amp;utm_campaign=ShareTool" TargetMode="External"/><Relationship Id="rId49" Type="http://schemas.openxmlformats.org/officeDocument/2006/relationships/hyperlink" Target="https://www.basketball-reference.com/teams/BOS/2024.html?utm_source=direct&amp;utm_medium=Share&amp;utm_campaign=ShareTool" TargetMode="External"/><Relationship Id="rId114" Type="http://schemas.openxmlformats.org/officeDocument/2006/relationships/hyperlink" Target="https://www.basketball-reference.com/players/b/brissos01.html?utm_source=direct&amp;utm_medium=Share&amp;utm_campaign=ShareTool" TargetMode="External"/><Relationship Id="rId461" Type="http://schemas.openxmlformats.org/officeDocument/2006/relationships/hyperlink" Target="https://www.basketball-reference.com/teams/BRK/2024.html?utm_source=direct&amp;utm_medium=Share&amp;utm_campaign=ShareTool" TargetMode="External"/><Relationship Id="rId559" Type="http://schemas.openxmlformats.org/officeDocument/2006/relationships/hyperlink" Target="https://www.basketball-reference.com/teams/ATL/2024.html?utm_source=direct&amp;utm_medium=Share&amp;utm_campaign=ShareTool" TargetMode="External"/><Relationship Id="rId766" Type="http://schemas.openxmlformats.org/officeDocument/2006/relationships/hyperlink" Target="https://www.basketball-reference.com/teams/DAL/2024.html?utm_source=direct&amp;utm_medium=Share&amp;utm_campaign=ShareTool" TargetMode="External"/><Relationship Id="rId198" Type="http://schemas.openxmlformats.org/officeDocument/2006/relationships/hyperlink" Target="https://www.basketball-reference.com/players/c/crowdja01.html?utm_source=direct&amp;utm_medium=Share&amp;utm_campaign=ShareTool" TargetMode="External"/><Relationship Id="rId321" Type="http://schemas.openxmlformats.org/officeDocument/2006/relationships/hyperlink" Target="https://www.basketball-reference.com/teams/SAS/2024.html?utm_source=direct&amp;utm_medium=Share&amp;utm_campaign=ShareTool" TargetMode="External"/><Relationship Id="rId419" Type="http://schemas.openxmlformats.org/officeDocument/2006/relationships/hyperlink" Target="https://www.basketball-reference.com/teams/DEN/2024.html?utm_source=direct&amp;utm_medium=Share&amp;utm_campaign=ShareTool" TargetMode="External"/><Relationship Id="rId626" Type="http://schemas.openxmlformats.org/officeDocument/2006/relationships/hyperlink" Target="https://www.basketball-reference.com/players/w/whiteda01.html?utm_source=direct&amp;utm_medium=Share&amp;utm_campaign=ShareTool" TargetMode="External"/><Relationship Id="rId973" Type="http://schemas.openxmlformats.org/officeDocument/2006/relationships/hyperlink" Target="https://www.basketball-reference.com/teams/BOS/2024.html?utm_source=direct&amp;utm_medium=Share&amp;utm_campaign=ShareTool" TargetMode="External"/><Relationship Id="rId833" Type="http://schemas.openxmlformats.org/officeDocument/2006/relationships/hyperlink" Target="https://www.basketball-reference.com/players/s/schrode01.html?utm_source=direct&amp;utm_medium=Share&amp;utm_campaign=ShareTool" TargetMode="External"/><Relationship Id="rId265" Type="http://schemas.openxmlformats.org/officeDocument/2006/relationships/hyperlink" Target="https://www.basketball-reference.com/teams/BRK/2024.html?utm_source=direct&amp;utm_medium=Share&amp;utm_campaign=ShareTool" TargetMode="External"/><Relationship Id="rId472" Type="http://schemas.openxmlformats.org/officeDocument/2006/relationships/hyperlink" Target="https://www.basketball-reference.com/players/j/jokicni01.html?utm_source=direct&amp;utm_medium=Share&amp;utm_campaign=ShareTool" TargetMode="External"/><Relationship Id="rId900" Type="http://schemas.openxmlformats.org/officeDocument/2006/relationships/hyperlink" Target="https://www.basketball-reference.com/players/t/taylote01.html?utm_source=direct&amp;utm_medium=Share&amp;utm_campaign=ShareTool" TargetMode="External"/><Relationship Id="rId125" Type="http://schemas.openxmlformats.org/officeDocument/2006/relationships/hyperlink" Target="https://www.basketball-reference.com/players/b/browngr01.html?utm_source=direct&amp;utm_medium=Share&amp;utm_campaign=ShareTool" TargetMode="External"/><Relationship Id="rId332" Type="http://schemas.openxmlformats.org/officeDocument/2006/relationships/hyperlink" Target="https://www.basketball-reference.com/players/g/greenje02.html?utm_source=direct&amp;utm_medium=Share&amp;utm_campaign=ShareTool" TargetMode="External"/><Relationship Id="rId777" Type="http://schemas.openxmlformats.org/officeDocument/2006/relationships/hyperlink" Target="https://www.basketball-reference.com/teams/POR/2024.html?utm_source=direct&amp;utm_medium=Share&amp;utm_campaign=ShareTool" TargetMode="External"/><Relationship Id="rId984" Type="http://schemas.openxmlformats.org/officeDocument/2006/relationships/hyperlink" Target="https://www.basketball-reference.com/players/w/watsope01.html?utm_source=direct&amp;utm_medium=Share&amp;utm_campaign=ShareTool" TargetMode="External"/><Relationship Id="rId637" Type="http://schemas.openxmlformats.org/officeDocument/2006/relationships/hyperlink" Target="https://www.basketball-reference.com/teams/SAC/2024.html?utm_source=direct&amp;utm_medium=Share&amp;utm_campaign=ShareTool" TargetMode="External"/><Relationship Id="rId844" Type="http://schemas.openxmlformats.org/officeDocument/2006/relationships/hyperlink" Target="https://www.basketball-reference.com/teams/WAS/2024.html?utm_source=direct&amp;utm_medium=Share&amp;utm_campaign=ShareTool" TargetMode="External"/><Relationship Id="rId276" Type="http://schemas.openxmlformats.org/officeDocument/2006/relationships/hyperlink" Target="https://www.basketball-reference.com/teams/SAC/2024.html?utm_source=direct&amp;utm_medium=Share&amp;utm_campaign=ShareTool" TargetMode="External"/><Relationship Id="rId483" Type="http://schemas.openxmlformats.org/officeDocument/2006/relationships/hyperlink" Target="https://www.basketball-reference.com/teams/SAS/2024.html?utm_source=direct&amp;utm_medium=Share&amp;utm_campaign=ShareTool" TargetMode="External"/><Relationship Id="rId690" Type="http://schemas.openxmlformats.org/officeDocument/2006/relationships/hyperlink" Target="https://www.basketball-reference.com/teams/MEM/2024.html?utm_source=direct&amp;utm_medium=Share&amp;utm_campaign=ShareTool" TargetMode="External"/><Relationship Id="rId704" Type="http://schemas.openxmlformats.org/officeDocument/2006/relationships/hyperlink" Target="https://www.basketball-reference.com/players/o/okongon01.html?utm_source=direct&amp;utm_medium=Share&amp;utm_campaign=ShareTool" TargetMode="External"/><Relationship Id="rId911" Type="http://schemas.openxmlformats.org/officeDocument/2006/relationships/hyperlink" Target="https://www.basketball-reference.com/players/t/thompau01.html?utm_source=direct&amp;utm_medium=Share&amp;utm_campaign=ShareTool" TargetMode="External"/><Relationship Id="rId40" Type="http://schemas.openxmlformats.org/officeDocument/2006/relationships/hyperlink" Target="https://www.basketball-reference.com/players/b/ballla01.html?utm_source=direct&amp;utm_medium=Share&amp;utm_campaign=ShareTool" TargetMode="External"/><Relationship Id="rId136" Type="http://schemas.openxmlformats.org/officeDocument/2006/relationships/hyperlink" Target="https://www.basketball-reference.com/teams/MIN/2024.html?utm_source=direct&amp;utm_medium=Share&amp;utm_campaign=ShareTool" TargetMode="External"/><Relationship Id="rId343" Type="http://schemas.openxmlformats.org/officeDocument/2006/relationships/hyperlink" Target="https://www.basketball-reference.com/teams/LAL/2024.html?utm_source=direct&amp;utm_medium=Share&amp;utm_campaign=ShareTool" TargetMode="External"/><Relationship Id="rId550" Type="http://schemas.openxmlformats.org/officeDocument/2006/relationships/hyperlink" Target="https://www.basketball-reference.com/players/l/lopezbr01.html?utm_source=direct&amp;utm_medium=Share&amp;utm_campaign=ShareTool" TargetMode="External"/><Relationship Id="rId788" Type="http://schemas.openxmlformats.org/officeDocument/2006/relationships/hyperlink" Target="https://www.basketball-reference.com/players/r/richani01.html?utm_source=direct&amp;utm_medium=Share&amp;utm_campaign=ShareTool" TargetMode="External"/><Relationship Id="rId995" Type="http://schemas.openxmlformats.org/officeDocument/2006/relationships/hyperlink" Target="https://www.basketball-reference.com/teams/BOS/2024.html?utm_source=direct&amp;utm_medium=Share&amp;utm_campaign=ShareTool" TargetMode="External"/><Relationship Id="rId203" Type="http://schemas.openxmlformats.org/officeDocument/2006/relationships/hyperlink" Target="https://www.basketball-reference.com/teams/DAL/2024.html?utm_source=direct&amp;utm_medium=Share&amp;utm_campaign=ShareTool" TargetMode="External"/><Relationship Id="rId648" Type="http://schemas.openxmlformats.org/officeDocument/2006/relationships/hyperlink" Target="https://www.basketball-reference.com/players/m/moonxa01.html?utm_source=direct&amp;utm_medium=Share&amp;utm_campaign=ShareTool" TargetMode="External"/><Relationship Id="rId855" Type="http://schemas.openxmlformats.org/officeDocument/2006/relationships/hyperlink" Target="https://www.basketball-reference.com/teams/POR/2024.html?utm_source=direct&amp;utm_medium=Share&amp;utm_campaign=ShareTool" TargetMode="External"/><Relationship Id="rId1040" Type="http://schemas.openxmlformats.org/officeDocument/2006/relationships/hyperlink" Target="https://www.basketball-reference.com/teams/ATL/2024.html?utm_source=direct&amp;utm_medium=Share&amp;utm_campaign=ShareTool" TargetMode="External"/><Relationship Id="rId287" Type="http://schemas.openxmlformats.org/officeDocument/2006/relationships/hyperlink" Target="https://www.basketball-reference.com/teams/CLE/2024.html?utm_source=direct&amp;utm_medium=Share&amp;utm_campaign=ShareTool" TargetMode="External"/><Relationship Id="rId410" Type="http://schemas.openxmlformats.org/officeDocument/2006/relationships/hyperlink" Target="https://www.basketball-reference.com/players/h/houseda01.html?utm_source=direct&amp;utm_medium=Share&amp;utm_campaign=ShareTool" TargetMode="External"/><Relationship Id="rId494" Type="http://schemas.openxmlformats.org/officeDocument/2006/relationships/hyperlink" Target="https://www.basketball-reference.com/players/k/kennalu01.html?utm_source=direct&amp;utm_medium=Share&amp;utm_campaign=ShareTool" TargetMode="External"/><Relationship Id="rId508" Type="http://schemas.openxmlformats.org/officeDocument/2006/relationships/hyperlink" Target="https://www.basketball-reference.com/players/k/korkmfu01.html?utm_source=direct&amp;utm_medium=Share&amp;utm_campaign=ShareTool" TargetMode="External"/><Relationship Id="rId715" Type="http://schemas.openxmlformats.org/officeDocument/2006/relationships/hyperlink" Target="https://www.basketball-reference.com/teams/PHI/2024.html?utm_source=direct&amp;utm_medium=Share&amp;utm_campaign=ShareTool" TargetMode="External"/><Relationship Id="rId922" Type="http://schemas.openxmlformats.org/officeDocument/2006/relationships/hyperlink" Target="https://www.basketball-reference.com/teams/MEM/2024.html?utm_source=direct&amp;utm_medium=Share&amp;utm_campaign=ShareTool" TargetMode="External"/><Relationship Id="rId147" Type="http://schemas.openxmlformats.org/officeDocument/2006/relationships/hyperlink" Target="https://www.basketball-reference.com/players/b/butleja02.html?utm_source=direct&amp;utm_medium=Share&amp;utm_campaign=ShareTool" TargetMode="External"/><Relationship Id="rId354" Type="http://schemas.openxmlformats.org/officeDocument/2006/relationships/hyperlink" Target="https://www.basketball-reference.com/players/h/harpero02.html?utm_source=direct&amp;utm_medium=Share&amp;utm_campaign=ShareTool" TargetMode="External"/><Relationship Id="rId799" Type="http://schemas.openxmlformats.org/officeDocument/2006/relationships/hyperlink" Target="https://www.basketball-reference.com/teams/MIA/2024.html?utm_source=direct&amp;utm_medium=Share&amp;utm_campaign=ShareTool" TargetMode="External"/><Relationship Id="rId51" Type="http://schemas.openxmlformats.org/officeDocument/2006/relationships/hyperlink" Target="https://www.basketball-reference.com/teams/SAS/2024.html?utm_source=direct&amp;utm_medium=Share&amp;utm_campaign=ShareTool" TargetMode="External"/><Relationship Id="rId561" Type="http://schemas.openxmlformats.org/officeDocument/2006/relationships/hyperlink" Target="https://www.basketball-reference.com/teams/SAC/2024.html?utm_source=direct&amp;utm_medium=Share&amp;utm_campaign=ShareTool" TargetMode="External"/><Relationship Id="rId659" Type="http://schemas.openxmlformats.org/officeDocument/2006/relationships/hyperlink" Target="https://www.basketball-reference.com/teams/DAL/2024.html?utm_source=direct&amp;utm_medium=Share&amp;utm_campaign=ShareTool" TargetMode="External"/><Relationship Id="rId866" Type="http://schemas.openxmlformats.org/officeDocument/2006/relationships/hyperlink" Target="https://www.basketball-reference.com/players/s/smithde03.html?utm_source=direct&amp;utm_medium=Share&amp;utm_campaign=ShareTool" TargetMode="External"/><Relationship Id="rId214" Type="http://schemas.openxmlformats.org/officeDocument/2006/relationships/hyperlink" Target="https://www.basketball-reference.com/players/d/dennide01.html?utm_source=direct&amp;utm_medium=Share&amp;utm_campaign=ShareTool" TargetMode="External"/><Relationship Id="rId298" Type="http://schemas.openxmlformats.org/officeDocument/2006/relationships/hyperlink" Target="https://www.basketball-reference.com/players/g/gibsota01.html?utm_source=direct&amp;utm_medium=Share&amp;utm_campaign=ShareTool" TargetMode="External"/><Relationship Id="rId421" Type="http://schemas.openxmlformats.org/officeDocument/2006/relationships/hyperlink" Target="https://www.basketball-reference.com/teams/ATL/2024.html?utm_source=direct&amp;utm_medium=Share&amp;utm_campaign=ShareTool" TargetMode="External"/><Relationship Id="rId519" Type="http://schemas.openxmlformats.org/officeDocument/2006/relationships/hyperlink" Target="https://www.basketball-reference.com/teams/MEM/2024.html?utm_source=direct&amp;utm_medium=Share&amp;utm_campaign=ShareTool" TargetMode="External"/><Relationship Id="rId158" Type="http://schemas.openxmlformats.org/officeDocument/2006/relationships/hyperlink" Target="https://www.basketball-reference.com/teams/ATL/2024.html?utm_source=direct&amp;utm_medium=Share&amp;utm_campaign=ShareTool" TargetMode="External"/><Relationship Id="rId726" Type="http://schemas.openxmlformats.org/officeDocument/2006/relationships/hyperlink" Target="https://www.basketball-reference.com/teams/CHI/2024.html?utm_source=direct&amp;utm_medium=Share&amp;utm_campaign=ShareTool" TargetMode="External"/><Relationship Id="rId933" Type="http://schemas.openxmlformats.org/officeDocument/2006/relationships/hyperlink" Target="https://www.basketball-reference.com/players/t/tshieos01.html?utm_source=direct&amp;utm_medium=Share&amp;utm_campaign=ShareTool" TargetMode="External"/><Relationship Id="rId1009" Type="http://schemas.openxmlformats.org/officeDocument/2006/relationships/hyperlink" Target="https://www.basketball-reference.com/teams/OKC/2024.html?utm_source=direct&amp;utm_medium=Share&amp;utm_campaign=ShareTool" TargetMode="External"/><Relationship Id="rId62" Type="http://schemas.openxmlformats.org/officeDocument/2006/relationships/hyperlink" Target="https://www.basketball-reference.com/teams/PHO/2024.html?utm_source=direct&amp;utm_medium=Share&amp;utm_campaign=ShareTool" TargetMode="External"/><Relationship Id="rId365" Type="http://schemas.openxmlformats.org/officeDocument/2006/relationships/hyperlink" Target="https://www.basketball-reference.com/teams/MEM/2024.html?utm_source=direct&amp;utm_medium=Share&amp;utm_campaign=ShareTool" TargetMode="External"/><Relationship Id="rId572" Type="http://schemas.openxmlformats.org/officeDocument/2006/relationships/hyperlink" Target="https://www.basketball-reference.com/players/m/markkla01.html?utm_source=direct&amp;utm_medium=Share&amp;utm_campaign=ShareTool" TargetMode="External"/><Relationship Id="rId225" Type="http://schemas.openxmlformats.org/officeDocument/2006/relationships/hyperlink" Target="https://www.basketball-reference.com/teams/TOR/2024.html?utm_source=direct&amp;utm_medium=Share&amp;utm_campaign=ShareTool" TargetMode="External"/><Relationship Id="rId432" Type="http://schemas.openxmlformats.org/officeDocument/2006/relationships/hyperlink" Target="https://www.basketball-reference.com/players/i/isaacjo01.html?utm_source=direct&amp;utm_medium=Share&amp;utm_campaign=ShareTool" TargetMode="External"/><Relationship Id="rId877" Type="http://schemas.openxmlformats.org/officeDocument/2006/relationships/hyperlink" Target="https://www.basketball-reference.com/teams/CHO/2024.html?utm_source=direct&amp;utm_medium=Share&amp;utm_campaign=ShareTool" TargetMode="External"/><Relationship Id="rId737" Type="http://schemas.openxmlformats.org/officeDocument/2006/relationships/hyperlink" Target="https://www.basketball-reference.com/players/p/pokusal01.html?utm_source=direct&amp;utm_medium=Share&amp;utm_campaign=ShareTool" TargetMode="External"/><Relationship Id="rId944" Type="http://schemas.openxmlformats.org/officeDocument/2006/relationships/hyperlink" Target="https://www.basketball-reference.com/players/v/vandeja01.html?utm_source=direct&amp;utm_medium=Share&amp;utm_campaign=ShareTool" TargetMode="External"/><Relationship Id="rId73" Type="http://schemas.openxmlformats.org/officeDocument/2006/relationships/hyperlink" Target="https://www.basketball-reference.com/teams/OKC/2024.html?utm_source=direct&amp;utm_medium=Share&amp;utm_campaign=ShareTool" TargetMode="External"/><Relationship Id="rId169" Type="http://schemas.openxmlformats.org/officeDocument/2006/relationships/hyperlink" Target="https://www.basketball-reference.com/players/c/champju02.html?utm_source=direct&amp;utm_medium=Share&amp;utm_campaign=ShareTool" TargetMode="External"/><Relationship Id="rId376" Type="http://schemas.openxmlformats.org/officeDocument/2006/relationships/hyperlink" Target="https://www.basketball-reference.com/players/h/hayeski01.html?utm_source=direct&amp;utm_medium=Share&amp;utm_campaign=ShareTool" TargetMode="External"/><Relationship Id="rId583" Type="http://schemas.openxmlformats.org/officeDocument/2006/relationships/hyperlink" Target="https://www.basketball-reference.com/players/m/mathube01.html?utm_source=direct&amp;utm_medium=Share&amp;utm_campaign=ShareTool" TargetMode="External"/><Relationship Id="rId790" Type="http://schemas.openxmlformats.org/officeDocument/2006/relationships/hyperlink" Target="https://www.basketball-reference.com/players/r/richajo01.html?utm_source=direct&amp;utm_medium=Share&amp;utm_campaign=ShareTool" TargetMode="External"/><Relationship Id="rId804" Type="http://schemas.openxmlformats.org/officeDocument/2006/relationships/hyperlink" Target="https://www.basketball-reference.com/players/r/rolliry01.html?utm_source=direct&amp;utm_medium=Share&amp;utm_campaign=ShareTool" TargetMode="External"/><Relationship Id="rId4" Type="http://schemas.openxmlformats.org/officeDocument/2006/relationships/hyperlink" Target="https://www.basketball-reference.com/players/a/agbajoc01.html?utm_source=direct&amp;utm_medium=Share&amp;utm_campaign=ShareTool" TargetMode="External"/><Relationship Id="rId236" Type="http://schemas.openxmlformats.org/officeDocument/2006/relationships/hyperlink" Target="https://www.basketball-reference.com/players/d/dosunay01.html?utm_source=direct&amp;utm_medium=Share&amp;utm_campaign=ShareTool" TargetMode="External"/><Relationship Id="rId443" Type="http://schemas.openxmlformats.org/officeDocument/2006/relationships/hyperlink" Target="https://www.basketball-reference.com/teams/MEM/2024.html?utm_source=direct&amp;utm_medium=Share&amp;utm_campaign=ShareTool" TargetMode="External"/><Relationship Id="rId650" Type="http://schemas.openxmlformats.org/officeDocument/2006/relationships/hyperlink" Target="https://www.basketball-reference.com/players/m/mooreta02.html?utm_source=direct&amp;utm_medium=Share&amp;utm_campaign=ShareTool" TargetMode="External"/><Relationship Id="rId888" Type="http://schemas.openxmlformats.org/officeDocument/2006/relationships/hyperlink" Target="https://www.basketball-reference.com/players/s/strawju01.html?utm_source=direct&amp;utm_medium=Share&amp;utm_campaign=ShareTool" TargetMode="External"/><Relationship Id="rId303" Type="http://schemas.openxmlformats.org/officeDocument/2006/relationships/hyperlink" Target="https://www.basketball-reference.com/teams/BRK/2024.html?utm_source=direct&amp;utm_medium=Share&amp;utm_campaign=ShareTool" TargetMode="External"/><Relationship Id="rId748" Type="http://schemas.openxmlformats.org/officeDocument/2006/relationships/hyperlink" Target="https://www.basketball-reference.com/teams/TOR/2024.html?utm_source=direct&amp;utm_medium=Share&amp;utm_campaign=ShareTool" TargetMode="External"/><Relationship Id="rId955" Type="http://schemas.openxmlformats.org/officeDocument/2006/relationships/hyperlink" Target="https://www.basketball-reference.com/teams/CHI/2024.html?utm_source=direct&amp;utm_medium=Share&amp;utm_campaign=ShareTool" TargetMode="External"/><Relationship Id="rId84" Type="http://schemas.openxmlformats.org/officeDocument/2006/relationships/hyperlink" Target="https://www.basketball-reference.com/players/b/blackan01.html?utm_source=direct&amp;utm_medium=Share&amp;utm_campaign=ShareTool" TargetMode="External"/><Relationship Id="rId387" Type="http://schemas.openxmlformats.org/officeDocument/2006/relationships/hyperlink" Target="https://www.basketball-reference.com/teams/IND/2024.html?utm_source=direct&amp;utm_medium=Share&amp;utm_campaign=ShareTool" TargetMode="External"/><Relationship Id="rId510" Type="http://schemas.openxmlformats.org/officeDocument/2006/relationships/hyperlink" Target="https://www.basketball-reference.com/players/k/kornelu01.html?utm_source=direct&amp;utm_medium=Share&amp;utm_campaign=ShareTool" TargetMode="External"/><Relationship Id="rId594" Type="http://schemas.openxmlformats.org/officeDocument/2006/relationships/hyperlink" Target="https://www.basketball-reference.com/players/m/mccontj01.html?utm_source=direct&amp;utm_medium=Share&amp;utm_campaign=ShareTool" TargetMode="External"/><Relationship Id="rId608" Type="http://schemas.openxmlformats.org/officeDocument/2006/relationships/hyperlink" Target="https://www.basketball-reference.com/players/m/meltode01.html?utm_source=direct&amp;utm_medium=Share&amp;utm_campaign=ShareTool" TargetMode="External"/><Relationship Id="rId815" Type="http://schemas.openxmlformats.org/officeDocument/2006/relationships/hyperlink" Target="https://www.basketball-reference.com/players/s/sabondo01.html?utm_source=direct&amp;utm_medium=Share&amp;utm_campaign=ShareTool" TargetMode="External"/><Relationship Id="rId247" Type="http://schemas.openxmlformats.org/officeDocument/2006/relationships/hyperlink" Target="https://www.basketball-reference.com/teams/DET/2024.html?utm_source=direct&amp;utm_medium=Share&amp;utm_campaign=ShareTool" TargetMode="External"/><Relationship Id="rId899" Type="http://schemas.openxmlformats.org/officeDocument/2006/relationships/hyperlink" Target="https://www.basketball-reference.com/teams/BOS/2024.html?utm_source=direct&amp;utm_medium=Share&amp;utm_campaign=ShareTool" TargetMode="External"/><Relationship Id="rId1000" Type="http://schemas.openxmlformats.org/officeDocument/2006/relationships/hyperlink" Target="https://www.basketball-reference.com/players/w/wiggian01.html?utm_source=direct&amp;utm_medium=Share&amp;utm_campaign=ShareTool" TargetMode="External"/><Relationship Id="rId107" Type="http://schemas.openxmlformats.org/officeDocument/2006/relationships/hyperlink" Target="https://www.basketball-reference.com/teams/SAS/2024.html?utm_source=direct&amp;utm_medium=Share&amp;utm_campaign=ShareTool" TargetMode="External"/><Relationship Id="rId454" Type="http://schemas.openxmlformats.org/officeDocument/2006/relationships/hyperlink" Target="https://www.basketball-reference.com/players/j/jemistr01.html?utm_source=direct&amp;utm_medium=Share&amp;utm_campaign=ShareTool" TargetMode="External"/><Relationship Id="rId661" Type="http://schemas.openxmlformats.org/officeDocument/2006/relationships/hyperlink" Target="https://www.basketball-reference.com/teams/DET/2024.html?utm_source=direct&amp;utm_medium=Share&amp;utm_campaign=ShareTool" TargetMode="External"/><Relationship Id="rId759" Type="http://schemas.openxmlformats.org/officeDocument/2006/relationships/hyperlink" Target="https://www.basketball-reference.com/players/p/primojo01.html?utm_source=direct&amp;utm_medium=Share&amp;utm_campaign=ShareTool" TargetMode="External"/><Relationship Id="rId966" Type="http://schemas.openxmlformats.org/officeDocument/2006/relationships/hyperlink" Target="https://www.basketball-reference.com/players/w/walkeja02.html?utm_source=direct&amp;utm_medium=Share&amp;utm_campaign=ShareTool" TargetMode="External"/><Relationship Id="rId11" Type="http://schemas.openxmlformats.org/officeDocument/2006/relationships/hyperlink" Target="https://www.basketball-reference.com/teams/PHO/2024.html?utm_source=direct&amp;utm_medium=Share&amp;utm_campaign=ShareTool" TargetMode="External"/><Relationship Id="rId314" Type="http://schemas.openxmlformats.org/officeDocument/2006/relationships/hyperlink" Target="https://www.basketball-reference.com/players/g/goodwjo01.html?utm_source=direct&amp;utm_medium=Share&amp;utm_campaign=ShareTool" TargetMode="External"/><Relationship Id="rId398" Type="http://schemas.openxmlformats.org/officeDocument/2006/relationships/hyperlink" Target="https://www.basketball-reference.com/players/h/holidju01.html?utm_source=direct&amp;utm_medium=Share&amp;utm_campaign=ShareTool" TargetMode="External"/><Relationship Id="rId521" Type="http://schemas.openxmlformats.org/officeDocument/2006/relationships/hyperlink" Target="https://www.basketball-reference.com/teams/CHI/2024.html?utm_source=direct&amp;utm_medium=Share&amp;utm_campaign=ShareTool" TargetMode="External"/><Relationship Id="rId619" Type="http://schemas.openxmlformats.org/officeDocument/2006/relationships/hyperlink" Target="https://www.basketball-reference.com/teams/MIL/2024.html?utm_source=direct&amp;utm_medium=Share&amp;utm_campaign=ShareTool" TargetMode="External"/><Relationship Id="rId95" Type="http://schemas.openxmlformats.org/officeDocument/2006/relationships/hyperlink" Target="https://www.basketball-reference.com/teams/MIL/2024.html?utm_source=direct&amp;utm_medium=Share&amp;utm_campaign=ShareTool" TargetMode="External"/><Relationship Id="rId160" Type="http://schemas.openxmlformats.org/officeDocument/2006/relationships/hyperlink" Target="https://www.basketball-reference.com/teams/CHI/2024.html?utm_source=direct&amp;utm_medium=Share&amp;utm_campaign=ShareTool" TargetMode="External"/><Relationship Id="rId826" Type="http://schemas.openxmlformats.org/officeDocument/2006/relationships/hyperlink" Target="https://www.basketball-reference.com/teams/GSW/2024.html?utm_source=direct&amp;utm_medium=Share&amp;utm_campaign=ShareTool" TargetMode="External"/><Relationship Id="rId1011" Type="http://schemas.openxmlformats.org/officeDocument/2006/relationships/hyperlink" Target="https://www.basketball-reference.com/teams/OKC/2024.html?utm_source=direct&amp;utm_medium=Share&amp;utm_campaign=ShareTool" TargetMode="External"/><Relationship Id="rId258" Type="http://schemas.openxmlformats.org/officeDocument/2006/relationships/hyperlink" Target="https://www.basketball-reference.com/players/e/eubandr01.html?utm_source=direct&amp;utm_medium=Share&amp;utm_campaign=ShareTool" TargetMode="External"/><Relationship Id="rId465" Type="http://schemas.openxmlformats.org/officeDocument/2006/relationships/hyperlink" Target="https://www.basketball-reference.com/teams/IND/2024.html?utm_source=direct&amp;utm_medium=Share&amp;utm_campaign=ShareTool" TargetMode="External"/><Relationship Id="rId672" Type="http://schemas.openxmlformats.org/officeDocument/2006/relationships/hyperlink" Target="https://www.basketball-reference.com/players/m/muscami01.html?utm_source=direct&amp;utm_medium=Share&amp;utm_campaign=ShareTool" TargetMode="External"/><Relationship Id="rId22" Type="http://schemas.openxmlformats.org/officeDocument/2006/relationships/hyperlink" Target="https://www.basketball-reference.com/players/a/anthoco01.html?utm_source=direct&amp;utm_medium=Share&amp;utm_campaign=ShareTool" TargetMode="External"/><Relationship Id="rId118" Type="http://schemas.openxmlformats.org/officeDocument/2006/relationships/hyperlink" Target="https://www.basketball-reference.com/players/b/brookar01.html?utm_source=direct&amp;utm_medium=Share&amp;utm_campaign=ShareTool" TargetMode="External"/><Relationship Id="rId325" Type="http://schemas.openxmlformats.org/officeDocument/2006/relationships/hyperlink" Target="https://www.basketball-reference.com/teams/MIL/2024.html?utm_source=direct&amp;utm_medium=Share&amp;utm_campaign=ShareTool" TargetMode="External"/><Relationship Id="rId532" Type="http://schemas.openxmlformats.org/officeDocument/2006/relationships/hyperlink" Target="https://www.basketball-reference.com/players/l/lewiski01.html?utm_source=direct&amp;utm_medium=Share&amp;utm_campaign=ShareTool" TargetMode="External"/><Relationship Id="rId977" Type="http://schemas.openxmlformats.org/officeDocument/2006/relationships/hyperlink" Target="https://www.basketball-reference.com/teams/MIL/2024.html?utm_source=direct&amp;utm_medium=Share&amp;utm_campaign=ShareTool" TargetMode="External"/><Relationship Id="rId171" Type="http://schemas.openxmlformats.org/officeDocument/2006/relationships/hyperlink" Target="https://www.basketball-reference.com/players/c/chrisma02.html?utm_source=direct&amp;utm_medium=Share&amp;utm_campaign=ShareTool" TargetMode="External"/><Relationship Id="rId837" Type="http://schemas.openxmlformats.org/officeDocument/2006/relationships/hyperlink" Target="https://www.basketball-reference.com/players/s/sengual01.html?utm_source=direct&amp;utm_medium=Share&amp;utm_campaign=ShareTool" TargetMode="External"/><Relationship Id="rId1022" Type="http://schemas.openxmlformats.org/officeDocument/2006/relationships/hyperlink" Target="https://www.basketball-reference.com/players/w/willivi01.html?utm_source=direct&amp;utm_medium=Share&amp;utm_campaign=ShareTool" TargetMode="External"/><Relationship Id="rId269" Type="http://schemas.openxmlformats.org/officeDocument/2006/relationships/hyperlink" Target="https://www.basketball-reference.com/players/f/fordjo01.html?utm_source=direct&amp;utm_medium=Share&amp;utm_campaign=ShareTool" TargetMode="External"/><Relationship Id="rId476" Type="http://schemas.openxmlformats.org/officeDocument/2006/relationships/hyperlink" Target="https://www.basketball-reference.com/players/j/jonesda03.html?utm_source=direct&amp;utm_medium=Share&amp;utm_campaign=ShareTool" TargetMode="External"/><Relationship Id="rId683" Type="http://schemas.openxmlformats.org/officeDocument/2006/relationships/hyperlink" Target="https://www.basketball-reference.com/players/n/niangge01.html?utm_source=direct&amp;utm_medium=Share&amp;utm_campaign=ShareTool" TargetMode="External"/><Relationship Id="rId890" Type="http://schemas.openxmlformats.org/officeDocument/2006/relationships/hyperlink" Target="https://www.basketball-reference.com/players/s/strusma01.html?utm_source=direct&amp;utm_medium=Share&amp;utm_campaign=ShareTool" TargetMode="External"/><Relationship Id="rId904" Type="http://schemas.openxmlformats.org/officeDocument/2006/relationships/hyperlink" Target="https://www.basketball-reference.com/players/t/terryda01.html?utm_source=direct&amp;utm_medium=Share&amp;utm_campaign=ShareTool" TargetMode="External"/><Relationship Id="rId33" Type="http://schemas.openxmlformats.org/officeDocument/2006/relationships/hyperlink" Target="https://www.basketball-reference.com/players/b/badjiib01.html?utm_source=direct&amp;utm_medium=Share&amp;utm_campaign=ShareTool" TargetMode="External"/><Relationship Id="rId129" Type="http://schemas.openxmlformats.org/officeDocument/2006/relationships/hyperlink" Target="https://www.basketball-reference.com/players/b/brownke03.html?utm_source=direct&amp;utm_medium=Share&amp;utm_campaign=ShareTool" TargetMode="External"/><Relationship Id="rId336" Type="http://schemas.openxmlformats.org/officeDocument/2006/relationships/hyperlink" Target="https://www.basketball-reference.com/players/g/griffaj01.html?utm_source=direct&amp;utm_medium=Share&amp;utm_campaign=ShareTool" TargetMode="External"/><Relationship Id="rId543" Type="http://schemas.openxmlformats.org/officeDocument/2006/relationships/hyperlink" Target="https://www.basketball-reference.com/players/l/liveris01.html?utm_source=direct&amp;utm_medium=Share&amp;utm_campaign=ShareTool" TargetMode="External"/><Relationship Id="rId988" Type="http://schemas.openxmlformats.org/officeDocument/2006/relationships/hyperlink" Target="https://www.basketball-reference.com/players/w/weslebl01.html?utm_source=direct&amp;utm_medium=Share&amp;utm_campaign=ShareTool" TargetMode="External"/><Relationship Id="rId182" Type="http://schemas.openxmlformats.org/officeDocument/2006/relationships/hyperlink" Target="https://www.basketball-reference.com/teams/LAC/2024.html?utm_source=direct&amp;utm_medium=Share&amp;utm_campaign=ShareTool" TargetMode="External"/><Relationship Id="rId403" Type="http://schemas.openxmlformats.org/officeDocument/2006/relationships/hyperlink" Target="https://www.basketball-reference.com/teams/OKC/2024.html?utm_source=direct&amp;utm_medium=Share&amp;utm_campaign=ShareTool" TargetMode="External"/><Relationship Id="rId750" Type="http://schemas.openxmlformats.org/officeDocument/2006/relationships/hyperlink" Target="https://www.basketball-reference.com/teams/MIL/2024.html?utm_source=direct&amp;utm_medium=Share&amp;utm_campaign=ShareTool" TargetMode="External"/><Relationship Id="rId848" Type="http://schemas.openxmlformats.org/officeDocument/2006/relationships/hyperlink" Target="https://www.basketball-reference.com/teams/POR/2024.html?utm_source=direct&amp;utm_medium=Share&amp;utm_campaign=ShareTool" TargetMode="External"/><Relationship Id="rId1033" Type="http://schemas.openxmlformats.org/officeDocument/2006/relationships/hyperlink" Target="https://www.basketball-reference.com/players/w/woodch01.html?utm_source=direct&amp;utm_medium=Share&amp;utm_campaign=ShareTool" TargetMode="External"/><Relationship Id="rId487" Type="http://schemas.openxmlformats.org/officeDocument/2006/relationships/hyperlink" Target="https://www.basketball-reference.com/teams/DEN/2024.html?utm_source=direct&amp;utm_medium=Share&amp;utm_campaign=ShareTool" TargetMode="External"/><Relationship Id="rId610" Type="http://schemas.openxmlformats.org/officeDocument/2006/relationships/hyperlink" Target="https://www.basketball-reference.com/players/m/mensana01.html?utm_source=direct&amp;utm_medium=Share&amp;utm_campaign=ShareTool" TargetMode="External"/><Relationship Id="rId694" Type="http://schemas.openxmlformats.org/officeDocument/2006/relationships/hyperlink" Target="https://www.basketball-reference.com/teams/CHO/2024.html?utm_source=direct&amp;utm_medium=Share&amp;utm_campaign=ShareTool" TargetMode="External"/><Relationship Id="rId708" Type="http://schemas.openxmlformats.org/officeDocument/2006/relationships/hyperlink" Target="https://www.basketball-reference.com/players/o/olynyke01.html?utm_source=direct&amp;utm_medium=Share&amp;utm_campaign=ShareTool" TargetMode="External"/><Relationship Id="rId915" Type="http://schemas.openxmlformats.org/officeDocument/2006/relationships/hyperlink" Target="https://www.basketball-reference.com/players/t/thomptr01.html?utm_source=direct&amp;utm_medium=Share&amp;utm_campaign=ShareTool" TargetMode="External"/><Relationship Id="rId347" Type="http://schemas.openxmlformats.org/officeDocument/2006/relationships/hyperlink" Target="https://www.basketball-reference.com/teams/MIA/2024.html?utm_source=direct&amp;utm_medium=Share&amp;utm_campaign=ShareTool" TargetMode="External"/><Relationship Id="rId999" Type="http://schemas.openxmlformats.org/officeDocument/2006/relationships/hyperlink" Target="https://www.basketball-reference.com/teams/OKC/2024.html?utm_source=direct&amp;utm_medium=Share&amp;utm_campaign=ShareTool" TargetMode="External"/><Relationship Id="rId44" Type="http://schemas.openxmlformats.org/officeDocument/2006/relationships/hyperlink" Target="https://www.basketball-reference.com/players/b/banchpa01.html?utm_source=direct&amp;utm_medium=Share&amp;utm_campaign=ShareTool" TargetMode="External"/><Relationship Id="rId554" Type="http://schemas.openxmlformats.org/officeDocument/2006/relationships/hyperlink" Target="https://www.basketball-reference.com/players/l/loveke01.html?utm_source=direct&amp;utm_medium=Share&amp;utm_campaign=ShareTool" TargetMode="External"/><Relationship Id="rId761" Type="http://schemas.openxmlformats.org/officeDocument/2006/relationships/hyperlink" Target="https://www.basketball-reference.com/players/p/princta02.html?utm_source=direct&amp;utm_medium=Share&amp;utm_campaign=ShareTool" TargetMode="External"/><Relationship Id="rId859" Type="http://schemas.openxmlformats.org/officeDocument/2006/relationships/hyperlink" Target="https://www.basketball-reference.com/teams/NYK/2024.html?utm_source=direct&amp;utm_medium=Share&amp;utm_campaign=ShareTool" TargetMode="External"/><Relationship Id="rId193" Type="http://schemas.openxmlformats.org/officeDocument/2006/relationships/hyperlink" Target="https://www.basketball-reference.com/players/c/councri01.html?utm_source=direct&amp;utm_medium=Share&amp;utm_campaign=ShareTool" TargetMode="External"/><Relationship Id="rId207" Type="http://schemas.openxmlformats.org/officeDocument/2006/relationships/hyperlink" Target="https://www.basketball-reference.com/teams/NOP/2024.html?utm_source=direct&amp;utm_medium=Share&amp;utm_campaign=ShareTool" TargetMode="External"/><Relationship Id="rId414" Type="http://schemas.openxmlformats.org/officeDocument/2006/relationships/hyperlink" Target="https://www.basketball-reference.com/players/h/howarje01.html?utm_source=direct&amp;utm_medium=Share&amp;utm_campaign=ShareTool" TargetMode="External"/><Relationship Id="rId498" Type="http://schemas.openxmlformats.org/officeDocument/2006/relationships/hyperlink" Target="https://www.basketball-reference.com/players/k/keybr01.html?utm_source=direct&amp;utm_medium=Share&amp;utm_campaign=ShareTool" TargetMode="External"/><Relationship Id="rId621" Type="http://schemas.openxmlformats.org/officeDocument/2006/relationships/hyperlink" Target="https://www.basketball-reference.com/teams/CHO/2024.html?utm_source=direct&amp;utm_medium=Share&amp;utm_campaign=ShareTool" TargetMode="External"/><Relationship Id="rId1044" Type="http://schemas.openxmlformats.org/officeDocument/2006/relationships/hyperlink" Target="https://www.basketball-reference.com/teams/NOP/2024.html?utm_source=direct&amp;utm_medium=Share&amp;utm_campaign=ShareTool" TargetMode="External"/><Relationship Id="rId260" Type="http://schemas.openxmlformats.org/officeDocument/2006/relationships/hyperlink" Target="https://www.basketball-reference.com/players/e/exumda01.html?utm_source=direct&amp;utm_medium=Share&amp;utm_campaign=ShareTool" TargetMode="External"/><Relationship Id="rId719" Type="http://schemas.openxmlformats.org/officeDocument/2006/relationships/hyperlink" Target="https://www.basketball-reference.com/teams/MIL/2024.html?utm_source=direct&amp;utm_medium=Share&amp;utm_campaign=ShareTool" TargetMode="External"/><Relationship Id="rId926" Type="http://schemas.openxmlformats.org/officeDocument/2006/relationships/hyperlink" Target="https://www.basketball-reference.com/teams/IND/2024.html?utm_source=direct&amp;utm_medium=Share&amp;utm_campaign=ShareTool" TargetMode="External"/><Relationship Id="rId55" Type="http://schemas.openxmlformats.org/officeDocument/2006/relationships/hyperlink" Target="https://www.basketball-reference.com/teams/TOR/2024.html?utm_source=direct&amp;utm_medium=Share&amp;utm_campaign=ShareTool" TargetMode="External"/><Relationship Id="rId120" Type="http://schemas.openxmlformats.org/officeDocument/2006/relationships/hyperlink" Target="https://www.basketball-reference.com/players/b/brookdi01.html?utm_source=direct&amp;utm_medium=Share&amp;utm_campaign=ShareTool" TargetMode="External"/><Relationship Id="rId358" Type="http://schemas.openxmlformats.org/officeDocument/2006/relationships/hyperlink" Target="https://www.basketball-reference.com/players/h/harrijo01.html?utm_source=direct&amp;utm_medium=Share&amp;utm_campaign=ShareTool" TargetMode="External"/><Relationship Id="rId565" Type="http://schemas.openxmlformats.org/officeDocument/2006/relationships/hyperlink" Target="https://www.basketball-reference.com/teams/SAS/2024.html?utm_source=direct&amp;utm_medium=Share&amp;utm_campaign=ShareTool" TargetMode="External"/><Relationship Id="rId772" Type="http://schemas.openxmlformats.org/officeDocument/2006/relationships/hyperlink" Target="https://www.basketball-reference.com/players/q/quinole01.html?utm_source=direct&amp;utm_medium=Share&amp;utm_campaign=ShareTool" TargetMode="External"/><Relationship Id="rId218" Type="http://schemas.openxmlformats.org/officeDocument/2006/relationships/hyperlink" Target="https://www.basketball-reference.com/players/d/diabamo01.html?utm_source=direct&amp;utm_medium=Share&amp;utm_campaign=ShareTool" TargetMode="External"/><Relationship Id="rId425" Type="http://schemas.openxmlformats.org/officeDocument/2006/relationships/hyperlink" Target="https://www.basketball-reference.com/teams/LAC/2024.html?utm_source=direct&amp;utm_medium=Share&amp;utm_campaign=ShareTool" TargetMode="External"/><Relationship Id="rId632" Type="http://schemas.openxmlformats.org/officeDocument/2006/relationships/hyperlink" Target="https://www.basketball-reference.com/players/m/minayju01.html?utm_source=direct&amp;utm_medium=Share&amp;utm_campaign=ShareTool" TargetMode="External"/><Relationship Id="rId271" Type="http://schemas.openxmlformats.org/officeDocument/2006/relationships/hyperlink" Target="https://www.basketball-reference.com/players/f/forretr01.html?utm_source=direct&amp;utm_medium=Share&amp;utm_campaign=ShareTool" TargetMode="External"/><Relationship Id="rId937" Type="http://schemas.openxmlformats.org/officeDocument/2006/relationships/hyperlink" Target="https://www.basketball-reference.com/teams/IND/2024.html?utm_source=direct&amp;utm_medium=Share&amp;utm_campaign=ShareTool" TargetMode="External"/><Relationship Id="rId66" Type="http://schemas.openxmlformats.org/officeDocument/2006/relationships/hyperlink" Target="https://www.basketball-reference.com/players/b/beaslma01.html?utm_source=direct&amp;utm_medium=Share&amp;utm_campaign=ShareTool" TargetMode="External"/><Relationship Id="rId131" Type="http://schemas.openxmlformats.org/officeDocument/2006/relationships/hyperlink" Target="https://www.basketball-reference.com/players/b/brownko01.html?utm_source=direct&amp;utm_medium=Share&amp;utm_campaign=ShareTool" TargetMode="External"/><Relationship Id="rId369" Type="http://schemas.openxmlformats.org/officeDocument/2006/relationships/hyperlink" Target="https://www.basketball-reference.com/teams/NYK/2024.html?utm_source=direct&amp;utm_medium=Share&amp;utm_campaign=ShareTool" TargetMode="External"/><Relationship Id="rId576" Type="http://schemas.openxmlformats.org/officeDocument/2006/relationships/hyperlink" Target="https://www.basketball-reference.com/players/m/martica02.html?utm_source=direct&amp;utm_medium=Share&amp;utm_campaign=ShareTool" TargetMode="External"/><Relationship Id="rId783" Type="http://schemas.openxmlformats.org/officeDocument/2006/relationships/hyperlink" Target="https://www.basketball-reference.com/teams/PHI/2024.html?utm_source=direct&amp;utm_medium=Share&amp;utm_campaign=ShareTool" TargetMode="External"/><Relationship Id="rId990" Type="http://schemas.openxmlformats.org/officeDocument/2006/relationships/hyperlink" Target="https://www.basketball-reference.com/players/w/westbru01.html?utm_source=direct&amp;utm_medium=Share&amp;utm_campaign=ShareTool" TargetMode="External"/><Relationship Id="rId229" Type="http://schemas.openxmlformats.org/officeDocument/2006/relationships/hyperlink" Target="https://www.basketball-reference.com/teams/BRK/2024.html?utm_source=direct&amp;utm_medium=Share&amp;utm_campaign=ShareTool" TargetMode="External"/><Relationship Id="rId436" Type="http://schemas.openxmlformats.org/officeDocument/2006/relationships/hyperlink" Target="https://www.basketball-reference.com/players/j/jacksan01.html?utm_source=direct&amp;utm_medium=Share&amp;utm_campaign=ShareTool" TargetMode="External"/><Relationship Id="rId643" Type="http://schemas.openxmlformats.org/officeDocument/2006/relationships/hyperlink" Target="https://www.basketball-reference.com/teams/CLE/2024.html?utm_source=direct&amp;utm_medium=Share&amp;utm_campaign=ShareTool" TargetMode="External"/><Relationship Id="rId850" Type="http://schemas.openxmlformats.org/officeDocument/2006/relationships/hyperlink" Target="https://www.basketball-reference.com/teams/IND/2024.html?utm_source=direct&amp;utm_medium=Share&amp;utm_campaign=ShareTool" TargetMode="External"/><Relationship Id="rId948" Type="http://schemas.openxmlformats.org/officeDocument/2006/relationships/hyperlink" Target="https://www.basketball-reference.com/players/v/vassede01.html?utm_source=direct&amp;utm_medium=Share&amp;utm_campaign=ShareTool" TargetMode="External"/><Relationship Id="rId77" Type="http://schemas.openxmlformats.org/officeDocument/2006/relationships/hyperlink" Target="https://www.basketball-reference.com/teams/ATL/2024.html?utm_source=direct&amp;utm_medium=Share&amp;utm_campaign=ShareTool" TargetMode="External"/><Relationship Id="rId282" Type="http://schemas.openxmlformats.org/officeDocument/2006/relationships/hyperlink" Target="https://www.basketball-reference.com/teams/ORL/2024.html?utm_source=direct&amp;utm_medium=Share&amp;utm_campaign=ShareTool" TargetMode="External"/><Relationship Id="rId503" Type="http://schemas.openxmlformats.org/officeDocument/2006/relationships/hyperlink" Target="https://www.basketball-reference.com/teams/DAL/2024.html?utm_source=direct&amp;utm_medium=Share&amp;utm_campaign=ShareTool" TargetMode="External"/><Relationship Id="rId587" Type="http://schemas.openxmlformats.org/officeDocument/2006/relationships/hyperlink" Target="https://www.basketball-reference.com/players/m/maxeyty01.html?utm_source=direct&amp;utm_medium=Share&amp;utm_campaign=ShareTool" TargetMode="External"/><Relationship Id="rId710" Type="http://schemas.openxmlformats.org/officeDocument/2006/relationships/hyperlink" Target="https://www.basketball-reference.com/players/o/omorueu01.html?utm_source=direct&amp;utm_medium=Share&amp;utm_campaign=ShareTool" TargetMode="External"/><Relationship Id="rId808" Type="http://schemas.openxmlformats.org/officeDocument/2006/relationships/hyperlink" Target="https://www.basketball-reference.com/players/r/roziete01.html?utm_source=direct&amp;utm_medium=Share&amp;utm_campaign=ShareTool" TargetMode="External"/><Relationship Id="rId8" Type="http://schemas.openxmlformats.org/officeDocument/2006/relationships/hyperlink" Target="https://www.basketball-reference.com/players/a/alexani01.html?utm_source=direct&amp;utm_medium=Share&amp;utm_campaign=ShareTool" TargetMode="External"/><Relationship Id="rId142" Type="http://schemas.openxmlformats.org/officeDocument/2006/relationships/hyperlink" Target="https://www.basketball-reference.com/teams/ATL/2024.html?utm_source=direct&amp;utm_medium=Share&amp;utm_campaign=ShareTool" TargetMode="External"/><Relationship Id="rId447" Type="http://schemas.openxmlformats.org/officeDocument/2006/relationships/hyperlink" Target="https://www.basketball-reference.com/teams/GSW/2024.html?utm_source=direct&amp;utm_medium=Share&amp;utm_campaign=ShareTool" TargetMode="External"/><Relationship Id="rId794" Type="http://schemas.openxmlformats.org/officeDocument/2006/relationships/hyperlink" Target="https://www.basketball-reference.com/players/r/robinje01.html?utm_source=direct&amp;utm_medium=Share&amp;utm_campaign=ShareTool" TargetMode="External"/><Relationship Id="rId654" Type="http://schemas.openxmlformats.org/officeDocument/2006/relationships/hyperlink" Target="https://www.basketball-reference.com/players/m/moranja01.html?utm_source=direct&amp;utm_medium=Share&amp;utm_campaign=ShareTool" TargetMode="External"/><Relationship Id="rId861" Type="http://schemas.openxmlformats.org/officeDocument/2006/relationships/hyperlink" Target="https://www.basketball-reference.com/teams/SAC/2024.html?utm_source=direct&amp;utm_medium=Share&amp;utm_campaign=ShareTool" TargetMode="External"/><Relationship Id="rId959" Type="http://schemas.openxmlformats.org/officeDocument/2006/relationships/hyperlink" Target="https://www.basketball-reference.com/teams/ORL/2024.html?utm_source=direct&amp;utm_medium=Share&amp;utm_campaign=ShareTool" TargetMode="External"/><Relationship Id="rId293" Type="http://schemas.openxmlformats.org/officeDocument/2006/relationships/hyperlink" Target="https://www.basketball-reference.com/teams/NOP/2024.html?utm_source=direct&amp;utm_medium=Share&amp;utm_campaign=ShareTool" TargetMode="External"/><Relationship Id="rId307" Type="http://schemas.openxmlformats.org/officeDocument/2006/relationships/hyperlink" Target="https://www.basketball-reference.com/teams/WAS/2024.html?utm_source=direct&amp;utm_medium=Share&amp;utm_campaign=ShareTool" TargetMode="External"/><Relationship Id="rId514" Type="http://schemas.openxmlformats.org/officeDocument/2006/relationships/hyperlink" Target="https://www.basketball-reference.com/players/k/kuzmaky01.html?utm_source=direct&amp;utm_medium=Share&amp;utm_campaign=ShareTool" TargetMode="External"/><Relationship Id="rId721" Type="http://schemas.openxmlformats.org/officeDocument/2006/relationships/hyperlink" Target="https://www.basketball-reference.com/teams/GSW/2024.html?utm_source=direct&amp;utm_medium=Share&amp;utm_campaign=ShareTool" TargetMode="External"/><Relationship Id="rId88" Type="http://schemas.openxmlformats.org/officeDocument/2006/relationships/hyperlink" Target="https://www.basketball-reference.com/players/b/bogdabo01.html?utm_source=direct&amp;utm_medium=Share&amp;utm_campaign=ShareTool" TargetMode="External"/><Relationship Id="rId153" Type="http://schemas.openxmlformats.org/officeDocument/2006/relationships/hyperlink" Target="https://www.basketball-reference.com/players/c/caldwke01.html?utm_source=direct&amp;utm_medium=Share&amp;utm_campaign=ShareTool" TargetMode="External"/><Relationship Id="rId360" Type="http://schemas.openxmlformats.org/officeDocument/2006/relationships/hyperlink" Target="https://www.basketball-reference.com/players/h/harrike01.html?utm_source=direct&amp;utm_medium=Share&amp;utm_campaign=ShareTool" TargetMode="External"/><Relationship Id="rId598" Type="http://schemas.openxmlformats.org/officeDocument/2006/relationships/hyperlink" Target="https://www.basketball-reference.com/players/m/mcdanja01.html?utm_source=direct&amp;utm_medium=Share&amp;utm_campaign=ShareTool" TargetMode="External"/><Relationship Id="rId819" Type="http://schemas.openxmlformats.org/officeDocument/2006/relationships/hyperlink" Target="https://www.basketball-reference.com/players/s/samueje01.html?utm_source=direct&amp;utm_medium=Share&amp;utm_campaign=ShareTool" TargetMode="External"/><Relationship Id="rId1004" Type="http://schemas.openxmlformats.org/officeDocument/2006/relationships/hyperlink" Target="https://www.basketball-reference.com/players/w/willibr03.html?utm_source=direct&amp;utm_medium=Share&amp;utm_campaign=ShareTool" TargetMode="External"/><Relationship Id="rId220" Type="http://schemas.openxmlformats.org/officeDocument/2006/relationships/hyperlink" Target="https://www.basketball-reference.com/players/d/diakima01.html?utm_source=direct&amp;utm_medium=Share&amp;utm_campaign=ShareTool" TargetMode="External"/><Relationship Id="rId458" Type="http://schemas.openxmlformats.org/officeDocument/2006/relationships/hyperlink" Target="https://www.basketball-reference.com/players/j/joeis01.html?utm_source=direct&amp;utm_medium=Share&amp;utm_campaign=ShareTool" TargetMode="External"/><Relationship Id="rId665" Type="http://schemas.openxmlformats.org/officeDocument/2006/relationships/hyperlink" Target="https://www.basketball-reference.com/teams/ATL/2024.html?utm_source=direct&amp;utm_medium=Share&amp;utm_campaign=ShareTool" TargetMode="External"/><Relationship Id="rId872" Type="http://schemas.openxmlformats.org/officeDocument/2006/relationships/hyperlink" Target="https://www.basketball-reference.com/players/s/smithja05.html?utm_source=direct&amp;utm_medium=Share&amp;utm_campaign=ShareTool" TargetMode="External"/><Relationship Id="rId15" Type="http://schemas.openxmlformats.org/officeDocument/2006/relationships/hyperlink" Target="https://www.basketball-reference.com/teams/NOP/2024.html?utm_source=direct&amp;utm_medium=Share&amp;utm_campaign=ShareTool" TargetMode="External"/><Relationship Id="rId318" Type="http://schemas.openxmlformats.org/officeDocument/2006/relationships/hyperlink" Target="https://www.basketball-reference.com/players/g/gordoer01.html?utm_source=direct&amp;utm_medium=Share&amp;utm_campaign=ShareTool" TargetMode="External"/><Relationship Id="rId525" Type="http://schemas.openxmlformats.org/officeDocument/2006/relationships/hyperlink" Target="https://www.basketball-reference.com/teams/PHO/2024.html?utm_source=direct&amp;utm_medium=Share&amp;utm_campaign=ShareTool" TargetMode="External"/><Relationship Id="rId732" Type="http://schemas.openxmlformats.org/officeDocument/2006/relationships/hyperlink" Target="https://www.basketball-reference.com/teams/LAC/2024.html?utm_source=direct&amp;utm_medium=Share&amp;utm_campaign=ShareTool" TargetMode="External"/><Relationship Id="rId99" Type="http://schemas.openxmlformats.org/officeDocument/2006/relationships/hyperlink" Target="https://www.basketball-reference.com/teams/LAC/2024.html?utm_source=direct&amp;utm_medium=Share&amp;utm_campaign=ShareTool" TargetMode="External"/><Relationship Id="rId164" Type="http://schemas.openxmlformats.org/officeDocument/2006/relationships/hyperlink" Target="https://www.basketball-reference.com/teams/CHI/2024.html?utm_source=direct&amp;utm_medium=Share&amp;utm_campaign=ShareTool" TargetMode="External"/><Relationship Id="rId371" Type="http://schemas.openxmlformats.org/officeDocument/2006/relationships/hyperlink" Target="https://www.basketball-reference.com/teams/BOS/2024.html?utm_source=direct&amp;utm_medium=Share&amp;utm_campaign=ShareTool" TargetMode="External"/><Relationship Id="rId1015" Type="http://schemas.openxmlformats.org/officeDocument/2006/relationships/hyperlink" Target="https://www.basketball-reference.com/teams/OKC/2024.html?utm_source=direct&amp;utm_medium=Share&amp;utm_campaign=ShareTool" TargetMode="External"/><Relationship Id="rId469" Type="http://schemas.openxmlformats.org/officeDocument/2006/relationships/hyperlink" Target="https://www.basketball-reference.com/teams/BRK/2024.html?utm_source=direct&amp;utm_medium=Share&amp;utm_campaign=ShareTool" TargetMode="External"/><Relationship Id="rId676" Type="http://schemas.openxmlformats.org/officeDocument/2006/relationships/hyperlink" Target="https://www.basketball-reference.com/teams/NOP/2024.html?utm_source=direct&amp;utm_medium=Share&amp;utm_campaign=ShareTool" TargetMode="External"/><Relationship Id="rId883" Type="http://schemas.openxmlformats.org/officeDocument/2006/relationships/hyperlink" Target="https://www.basketball-reference.com/teams/PHI/2024.html?utm_source=direct&amp;utm_medium=Share&amp;utm_campaign=ShareTool" TargetMode="External"/><Relationship Id="rId26" Type="http://schemas.openxmlformats.org/officeDocument/2006/relationships/hyperlink" Target="https://www.basketball-reference.com/teams/NYK/2024.html?utm_source=direct&amp;utm_medium=Share&amp;utm_campaign=ShareTool" TargetMode="External"/><Relationship Id="rId231" Type="http://schemas.openxmlformats.org/officeDocument/2006/relationships/hyperlink" Target="https://www.basketball-reference.com/teams/NYK/2024.html?utm_source=direct&amp;utm_medium=Share&amp;utm_campaign=ShareTool" TargetMode="External"/><Relationship Id="rId329" Type="http://schemas.openxmlformats.org/officeDocument/2006/relationships/hyperlink" Target="https://www.basketball-reference.com/teams/GSW/2024.html?utm_source=direct&amp;utm_medium=Share&amp;utm_campaign=ShareTool" TargetMode="External"/><Relationship Id="rId536" Type="http://schemas.openxmlformats.org/officeDocument/2006/relationships/hyperlink" Target="https://www.basketball-reference.com/teams/NOP/2024.html?utm_source=direct&amp;utm_medium=Share&amp;utm_campaign=ShareTool" TargetMode="External"/><Relationship Id="rId175" Type="http://schemas.openxmlformats.org/officeDocument/2006/relationships/hyperlink" Target="https://www.basketball-reference.com/players/c/clarkjo01.html?utm_source=direct&amp;utm_medium=Share&amp;utm_campaign=ShareTool" TargetMode="External"/><Relationship Id="rId743" Type="http://schemas.openxmlformats.org/officeDocument/2006/relationships/hyperlink" Target="https://www.basketball-reference.com/players/p/portejo01.html?utm_source=direct&amp;utm_medium=Share&amp;utm_campaign=ShareTool" TargetMode="External"/><Relationship Id="rId950" Type="http://schemas.openxmlformats.org/officeDocument/2006/relationships/hyperlink" Target="https://www.basketball-reference.com/players/v/vezenal01.html?utm_source=direct&amp;utm_medium=Share&amp;utm_campaign=ShareTool" TargetMode="External"/><Relationship Id="rId1026" Type="http://schemas.openxmlformats.org/officeDocument/2006/relationships/hyperlink" Target="https://www.basketball-reference.com/players/w/willizi01.html?utm_source=direct&amp;utm_medium=Share&amp;utm_campaign=ShareTool" TargetMode="External"/><Relationship Id="rId382" Type="http://schemas.openxmlformats.org/officeDocument/2006/relationships/hyperlink" Target="https://www.basketball-reference.com/players/h/hendrita01.html?utm_source=direct&amp;utm_medium=Share&amp;utm_campaign=ShareTool" TargetMode="External"/><Relationship Id="rId603" Type="http://schemas.openxmlformats.org/officeDocument/2006/relationships/hyperlink" Target="https://www.basketball-reference.com/teams/SAC/2024.html?utm_source=direct&amp;utm_medium=Share&amp;utm_campaign=ShareTool" TargetMode="External"/><Relationship Id="rId687" Type="http://schemas.openxmlformats.org/officeDocument/2006/relationships/hyperlink" Target="https://www.basketball-reference.com/players/n/nnajize01.html?utm_source=direct&amp;utm_medium=Share&amp;utm_campaign=ShareTool" TargetMode="External"/><Relationship Id="rId810" Type="http://schemas.openxmlformats.org/officeDocument/2006/relationships/hyperlink" Target="https://www.basketball-reference.com/teams/POR/2024.html?utm_source=direct&amp;utm_medium=Share&amp;utm_campaign=ShareTool" TargetMode="External"/><Relationship Id="rId908" Type="http://schemas.openxmlformats.org/officeDocument/2006/relationships/hyperlink" Target="https://www.basketball-reference.com/teams/BRK/2024.html?utm_source=direct&amp;utm_medium=Share&amp;utm_campaign=ShareTool" TargetMode="External"/><Relationship Id="rId242" Type="http://schemas.openxmlformats.org/officeDocument/2006/relationships/hyperlink" Target="https://www.basketball-reference.com/players/d/dunnkr01.html?utm_source=direct&amp;utm_medium=Share&amp;utm_campaign=ShareTool" TargetMode="External"/><Relationship Id="rId894" Type="http://schemas.openxmlformats.org/officeDocument/2006/relationships/hyperlink" Target="https://www.basketball-reference.com/players/s/swideco01.html?utm_source=direct&amp;utm_medium=Share&amp;utm_campaign=ShareTool" TargetMode="External"/><Relationship Id="rId37" Type="http://schemas.openxmlformats.org/officeDocument/2006/relationships/hyperlink" Target="https://www.basketball-reference.com/teams/CHO/2024.html?utm_source=direct&amp;utm_medium=Share&amp;utm_campaign=ShareTool" TargetMode="External"/><Relationship Id="rId102" Type="http://schemas.openxmlformats.org/officeDocument/2006/relationships/hyperlink" Target="https://www.basketball-reference.com/players/b/bouknja01.html?utm_source=direct&amp;utm_medium=Share&amp;utm_campaign=ShareTool" TargetMode="External"/><Relationship Id="rId547" Type="http://schemas.openxmlformats.org/officeDocument/2006/relationships/hyperlink" Target="https://www.basketball-reference.com/players/l/loftoke01.html?utm_source=direct&amp;utm_medium=Share&amp;utm_campaign=ShareTool" TargetMode="External"/><Relationship Id="rId754" Type="http://schemas.openxmlformats.org/officeDocument/2006/relationships/hyperlink" Target="https://www.basketball-reference.com/teams/UTA/2024.html?utm_source=direct&amp;utm_medium=Share&amp;utm_campaign=ShareTool" TargetMode="External"/><Relationship Id="rId961" Type="http://schemas.openxmlformats.org/officeDocument/2006/relationships/hyperlink" Target="https://www.basketball-reference.com/teams/ORL/2024.html?utm_source=direct&amp;utm_medium=Share&amp;utm_campaign=ShareTool" TargetMode="External"/><Relationship Id="rId90" Type="http://schemas.openxmlformats.org/officeDocument/2006/relationships/hyperlink" Target="https://www.basketball-reference.com/players/b/bogdabo02.html?utm_source=direct&amp;utm_medium=Share&amp;utm_campaign=ShareTool" TargetMode="External"/><Relationship Id="rId186" Type="http://schemas.openxmlformats.org/officeDocument/2006/relationships/hyperlink" Target="https://www.basketball-reference.com/teams/SAS/2024.html?utm_source=direct&amp;utm_medium=Share&amp;utm_campaign=ShareTool" TargetMode="External"/><Relationship Id="rId393" Type="http://schemas.openxmlformats.org/officeDocument/2006/relationships/hyperlink" Target="https://www.basketball-reference.com/teams/LAL/2024.html?utm_source=direct&amp;utm_medium=Share&amp;utm_campaign=ShareTool" TargetMode="External"/><Relationship Id="rId407" Type="http://schemas.openxmlformats.org/officeDocument/2006/relationships/hyperlink" Target="https://www.basketball-reference.com/teams/BOS/2024.html?utm_source=direct&amp;utm_medium=Share&amp;utm_campaign=ShareTool" TargetMode="External"/><Relationship Id="rId614" Type="http://schemas.openxmlformats.org/officeDocument/2006/relationships/hyperlink" Target="https://www.basketball-reference.com/players/m/metuch01.html?utm_source=direct&amp;utm_medium=Share&amp;utm_campaign=ShareTool" TargetMode="External"/><Relationship Id="rId821" Type="http://schemas.openxmlformats.org/officeDocument/2006/relationships/hyperlink" Target="https://www.basketball-reference.com/players/s/sanogad01.html?utm_source=direct&amp;utm_medium=Share&amp;utm_campaign=ShareTool" TargetMode="External"/><Relationship Id="rId1037" Type="http://schemas.openxmlformats.org/officeDocument/2006/relationships/hyperlink" Target="https://www.basketball-reference.com/players/y/youngth01.html?utm_source=direct&amp;utm_medium=Share&amp;utm_campaign=ShareTool" TargetMode="External"/><Relationship Id="rId253" Type="http://schemas.openxmlformats.org/officeDocument/2006/relationships/hyperlink" Target="https://www.basketball-reference.com/teams/SAC/2024.html?utm_source=direct&amp;utm_medium=Share&amp;utm_campaign=ShareTool" TargetMode="External"/><Relationship Id="rId460" Type="http://schemas.openxmlformats.org/officeDocument/2006/relationships/hyperlink" Target="https://www.basketball-reference.com/players/j/johnsca02.html?utm_source=direct&amp;utm_medium=Share&amp;utm_campaign=ShareTool" TargetMode="External"/><Relationship Id="rId698" Type="http://schemas.openxmlformats.org/officeDocument/2006/relationships/hyperlink" Target="https://www.basketball-reference.com/players/o/onealro01.html?utm_source=direct&amp;utm_medium=Share&amp;utm_campaign=ShareTool" TargetMode="External"/><Relationship Id="rId919" Type="http://schemas.openxmlformats.org/officeDocument/2006/relationships/hyperlink" Target="https://www.basketball-reference.com/players/t/thybuma01.html?utm_source=direct&amp;utm_medium=Share&amp;utm_campaign=ShareTool" TargetMode="External"/><Relationship Id="rId48" Type="http://schemas.openxmlformats.org/officeDocument/2006/relationships/hyperlink" Target="https://www.basketball-reference.com/players/b/bantoda01.html?utm_source=direct&amp;utm_medium=Share&amp;utm_campaign=ShareTool" TargetMode="External"/><Relationship Id="rId113" Type="http://schemas.openxmlformats.org/officeDocument/2006/relationships/hyperlink" Target="https://www.basketball-reference.com/teams/CHO/2024.html?utm_source=direct&amp;utm_medium=Share&amp;utm_campaign=ShareTool" TargetMode="External"/><Relationship Id="rId320" Type="http://schemas.openxmlformats.org/officeDocument/2006/relationships/hyperlink" Target="https://www.basketball-reference.com/players/g/grahade01.html?utm_source=direct&amp;utm_medium=Share&amp;utm_campaign=ShareTool" TargetMode="External"/><Relationship Id="rId558" Type="http://schemas.openxmlformats.org/officeDocument/2006/relationships/hyperlink" Target="https://www.basketball-reference.com/players/l/lundyse01.html?utm_source=direct&amp;utm_medium=Share&amp;utm_campaign=ShareTool" TargetMode="External"/><Relationship Id="rId765" Type="http://schemas.openxmlformats.org/officeDocument/2006/relationships/hyperlink" Target="https://www.basketball-reference.com/players/p/prospol01.html?utm_source=direct&amp;utm_medium=Share&amp;utm_campaign=ShareTool" TargetMode="External"/><Relationship Id="rId972" Type="http://schemas.openxmlformats.org/officeDocument/2006/relationships/hyperlink" Target="https://www.basketball-reference.com/players/w/walshjo01.html?utm_source=direct&amp;utm_medium=Share&amp;utm_campaign=ShareTool" TargetMode="External"/><Relationship Id="rId197" Type="http://schemas.openxmlformats.org/officeDocument/2006/relationships/hyperlink" Target="https://www.basketball-reference.com/teams/CHI/2024.html?utm_source=direct&amp;utm_medium=Share&amp;utm_campaign=ShareTool" TargetMode="External"/><Relationship Id="rId418" Type="http://schemas.openxmlformats.org/officeDocument/2006/relationships/hyperlink" Target="https://www.basketball-reference.com/players/h/huffja01.html?utm_source=direct&amp;utm_medium=Share&amp;utm_campaign=ShareTool" TargetMode="External"/><Relationship Id="rId625" Type="http://schemas.openxmlformats.org/officeDocument/2006/relationships/hyperlink" Target="https://www.basketball-reference.com/teams/MIN/2024.html?utm_source=direct&amp;utm_medium=Share&amp;utm_campaign=ShareTool" TargetMode="External"/><Relationship Id="rId832" Type="http://schemas.openxmlformats.org/officeDocument/2006/relationships/hyperlink" Target="https://www.basketball-reference.com/teams/ORL/2024.html?utm_source=direct&amp;utm_medium=Share&amp;utm_campaign=ShareTool" TargetMode="External"/><Relationship Id="rId264" Type="http://schemas.openxmlformats.org/officeDocument/2006/relationships/hyperlink" Target="https://www.basketball-reference.com/players/f/finnedo01.html?utm_source=direct&amp;utm_medium=Share&amp;utm_campaign=ShareTool" TargetMode="External"/><Relationship Id="rId471" Type="http://schemas.openxmlformats.org/officeDocument/2006/relationships/hyperlink" Target="https://www.basketball-reference.com/teams/OKC/2024.html?utm_source=direct&amp;utm_medium=Share&amp;utm_campaign=ShareTool" TargetMode="External"/><Relationship Id="rId59" Type="http://schemas.openxmlformats.org/officeDocument/2006/relationships/hyperlink" Target="https://www.basketball-reference.com/players/b/batesem01.html?utm_source=direct&amp;utm_medium=Share&amp;utm_campaign=ShareTool" TargetMode="External"/><Relationship Id="rId124" Type="http://schemas.openxmlformats.org/officeDocument/2006/relationships/hyperlink" Target="https://www.basketball-reference.com/teams/NYK/2024.html?utm_source=direct&amp;utm_medium=Share&amp;utm_campaign=ShareTool" TargetMode="External"/><Relationship Id="rId569" Type="http://schemas.openxmlformats.org/officeDocument/2006/relationships/hyperlink" Target="https://www.basketball-reference.com/teams/OKC/2024.html?utm_source=direct&amp;utm_medium=Share&amp;utm_campaign=ShareTool" TargetMode="External"/><Relationship Id="rId776" Type="http://schemas.openxmlformats.org/officeDocument/2006/relationships/hyperlink" Target="https://www.basketball-reference.com/players/r/reathdu01.html?utm_source=direct&amp;utm_medium=Share&amp;utm_campaign=ShareTool" TargetMode="External"/><Relationship Id="rId983" Type="http://schemas.openxmlformats.org/officeDocument/2006/relationships/hyperlink" Target="https://www.basketball-reference.com/teams/BRK/2024.html?utm_source=direct&amp;utm_medium=Share&amp;utm_campaign=ShareTool" TargetMode="External"/><Relationship Id="rId331" Type="http://schemas.openxmlformats.org/officeDocument/2006/relationships/hyperlink" Target="https://www.basketball-reference.com/teams/HOU/2024.html?utm_source=direct&amp;utm_medium=Share&amp;utm_campaign=ShareTool" TargetMode="External"/><Relationship Id="rId429" Type="http://schemas.openxmlformats.org/officeDocument/2006/relationships/hyperlink" Target="https://www.basketball-reference.com/teams/NOP/2024.html?utm_source=direct&amp;utm_medium=Share&amp;utm_campaign=ShareTool" TargetMode="External"/><Relationship Id="rId636" Type="http://schemas.openxmlformats.org/officeDocument/2006/relationships/hyperlink" Target="https://www.basketball-reference.com/players/m/mitchda01.html?utm_source=direct&amp;utm_medium=Share&amp;utm_campaign=ShareTool" TargetMode="External"/><Relationship Id="rId843" Type="http://schemas.openxmlformats.org/officeDocument/2006/relationships/hyperlink" Target="https://www.basketball-reference.com/players/s/shamela01.html?utm_source=direct&amp;utm_medium=Share&amp;utm_campaign=ShareTool" TargetMode="External"/><Relationship Id="rId275" Type="http://schemas.openxmlformats.org/officeDocument/2006/relationships/hyperlink" Target="https://www.basketball-reference.com/players/f/foxde01.html?utm_source=direct&amp;utm_medium=Share&amp;utm_campaign=ShareTool" TargetMode="External"/><Relationship Id="rId482" Type="http://schemas.openxmlformats.org/officeDocument/2006/relationships/hyperlink" Target="https://www.basketball-reference.com/players/j/jonestr01.html?utm_source=direct&amp;utm_medium=Share&amp;utm_campaign=ShareTool" TargetMode="External"/><Relationship Id="rId703" Type="http://schemas.openxmlformats.org/officeDocument/2006/relationships/hyperlink" Target="https://www.basketball-reference.com/teams/PHO/2024.html?utm_source=direct&amp;utm_medium=Share&amp;utm_campaign=ShareTool" TargetMode="External"/><Relationship Id="rId910" Type="http://schemas.openxmlformats.org/officeDocument/2006/relationships/hyperlink" Target="https://www.basketball-reference.com/teams/HOU/2024.html?utm_source=direct&amp;utm_medium=Share&amp;utm_campaign=ShareTool" TargetMode="External"/><Relationship Id="rId135" Type="http://schemas.openxmlformats.org/officeDocument/2006/relationships/hyperlink" Target="https://www.basketball-reference.com/players/b/browntr01.html?utm_source=direct&amp;utm_medium=Share&amp;utm_campaign=ShareTool" TargetMode="External"/><Relationship Id="rId342" Type="http://schemas.openxmlformats.org/officeDocument/2006/relationships/hyperlink" Target="https://www.basketball-reference.com/players/h/hachiru01.html?utm_source=direct&amp;utm_medium=Share&amp;utm_campaign=ShareTool" TargetMode="External"/><Relationship Id="rId787" Type="http://schemas.openxmlformats.org/officeDocument/2006/relationships/hyperlink" Target="https://www.basketball-reference.com/teams/DET/2024.html?utm_source=direct&amp;utm_medium=Share&amp;utm_campaign=ShareTool" TargetMode="External"/><Relationship Id="rId994" Type="http://schemas.openxmlformats.org/officeDocument/2006/relationships/hyperlink" Target="https://www.basketball-reference.com/players/w/whitede01.html?utm_source=direct&amp;utm_medium=Share&amp;utm_campaign=ShareTool" TargetMode="External"/><Relationship Id="rId202" Type="http://schemas.openxmlformats.org/officeDocument/2006/relationships/hyperlink" Target="https://www.basketball-reference.com/players/c/curryse01.html?utm_source=direct&amp;utm_medium=Share&amp;utm_campaign=ShareTool" TargetMode="External"/><Relationship Id="rId647" Type="http://schemas.openxmlformats.org/officeDocument/2006/relationships/hyperlink" Target="https://www.basketball-reference.com/teams/GSW/2024.html?utm_source=direct&amp;utm_medium=Share&amp;utm_campaign=ShareTool" TargetMode="External"/><Relationship Id="rId854" Type="http://schemas.openxmlformats.org/officeDocument/2006/relationships/hyperlink" Target="https://www.basketball-reference.com/players/s/simonan01.html?utm_source=direct&amp;utm_medium=Share&amp;utm_campaign=ShareTool" TargetMode="External"/><Relationship Id="rId286" Type="http://schemas.openxmlformats.org/officeDocument/2006/relationships/hyperlink" Target="https://www.basketball-reference.com/players/g/garlada01.html?utm_source=direct&amp;utm_medium=Share&amp;utm_campaign=ShareTool" TargetMode="External"/><Relationship Id="rId493" Type="http://schemas.openxmlformats.org/officeDocument/2006/relationships/hyperlink" Target="https://www.basketball-reference.com/teams/UTA/2024.html?utm_source=direct&amp;utm_medium=Share&amp;utm_campaign=ShareTool" TargetMode="External"/><Relationship Id="rId507" Type="http://schemas.openxmlformats.org/officeDocument/2006/relationships/hyperlink" Target="https://www.basketball-reference.com/teams/MEM/2024.html?utm_source=direct&amp;utm_medium=Share&amp;utm_campaign=ShareTool" TargetMode="External"/><Relationship Id="rId714" Type="http://schemas.openxmlformats.org/officeDocument/2006/relationships/hyperlink" Target="https://www.basketball-reference.com/players/o/oubreke01.html?utm_source=direct&amp;utm_medium=Share&amp;utm_campaign=ShareTool" TargetMode="External"/><Relationship Id="rId921" Type="http://schemas.openxmlformats.org/officeDocument/2006/relationships/hyperlink" Target="https://www.basketball-reference.com/players/t/tillmxa01.html?utm_source=direct&amp;utm_medium=Share&amp;utm_campaign=ShareTool" TargetMode="External"/><Relationship Id="rId50" Type="http://schemas.openxmlformats.org/officeDocument/2006/relationships/hyperlink" Target="https://www.basketball-reference.com/players/b/barlodo01.html?utm_source=direct&amp;utm_medium=Share&amp;utm_campaign=ShareTool" TargetMode="External"/><Relationship Id="rId146" Type="http://schemas.openxmlformats.org/officeDocument/2006/relationships/hyperlink" Target="https://www.basketball-reference.com/teams/DET/2024.html?utm_source=direct&amp;utm_medium=Share&amp;utm_campaign=ShareTool" TargetMode="External"/><Relationship Id="rId353" Type="http://schemas.openxmlformats.org/officeDocument/2006/relationships/hyperlink" Target="https://www.basketball-reference.com/teams/DAL/2024.html?utm_source=direct&amp;utm_medium=Share&amp;utm_campaign=ShareTool" TargetMode="External"/><Relationship Id="rId560" Type="http://schemas.openxmlformats.org/officeDocument/2006/relationships/hyperlink" Target="https://www.basketball-reference.com/players/l/lylestr01.html?utm_source=direct&amp;utm_medium=Share&amp;utm_campaign=ShareTool" TargetMode="External"/><Relationship Id="rId798" Type="http://schemas.openxmlformats.org/officeDocument/2006/relationships/hyperlink" Target="https://www.basketball-reference.com/players/r/robinor01.html?utm_source=direct&amp;utm_medium=Share&amp;utm_campaign=ShareTool" TargetMode="External"/><Relationship Id="rId213" Type="http://schemas.openxmlformats.org/officeDocument/2006/relationships/hyperlink" Target="https://www.basketball-reference.com/teams/BOS/2024.html?utm_source=direct&amp;utm_medium=Share&amp;utm_campaign=ShareTool" TargetMode="External"/><Relationship Id="rId420" Type="http://schemas.openxmlformats.org/officeDocument/2006/relationships/hyperlink" Target="https://www.basketball-reference.com/players/h/huntede01.html?utm_source=direct&amp;utm_medium=Share&amp;utm_campaign=ShareTool" TargetMode="External"/><Relationship Id="rId658" Type="http://schemas.openxmlformats.org/officeDocument/2006/relationships/hyperlink" Target="https://www.basketball-reference.com/players/m/morrima02.html?utm_source=direct&amp;utm_medium=Share&amp;utm_campaign=ShareTool" TargetMode="External"/><Relationship Id="rId865" Type="http://schemas.openxmlformats.org/officeDocument/2006/relationships/hyperlink" Target="https://www.basketball-reference.com/teams/MEM/2024.html?utm_source=direct&amp;utm_medium=Share&amp;utm_campaign=ShareTool" TargetMode="External"/><Relationship Id="rId297" Type="http://schemas.openxmlformats.org/officeDocument/2006/relationships/hyperlink" Target="https://www.basketball-reference.com/teams/LAC/2024.html?utm_source=direct&amp;utm_medium=Share&amp;utm_campaign=ShareTool" TargetMode="External"/><Relationship Id="rId518" Type="http://schemas.openxmlformats.org/officeDocument/2006/relationships/hyperlink" Target="https://www.basketball-reference.com/players/l/laravja01.html?utm_source=direct&amp;utm_medium=Share&amp;utm_campaign=ShareTool" TargetMode="External"/><Relationship Id="rId725" Type="http://schemas.openxmlformats.org/officeDocument/2006/relationships/hyperlink" Target="https://www.basketball-reference.com/players/p/phillju01.html?utm_source=direct&amp;utm_medium=Share&amp;utm_campaign=ShareTool" TargetMode="External"/><Relationship Id="rId932" Type="http://schemas.openxmlformats.org/officeDocument/2006/relationships/hyperlink" Target="https://www.basketball-reference.com/teams/TOR/2024.html?utm_source=direct&amp;utm_medium=Share&amp;utm_campaign=ShareTool" TargetMode="External"/><Relationship Id="rId157" Type="http://schemas.openxmlformats.org/officeDocument/2006/relationships/hyperlink" Target="https://www.basketball-reference.com/players/c/capelca01.html?utm_source=direct&amp;utm_medium=Share&amp;utm_campaign=ShareTool" TargetMode="External"/><Relationship Id="rId364" Type="http://schemas.openxmlformats.org/officeDocument/2006/relationships/hyperlink" Target="https://www.basketball-reference.com/players/h/harrish01.html?utm_source=direct&amp;utm_medium=Share&amp;utm_campaign=ShareTool" TargetMode="External"/><Relationship Id="rId1008" Type="http://schemas.openxmlformats.org/officeDocument/2006/relationships/hyperlink" Target="https://www.basketball-reference.com/players/w/willija06.html?utm_source=direct&amp;utm_medium=Share&amp;utm_campaign=ShareTool" TargetMode="External"/><Relationship Id="rId61" Type="http://schemas.openxmlformats.org/officeDocument/2006/relationships/hyperlink" Target="https://www.basketball-reference.com/players/b/bateske01.html?utm_source=direct&amp;utm_medium=Share&amp;utm_campaign=ShareTool" TargetMode="External"/><Relationship Id="rId571" Type="http://schemas.openxmlformats.org/officeDocument/2006/relationships/hyperlink" Target="https://www.basketball-reference.com/teams/HOU/2024.html?utm_source=direct&amp;utm_medium=Share&amp;utm_campaign=ShareTool" TargetMode="External"/><Relationship Id="rId669" Type="http://schemas.openxmlformats.org/officeDocument/2006/relationships/hyperlink" Target="https://www.basketball-reference.com/teams/SAC/2024.html?utm_source=direct&amp;utm_medium=Share&amp;utm_campaign=ShareTool" TargetMode="External"/><Relationship Id="rId876" Type="http://schemas.openxmlformats.org/officeDocument/2006/relationships/hyperlink" Target="https://www.basketball-reference.com/players/s/smithni01.html?utm_source=direct&amp;utm_medium=Share&amp;utm_campaign=ShareTool" TargetMode="External"/><Relationship Id="rId19" Type="http://schemas.openxmlformats.org/officeDocument/2006/relationships/hyperlink" Target="https://www.basketball-reference.com/teams/MIL/2024.html?utm_source=direct&amp;utm_medium=Share&amp;utm_campaign=ShareTool" TargetMode="External"/><Relationship Id="rId224" Type="http://schemas.openxmlformats.org/officeDocument/2006/relationships/hyperlink" Target="https://www.basketball-reference.com/players/d/dickgr01.html?utm_source=direct&amp;utm_medium=Share&amp;utm_campaign=ShareTool" TargetMode="External"/><Relationship Id="rId431" Type="http://schemas.openxmlformats.org/officeDocument/2006/relationships/hyperlink" Target="https://www.basketball-reference.com/teams/DAL/2024.html?utm_source=direct&amp;utm_medium=Share&amp;utm_campaign=ShareTool" TargetMode="External"/><Relationship Id="rId529" Type="http://schemas.openxmlformats.org/officeDocument/2006/relationships/hyperlink" Target="https://www.basketball-reference.com/teams/LAC/2024.html?utm_source=direct&amp;utm_medium=Share&amp;utm_campaign=ShareTool" TargetMode="External"/><Relationship Id="rId736" Type="http://schemas.openxmlformats.org/officeDocument/2006/relationships/hyperlink" Target="https://www.basketball-reference.com/teams/TOR/2024.html?utm_source=direct&amp;utm_medium=Share&amp;utm_campaign=ShareTool" TargetMode="External"/><Relationship Id="rId168" Type="http://schemas.openxmlformats.org/officeDocument/2006/relationships/hyperlink" Target="https://www.basketball-reference.com/teams/DET/2024.html?utm_source=direct&amp;utm_medium=Share&amp;utm_campaign=ShareTool" TargetMode="External"/><Relationship Id="rId943" Type="http://schemas.openxmlformats.org/officeDocument/2006/relationships/hyperlink" Target="https://www.basketball-reference.com/teams/NOP/2024.html?utm_source=direct&amp;utm_medium=Share&amp;utm_campaign=ShareTool" TargetMode="External"/><Relationship Id="rId1019" Type="http://schemas.openxmlformats.org/officeDocument/2006/relationships/hyperlink" Target="https://www.basketball-reference.com/teams/CHI/2024.html?utm_source=direct&amp;utm_medium=Share&amp;utm_campaign=ShareTool" TargetMode="External"/><Relationship Id="rId72" Type="http://schemas.openxmlformats.org/officeDocument/2006/relationships/hyperlink" Target="https://www.basketball-reference.com/players/b/bertada01.html?utm_source=direct&amp;utm_medium=Share&amp;utm_campaign=ShareTool" TargetMode="External"/><Relationship Id="rId375" Type="http://schemas.openxmlformats.org/officeDocument/2006/relationships/hyperlink" Target="https://www.basketball-reference.com/teams/LAL/2024.html?utm_source=direct&amp;utm_medium=Share&amp;utm_campaign=ShareTool" TargetMode="External"/><Relationship Id="rId582" Type="http://schemas.openxmlformats.org/officeDocument/2006/relationships/hyperlink" Target="https://www.basketball-reference.com/teams/ATL/2024.html?utm_source=direct&amp;utm_medium=Share&amp;utm_campaign=ShareTool" TargetMode="External"/><Relationship Id="rId803" Type="http://schemas.openxmlformats.org/officeDocument/2006/relationships/hyperlink" Target="https://www.basketball-reference.com/teams/MEM/2024.html?utm_source=direct&amp;utm_medium=Share&amp;utm_campaign=ShareTool" TargetMode="External"/><Relationship Id="rId3" Type="http://schemas.openxmlformats.org/officeDocument/2006/relationships/hyperlink" Target="https://www.basketball-reference.com/teams/MIA/2024.html?utm_source=direct&amp;utm_medium=Share&amp;utm_campaign=ShareTool" TargetMode="External"/><Relationship Id="rId235" Type="http://schemas.openxmlformats.org/officeDocument/2006/relationships/hyperlink" Target="https://www.basketball-reference.com/teams/OKC/2024.html?utm_source=direct&amp;utm_medium=Share&amp;utm_campaign=ShareTool" TargetMode="External"/><Relationship Id="rId442" Type="http://schemas.openxmlformats.org/officeDocument/2006/relationships/hyperlink" Target="https://www.basketball-reference.com/players/j/jacksja02.html?utm_source=direct&amp;utm_medium=Share&amp;utm_campaign=ShareTool" TargetMode="External"/><Relationship Id="rId887" Type="http://schemas.openxmlformats.org/officeDocument/2006/relationships/hyperlink" Target="https://www.basketball-reference.com/teams/DET/2024.html?utm_source=direct&amp;utm_medium=Share&amp;utm_campaign=ShareTool" TargetMode="External"/><Relationship Id="rId302" Type="http://schemas.openxmlformats.org/officeDocument/2006/relationships/hyperlink" Target="https://www.basketball-reference.com/players/g/gilesha01.html?utm_source=direct&amp;utm_medium=Share&amp;utm_campaign=ShareTool" TargetMode="External"/><Relationship Id="rId747" Type="http://schemas.openxmlformats.org/officeDocument/2006/relationships/hyperlink" Target="https://www.basketball-reference.com/players/p/porteot01.html?utm_source=direct&amp;utm_medium=Share&amp;utm_campaign=ShareTool" TargetMode="External"/><Relationship Id="rId954" Type="http://schemas.openxmlformats.org/officeDocument/2006/relationships/hyperlink" Target="https://www.basketball-reference.com/players/v/vucevni01.html?utm_source=direct&amp;utm_medium=Share&amp;utm_campaign=ShareTool" TargetMode="External"/><Relationship Id="rId83" Type="http://schemas.openxmlformats.org/officeDocument/2006/relationships/hyperlink" Target="https://www.basketball-reference.com/teams/MEM/2024.html?utm_source=direct&amp;utm_medium=Share&amp;utm_campaign=ShareTool" TargetMode="External"/><Relationship Id="rId179" Type="http://schemas.openxmlformats.org/officeDocument/2006/relationships/hyperlink" Target="https://www.basketball-reference.com/players/c/clownno01.html?utm_source=direct&amp;utm_medium=Share&amp;utm_campaign=ShareTool" TargetMode="External"/><Relationship Id="rId386" Type="http://schemas.openxmlformats.org/officeDocument/2006/relationships/hyperlink" Target="https://www.basketball-reference.com/players/h/hieldbu01.html?utm_source=direct&amp;utm_medium=Share&amp;utm_campaign=ShareTool" TargetMode="External"/><Relationship Id="rId593" Type="http://schemas.openxmlformats.org/officeDocument/2006/relationships/hyperlink" Target="https://www.basketball-reference.com/teams/NOP/2024.html?utm_source=direct&amp;utm_medium=Share&amp;utm_campaign=ShareTool" TargetMode="External"/><Relationship Id="rId607" Type="http://schemas.openxmlformats.org/officeDocument/2006/relationships/hyperlink" Target="https://www.basketball-reference.com/teams/MIN/2024.html?utm_source=direct&amp;utm_medium=Share&amp;utm_campaign=ShareTool" TargetMode="External"/><Relationship Id="rId814" Type="http://schemas.openxmlformats.org/officeDocument/2006/relationships/hyperlink" Target="https://www.basketball-reference.com/teams/NOP/2024.html?utm_source=direct&amp;utm_medium=Share&amp;utm_campaign=ShareTool" TargetMode="External"/><Relationship Id="rId246" Type="http://schemas.openxmlformats.org/officeDocument/2006/relationships/hyperlink" Target="https://www.basketball-reference.com/players/d/durenja01.html?utm_source=direct&amp;utm_medium=Share&amp;utm_campaign=ShareTool" TargetMode="External"/><Relationship Id="rId453" Type="http://schemas.openxmlformats.org/officeDocument/2006/relationships/hyperlink" Target="https://www.basketball-reference.com/teams/NYK/2024.html?utm_source=direct&amp;utm_medium=Share&amp;utm_campaign=ShareTool" TargetMode="External"/><Relationship Id="rId660" Type="http://schemas.openxmlformats.org/officeDocument/2006/relationships/hyperlink" Target="https://www.basketball-reference.com/players/m/morrimo01.html?utm_source=direct&amp;utm_medium=Share&amp;utm_campaign=ShareTool" TargetMode="External"/><Relationship Id="rId898" Type="http://schemas.openxmlformats.org/officeDocument/2006/relationships/hyperlink" Target="https://www.basketball-reference.com/players/t/tatumja01.html?utm_source=direct&amp;utm_medium=Share&amp;utm_campaign=ShareTool" TargetMode="External"/><Relationship Id="rId106" Type="http://schemas.openxmlformats.org/officeDocument/2006/relationships/hyperlink" Target="https://www.basketball-reference.com/players/b/branhma01.html?utm_source=direct&amp;utm_medium=Share&amp;utm_campaign=ShareTool" TargetMode="External"/><Relationship Id="rId313" Type="http://schemas.openxmlformats.org/officeDocument/2006/relationships/hyperlink" Target="https://www.basketball-reference.com/teams/MIN/2024.html?utm_source=direct&amp;utm_medium=Share&amp;utm_campaign=ShareTool" TargetMode="External"/><Relationship Id="rId758" Type="http://schemas.openxmlformats.org/officeDocument/2006/relationships/hyperlink" Target="https://www.basketball-reference.com/teams/LAC/2024.html?utm_source=direct&amp;utm_medium=Share&amp;utm_campaign=ShareTool" TargetMode="External"/><Relationship Id="rId965" Type="http://schemas.openxmlformats.org/officeDocument/2006/relationships/hyperlink" Target="https://www.basketball-reference.com/teams/POR/2024.html?utm_source=direct&amp;utm_medium=Share&amp;utm_campaign=ShareTool" TargetMode="External"/><Relationship Id="rId10" Type="http://schemas.openxmlformats.org/officeDocument/2006/relationships/hyperlink" Target="https://www.basketball-reference.com/players/a/allengr01.html?utm_source=direct&amp;utm_medium=Share&amp;utm_campaign=ShareTool" TargetMode="External"/><Relationship Id="rId94" Type="http://schemas.openxmlformats.org/officeDocument/2006/relationships/hyperlink" Target="https://www.basketball-reference.com/players/b/boldema01.html?utm_source=direct&amp;utm_medium=Share&amp;utm_campaign=ShareTool" TargetMode="External"/><Relationship Id="rId397" Type="http://schemas.openxmlformats.org/officeDocument/2006/relationships/hyperlink" Target="https://www.basketball-reference.com/teams/BOS/2024.html?utm_source=direct&amp;utm_medium=Share&amp;utm_campaign=ShareTool" TargetMode="External"/><Relationship Id="rId520" Type="http://schemas.openxmlformats.org/officeDocument/2006/relationships/hyperlink" Target="https://www.basketball-reference.com/players/l/lavinza01.html?utm_source=direct&amp;utm_medium=Share&amp;utm_campaign=ShareTool" TargetMode="External"/><Relationship Id="rId618" Type="http://schemas.openxmlformats.org/officeDocument/2006/relationships/hyperlink" Target="https://www.basketball-reference.com/players/m/middlkh01.html?utm_source=direct&amp;utm_medium=Share&amp;utm_campaign=ShareTool" TargetMode="External"/><Relationship Id="rId825" Type="http://schemas.openxmlformats.org/officeDocument/2006/relationships/hyperlink" Target="https://www.basketball-reference.com/players/s/saricda01.html?utm_source=direct&amp;utm_medium=Share&amp;utm_campaign=ShareTool" TargetMode="External"/><Relationship Id="rId257" Type="http://schemas.openxmlformats.org/officeDocument/2006/relationships/hyperlink" Target="https://www.basketball-reference.com/teams/PHI/2024.html?utm_source=direct&amp;utm_medium=Share&amp;utm_campaign=ShareTool" TargetMode="External"/><Relationship Id="rId464" Type="http://schemas.openxmlformats.org/officeDocument/2006/relationships/hyperlink" Target="https://www.basketball-reference.com/players/j/johnsja01.html?utm_source=direct&amp;utm_medium=Share&amp;utm_campaign=ShareTool" TargetMode="External"/><Relationship Id="rId1010" Type="http://schemas.openxmlformats.org/officeDocument/2006/relationships/hyperlink" Target="https://www.basketball-reference.com/players/w/willija07.html?utm_source=direct&amp;utm_medium=Share&amp;utm_campaign=ShareTool" TargetMode="External"/><Relationship Id="rId117" Type="http://schemas.openxmlformats.org/officeDocument/2006/relationships/hyperlink" Target="https://www.basketball-reference.com/teams/POR/2024.html?utm_source=direct&amp;utm_medium=Share&amp;utm_campaign=ShareTool" TargetMode="External"/><Relationship Id="rId671" Type="http://schemas.openxmlformats.org/officeDocument/2006/relationships/hyperlink" Target="https://www.basketball-reference.com/teams/POR/2024.html?utm_source=direct&amp;utm_medium=Share&amp;utm_campaign=ShareTool" TargetMode="External"/><Relationship Id="rId769" Type="http://schemas.openxmlformats.org/officeDocument/2006/relationships/hyperlink" Target="https://www.basketball-reference.com/players/q/quetane01.html?utm_source=direct&amp;utm_medium=Share&amp;utm_campaign=ShareTool" TargetMode="External"/><Relationship Id="rId976" Type="http://schemas.openxmlformats.org/officeDocument/2006/relationships/hyperlink" Target="https://www.basketball-reference.com/players/w/washity02.html?utm_source=direct&amp;utm_medium=Share&amp;utm_campaign=ShareTool" TargetMode="External"/><Relationship Id="rId324" Type="http://schemas.openxmlformats.org/officeDocument/2006/relationships/hyperlink" Target="https://www.basketball-reference.com/players/g/greenaj01.html?utm_source=direct&amp;utm_medium=Share&amp;utm_campaign=ShareTool" TargetMode="External"/><Relationship Id="rId531" Type="http://schemas.openxmlformats.org/officeDocument/2006/relationships/hyperlink" Target="https://www.basketball-reference.com/teams/CLE/2024.html?utm_source=direct&amp;utm_medium=Share&amp;utm_campaign=ShareTool" TargetMode="External"/><Relationship Id="rId629" Type="http://schemas.openxmlformats.org/officeDocument/2006/relationships/hyperlink" Target="https://www.basketball-reference.com/teams/ATL/2024.html?utm_source=direct&amp;utm_medium=Share&amp;utm_campaign=ShareTool" TargetMode="External"/><Relationship Id="rId836" Type="http://schemas.openxmlformats.org/officeDocument/2006/relationships/hyperlink" Target="https://www.basketball-reference.com/teams/NOP/2024.html?utm_source=direct&amp;utm_medium=Share&amp;utm_campaign=ShareTool" TargetMode="External"/><Relationship Id="rId1021" Type="http://schemas.openxmlformats.org/officeDocument/2006/relationships/hyperlink" Target="https://www.basketball-reference.com/teams/POR/2024.html?utm_source=direct&amp;utm_medium=Share&amp;utm_campaign=ShareTool" TargetMode="External"/><Relationship Id="rId903" Type="http://schemas.openxmlformats.org/officeDocument/2006/relationships/hyperlink" Target="https://www.basketball-reference.com/teams/TOR/2024.html?utm_source=direct&amp;utm_medium=Share&amp;utm_campaign=ShareTool" TargetMode="External"/><Relationship Id="rId32" Type="http://schemas.openxmlformats.org/officeDocument/2006/relationships/hyperlink" Target="https://www.basketball-reference.com/teams/PHO/2024.html?utm_source=direct&amp;utm_medium=Share&amp;utm_campaign=ShareTool" TargetMode="External"/><Relationship Id="rId181" Type="http://schemas.openxmlformats.org/officeDocument/2006/relationships/hyperlink" Target="https://www.basketball-reference.com/players/c/coffeam01.html?utm_source=direct&amp;utm_medium=Share&amp;utm_campaign=ShareToo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asketball-reference.com/teams/MIL/2024.html?utm_source=direct&amp;utm_medium=Share&amp;utm_campaign=ShareTool" TargetMode="External"/><Relationship Id="rId170" Type="http://schemas.openxmlformats.org/officeDocument/2006/relationships/hyperlink" Target="https://www.basketball-reference.com/teams/SAS/2024.html?utm_source=direct&amp;utm_medium=Share&amp;utm_campaign=ShareTool" TargetMode="External"/><Relationship Id="rId268" Type="http://schemas.openxmlformats.org/officeDocument/2006/relationships/hyperlink" Target="https://www.basketball-reference.com/teams/UTA/2024.html?utm_source=direct&amp;utm_medium=Share&amp;utm_campaign=ShareTool" TargetMode="External"/><Relationship Id="rId475" Type="http://schemas.openxmlformats.org/officeDocument/2006/relationships/hyperlink" Target="https://www.basketball-reference.com/teams/SAC/2024.html?utm_source=direct&amp;utm_medium=Share&amp;utm_campaign=ShareTool" TargetMode="External"/><Relationship Id="rId682" Type="http://schemas.openxmlformats.org/officeDocument/2006/relationships/hyperlink" Target="https://www.basketball-reference.com/teams/IND/2024.html?utm_source=direct&amp;utm_medium=Share&amp;utm_campaign=ShareTool" TargetMode="External"/><Relationship Id="rId128" Type="http://schemas.openxmlformats.org/officeDocument/2006/relationships/hyperlink" Target="https://www.basketball-reference.com/teams/BOS/2024.html?utm_source=direct&amp;utm_medium=Share&amp;utm_campaign=ShareTool" TargetMode="External"/><Relationship Id="rId335" Type="http://schemas.openxmlformats.org/officeDocument/2006/relationships/hyperlink" Target="https://www.basketball-reference.com/teams/DAL/2024.html?utm_source=direct&amp;utm_medium=Share&amp;utm_campaign=ShareTool" TargetMode="External"/><Relationship Id="rId542" Type="http://schemas.openxmlformats.org/officeDocument/2006/relationships/hyperlink" Target="https://www.basketball-reference.com/teams/DAL/2024.html?utm_source=direct&amp;utm_medium=Share&amp;utm_campaign=ShareTool" TargetMode="External"/><Relationship Id="rId987" Type="http://schemas.openxmlformats.org/officeDocument/2006/relationships/hyperlink" Target="https://www.basketball-reference.com/teams/SAS/2024.html?utm_source=direct&amp;utm_medium=Share&amp;utm_campaign=ShareTool" TargetMode="External"/><Relationship Id="rId402" Type="http://schemas.openxmlformats.org/officeDocument/2006/relationships/hyperlink" Target="https://www.basketball-reference.com/players/h/holmgch01.html?utm_source=direct&amp;utm_medium=Share&amp;utm_campaign=ShareTool" TargetMode="External"/><Relationship Id="rId847" Type="http://schemas.openxmlformats.org/officeDocument/2006/relationships/hyperlink" Target="https://www.basketball-reference.com/players/s/sharpsh01.html?utm_source=direct&amp;utm_medium=Share&amp;utm_campaign=ShareTool" TargetMode="External"/><Relationship Id="rId1032" Type="http://schemas.openxmlformats.org/officeDocument/2006/relationships/hyperlink" Target="https://www.basketball-reference.com/teams/DET/2024.html?utm_source=direct&amp;utm_medium=Share&amp;utm_campaign=ShareTool" TargetMode="External"/><Relationship Id="rId279" Type="http://schemas.openxmlformats.org/officeDocument/2006/relationships/hyperlink" Target="https://www.basketball-reference.com/players/f/fudgeal01.html?utm_source=direct&amp;utm_medium=Share&amp;utm_campaign=ShareTool" TargetMode="External"/><Relationship Id="rId486" Type="http://schemas.openxmlformats.org/officeDocument/2006/relationships/hyperlink" Target="https://www.basketball-reference.com/players/j/jordade01.html?utm_source=direct&amp;utm_medium=Share&amp;utm_campaign=ShareTool" TargetMode="External"/><Relationship Id="rId693" Type="http://schemas.openxmlformats.org/officeDocument/2006/relationships/hyperlink" Target="https://www.basketball-reference.com/players/n/ntilila01.html?utm_source=direct&amp;utm_medium=Share&amp;utm_campaign=ShareTool" TargetMode="External"/><Relationship Id="rId707" Type="http://schemas.openxmlformats.org/officeDocument/2006/relationships/hyperlink" Target="https://www.basketball-reference.com/teams/CLE/2024.html?utm_source=direct&amp;utm_medium=Share&amp;utm_campaign=ShareTool" TargetMode="External"/><Relationship Id="rId914" Type="http://schemas.openxmlformats.org/officeDocument/2006/relationships/hyperlink" Target="https://www.basketball-reference.com/teams/GSW/2024.html?utm_source=direct&amp;utm_medium=Share&amp;utm_campaign=ShareTool" TargetMode="External"/><Relationship Id="rId43" Type="http://schemas.openxmlformats.org/officeDocument/2006/relationships/hyperlink" Target="https://www.basketball-reference.com/teams/PHI/2024.html?utm_source=direct&amp;utm_medium=Share&amp;utm_campaign=ShareTool" TargetMode="External"/><Relationship Id="rId139" Type="http://schemas.openxmlformats.org/officeDocument/2006/relationships/hyperlink" Target="https://www.basketball-reference.com/players/b/bryanth01.html?utm_source=direct&amp;utm_medium=Share&amp;utm_campaign=ShareTool" TargetMode="External"/><Relationship Id="rId346" Type="http://schemas.openxmlformats.org/officeDocument/2006/relationships/hyperlink" Target="https://www.basketball-reference.com/players/h/hamptrj01.html?utm_source=direct&amp;utm_medium=Share&amp;utm_campaign=ShareTool" TargetMode="External"/><Relationship Id="rId553" Type="http://schemas.openxmlformats.org/officeDocument/2006/relationships/hyperlink" Target="https://www.basketball-reference.com/teams/MIL/2024.html?utm_source=direct&amp;utm_medium=Share&amp;utm_campaign=ShareTool" TargetMode="External"/><Relationship Id="rId760" Type="http://schemas.openxmlformats.org/officeDocument/2006/relationships/hyperlink" Target="https://www.basketball-reference.com/teams/LAC/2024.html?utm_source=direct&amp;utm_medium=Share&amp;utm_campaign=ShareTool" TargetMode="External"/><Relationship Id="rId998" Type="http://schemas.openxmlformats.org/officeDocument/2006/relationships/hyperlink" Target="https://www.basketball-reference.com/players/w/wiggiaa01.html?utm_source=direct&amp;utm_medium=Share&amp;utm_campaign=ShareTool" TargetMode="External"/><Relationship Id="rId192" Type="http://schemas.openxmlformats.org/officeDocument/2006/relationships/hyperlink" Target="https://www.basketball-reference.com/teams/WAS/2024.html?utm_source=direct&amp;utm_medium=Share&amp;utm_campaign=ShareTool" TargetMode="External"/><Relationship Id="rId206" Type="http://schemas.openxmlformats.org/officeDocument/2006/relationships/hyperlink" Target="https://www.basketball-reference.com/players/d/daniedy01.html?utm_source=direct&amp;utm_medium=Share&amp;utm_campaign=ShareTool" TargetMode="External"/><Relationship Id="rId413" Type="http://schemas.openxmlformats.org/officeDocument/2006/relationships/hyperlink" Target="https://www.basketball-reference.com/teams/ORL/2024.html?utm_source=direct&amp;utm_medium=Share&amp;utm_campaign=ShareTool" TargetMode="External"/><Relationship Id="rId858" Type="http://schemas.openxmlformats.org/officeDocument/2006/relationships/hyperlink" Target="https://www.basketball-reference.com/players/s/skapidm01.html?utm_source=direct&amp;utm_medium=Share&amp;utm_campaign=ShareTool" TargetMode="External"/><Relationship Id="rId1043" Type="http://schemas.openxmlformats.org/officeDocument/2006/relationships/hyperlink" Target="https://www.basketball-reference.com/players/z/zelleco01.html?utm_source=direct&amp;utm_medium=Share&amp;utm_campaign=ShareTool" TargetMode="External"/><Relationship Id="rId497" Type="http://schemas.openxmlformats.org/officeDocument/2006/relationships/hyperlink" Target="https://www.basketball-reference.com/teams/UTA/2024.html?utm_source=direct&amp;utm_medium=Share&amp;utm_campaign=ShareTool" TargetMode="External"/><Relationship Id="rId620" Type="http://schemas.openxmlformats.org/officeDocument/2006/relationships/hyperlink" Target="https://www.basketball-reference.com/players/m/millebr02.html?utm_source=direct&amp;utm_medium=Share&amp;utm_campaign=ShareTool" TargetMode="External"/><Relationship Id="rId718" Type="http://schemas.openxmlformats.org/officeDocument/2006/relationships/hyperlink" Target="https://www.basketball-reference.com/players/p/payneca01.html?utm_source=direct&amp;utm_medium=Share&amp;utm_campaign=ShareTool" TargetMode="External"/><Relationship Id="rId925" Type="http://schemas.openxmlformats.org/officeDocument/2006/relationships/hyperlink" Target="https://www.basketball-reference.com/players/t/toppiob01.html?utm_source=direct&amp;utm_medium=Share&amp;utm_campaign=ShareTool" TargetMode="External"/><Relationship Id="rId357" Type="http://schemas.openxmlformats.org/officeDocument/2006/relationships/hyperlink" Target="https://www.basketball-reference.com/teams/ORL/2024.html?utm_source=direct&amp;utm_medium=Share&amp;utm_campaign=ShareTool" TargetMode="External"/><Relationship Id="rId54" Type="http://schemas.openxmlformats.org/officeDocument/2006/relationships/hyperlink" Target="https://www.basketball-reference.com/players/b/barnesc01.html?utm_source=direct&amp;utm_medium=Share&amp;utm_campaign=ShareTool" TargetMode="External"/><Relationship Id="rId217" Type="http://schemas.openxmlformats.org/officeDocument/2006/relationships/hyperlink" Target="https://www.basketball-reference.com/teams/CHI/2024.html?utm_source=direct&amp;utm_medium=Share&amp;utm_campaign=ShareTool" TargetMode="External"/><Relationship Id="rId564" Type="http://schemas.openxmlformats.org/officeDocument/2006/relationships/hyperlink" Target="https://www.basketball-reference.com/players/m/mamuksa01.html?utm_source=direct&amp;utm_medium=Share&amp;utm_campaign=ShareTool" TargetMode="External"/><Relationship Id="rId771" Type="http://schemas.openxmlformats.org/officeDocument/2006/relationships/hyperlink" Target="https://www.basketball-reference.com/players/q/quickim01.html?utm_source=direct&amp;utm_medium=Share&amp;utm_campaign=ShareTool" TargetMode="External"/><Relationship Id="rId869" Type="http://schemas.openxmlformats.org/officeDocument/2006/relationships/hyperlink" Target="https://www.basketball-reference.com/teams/MIA/2024.html?utm_source=direct&amp;utm_medium=Share&amp;utm_campaign=ShareTool" TargetMode="External"/><Relationship Id="rId424" Type="http://schemas.openxmlformats.org/officeDocument/2006/relationships/hyperlink" Target="https://www.basketball-reference.com/players/h/hylanbo01.html?utm_source=direct&amp;utm_medium=Share&amp;utm_campaign=ShareTool" TargetMode="External"/><Relationship Id="rId631" Type="http://schemas.openxmlformats.org/officeDocument/2006/relationships/hyperlink" Target="https://www.basketball-reference.com/teams/MIN/2024.html?utm_source=direct&amp;utm_medium=Share&amp;utm_campaign=ShareTool" TargetMode="External"/><Relationship Id="rId729" Type="http://schemas.openxmlformats.org/officeDocument/2006/relationships/hyperlink" Target="https://www.basketball-reference.com/players/p/pippesc02.html?utm_source=direct&amp;utm_medium=Share&amp;utm_campaign=ShareTool" TargetMode="External"/><Relationship Id="rId270" Type="http://schemas.openxmlformats.org/officeDocument/2006/relationships/hyperlink" Target="https://www.basketball-reference.com/teams/SAC/2024.html?utm_source=direct&amp;utm_medium=Share&amp;utm_campaign=ShareTool" TargetMode="External"/><Relationship Id="rId936" Type="http://schemas.openxmlformats.org/officeDocument/2006/relationships/hyperlink" Target="https://www.basketball-reference.com/players/t/turnemy01.html?utm_source=direct&amp;utm_medium=Share&amp;utm_campaign=ShareTool" TargetMode="External"/><Relationship Id="rId65" Type="http://schemas.openxmlformats.org/officeDocument/2006/relationships/hyperlink" Target="https://www.basketball-reference.com/teams/PHO/2024.html?utm_source=direct&amp;utm_medium=Share&amp;utm_campaign=ShareTool" TargetMode="External"/><Relationship Id="rId130" Type="http://schemas.openxmlformats.org/officeDocument/2006/relationships/hyperlink" Target="https://www.basketball-reference.com/teams/IND/2024.html?utm_source=direct&amp;utm_medium=Share&amp;utm_campaign=ShareTool" TargetMode="External"/><Relationship Id="rId368" Type="http://schemas.openxmlformats.org/officeDocument/2006/relationships/hyperlink" Target="https://www.basketball-reference.com/players/h/harteis01.html?utm_source=direct&amp;utm_medium=Share&amp;utm_campaign=ShareTool" TargetMode="External"/><Relationship Id="rId575" Type="http://schemas.openxmlformats.org/officeDocument/2006/relationships/hyperlink" Target="https://www.basketball-reference.com/teams/NOP/2024.html?utm_source=direct&amp;utm_medium=Share&amp;utm_campaign=ShareTool" TargetMode="External"/><Relationship Id="rId782" Type="http://schemas.openxmlformats.org/officeDocument/2006/relationships/hyperlink" Target="https://www.basketball-reference.com/players/r/reedpa01.html?utm_source=direct&amp;utm_medium=Share&amp;utm_campaign=ShareTool" TargetMode="External"/><Relationship Id="rId228" Type="http://schemas.openxmlformats.org/officeDocument/2006/relationships/hyperlink" Target="https://www.basketball-reference.com/players/d/dinwisp01.html?utm_source=direct&amp;utm_medium=Share&amp;utm_campaign=ShareTool" TargetMode="External"/><Relationship Id="rId435" Type="http://schemas.openxmlformats.org/officeDocument/2006/relationships/hyperlink" Target="https://www.basketball-reference.com/teams/DET/2024.html?utm_source=direct&amp;utm_medium=Share&amp;utm_campaign=ShareTool" TargetMode="External"/><Relationship Id="rId642" Type="http://schemas.openxmlformats.org/officeDocument/2006/relationships/hyperlink" Target="https://www.basketball-reference.com/players/m/mobleis01.html?utm_source=direct&amp;utm_medium=Share&amp;utm_campaign=ShareTool" TargetMode="External"/><Relationship Id="rId281" Type="http://schemas.openxmlformats.org/officeDocument/2006/relationships/hyperlink" Target="https://www.basketball-reference.com/players/f/fultzma01.html?utm_source=direct&amp;utm_medium=Share&amp;utm_campaign=ShareTool" TargetMode="External"/><Relationship Id="rId502" Type="http://schemas.openxmlformats.org/officeDocument/2006/relationships/hyperlink" Target="https://www.basketball-reference.com/players/k/klebima01.html?utm_source=direct&amp;utm_medium=Share&amp;utm_campaign=ShareTool" TargetMode="External"/><Relationship Id="rId947" Type="http://schemas.openxmlformats.org/officeDocument/2006/relationships/hyperlink" Target="https://www.basketball-reference.com/teams/HOU/2024.html?utm_source=direct&amp;utm_medium=Share&amp;utm_campaign=ShareTool" TargetMode="External"/><Relationship Id="rId76" Type="http://schemas.openxmlformats.org/officeDocument/2006/relationships/hyperlink" Target="https://www.basketball-reference.com/players/b/beysa01.html?utm_source=direct&amp;utm_medium=Share&amp;utm_campaign=ShareTool" TargetMode="External"/><Relationship Id="rId141" Type="http://schemas.openxmlformats.org/officeDocument/2006/relationships/hyperlink" Target="https://www.basketball-reference.com/players/b/bufkiko01.html?utm_source=direct&amp;utm_medium=Share&amp;utm_campaign=ShareTool" TargetMode="External"/><Relationship Id="rId379" Type="http://schemas.openxmlformats.org/officeDocument/2006/relationships/hyperlink" Target="https://www.basketball-reference.com/teams/CHO/2024.html?utm_source=direct&amp;utm_medium=Share&amp;utm_campaign=ShareTool" TargetMode="External"/><Relationship Id="rId586" Type="http://schemas.openxmlformats.org/officeDocument/2006/relationships/hyperlink" Target="https://www.basketball-reference.com/teams/ATL/2024.html?utm_source=direct&amp;utm_medium=Share&amp;utm_campaign=ShareTool" TargetMode="External"/><Relationship Id="rId793" Type="http://schemas.openxmlformats.org/officeDocument/2006/relationships/hyperlink" Target="https://www.basketball-reference.com/teams/MIA/2024.html?utm_source=direct&amp;utm_medium=Share&amp;utm_campaign=ShareTool" TargetMode="External"/><Relationship Id="rId807" Type="http://schemas.openxmlformats.org/officeDocument/2006/relationships/hyperlink" Target="https://www.basketball-reference.com/teams/MEM/2024.html?utm_source=direct&amp;utm_medium=Share&amp;utm_campaign=ShareTool" TargetMode="External"/><Relationship Id="rId7" Type="http://schemas.openxmlformats.org/officeDocument/2006/relationships/hyperlink" Target="https://www.basketball-reference.com/teams/MEM/2024.html?utm_source=direct&amp;utm_medium=Share&amp;utm_campaign=ShareTool" TargetMode="External"/><Relationship Id="rId239" Type="http://schemas.openxmlformats.org/officeDocument/2006/relationships/hyperlink" Target="https://www.basketball-reference.com/teams/CHI/2024.html?utm_source=direct&amp;utm_medium=Share&amp;utm_campaign=ShareTool" TargetMode="External"/><Relationship Id="rId446" Type="http://schemas.openxmlformats.org/officeDocument/2006/relationships/hyperlink" Target="https://www.basketball-reference.com/players/j/jackstr02.html?utm_source=direct&amp;utm_medium=Share&amp;utm_campaign=ShareTool" TargetMode="External"/><Relationship Id="rId653" Type="http://schemas.openxmlformats.org/officeDocument/2006/relationships/hyperlink" Target="https://www.basketball-reference.com/teams/MIN/2024.html?utm_source=direct&amp;utm_medium=Share&amp;utm_campaign=ShareTool" TargetMode="External"/><Relationship Id="rId292" Type="http://schemas.openxmlformats.org/officeDocument/2006/relationships/hyperlink" Target="https://www.basketball-reference.com/players/g/gateska01.html?utm_source=direct&amp;utm_medium=Share&amp;utm_campaign=ShareTool" TargetMode="External"/><Relationship Id="rId306" Type="http://schemas.openxmlformats.org/officeDocument/2006/relationships/hyperlink" Target="https://www.basketball-reference.com/players/g/gillan01.html?utm_source=direct&amp;utm_medium=Share&amp;utm_campaign=ShareTool" TargetMode="External"/><Relationship Id="rId860" Type="http://schemas.openxmlformats.org/officeDocument/2006/relationships/hyperlink" Target="https://www.basketball-reference.com/players/s/slawsja01.html?utm_source=direct&amp;utm_medium=Share&amp;utm_campaign=ShareTool" TargetMode="External"/><Relationship Id="rId958" Type="http://schemas.openxmlformats.org/officeDocument/2006/relationships/hyperlink" Target="https://www.basketball-reference.com/players/w/wagnefr01.html?utm_source=direct&amp;utm_medium=Share&amp;utm_campaign=ShareTool" TargetMode="External"/><Relationship Id="rId87" Type="http://schemas.openxmlformats.org/officeDocument/2006/relationships/hyperlink" Target="https://www.basketball-reference.com/teams/CHO/2024.html?utm_source=direct&amp;utm_medium=Share&amp;utm_campaign=ShareTool" TargetMode="External"/><Relationship Id="rId513" Type="http://schemas.openxmlformats.org/officeDocument/2006/relationships/hyperlink" Target="https://www.basketball-reference.com/teams/GSW/2024.html?utm_source=direct&amp;utm_medium=Share&amp;utm_campaign=ShareTool" TargetMode="External"/><Relationship Id="rId597" Type="http://schemas.openxmlformats.org/officeDocument/2006/relationships/hyperlink" Target="https://www.basketball-reference.com/teams/MIN/2024.html?utm_source=direct&amp;utm_medium=Share&amp;utm_campaign=ShareTool" TargetMode="External"/><Relationship Id="rId720" Type="http://schemas.openxmlformats.org/officeDocument/2006/relationships/hyperlink" Target="https://www.basketball-reference.com/players/p/paytoga02.html?utm_source=direct&amp;utm_medium=Share&amp;utm_campaign=ShareTool" TargetMode="External"/><Relationship Id="rId818" Type="http://schemas.openxmlformats.org/officeDocument/2006/relationships/hyperlink" Target="https://www.basketball-reference.com/teams/UTA/2024.html?utm_source=direct&amp;utm_medium=Share&amp;utm_campaign=ShareTool" TargetMode="External"/><Relationship Id="rId152" Type="http://schemas.openxmlformats.org/officeDocument/2006/relationships/hyperlink" Target="https://www.basketball-reference.com/teams/MIA/2024.html?utm_source=direct&amp;utm_medium=Share&amp;utm_campaign=ShareTool" TargetMode="External"/><Relationship Id="rId457" Type="http://schemas.openxmlformats.org/officeDocument/2006/relationships/hyperlink" Target="https://www.basketball-reference.com/teams/CLE/2024.html?utm_source=direct&amp;utm_medium=Share&amp;utm_campaign=ShareTool" TargetMode="External"/><Relationship Id="rId1003" Type="http://schemas.openxmlformats.org/officeDocument/2006/relationships/hyperlink" Target="https://www.basketball-reference.com/teams/MIL/2024.html?utm_source=direct&amp;utm_medium=Share&amp;utm_campaign=ShareTool" TargetMode="External"/><Relationship Id="rId664" Type="http://schemas.openxmlformats.org/officeDocument/2006/relationships/hyperlink" Target="https://www.basketball-reference.com/players/m/murrade01.html?utm_source=direct&amp;utm_medium=Share&amp;utm_campaign=ShareTool" TargetMode="External"/><Relationship Id="rId871" Type="http://schemas.openxmlformats.org/officeDocument/2006/relationships/hyperlink" Target="https://www.basketball-reference.com/teams/CHO/2024.html?utm_source=direct&amp;utm_medium=Share&amp;utm_campaign=ShareTool" TargetMode="External"/><Relationship Id="rId969" Type="http://schemas.openxmlformats.org/officeDocument/2006/relationships/hyperlink" Target="https://www.basketball-reference.com/teams/BRK/2024.html?utm_source=direct&amp;utm_medium=Share&amp;utm_campaign=ShareTool" TargetMode="External"/><Relationship Id="rId14" Type="http://schemas.openxmlformats.org/officeDocument/2006/relationships/hyperlink" Target="https://www.basketball-reference.com/players/a/alvarjo01.html?utm_source=direct&amp;utm_medium=Share&amp;utm_campaign=ShareTool" TargetMode="External"/><Relationship Id="rId317" Type="http://schemas.openxmlformats.org/officeDocument/2006/relationships/hyperlink" Target="https://www.basketball-reference.com/teams/DEN/2024.html?utm_source=direct&amp;utm_medium=Share&amp;utm_campaign=ShareTool" TargetMode="External"/><Relationship Id="rId524" Type="http://schemas.openxmlformats.org/officeDocument/2006/relationships/hyperlink" Target="https://www.basketball-reference.com/players/l/leesa01.html?utm_source=direct&amp;utm_medium=Share&amp;utm_campaign=ShareTool" TargetMode="External"/><Relationship Id="rId731" Type="http://schemas.openxmlformats.org/officeDocument/2006/relationships/hyperlink" Target="https://www.basketball-reference.com/players/p/plumlma01.html?utm_source=direct&amp;utm_medium=Share&amp;utm_campaign=ShareTool" TargetMode="External"/><Relationship Id="rId98" Type="http://schemas.openxmlformats.org/officeDocument/2006/relationships/hyperlink" Target="https://www.basketball-reference.com/players/b/bostobr01.html?utm_source=direct&amp;utm_medium=Share&amp;utm_campaign=ShareTool" TargetMode="External"/><Relationship Id="rId163" Type="http://schemas.openxmlformats.org/officeDocument/2006/relationships/hyperlink" Target="https://www.basketball-reference.com/players/c/carusal01.html?utm_source=direct&amp;utm_medium=Share&amp;utm_campaign=ShareTool" TargetMode="External"/><Relationship Id="rId370" Type="http://schemas.openxmlformats.org/officeDocument/2006/relationships/hyperlink" Target="https://www.basketball-reference.com/players/h/hausesa01.html?utm_source=direct&amp;utm_medium=Share&amp;utm_campaign=ShareTool" TargetMode="External"/><Relationship Id="rId829" Type="http://schemas.openxmlformats.org/officeDocument/2006/relationships/hyperlink" Target="https://www.basketball-reference.com/players/s/sassema01.html?utm_source=direct&amp;utm_medium=Share&amp;utm_campaign=ShareTool" TargetMode="External"/><Relationship Id="rId1014" Type="http://schemas.openxmlformats.org/officeDocument/2006/relationships/hyperlink" Target="https://www.basketball-reference.com/players/w/willike04.html?utm_source=direct&amp;utm_medium=Share&amp;utm_campaign=ShareTool" TargetMode="External"/><Relationship Id="rId230" Type="http://schemas.openxmlformats.org/officeDocument/2006/relationships/hyperlink" Target="https://www.basketball-reference.com/players/d/divindo01.html?utm_source=direct&amp;utm_medium=Share&amp;utm_campaign=ShareTool" TargetMode="External"/><Relationship Id="rId468" Type="http://schemas.openxmlformats.org/officeDocument/2006/relationships/hyperlink" Target="https://www.basketball-reference.com/players/j/johnske07.html?utm_source=direct&amp;utm_medium=Share&amp;utm_campaign=ShareTool" TargetMode="External"/><Relationship Id="rId675" Type="http://schemas.openxmlformats.org/officeDocument/2006/relationships/hyperlink" Target="https://www.basketball-reference.com/players/n/nancela02.html?utm_source=direct&amp;utm_medium=Share&amp;utm_campaign=ShareTool" TargetMode="External"/><Relationship Id="rId882" Type="http://schemas.openxmlformats.org/officeDocument/2006/relationships/hyperlink" Target="https://www.basketball-reference.com/players/s/sprinja01.html?utm_source=direct&amp;utm_medium=Share&amp;utm_campaign=ShareTool" TargetMode="External"/><Relationship Id="rId25" Type="http://schemas.openxmlformats.org/officeDocument/2006/relationships/hyperlink" Target="https://www.basketball-reference.com/players/a/arcidry01.html?utm_source=direct&amp;utm_medium=Share&amp;utm_campaign=ShareTool" TargetMode="External"/><Relationship Id="rId328" Type="http://schemas.openxmlformats.org/officeDocument/2006/relationships/hyperlink" Target="https://www.basketball-reference.com/players/g/greendr01.html?utm_source=direct&amp;utm_medium=Share&amp;utm_campaign=ShareTool" TargetMode="External"/><Relationship Id="rId535" Type="http://schemas.openxmlformats.org/officeDocument/2006/relationships/hyperlink" Target="https://www.basketball-reference.com/players/l/liddeej01.html?utm_source=direct&amp;utm_medium=Share&amp;utm_campaign=ShareTool" TargetMode="External"/><Relationship Id="rId742" Type="http://schemas.openxmlformats.org/officeDocument/2006/relationships/hyperlink" Target="https://www.basketball-reference.com/teams/CLE/2024.html?utm_source=direct&amp;utm_medium=Share&amp;utm_campaign=ShareTool" TargetMode="External"/><Relationship Id="rId174" Type="http://schemas.openxmlformats.org/officeDocument/2006/relationships/hyperlink" Target="https://www.basketball-reference.com/teams/SAS/2024.html?utm_source=direct&amp;utm_medium=Share&amp;utm_campaign=ShareTool" TargetMode="External"/><Relationship Id="rId381" Type="http://schemas.openxmlformats.org/officeDocument/2006/relationships/hyperlink" Target="https://www.basketball-reference.com/teams/POR/2024.html?utm_source=direct&amp;utm_medium=Share&amp;utm_campaign=ShareTool" TargetMode="External"/><Relationship Id="rId602" Type="http://schemas.openxmlformats.org/officeDocument/2006/relationships/hyperlink" Target="https://www.basketball-reference.com/players/m/mcgeeja01.html?utm_source=direct&amp;utm_medium=Share&amp;utm_campaign=ShareTool" TargetMode="External"/><Relationship Id="rId1025" Type="http://schemas.openxmlformats.org/officeDocument/2006/relationships/hyperlink" Target="https://www.basketball-reference.com/teams/MEM/2024.html?utm_source=direct&amp;utm_medium=Share&amp;utm_campaign=ShareTool" TargetMode="External"/><Relationship Id="rId241" Type="http://schemas.openxmlformats.org/officeDocument/2006/relationships/hyperlink" Target="https://www.basketball-reference.com/teams/SAC/2024.html?utm_source=direct&amp;utm_medium=Share&amp;utm_campaign=ShareTool" TargetMode="External"/><Relationship Id="rId479" Type="http://schemas.openxmlformats.org/officeDocument/2006/relationships/hyperlink" Target="https://www.basketball-reference.com/teams/DAL/2024.html?utm_source=direct&amp;utm_medium=Share&amp;utm_campaign=ShareTool" TargetMode="External"/><Relationship Id="rId686" Type="http://schemas.openxmlformats.org/officeDocument/2006/relationships/hyperlink" Target="https://www.basketball-reference.com/teams/MIN/2024.html?utm_source=direct&amp;utm_medium=Share&amp;utm_campaign=ShareTool" TargetMode="External"/><Relationship Id="rId893" Type="http://schemas.openxmlformats.org/officeDocument/2006/relationships/hyperlink" Target="https://www.basketball-reference.com/teams/ORL/2024.html?utm_source=direct&amp;utm_medium=Share&amp;utm_campaign=ShareTool" TargetMode="External"/><Relationship Id="rId907" Type="http://schemas.openxmlformats.org/officeDocument/2006/relationships/hyperlink" Target="https://www.basketball-reference.com/players/t/thomaca02.html?utm_source=direct&amp;utm_medium=Share&amp;utm_campaign=ShareTool" TargetMode="External"/><Relationship Id="rId36" Type="http://schemas.openxmlformats.org/officeDocument/2006/relationships/hyperlink" Target="https://www.basketball-reference.com/players/b/baileam01.html?utm_source=direct&amp;utm_medium=Share&amp;utm_campaign=ShareTool" TargetMode="External"/><Relationship Id="rId339" Type="http://schemas.openxmlformats.org/officeDocument/2006/relationships/hyperlink" Target="https://www.basketball-reference.com/teams/NYK/2024.html?utm_source=direct&amp;utm_medium=Share&amp;utm_campaign=ShareTool" TargetMode="External"/><Relationship Id="rId546" Type="http://schemas.openxmlformats.org/officeDocument/2006/relationships/hyperlink" Target="https://www.basketball-reference.com/teams/MIL/2024.html?utm_source=direct&amp;utm_medium=Share&amp;utm_campaign=ShareTool" TargetMode="External"/><Relationship Id="rId753" Type="http://schemas.openxmlformats.org/officeDocument/2006/relationships/hyperlink" Target="https://www.basketball-reference.com/players/p/pottemi01.html?utm_source=direct&amp;utm_medium=Share&amp;utm_campaign=ShareTool" TargetMode="External"/><Relationship Id="rId101" Type="http://schemas.openxmlformats.org/officeDocument/2006/relationships/hyperlink" Target="https://www.basketball-reference.com/teams/TOR/2024.html?utm_source=direct&amp;utm_medium=Share&amp;utm_campaign=ShareTool" TargetMode="External"/><Relationship Id="rId185" Type="http://schemas.openxmlformats.org/officeDocument/2006/relationships/hyperlink" Target="https://www.basketball-reference.com/players/c/colliza01.html?utm_source=direct&amp;utm_medium=Share&amp;utm_campaign=ShareTool" TargetMode="External"/><Relationship Id="rId406" Type="http://schemas.openxmlformats.org/officeDocument/2006/relationships/hyperlink" Target="https://www.basketball-reference.com/players/h/horfoal01.html?utm_source=direct&amp;utm_medium=Share&amp;utm_campaign=ShareTool" TargetMode="External"/><Relationship Id="rId960" Type="http://schemas.openxmlformats.org/officeDocument/2006/relationships/hyperlink" Target="https://www.basketball-reference.com/players/w/wagnemo01.html?utm_source=direct&amp;utm_medium=Share&amp;utm_campaign=ShareTool" TargetMode="External"/><Relationship Id="rId1036" Type="http://schemas.openxmlformats.org/officeDocument/2006/relationships/hyperlink" Target="https://www.basketball-reference.com/teams/WAS/2024.html?utm_source=direct&amp;utm_medium=Share&amp;utm_campaign=ShareTool" TargetMode="External"/><Relationship Id="rId392" Type="http://schemas.openxmlformats.org/officeDocument/2006/relationships/hyperlink" Target="https://www.basketball-reference.com/players/h/hodgedm01.html?utm_source=direct&amp;utm_medium=Share&amp;utm_campaign=ShareTool" TargetMode="External"/><Relationship Id="rId613" Type="http://schemas.openxmlformats.org/officeDocument/2006/relationships/hyperlink" Target="https://www.basketball-reference.com/teams/CLE/2024.html?utm_source=direct&amp;utm_medium=Share&amp;utm_campaign=ShareTool" TargetMode="External"/><Relationship Id="rId697" Type="http://schemas.openxmlformats.org/officeDocument/2006/relationships/hyperlink" Target="https://www.basketball-reference.com/players/n/nworajo01.html?utm_source=direct&amp;utm_medium=Share&amp;utm_campaign=ShareTool" TargetMode="External"/><Relationship Id="rId820" Type="http://schemas.openxmlformats.org/officeDocument/2006/relationships/hyperlink" Target="https://www.basketball-reference.com/teams/HOU/2024.html?utm_source=direct&amp;utm_medium=Share&amp;utm_campaign=ShareTool" TargetMode="External"/><Relationship Id="rId918" Type="http://schemas.openxmlformats.org/officeDocument/2006/relationships/hyperlink" Target="https://www.basketball-reference.com/teams/CHO/2024.html?utm_source=direct&amp;utm_medium=Share&amp;utm_campaign=ShareTool" TargetMode="External"/><Relationship Id="rId252" Type="http://schemas.openxmlformats.org/officeDocument/2006/relationships/hyperlink" Target="https://www.basketball-reference.com/players/e/edwarke02.html?utm_source=direct&amp;utm_medium=Share&amp;utm_campaign=ShareTool" TargetMode="External"/><Relationship Id="rId47" Type="http://schemas.openxmlformats.org/officeDocument/2006/relationships/hyperlink" Target="https://www.basketball-reference.com/teams/MEM/2024.html?utm_source=direct&amp;utm_medium=Share&amp;utm_campaign=ShareTool" TargetMode="External"/><Relationship Id="rId112" Type="http://schemas.openxmlformats.org/officeDocument/2006/relationships/hyperlink" Target="https://www.basketball-reference.com/players/b/bridgmi02.html?utm_source=direct&amp;utm_medium=Share&amp;utm_campaign=ShareTool" TargetMode="External"/><Relationship Id="rId557" Type="http://schemas.openxmlformats.org/officeDocument/2006/relationships/hyperlink" Target="https://www.basketball-reference.com/teams/MIA/2024.html?utm_source=direct&amp;utm_medium=Share&amp;utm_campaign=ShareTool" TargetMode="External"/><Relationship Id="rId764" Type="http://schemas.openxmlformats.org/officeDocument/2006/relationships/hyperlink" Target="https://www.basketball-reference.com/teams/BOS/2024.html?utm_source=direct&amp;utm_medium=Share&amp;utm_campaign=ShareTool" TargetMode="External"/><Relationship Id="rId971" Type="http://schemas.openxmlformats.org/officeDocument/2006/relationships/hyperlink" Target="https://www.basketball-reference.com/teams/OKC/2024.html?utm_source=direct&amp;utm_medium=Share&amp;utm_campaign=ShareTool" TargetMode="External"/><Relationship Id="rId196" Type="http://schemas.openxmlformats.org/officeDocument/2006/relationships/hyperlink" Target="https://www.basketball-reference.com/players/c/craigto01.html?utm_source=direct&amp;utm_medium=Share&amp;utm_campaign=ShareTool" TargetMode="External"/><Relationship Id="rId417" Type="http://schemas.openxmlformats.org/officeDocument/2006/relationships/hyperlink" Target="https://www.basketball-reference.com/teams/SAC/2024.html?utm_source=direct&amp;utm_medium=Share&amp;utm_campaign=ShareTool" TargetMode="External"/><Relationship Id="rId624" Type="http://schemas.openxmlformats.org/officeDocument/2006/relationships/hyperlink" Target="https://www.basketball-reference.com/players/m/millele01.html?utm_source=direct&amp;utm_medium=Share&amp;utm_campaign=ShareTool" TargetMode="External"/><Relationship Id="rId831" Type="http://schemas.openxmlformats.org/officeDocument/2006/relationships/hyperlink" Target="https://www.basketball-reference.com/players/s/schofad01.html?utm_source=direct&amp;utm_medium=Share&amp;utm_campaign=ShareTool" TargetMode="External"/><Relationship Id="rId263" Type="http://schemas.openxmlformats.org/officeDocument/2006/relationships/hyperlink" Target="https://www.basketball-reference.com/teams/ATL/2024.html?utm_source=direct&amp;utm_medium=Share&amp;utm_campaign=ShareTool" TargetMode="External"/><Relationship Id="rId470" Type="http://schemas.openxmlformats.org/officeDocument/2006/relationships/hyperlink" Target="https://www.basketball-reference.com/players/j/johnske08.html?utm_source=direct&amp;utm_medium=Share&amp;utm_campaign=ShareTool" TargetMode="External"/><Relationship Id="rId929" Type="http://schemas.openxmlformats.org/officeDocument/2006/relationships/hyperlink" Target="https://www.basketball-reference.com/players/t/townska01.html?utm_source=direct&amp;utm_medium=Share&amp;utm_campaign=ShareTool" TargetMode="External"/><Relationship Id="rId58" Type="http://schemas.openxmlformats.org/officeDocument/2006/relationships/hyperlink" Target="https://www.basketball-reference.com/teams/SAS/2024.html?utm_source=direct&amp;utm_medium=Share&amp;utm_campaign=ShareTool" TargetMode="External"/><Relationship Id="rId123" Type="http://schemas.openxmlformats.org/officeDocument/2006/relationships/hyperlink" Target="https://www.basketball-reference.com/players/b/brownch02.html?utm_source=direct&amp;utm_medium=Share&amp;utm_campaign=ShareTool" TargetMode="External"/><Relationship Id="rId330" Type="http://schemas.openxmlformats.org/officeDocument/2006/relationships/hyperlink" Target="https://www.basketball-reference.com/players/g/greenja05.html?utm_source=direct&amp;utm_medium=Share&amp;utm_campaign=ShareTool" TargetMode="External"/><Relationship Id="rId568" Type="http://schemas.openxmlformats.org/officeDocument/2006/relationships/hyperlink" Target="https://www.basketball-reference.com/players/m/manntr01.html?utm_source=direct&amp;utm_medium=Share&amp;utm_campaign=ShareTool" TargetMode="External"/><Relationship Id="rId775" Type="http://schemas.openxmlformats.org/officeDocument/2006/relationships/hyperlink" Target="https://www.basketball-reference.com/teams/NYK/2024.html?utm_source=direct&amp;utm_medium=Share&amp;utm_campaign=ShareTool" TargetMode="External"/><Relationship Id="rId982" Type="http://schemas.openxmlformats.org/officeDocument/2006/relationships/hyperlink" Target="https://www.basketball-reference.com/players/w/watfotr01.html?utm_source=direct&amp;utm_medium=Share&amp;utm_campaign=ShareTool" TargetMode="External"/><Relationship Id="rId428" Type="http://schemas.openxmlformats.org/officeDocument/2006/relationships/hyperlink" Target="https://www.basketball-reference.com/players/i/ingrabr01.html?utm_source=direct&amp;utm_medium=Share&amp;utm_campaign=ShareTool" TargetMode="External"/><Relationship Id="rId635" Type="http://schemas.openxmlformats.org/officeDocument/2006/relationships/hyperlink" Target="https://www.basketball-reference.com/teams/MIN/2024.html?utm_source=direct&amp;utm_medium=Share&amp;utm_campaign=ShareTool" TargetMode="External"/><Relationship Id="rId842" Type="http://schemas.openxmlformats.org/officeDocument/2006/relationships/hyperlink" Target="https://www.basketball-reference.com/teams/UTA/2024.html?utm_source=direct&amp;utm_medium=Share&amp;utm_campaign=ShareTool" TargetMode="External"/><Relationship Id="rId274" Type="http://schemas.openxmlformats.org/officeDocument/2006/relationships/hyperlink" Target="https://www.basketball-reference.com/teams/NYK/2024.html?utm_source=direct&amp;utm_medium=Share&amp;utm_campaign=ShareTool" TargetMode="External"/><Relationship Id="rId481" Type="http://schemas.openxmlformats.org/officeDocument/2006/relationships/hyperlink" Target="https://www.basketball-reference.com/teams/NOP/2024.html?utm_source=direct&amp;utm_medium=Share&amp;utm_campaign=ShareTool" TargetMode="External"/><Relationship Id="rId702" Type="http://schemas.openxmlformats.org/officeDocument/2006/relationships/hyperlink" Target="https://www.basketball-reference.com/players/o/okogijo01.html?utm_source=direct&amp;utm_medium=Share&amp;utm_campaign=ShareTool" TargetMode="External"/><Relationship Id="rId69" Type="http://schemas.openxmlformats.org/officeDocument/2006/relationships/hyperlink" Target="https://www.basketball-reference.com/teams/MIL/2024.html?utm_source=direct&amp;utm_medium=Share&amp;utm_campaign=ShareTool" TargetMode="External"/><Relationship Id="rId134" Type="http://schemas.openxmlformats.org/officeDocument/2006/relationships/hyperlink" Target="https://www.basketball-reference.com/teams/POR/2024.html?utm_source=direct&amp;utm_medium=Share&amp;utm_campaign=ShareTool" TargetMode="External"/><Relationship Id="rId579" Type="http://schemas.openxmlformats.org/officeDocument/2006/relationships/hyperlink" Target="https://www.basketball-reference.com/teams/CHO/2024.html?utm_source=direct&amp;utm_medium=Share&amp;utm_campaign=ShareTool" TargetMode="External"/><Relationship Id="rId786" Type="http://schemas.openxmlformats.org/officeDocument/2006/relationships/hyperlink" Target="https://www.basketball-reference.com/players/r/rhodeja01.html?utm_source=direct&amp;utm_medium=Share&amp;utm_campaign=ShareTool" TargetMode="External"/><Relationship Id="rId993" Type="http://schemas.openxmlformats.org/officeDocument/2006/relationships/hyperlink" Target="https://www.basketball-reference.com/teams/CHI/2024.html?utm_source=direct&amp;utm_medium=Share&amp;utm_campaign=ShareTool" TargetMode="External"/><Relationship Id="rId341" Type="http://schemas.openxmlformats.org/officeDocument/2006/relationships/hyperlink" Target="https://www.basketball-reference.com/teams/ATL/2024.html?utm_source=direct&amp;utm_medium=Share&amp;utm_campaign=ShareTool" TargetMode="External"/><Relationship Id="rId439" Type="http://schemas.openxmlformats.org/officeDocument/2006/relationships/hyperlink" Target="https://www.basketball-reference.com/teams/MEM/2024.html?utm_source=direct&amp;utm_medium=Share&amp;utm_campaign=ShareTool" TargetMode="External"/><Relationship Id="rId646" Type="http://schemas.openxmlformats.org/officeDocument/2006/relationships/hyperlink" Target="https://www.basketball-reference.com/players/m/moodymo01.html?utm_source=direct&amp;utm_medium=Share&amp;utm_campaign=ShareTool" TargetMode="External"/><Relationship Id="rId201" Type="http://schemas.openxmlformats.org/officeDocument/2006/relationships/hyperlink" Target="https://www.basketball-reference.com/teams/DET/2024.html?utm_source=direct&amp;utm_medium=Share&amp;utm_campaign=ShareTool" TargetMode="External"/><Relationship Id="rId285" Type="http://schemas.openxmlformats.org/officeDocument/2006/relationships/hyperlink" Target="https://www.basketball-reference.com/players/g/gallida01.html?utm_source=direct&amp;utm_medium=Share&amp;utm_campaign=ShareTool" TargetMode="External"/><Relationship Id="rId506" Type="http://schemas.openxmlformats.org/officeDocument/2006/relationships/hyperlink" Target="https://www.basketball-reference.com/players/k/konchjo01.html?utm_source=direct&amp;utm_medium=Share&amp;utm_campaign=ShareTool" TargetMode="External"/><Relationship Id="rId853" Type="http://schemas.openxmlformats.org/officeDocument/2006/relationships/hyperlink" Target="https://www.basketball-reference.com/teams/BRK/2024.html?utm_source=direct&amp;utm_medium=Share&amp;utm_campaign=ShareTool" TargetMode="External"/><Relationship Id="rId492" Type="http://schemas.openxmlformats.org/officeDocument/2006/relationships/hyperlink" Target="https://www.basketball-reference.com/players/j/juzanjo01.html?utm_source=direct&amp;utm_medium=Share&amp;utm_campaign=ShareTool" TargetMode="External"/><Relationship Id="rId713" Type="http://schemas.openxmlformats.org/officeDocument/2006/relationships/hyperlink" Target="https://www.basketball-reference.com/teams/SAS/2024.html?utm_source=direct&amp;utm_medium=Share&amp;utm_campaign=ShareTool" TargetMode="External"/><Relationship Id="rId797" Type="http://schemas.openxmlformats.org/officeDocument/2006/relationships/hyperlink" Target="https://www.basketball-reference.com/teams/NYK/2024.html?utm_source=direct&amp;utm_medium=Share&amp;utm_campaign=ShareTool" TargetMode="External"/><Relationship Id="rId920" Type="http://schemas.openxmlformats.org/officeDocument/2006/relationships/hyperlink" Target="https://www.basketball-reference.com/teams/POR/2024.html?utm_source=direct&amp;utm_medium=Share&amp;utm_campaign=ShareTool" TargetMode="External"/><Relationship Id="rId145" Type="http://schemas.openxmlformats.org/officeDocument/2006/relationships/hyperlink" Target="https://www.basketball-reference.com/players/b/burksal01.html?utm_source=direct&amp;utm_medium=Share&amp;utm_campaign=ShareTool" TargetMode="External"/><Relationship Id="rId352" Type="http://schemas.openxmlformats.org/officeDocument/2006/relationships/hyperlink" Target="https://www.basketball-reference.com/players/h/hardyja02.html?utm_source=direct&amp;utm_medium=Share&amp;utm_campaign=ShareTool" TargetMode="External"/><Relationship Id="rId212" Type="http://schemas.openxmlformats.org/officeDocument/2006/relationships/hyperlink" Target="https://www.basketball-reference.com/players/d/davisjd01.html?utm_source=direct&amp;utm_medium=Share&amp;utm_campaign=ShareTool" TargetMode="External"/><Relationship Id="rId657" Type="http://schemas.openxmlformats.org/officeDocument/2006/relationships/hyperlink" Target="https://www.basketball-reference.com/teams/PHI/2024.html?utm_source=direct&amp;utm_medium=Share&amp;utm_campaign=ShareTool" TargetMode="External"/><Relationship Id="rId864" Type="http://schemas.openxmlformats.org/officeDocument/2006/relationships/hyperlink" Target="https://www.basketball-reference.com/players/s/smartma01.html?utm_source=direct&amp;utm_medium=Share&amp;utm_campaign=ShareTool" TargetMode="External"/><Relationship Id="rId296" Type="http://schemas.openxmlformats.org/officeDocument/2006/relationships/hyperlink" Target="https://www.basketball-reference.com/players/g/georgpa01.html?utm_source=direct&amp;utm_medium=Share&amp;utm_campaign=ShareTool" TargetMode="External"/><Relationship Id="rId517" Type="http://schemas.openxmlformats.org/officeDocument/2006/relationships/hyperlink" Target="https://www.basketball-reference.com/teams/HOU/2024.html?utm_source=direct&amp;utm_medium=Share&amp;utm_campaign=ShareTool" TargetMode="External"/><Relationship Id="rId724" Type="http://schemas.openxmlformats.org/officeDocument/2006/relationships/hyperlink" Target="https://www.basketball-reference.com/players/p/petrufi01.html?utm_source=direct&amp;utm_medium=Share&amp;utm_campaign=ShareTool" TargetMode="External"/><Relationship Id="rId931" Type="http://schemas.openxmlformats.org/officeDocument/2006/relationships/hyperlink" Target="https://www.basketball-reference.com/players/t/trentga02.html?utm_source=direct&amp;utm_medium=Share&amp;utm_campaign=ShareTool" TargetMode="External"/><Relationship Id="rId60" Type="http://schemas.openxmlformats.org/officeDocument/2006/relationships/hyperlink" Target="https://www.basketball-reference.com/teams/CLE/2024.html?utm_source=direct&amp;utm_medium=Share&amp;utm_campaign=ShareTool" TargetMode="External"/><Relationship Id="rId156" Type="http://schemas.openxmlformats.org/officeDocument/2006/relationships/hyperlink" Target="https://www.basketball-reference.com/teams/POR/2024.html?utm_source=direct&amp;utm_medium=Share&amp;utm_campaign=ShareTool" TargetMode="External"/><Relationship Id="rId363" Type="http://schemas.openxmlformats.org/officeDocument/2006/relationships/hyperlink" Target="https://www.basketball-reference.com/teams/PHI/2024.html?utm_source=direct&amp;utm_medium=Share&amp;utm_campaign=ShareTool" TargetMode="External"/><Relationship Id="rId570" Type="http://schemas.openxmlformats.org/officeDocument/2006/relationships/hyperlink" Target="https://www.basketball-reference.com/players/m/marjabo01.html?utm_source=direct&amp;utm_medium=Share&amp;utm_campaign=ShareTool" TargetMode="External"/><Relationship Id="rId1007" Type="http://schemas.openxmlformats.org/officeDocument/2006/relationships/hyperlink" Target="https://www.basketball-reference.com/teams/DAL/2024.html?utm_source=direct&amp;utm_medium=Share&amp;utm_campaign=ShareTool" TargetMode="External"/><Relationship Id="rId223" Type="http://schemas.openxmlformats.org/officeDocument/2006/relationships/hyperlink" Target="https://www.basketball-reference.com/teams/WAS/2024.html?utm_source=direct&amp;utm_medium=Share&amp;utm_campaign=ShareTool" TargetMode="External"/><Relationship Id="rId430" Type="http://schemas.openxmlformats.org/officeDocument/2006/relationships/hyperlink" Target="https://www.basketball-reference.com/players/i/irvinky01.html?utm_source=direct&amp;utm_medium=Share&amp;utm_campaign=ShareTool" TargetMode="External"/><Relationship Id="rId668" Type="http://schemas.openxmlformats.org/officeDocument/2006/relationships/hyperlink" Target="https://www.basketball-reference.com/players/m/murrake02.html?utm_source=direct&amp;utm_medium=Share&amp;utm_campaign=ShareTool" TargetMode="External"/><Relationship Id="rId875" Type="http://schemas.openxmlformats.org/officeDocument/2006/relationships/hyperlink" Target="https://www.basketball-reference.com/teams/IND/2024.html?utm_source=direct&amp;utm_medium=Share&amp;utm_campaign=ShareTool" TargetMode="External"/><Relationship Id="rId18" Type="http://schemas.openxmlformats.org/officeDocument/2006/relationships/hyperlink" Target="https://www.basketball-reference.com/players/a/antetgi01.html?utm_source=direct&amp;utm_medium=Share&amp;utm_campaign=ShareTool" TargetMode="External"/><Relationship Id="rId528" Type="http://schemas.openxmlformats.org/officeDocument/2006/relationships/hyperlink" Target="https://www.basketball-reference.com/players/l/leonaka01.html?utm_source=direct&amp;utm_medium=Share&amp;utm_campaign=ShareTool" TargetMode="External"/><Relationship Id="rId735" Type="http://schemas.openxmlformats.org/officeDocument/2006/relationships/hyperlink" Target="https://www.basketball-reference.com/players/p/poeltja01.html?utm_source=direct&amp;utm_medium=Share&amp;utm_campaign=ShareTool" TargetMode="External"/><Relationship Id="rId942" Type="http://schemas.openxmlformats.org/officeDocument/2006/relationships/hyperlink" Target="https://www.basketball-reference.com/players/v/valanjo01.html?utm_source=direct&amp;utm_medium=Share&amp;utm_campaign=ShareTool" TargetMode="External"/><Relationship Id="rId167" Type="http://schemas.openxmlformats.org/officeDocument/2006/relationships/hyperlink" Target="https://www.basketball-reference.com/players/c/cazalma01.html?utm_source=direct&amp;utm_medium=Share&amp;utm_campaign=ShareTool" TargetMode="External"/><Relationship Id="rId374" Type="http://schemas.openxmlformats.org/officeDocument/2006/relationships/hyperlink" Target="https://www.basketball-reference.com/players/h/hayesja02.html?utm_source=direct&amp;utm_medium=Share&amp;utm_campaign=ShareTool" TargetMode="External"/><Relationship Id="rId581" Type="http://schemas.openxmlformats.org/officeDocument/2006/relationships/hyperlink" Target="https://www.basketball-reference.com/players/m/mathega01.html?utm_source=direct&amp;utm_medium=Share&amp;utm_campaign=ShareTool" TargetMode="External"/><Relationship Id="rId1018" Type="http://schemas.openxmlformats.org/officeDocument/2006/relationships/hyperlink" Target="https://www.basketball-reference.com/players/w/willipa01.html?utm_source=direct&amp;utm_medium=Share&amp;utm_campaign=ShareTool" TargetMode="External"/><Relationship Id="rId71" Type="http://schemas.openxmlformats.org/officeDocument/2006/relationships/hyperlink" Target="https://www.basketball-reference.com/teams/WAS/2024.html?utm_source=direct&amp;utm_medium=Share&amp;utm_campaign=ShareTool" TargetMode="External"/><Relationship Id="rId234" Type="http://schemas.openxmlformats.org/officeDocument/2006/relationships/hyperlink" Target="https://www.basketball-reference.com/players/d/dortlu01.html?utm_source=direct&amp;utm_medium=Share&amp;utm_campaign=ShareTool" TargetMode="External"/><Relationship Id="rId679" Type="http://schemas.openxmlformats.org/officeDocument/2006/relationships/hyperlink" Target="https://www.basketball-reference.com/players/n/nembhan01.html?utm_source=direct&amp;utm_medium=Share&amp;utm_campaign=ShareTool" TargetMode="External"/><Relationship Id="rId802" Type="http://schemas.openxmlformats.org/officeDocument/2006/relationships/hyperlink" Target="https://www.basketball-reference.com/players/r/roddyda01.html?utm_source=direct&amp;utm_medium=Share&amp;utm_campaign=ShareTool" TargetMode="External"/><Relationship Id="rId886" Type="http://schemas.openxmlformats.org/officeDocument/2006/relationships/hyperlink" Target="https://www.basketball-reference.com/players/s/stewais01.html?utm_source=direct&amp;utm_medium=Share&amp;utm_campaign=ShareTool" TargetMode="External"/><Relationship Id="rId2" Type="http://schemas.openxmlformats.org/officeDocument/2006/relationships/hyperlink" Target="https://www.basketball-reference.com/players/a/adebaba01.html?utm_source=direct&amp;utm_medium=Share&amp;utm_campaign=ShareTool" TargetMode="External"/><Relationship Id="rId29" Type="http://schemas.openxmlformats.org/officeDocument/2006/relationships/hyperlink" Target="https://www.basketball-reference.com/players/a/aytonde01.html?utm_source=direct&amp;utm_medium=Share&amp;utm_campaign=ShareTool" TargetMode="External"/><Relationship Id="rId441" Type="http://schemas.openxmlformats.org/officeDocument/2006/relationships/hyperlink" Target="https://www.basketball-reference.com/teams/IND/2024.html?utm_source=direct&amp;utm_medium=Share&amp;utm_campaign=ShareTool" TargetMode="External"/><Relationship Id="rId539" Type="http://schemas.openxmlformats.org/officeDocument/2006/relationships/hyperlink" Target="https://www.basketball-reference.com/players/l/littlna01.html?utm_source=direct&amp;utm_medium=Share&amp;utm_campaign=ShareTool" TargetMode="External"/><Relationship Id="rId746" Type="http://schemas.openxmlformats.org/officeDocument/2006/relationships/hyperlink" Target="https://www.basketball-reference.com/teams/DEN/2024.html?utm_source=direct&amp;utm_medium=Share&amp;utm_campaign=ShareTool" TargetMode="External"/><Relationship Id="rId178" Type="http://schemas.openxmlformats.org/officeDocument/2006/relationships/hyperlink" Target="https://www.basketball-reference.com/teams/BRK/2024.html?utm_source=direct&amp;utm_medium=Share&amp;utm_campaign=ShareTool" TargetMode="External"/><Relationship Id="rId301" Type="http://schemas.openxmlformats.org/officeDocument/2006/relationships/hyperlink" Target="https://www.basketball-reference.com/teams/OKC/2024.html?utm_source=direct&amp;utm_medium=Share&amp;utm_campaign=ShareTool" TargetMode="External"/><Relationship Id="rId953" Type="http://schemas.openxmlformats.org/officeDocument/2006/relationships/hyperlink" Target="https://www.basketball-reference.com/teams/LAL/2024.html?utm_source=direct&amp;utm_medium=Share&amp;utm_campaign=ShareTool" TargetMode="External"/><Relationship Id="rId1029" Type="http://schemas.openxmlformats.org/officeDocument/2006/relationships/hyperlink" Target="https://www.basketball-reference.com/teams/BRK/2024.html?utm_source=direct&amp;utm_medium=Share&amp;utm_campaign=ShareTool" TargetMode="External"/><Relationship Id="rId82" Type="http://schemas.openxmlformats.org/officeDocument/2006/relationships/hyperlink" Target="https://www.basketball-reference.com/players/b/biyombi01.html?utm_source=direct&amp;utm_medium=Share&amp;utm_campaign=ShareTool" TargetMode="External"/><Relationship Id="rId385" Type="http://schemas.openxmlformats.org/officeDocument/2006/relationships/hyperlink" Target="https://www.basketball-reference.com/teams/MIA/2024.html?utm_source=direct&amp;utm_medium=Share&amp;utm_campaign=ShareTool" TargetMode="External"/><Relationship Id="rId592" Type="http://schemas.openxmlformats.org/officeDocument/2006/relationships/hyperlink" Target="https://www.basketball-reference.com/players/m/mccolcj01.html?utm_source=direct&amp;utm_medium=Share&amp;utm_campaign=ShareTool" TargetMode="External"/><Relationship Id="rId606" Type="http://schemas.openxmlformats.org/officeDocument/2006/relationships/hyperlink" Target="https://www.basketball-reference.com/players/m/mclaujo01.html?utm_source=direct&amp;utm_medium=Share&amp;utm_campaign=ShareTool" TargetMode="External"/><Relationship Id="rId813" Type="http://schemas.openxmlformats.org/officeDocument/2006/relationships/hyperlink" Target="https://www.basketball-reference.com/players/r/ryanma01.html?utm_source=direct&amp;utm_medium=Share&amp;utm_campaign=ShareTool" TargetMode="External"/><Relationship Id="rId245" Type="http://schemas.openxmlformats.org/officeDocument/2006/relationships/hyperlink" Target="https://www.basketball-reference.com/teams/PHO/2024.html?utm_source=direct&amp;utm_medium=Share&amp;utm_campaign=ShareTool" TargetMode="External"/><Relationship Id="rId452" Type="http://schemas.openxmlformats.org/officeDocument/2006/relationships/hyperlink" Target="https://www.basketball-reference.com/players/j/jeffrda01.html?utm_source=direct&amp;utm_medium=Share&amp;utm_campaign=ShareTool" TargetMode="External"/><Relationship Id="rId897" Type="http://schemas.openxmlformats.org/officeDocument/2006/relationships/hyperlink" Target="https://www.basketball-reference.com/teams/HOU/2024.html?utm_source=direct&amp;utm_medium=Share&amp;utm_campaign=ShareTool" TargetMode="External"/><Relationship Id="rId105" Type="http://schemas.openxmlformats.org/officeDocument/2006/relationships/hyperlink" Target="https://www.basketball-reference.com/teams/POR/2024.html?utm_source=direct&amp;utm_medium=Share&amp;utm_campaign=ShareTool" TargetMode="External"/><Relationship Id="rId312" Type="http://schemas.openxmlformats.org/officeDocument/2006/relationships/hyperlink" Target="https://www.basketball-reference.com/players/g/goberru01.html?utm_source=direct&amp;utm_medium=Share&amp;utm_campaign=ShareTool" TargetMode="External"/><Relationship Id="rId757" Type="http://schemas.openxmlformats.org/officeDocument/2006/relationships/hyperlink" Target="https://www.basketball-reference.com/players/p/powelno01.html?utm_source=direct&amp;utm_medium=Share&amp;utm_campaign=ShareTool" TargetMode="External"/><Relationship Id="rId964" Type="http://schemas.openxmlformats.org/officeDocument/2006/relationships/hyperlink" Target="https://www.basketball-reference.com/players/w/walkeja01.html?utm_source=direct&amp;utm_medium=Share&amp;utm_campaign=ShareTool" TargetMode="External"/><Relationship Id="rId93" Type="http://schemas.openxmlformats.org/officeDocument/2006/relationships/hyperlink" Target="https://www.basketball-reference.com/teams/PHO/2024.html?utm_source=direct&amp;utm_medium=Share&amp;utm_campaign=ShareTool" TargetMode="External"/><Relationship Id="rId189" Type="http://schemas.openxmlformats.org/officeDocument/2006/relationships/hyperlink" Target="https://www.basketball-reference.com/players/c/connapa01.html?utm_source=direct&amp;utm_medium=Share&amp;utm_campaign=ShareTool" TargetMode="External"/><Relationship Id="rId396" Type="http://schemas.openxmlformats.org/officeDocument/2006/relationships/hyperlink" Target="https://www.basketball-reference.com/players/h/holidjr01.html?utm_source=direct&amp;utm_medium=Share&amp;utm_campaign=ShareTool" TargetMode="External"/><Relationship Id="rId617" Type="http://schemas.openxmlformats.org/officeDocument/2006/relationships/hyperlink" Target="https://www.basketball-reference.com/teams/OKC/2024.html?utm_source=direct&amp;utm_medium=Share&amp;utm_campaign=ShareTool" TargetMode="External"/><Relationship Id="rId824" Type="http://schemas.openxmlformats.org/officeDocument/2006/relationships/hyperlink" Target="https://www.basketball-reference.com/teams/GSW/2024.html?utm_source=direct&amp;utm_medium=Share&amp;utm_campaign=ShareTool" TargetMode="External"/><Relationship Id="rId256" Type="http://schemas.openxmlformats.org/officeDocument/2006/relationships/hyperlink" Target="https://www.basketball-reference.com/players/e/embiijo01.html?utm_source=direct&amp;utm_medium=Share&amp;utm_campaign=ShareTool" TargetMode="External"/><Relationship Id="rId463" Type="http://schemas.openxmlformats.org/officeDocument/2006/relationships/hyperlink" Target="https://www.basketball-reference.com/teams/ATL/2024.html?utm_source=direct&amp;utm_medium=Share&amp;utm_campaign=ShareTool" TargetMode="External"/><Relationship Id="rId670" Type="http://schemas.openxmlformats.org/officeDocument/2006/relationships/hyperlink" Target="https://www.basketball-reference.com/players/m/murrakr01.html?utm_source=direct&amp;utm_medium=Share&amp;utm_campaign=ShareTool" TargetMode="External"/><Relationship Id="rId116" Type="http://schemas.openxmlformats.org/officeDocument/2006/relationships/hyperlink" Target="https://www.basketball-reference.com/players/b/brogdma01.html?utm_source=direct&amp;utm_medium=Share&amp;utm_campaign=ShareTool" TargetMode="External"/><Relationship Id="rId323" Type="http://schemas.openxmlformats.org/officeDocument/2006/relationships/hyperlink" Target="https://www.basketball-reference.com/teams/POR/2024.html?utm_source=direct&amp;utm_medium=Share&amp;utm_campaign=ShareTool" TargetMode="External"/><Relationship Id="rId530" Type="http://schemas.openxmlformats.org/officeDocument/2006/relationships/hyperlink" Target="https://www.basketball-reference.com/players/l/leverca01.html?utm_source=direct&amp;utm_medium=Share&amp;utm_campaign=ShareTool" TargetMode="External"/><Relationship Id="rId768" Type="http://schemas.openxmlformats.org/officeDocument/2006/relationships/hyperlink" Target="https://www.basketball-reference.com/teams/ORL/2024.html?utm_source=direct&amp;utm_medium=Share&amp;utm_campaign=ShareTool" TargetMode="External"/><Relationship Id="rId975" Type="http://schemas.openxmlformats.org/officeDocument/2006/relationships/hyperlink" Target="https://www.basketball-reference.com/teams/CHO/2024.html?utm_source=direct&amp;utm_medium=Share&amp;utm_campaign=ShareTool" TargetMode="External"/><Relationship Id="rId20" Type="http://schemas.openxmlformats.org/officeDocument/2006/relationships/hyperlink" Target="https://www.basketball-reference.com/players/a/antetth01.html?utm_source=direct&amp;utm_medium=Share&amp;utm_campaign=ShareTool" TargetMode="External"/><Relationship Id="rId628" Type="http://schemas.openxmlformats.org/officeDocument/2006/relationships/hyperlink" Target="https://www.basketball-reference.com/players/m/millspa02.html?utm_source=direct&amp;utm_medium=Share&amp;utm_campaign=ShareTool" TargetMode="External"/><Relationship Id="rId835" Type="http://schemas.openxmlformats.org/officeDocument/2006/relationships/hyperlink" Target="https://www.basketball-reference.com/players/s/seabrde01.html?utm_source=direct&amp;utm_medium=Share&amp;utm_campaign=ShareTool" TargetMode="External"/><Relationship Id="rId267" Type="http://schemas.openxmlformats.org/officeDocument/2006/relationships/hyperlink" Target="https://www.basketball-reference.com/players/f/fontesi01.html?utm_source=direct&amp;utm_medium=Share&amp;utm_campaign=ShareTool" TargetMode="External"/><Relationship Id="rId474" Type="http://schemas.openxmlformats.org/officeDocument/2006/relationships/hyperlink" Target="https://www.basketball-reference.com/players/j/jonesco02.html?utm_source=direct&amp;utm_medium=Share&amp;utm_campaign=ShareTool" TargetMode="External"/><Relationship Id="rId1020" Type="http://schemas.openxmlformats.org/officeDocument/2006/relationships/hyperlink" Target="https://www.basketball-reference.com/players/w/williro04.html?utm_source=direct&amp;utm_medium=Share&amp;utm_campaign=ShareTool" TargetMode="External"/><Relationship Id="rId127" Type="http://schemas.openxmlformats.org/officeDocument/2006/relationships/hyperlink" Target="https://www.basketball-reference.com/players/b/brownja02.html?utm_source=direct&amp;utm_medium=Share&amp;utm_campaign=ShareTool" TargetMode="External"/><Relationship Id="rId681" Type="http://schemas.openxmlformats.org/officeDocument/2006/relationships/hyperlink" Target="https://www.basketball-reference.com/players/n/nesmiaa01.html?utm_source=direct&amp;utm_medium=Share&amp;utm_campaign=ShareTool" TargetMode="External"/><Relationship Id="rId779" Type="http://schemas.openxmlformats.org/officeDocument/2006/relationships/hyperlink" Target="https://www.basketball-reference.com/teams/LAL/2024.html?utm_source=direct&amp;utm_medium=Share&amp;utm_campaign=ShareTool" TargetMode="External"/><Relationship Id="rId902" Type="http://schemas.openxmlformats.org/officeDocument/2006/relationships/hyperlink" Target="https://www.basketball-reference.com/players/t/templga01.html?utm_source=direct&amp;utm_medium=Share&amp;utm_campaign=ShareTool" TargetMode="External"/><Relationship Id="rId986" Type="http://schemas.openxmlformats.org/officeDocument/2006/relationships/hyperlink" Target="https://www.basketball-reference.com/players/w/wembavi01.html?utm_source=direct&amp;utm_medium=Share&amp;utm_campaign=ShareTool" TargetMode="External"/><Relationship Id="rId31" Type="http://schemas.openxmlformats.org/officeDocument/2006/relationships/hyperlink" Target="https://www.basketball-reference.com/players/a/azubuud01.html?utm_source=direct&amp;utm_medium=Share&amp;utm_campaign=ShareTool" TargetMode="External"/><Relationship Id="rId334" Type="http://schemas.openxmlformats.org/officeDocument/2006/relationships/hyperlink" Target="https://www.basketball-reference.com/players/g/greenjo02.html?utm_source=direct&amp;utm_medium=Share&amp;utm_campaign=ShareTool" TargetMode="External"/><Relationship Id="rId541" Type="http://schemas.openxmlformats.org/officeDocument/2006/relationships/hyperlink" Target="https://www.basketball-reference.com/players/l/livelde01.html?utm_source=direct&amp;utm_medium=Share&amp;utm_campaign=ShareTool" TargetMode="External"/><Relationship Id="rId639" Type="http://schemas.openxmlformats.org/officeDocument/2006/relationships/hyperlink" Target="https://www.basketball-reference.com/teams/CLE/2024.html?utm_source=direct&amp;utm_medium=Share&amp;utm_campaign=ShareTool" TargetMode="External"/><Relationship Id="rId180" Type="http://schemas.openxmlformats.org/officeDocument/2006/relationships/hyperlink" Target="https://www.basketball-reference.com/teams/BRK/2024.html?utm_source=direct&amp;utm_medium=Share&amp;utm_campaign=ShareTool" TargetMode="External"/><Relationship Id="rId278" Type="http://schemas.openxmlformats.org/officeDocument/2006/relationships/hyperlink" Target="https://www.basketball-reference.com/teams/TOR/2024.html?utm_source=direct&amp;utm_medium=Share&amp;utm_campaign=ShareTool" TargetMode="External"/><Relationship Id="rId401" Type="http://schemas.openxmlformats.org/officeDocument/2006/relationships/hyperlink" Target="https://www.basketball-reference.com/teams/DAL/2024.html?utm_source=direct&amp;utm_medium=Share&amp;utm_campaign=ShareTool" TargetMode="External"/><Relationship Id="rId846" Type="http://schemas.openxmlformats.org/officeDocument/2006/relationships/hyperlink" Target="https://www.basketball-reference.com/teams/BRK/2024.html?utm_source=direct&amp;utm_medium=Share&amp;utm_campaign=ShareTool" TargetMode="External"/><Relationship Id="rId1031" Type="http://schemas.openxmlformats.org/officeDocument/2006/relationships/hyperlink" Target="https://www.basketball-reference.com/players/w/wisemja01.html?utm_source=direct&amp;utm_medium=Share&amp;utm_campaign=ShareTool" TargetMode="External"/><Relationship Id="rId485" Type="http://schemas.openxmlformats.org/officeDocument/2006/relationships/hyperlink" Target="https://www.basketball-reference.com/teams/WAS/2024.html?utm_source=direct&amp;utm_medium=Share&amp;utm_campaign=ShareTool" TargetMode="External"/><Relationship Id="rId692" Type="http://schemas.openxmlformats.org/officeDocument/2006/relationships/hyperlink" Target="https://www.basketball-reference.com/teams/TOR/2024.html?utm_source=direct&amp;utm_medium=Share&amp;utm_campaign=ShareTool" TargetMode="External"/><Relationship Id="rId706" Type="http://schemas.openxmlformats.org/officeDocument/2006/relationships/hyperlink" Target="https://www.basketball-reference.com/players/o/okorois01.html?utm_source=direct&amp;utm_medium=Share&amp;utm_campaign=ShareTool" TargetMode="External"/><Relationship Id="rId913" Type="http://schemas.openxmlformats.org/officeDocument/2006/relationships/hyperlink" Target="https://www.basketball-reference.com/players/t/thompkl01.html?utm_source=direct&amp;utm_medium=Share&amp;utm_campaign=ShareTool" TargetMode="External"/><Relationship Id="rId42" Type="http://schemas.openxmlformats.org/officeDocument/2006/relationships/hyperlink" Target="https://www.basketball-reference.com/players/b/bambamo01.html?utm_source=direct&amp;utm_medium=Share&amp;utm_campaign=ShareTool" TargetMode="External"/><Relationship Id="rId138" Type="http://schemas.openxmlformats.org/officeDocument/2006/relationships/hyperlink" Target="https://www.basketball-reference.com/teams/NYK/2024.html?utm_source=direct&amp;utm_medium=Share&amp;utm_campaign=ShareTool" TargetMode="External"/><Relationship Id="rId345" Type="http://schemas.openxmlformats.org/officeDocument/2006/relationships/hyperlink" Target="https://www.basketball-reference.com/teams/IND/2024.html?utm_source=direct&amp;utm_medium=Share&amp;utm_campaign=ShareTool" TargetMode="External"/><Relationship Id="rId552" Type="http://schemas.openxmlformats.org/officeDocument/2006/relationships/hyperlink" Target="https://www.basketball-reference.com/players/l/lopezro01.html?utm_source=direct&amp;utm_medium=Share&amp;utm_campaign=ShareTool" TargetMode="External"/><Relationship Id="rId997" Type="http://schemas.openxmlformats.org/officeDocument/2006/relationships/hyperlink" Target="https://www.basketball-reference.com/teams/HOU/2024.html?utm_source=direct&amp;utm_medium=Share&amp;utm_campaign=ShareTool" TargetMode="External"/><Relationship Id="rId191" Type="http://schemas.openxmlformats.org/officeDocument/2006/relationships/hyperlink" Target="https://www.basketball-reference.com/players/c/coulibi01.html?utm_source=direct&amp;utm_medium=Share&amp;utm_campaign=ShareTool" TargetMode="External"/><Relationship Id="rId205" Type="http://schemas.openxmlformats.org/officeDocument/2006/relationships/hyperlink" Target="https://www.basketball-reference.com/teams/GSW/2024.html?utm_source=direct&amp;utm_medium=Share&amp;utm_campaign=ShareTool" TargetMode="External"/><Relationship Id="rId412" Type="http://schemas.openxmlformats.org/officeDocument/2006/relationships/hyperlink" Target="https://www.basketball-reference.com/players/h/houstca01.html?utm_source=direct&amp;utm_medium=Share&amp;utm_campaign=ShareTool" TargetMode="External"/><Relationship Id="rId857" Type="http://schemas.openxmlformats.org/officeDocument/2006/relationships/hyperlink" Target="https://www.basketball-reference.com/teams/NYK/2024.html?utm_source=direct&amp;utm_medium=Share&amp;utm_campaign=ShareTool" TargetMode="External"/><Relationship Id="rId1042" Type="http://schemas.openxmlformats.org/officeDocument/2006/relationships/hyperlink" Target="https://www.basketball-reference.com/teams/UTA/2024.html?utm_source=direct&amp;utm_medium=Share&amp;utm_campaign=ShareTool" TargetMode="External"/><Relationship Id="rId289" Type="http://schemas.openxmlformats.org/officeDocument/2006/relationships/hyperlink" Target="https://www.basketball-reference.com/teams/GSW/2024.html?utm_source=direct&amp;utm_medium=Share&amp;utm_campaign=ShareTool" TargetMode="External"/><Relationship Id="rId496" Type="http://schemas.openxmlformats.org/officeDocument/2006/relationships/hyperlink" Target="https://www.basketball-reference.com/players/k/kesslwa01.html?utm_source=direct&amp;utm_medium=Share&amp;utm_campaign=ShareTool" TargetMode="External"/><Relationship Id="rId717" Type="http://schemas.openxmlformats.org/officeDocument/2006/relationships/hyperlink" Target="https://www.basketball-reference.com/teams/GSW/2024.html?utm_source=direct&amp;utm_medium=Share&amp;utm_campaign=ShareTool" TargetMode="External"/><Relationship Id="rId924" Type="http://schemas.openxmlformats.org/officeDocument/2006/relationships/hyperlink" Target="https://www.basketball-reference.com/teams/NYK/2024.html?utm_source=direct&amp;utm_medium=Share&amp;utm_campaign=ShareTool" TargetMode="External"/><Relationship Id="rId53" Type="http://schemas.openxmlformats.org/officeDocument/2006/relationships/hyperlink" Target="https://www.basketball-reference.com/teams/SAC/2024.html?utm_source=direct&amp;utm_medium=Share&amp;utm_campaign=ShareTool" TargetMode="External"/><Relationship Id="rId149" Type="http://schemas.openxmlformats.org/officeDocument/2006/relationships/hyperlink" Target="https://www.basketball-reference.com/players/b/butleji01.html?utm_source=direct&amp;utm_medium=Share&amp;utm_campaign=ShareTool" TargetMode="External"/><Relationship Id="rId356" Type="http://schemas.openxmlformats.org/officeDocument/2006/relationships/hyperlink" Target="https://www.basketball-reference.com/players/h/harriga01.html?utm_source=direct&amp;utm_medium=Share&amp;utm_campaign=ShareTool" TargetMode="External"/><Relationship Id="rId563" Type="http://schemas.openxmlformats.org/officeDocument/2006/relationships/hyperlink" Target="https://www.basketball-reference.com/teams/CHO/2024.html?utm_source=direct&amp;utm_medium=Share&amp;utm_campaign=ShareTool" TargetMode="External"/><Relationship Id="rId770" Type="http://schemas.openxmlformats.org/officeDocument/2006/relationships/hyperlink" Target="https://www.basketball-reference.com/teams/BOS/2024.html?utm_source=direct&amp;utm_medium=Share&amp;utm_campaign=ShareTool" TargetMode="External"/><Relationship Id="rId216" Type="http://schemas.openxmlformats.org/officeDocument/2006/relationships/hyperlink" Target="https://www.basketball-reference.com/players/d/derozde01.html?utm_source=direct&amp;utm_medium=Share&amp;utm_campaign=ShareTool" TargetMode="External"/><Relationship Id="rId423" Type="http://schemas.openxmlformats.org/officeDocument/2006/relationships/hyperlink" Target="https://www.basketball-reference.com/teams/MEM/2024.html?utm_source=direct&amp;utm_medium=Share&amp;utm_campaign=ShareTool" TargetMode="External"/><Relationship Id="rId868" Type="http://schemas.openxmlformats.org/officeDocument/2006/relationships/hyperlink" Target="https://www.basketball-reference.com/players/s/smithdr01.html?utm_source=direct&amp;utm_medium=Share&amp;utm_campaign=ShareTool" TargetMode="External"/><Relationship Id="rId630" Type="http://schemas.openxmlformats.org/officeDocument/2006/relationships/hyperlink" Target="https://www.basketball-reference.com/players/m/miltosh01.html?utm_source=direct&amp;utm_medium=Share&amp;utm_campaign=ShareTool" TargetMode="External"/><Relationship Id="rId728" Type="http://schemas.openxmlformats.org/officeDocument/2006/relationships/hyperlink" Target="https://www.basketball-reference.com/teams/DEN/2024.html?utm_source=direct&amp;utm_medium=Share&amp;utm_campaign=ShareTool" TargetMode="External"/><Relationship Id="rId935" Type="http://schemas.openxmlformats.org/officeDocument/2006/relationships/hyperlink" Target="https://www.basketball-reference.com/players/t/tuckepj01.html?utm_source=direct&amp;utm_medium=Share&amp;utm_campaign=ShareTool" TargetMode="External"/><Relationship Id="rId64" Type="http://schemas.openxmlformats.org/officeDocument/2006/relationships/hyperlink" Target="https://www.basketball-reference.com/players/b/bealbr01.html?utm_source=direct&amp;utm_medium=Share&amp;utm_campaign=ShareTool" TargetMode="External"/><Relationship Id="rId367" Type="http://schemas.openxmlformats.org/officeDocument/2006/relationships/hyperlink" Target="https://www.basketball-reference.com/teams/NYK/2024.html?utm_source=direct&amp;utm_medium=Share&amp;utm_campaign=ShareTool" TargetMode="External"/><Relationship Id="rId574" Type="http://schemas.openxmlformats.org/officeDocument/2006/relationships/hyperlink" Target="https://www.basketball-reference.com/players/m/marshna01.html?utm_source=direct&amp;utm_medium=Share&amp;utm_campaign=ShareTool" TargetMode="External"/><Relationship Id="rId227" Type="http://schemas.openxmlformats.org/officeDocument/2006/relationships/hyperlink" Target="https://www.basketball-reference.com/teams/OKC/2024.html?utm_source=direct&amp;utm_medium=Share&amp;utm_campaign=ShareTool" TargetMode="External"/><Relationship Id="rId781" Type="http://schemas.openxmlformats.org/officeDocument/2006/relationships/hyperlink" Target="https://www.basketball-reference.com/teams/LAL/2024.html?utm_source=direct&amp;utm_medium=Share&amp;utm_campaign=ShareTool" TargetMode="External"/><Relationship Id="rId879" Type="http://schemas.openxmlformats.org/officeDocument/2006/relationships/hyperlink" Target="https://www.basketball-reference.com/teams/PHI/2024.html?utm_source=direct&amp;utm_medium=Share&amp;utm_campaign=ShareTool" TargetMode="External"/><Relationship Id="rId434" Type="http://schemas.openxmlformats.org/officeDocument/2006/relationships/hyperlink" Target="https://www.basketball-reference.com/players/i/iveyja01.html?utm_source=direct&amp;utm_medium=Share&amp;utm_campaign=ShareTool" TargetMode="External"/><Relationship Id="rId641" Type="http://schemas.openxmlformats.org/officeDocument/2006/relationships/hyperlink" Target="https://www.basketball-reference.com/teams/CLE/2024.html?utm_source=direct&amp;utm_medium=Share&amp;utm_campaign=ShareTool" TargetMode="External"/><Relationship Id="rId739" Type="http://schemas.openxmlformats.org/officeDocument/2006/relationships/hyperlink" Target="https://www.basketball-reference.com/players/p/poolejo01.html?utm_source=direct&amp;utm_medium=Share&amp;utm_campaign=ShareTool" TargetMode="External"/><Relationship Id="rId280" Type="http://schemas.openxmlformats.org/officeDocument/2006/relationships/hyperlink" Target="https://www.basketball-reference.com/teams/LAL/2024.html?utm_source=direct&amp;utm_medium=Share&amp;utm_campaign=ShareTool" TargetMode="External"/><Relationship Id="rId501" Type="http://schemas.openxmlformats.org/officeDocument/2006/relationships/hyperlink" Target="https://www.basketball-reference.com/teams/WAS/2024.html?utm_source=direct&amp;utm_medium=Share&amp;utm_campaign=ShareTool" TargetMode="External"/><Relationship Id="rId946" Type="http://schemas.openxmlformats.org/officeDocument/2006/relationships/hyperlink" Target="https://www.basketball-reference.com/players/v/vanvlfr01.html?utm_source=direct&amp;utm_medium=Share&amp;utm_campaign=ShareTool" TargetMode="External"/><Relationship Id="rId75" Type="http://schemas.openxmlformats.org/officeDocument/2006/relationships/hyperlink" Target="https://www.basketball-reference.com/teams/PHI/2024.html?utm_source=direct&amp;utm_medium=Share&amp;utm_campaign=ShareTool" TargetMode="External"/><Relationship Id="rId140" Type="http://schemas.openxmlformats.org/officeDocument/2006/relationships/hyperlink" Target="https://www.basketball-reference.com/teams/MIA/2024.html?utm_source=direct&amp;utm_medium=Share&amp;utm_campaign=ShareTool" TargetMode="External"/><Relationship Id="rId378" Type="http://schemas.openxmlformats.org/officeDocument/2006/relationships/hyperlink" Target="https://www.basketball-reference.com/players/h/haywago01.html?utm_source=direct&amp;utm_medium=Share&amp;utm_campaign=ShareTool" TargetMode="External"/><Relationship Id="rId585" Type="http://schemas.openxmlformats.org/officeDocument/2006/relationships/hyperlink" Target="https://www.basketball-reference.com/players/m/matthwe02.html?utm_source=direct&amp;utm_medium=Share&amp;utm_campaign=ShareTool" TargetMode="External"/><Relationship Id="rId792" Type="http://schemas.openxmlformats.org/officeDocument/2006/relationships/hyperlink" Target="https://www.basketball-reference.com/players/r/robindu01.html?utm_source=direct&amp;utm_medium=Share&amp;utm_campaign=ShareTool" TargetMode="External"/><Relationship Id="rId806" Type="http://schemas.openxmlformats.org/officeDocument/2006/relationships/hyperlink" Target="https://www.basketball-reference.com/players/r/rosede01.html?utm_source=direct&amp;utm_medium=Share&amp;utm_campaign=ShareTool" TargetMode="External"/><Relationship Id="rId6" Type="http://schemas.openxmlformats.org/officeDocument/2006/relationships/hyperlink" Target="https://www.basketball-reference.com/players/a/aldamsa01.html?utm_source=direct&amp;utm_medium=Share&amp;utm_campaign=ShareTool" TargetMode="External"/><Relationship Id="rId238" Type="http://schemas.openxmlformats.org/officeDocument/2006/relationships/hyperlink" Target="https://www.basketball-reference.com/players/d/drumman01.html?utm_source=direct&amp;utm_medium=Share&amp;utm_campaign=ShareTool" TargetMode="External"/><Relationship Id="rId445" Type="http://schemas.openxmlformats.org/officeDocument/2006/relationships/hyperlink" Target="https://www.basketball-reference.com/teams/DEN/2024.html?utm_source=direct&amp;utm_medium=Share&amp;utm_campaign=ShareTool" TargetMode="External"/><Relationship Id="rId652" Type="http://schemas.openxmlformats.org/officeDocument/2006/relationships/hyperlink" Target="https://www.basketball-reference.com/players/m/moorewe01.html?utm_source=direct&amp;utm_medium=Share&amp;utm_campaign=ShareTool" TargetMode="External"/><Relationship Id="rId291" Type="http://schemas.openxmlformats.org/officeDocument/2006/relationships/hyperlink" Target="https://www.basketball-reference.com/teams/MIN/2024.html?utm_source=direct&amp;utm_medium=Share&amp;utm_campaign=ShareTool" TargetMode="External"/><Relationship Id="rId305" Type="http://schemas.openxmlformats.org/officeDocument/2006/relationships/hyperlink" Target="https://www.basketball-reference.com/teams/OKC/2024.html?utm_source=direct&amp;utm_medium=Share&amp;utm_campaign=ShareTool" TargetMode="External"/><Relationship Id="rId512" Type="http://schemas.openxmlformats.org/officeDocument/2006/relationships/hyperlink" Target="https://www.basketball-reference.com/players/k/kuminjo01.html?utm_source=direct&amp;utm_medium=Share&amp;utm_campaign=ShareTool" TargetMode="External"/><Relationship Id="rId957" Type="http://schemas.openxmlformats.org/officeDocument/2006/relationships/hyperlink" Target="https://www.basketball-reference.com/teams/CLE/2024.html?utm_source=direct&amp;utm_medium=Share&amp;utm_campaign=ShareTool" TargetMode="External"/><Relationship Id="rId86" Type="http://schemas.openxmlformats.org/officeDocument/2006/relationships/hyperlink" Target="https://www.basketball-reference.com/players/b/blackle01.html?utm_source=direct&amp;utm_medium=Share&amp;utm_campaign=ShareTool" TargetMode="External"/><Relationship Id="rId151" Type="http://schemas.openxmlformats.org/officeDocument/2006/relationships/hyperlink" Target="https://www.basketball-reference.com/players/c/cainja01.html?utm_source=direct&amp;utm_medium=Share&amp;utm_campaign=ShareTool" TargetMode="External"/><Relationship Id="rId389" Type="http://schemas.openxmlformats.org/officeDocument/2006/relationships/hyperlink" Target="https://www.basketball-reference.com/teams/MIA/2024.html?utm_source=direct&amp;utm_medium=Share&amp;utm_campaign=ShareTool" TargetMode="External"/><Relationship Id="rId596" Type="http://schemas.openxmlformats.org/officeDocument/2006/relationships/hyperlink" Target="https://www.basketball-reference.com/players/m/mcdanja02.html?utm_source=direct&amp;utm_medium=Share&amp;utm_campaign=ShareTool" TargetMode="External"/><Relationship Id="rId817" Type="http://schemas.openxmlformats.org/officeDocument/2006/relationships/hyperlink" Target="https://www.basketball-reference.com/players/s/samanlu01.html?utm_source=direct&amp;utm_medium=Share&amp;utm_campaign=ShareTool" TargetMode="External"/><Relationship Id="rId1002" Type="http://schemas.openxmlformats.org/officeDocument/2006/relationships/hyperlink" Target="https://www.basketball-reference.com/players/w/wiggili01.html?utm_source=direct&amp;utm_medium=Share&amp;utm_campaign=ShareTool" TargetMode="External"/><Relationship Id="rId249" Type="http://schemas.openxmlformats.org/officeDocument/2006/relationships/hyperlink" Target="https://www.basketball-reference.com/teams/HOU/2024.html?utm_source=direct&amp;utm_medium=Share&amp;utm_campaign=ShareTool" TargetMode="External"/><Relationship Id="rId456" Type="http://schemas.openxmlformats.org/officeDocument/2006/relationships/hyperlink" Target="https://www.basketball-reference.com/players/j/jeromty01.html?utm_source=direct&amp;utm_medium=Share&amp;utm_campaign=ShareTool" TargetMode="External"/><Relationship Id="rId663" Type="http://schemas.openxmlformats.org/officeDocument/2006/relationships/hyperlink" Target="https://www.basketball-reference.com/teams/NOP/2024.html?utm_source=direct&amp;utm_medium=Share&amp;utm_campaign=ShareTool" TargetMode="External"/><Relationship Id="rId870" Type="http://schemas.openxmlformats.org/officeDocument/2006/relationships/hyperlink" Target="https://www.basketball-reference.com/players/s/smithis01.html?utm_source=direct&amp;utm_medium=Share&amp;utm_campaign=ShareTool" TargetMode="External"/><Relationship Id="rId13" Type="http://schemas.openxmlformats.org/officeDocument/2006/relationships/hyperlink" Target="https://www.basketball-reference.com/teams/CLE/2024.html?utm_source=direct&amp;utm_medium=Share&amp;utm_campaign=ShareTool" TargetMode="External"/><Relationship Id="rId109" Type="http://schemas.openxmlformats.org/officeDocument/2006/relationships/hyperlink" Target="https://www.basketball-reference.com/teams/DEN/2024.html?utm_source=direct&amp;utm_medium=Share&amp;utm_campaign=ShareTool" TargetMode="External"/><Relationship Id="rId316" Type="http://schemas.openxmlformats.org/officeDocument/2006/relationships/hyperlink" Target="https://www.basketball-reference.com/players/g/gordoaa01.html?utm_source=direct&amp;utm_medium=Share&amp;utm_campaign=ShareTool" TargetMode="External"/><Relationship Id="rId523" Type="http://schemas.openxmlformats.org/officeDocument/2006/relationships/hyperlink" Target="https://www.basketball-reference.com/teams/DAL/2024.html?utm_source=direct&amp;utm_medium=Share&amp;utm_campaign=ShareTool" TargetMode="External"/><Relationship Id="rId968" Type="http://schemas.openxmlformats.org/officeDocument/2006/relationships/hyperlink" Target="https://www.basketball-reference.com/players/w/walkelo01.html?utm_source=direct&amp;utm_medium=Share&amp;utm_campaign=ShareTool" TargetMode="External"/><Relationship Id="rId97" Type="http://schemas.openxmlformats.org/officeDocument/2006/relationships/hyperlink" Target="https://www.basketball-reference.com/teams/PHO/2024.html?utm_source=direct&amp;utm_medium=Share&amp;utm_campaign=ShareTool" TargetMode="External"/><Relationship Id="rId730" Type="http://schemas.openxmlformats.org/officeDocument/2006/relationships/hyperlink" Target="https://www.basketball-reference.com/teams/MEM/2024.html?utm_source=direct&amp;utm_medium=Share&amp;utm_campaign=ShareTool" TargetMode="External"/><Relationship Id="rId828" Type="http://schemas.openxmlformats.org/officeDocument/2006/relationships/hyperlink" Target="https://www.basketball-reference.com/teams/OKC/2024.html?utm_source=direct&amp;utm_medium=Share&amp;utm_campaign=ShareTool" TargetMode="External"/><Relationship Id="rId1013" Type="http://schemas.openxmlformats.org/officeDocument/2006/relationships/hyperlink" Target="https://www.basketball-reference.com/teams/HOU/2024.html?utm_source=direct&amp;utm_medium=Share&amp;utm_campaign=ShareTool" TargetMode="External"/><Relationship Id="rId162" Type="http://schemas.openxmlformats.org/officeDocument/2006/relationships/hyperlink" Target="https://www.basketball-reference.com/teams/ORL/2024.html?utm_source=direct&amp;utm_medium=Share&amp;utm_campaign=ShareTool" TargetMode="External"/><Relationship Id="rId467" Type="http://schemas.openxmlformats.org/officeDocument/2006/relationships/hyperlink" Target="https://www.basketball-reference.com/teams/SAS/2024.html?utm_source=direct&amp;utm_medium=Share&amp;utm_campaign=ShareTool" TargetMode="External"/><Relationship Id="rId674" Type="http://schemas.openxmlformats.org/officeDocument/2006/relationships/hyperlink" Target="https://www.basketball-reference.com/teams/BOS/2024.html?utm_source=direct&amp;utm_medium=Share&amp;utm_campaign=ShareTool" TargetMode="External"/><Relationship Id="rId881" Type="http://schemas.openxmlformats.org/officeDocument/2006/relationships/hyperlink" Target="https://www.basketball-reference.com/teams/SAS/2024.html?utm_source=direct&amp;utm_medium=Share&amp;utm_campaign=ShareTool" TargetMode="External"/><Relationship Id="rId979" Type="http://schemas.openxmlformats.org/officeDocument/2006/relationships/hyperlink" Target="https://www.basketball-reference.com/teams/PHO/2024.html?utm_source=direct&amp;utm_medium=Share&amp;utm_campaign=ShareTool" TargetMode="External"/><Relationship Id="rId24" Type="http://schemas.openxmlformats.org/officeDocument/2006/relationships/hyperlink" Target="https://www.basketball-reference.com/players/a/anunoog01.html?utm_source=direct&amp;utm_medium=Share&amp;utm_campaign=ShareTool" TargetMode="External"/><Relationship Id="rId327" Type="http://schemas.openxmlformats.org/officeDocument/2006/relationships/hyperlink" Target="https://www.basketball-reference.com/teams/PHI/2024.html?utm_source=direct&amp;utm_medium=Share&amp;utm_campaign=ShareTool" TargetMode="External"/><Relationship Id="rId534" Type="http://schemas.openxmlformats.org/officeDocument/2006/relationships/hyperlink" Target="https://www.basketball-reference.com/teams/LAL/2024.html?utm_source=direct&amp;utm_medium=Share&amp;utm_campaign=ShareTool" TargetMode="External"/><Relationship Id="rId741" Type="http://schemas.openxmlformats.org/officeDocument/2006/relationships/hyperlink" Target="https://www.basketball-reference.com/players/p/portecr01.html?utm_source=direct&amp;utm_medium=Share&amp;utm_campaign=ShareTool" TargetMode="External"/><Relationship Id="rId839" Type="http://schemas.openxmlformats.org/officeDocument/2006/relationships/hyperlink" Target="https://www.basketball-reference.com/players/s/sensabr01.html?utm_source=direct&amp;utm_medium=Share&amp;utm_campaign=ShareTool" TargetMode="External"/><Relationship Id="rId173" Type="http://schemas.openxmlformats.org/officeDocument/2006/relationships/hyperlink" Target="https://www.basketball-reference.com/players/c/cissosi01.html?utm_source=direct&amp;utm_medium=Share&amp;utm_campaign=ShareTool" TargetMode="External"/><Relationship Id="rId380" Type="http://schemas.openxmlformats.org/officeDocument/2006/relationships/hyperlink" Target="https://www.basketball-reference.com/players/h/hendesc01.html?utm_source=direct&amp;utm_medium=Share&amp;utm_campaign=ShareTool" TargetMode="External"/><Relationship Id="rId601" Type="http://schemas.openxmlformats.org/officeDocument/2006/relationships/hyperlink" Target="https://www.basketball-reference.com/teams/SAS/2024.html?utm_source=direct&amp;utm_medium=Share&amp;utm_campaign=ShareTool" TargetMode="External"/><Relationship Id="rId1024" Type="http://schemas.openxmlformats.org/officeDocument/2006/relationships/hyperlink" Target="https://www.basketball-reference.com/players/w/willizi02.html?utm_source=direct&amp;utm_medium=Share&amp;utm_campaign=ShareTool" TargetMode="External"/><Relationship Id="rId240" Type="http://schemas.openxmlformats.org/officeDocument/2006/relationships/hyperlink" Target="https://www.basketball-reference.com/players/d/duartch01.html?utm_source=direct&amp;utm_medium=Share&amp;utm_campaign=ShareTool" TargetMode="External"/><Relationship Id="rId478" Type="http://schemas.openxmlformats.org/officeDocument/2006/relationships/hyperlink" Target="https://www.basketball-reference.com/players/j/jonesde02.html?utm_source=direct&amp;utm_medium=Share&amp;utm_campaign=ShareTool" TargetMode="External"/><Relationship Id="rId685" Type="http://schemas.openxmlformats.org/officeDocument/2006/relationships/hyperlink" Target="https://www.basketball-reference.com/players/n/nixda01.html?utm_source=direct&amp;utm_medium=Share&amp;utm_campaign=ShareTool" TargetMode="External"/><Relationship Id="rId892" Type="http://schemas.openxmlformats.org/officeDocument/2006/relationships/hyperlink" Target="https://www.basketball-reference.com/players/s/suggsja01.html?utm_source=direct&amp;utm_medium=Share&amp;utm_campaign=ShareTool" TargetMode="External"/><Relationship Id="rId906" Type="http://schemas.openxmlformats.org/officeDocument/2006/relationships/hyperlink" Target="https://www.basketball-reference.com/players/t/theisda01.html?utm_source=direct&amp;utm_medium=Share&amp;utm_campaign=ShareTool" TargetMode="External"/><Relationship Id="rId35" Type="http://schemas.openxmlformats.org/officeDocument/2006/relationships/hyperlink" Target="https://www.basketball-reference.com/players/b/baglema01.html?utm_source=direct&amp;utm_medium=Share&amp;utm_campaign=ShareTool" TargetMode="External"/><Relationship Id="rId100" Type="http://schemas.openxmlformats.org/officeDocument/2006/relationships/hyperlink" Target="https://www.basketball-reference.com/players/b/bouchch01.html?utm_source=direct&amp;utm_medium=Share&amp;utm_campaign=ShareTool" TargetMode="External"/><Relationship Id="rId338" Type="http://schemas.openxmlformats.org/officeDocument/2006/relationships/hyperlink" Target="https://www.basketball-reference.com/players/g/grimequ01.html?utm_source=direct&amp;utm_medium=Share&amp;utm_campaign=ShareTool" TargetMode="External"/><Relationship Id="rId545" Type="http://schemas.openxmlformats.org/officeDocument/2006/relationships/hyperlink" Target="https://www.basketball-reference.com/players/l/livinch01.html?utm_source=direct&amp;utm_medium=Share&amp;utm_campaign=ShareTool" TargetMode="External"/><Relationship Id="rId752" Type="http://schemas.openxmlformats.org/officeDocument/2006/relationships/hyperlink" Target="https://www.basketball-reference.com/teams/BOS/2024.html?utm_source=direct&amp;utm_medium=Share&amp;utm_campaign=ShareTool" TargetMode="External"/><Relationship Id="rId184" Type="http://schemas.openxmlformats.org/officeDocument/2006/relationships/hyperlink" Target="https://www.basketball-reference.com/teams/UTA/2024.html?utm_source=direct&amp;utm_medium=Share&amp;utm_campaign=ShareTool" TargetMode="External"/><Relationship Id="rId391" Type="http://schemas.openxmlformats.org/officeDocument/2006/relationships/hyperlink" Target="https://www.basketball-reference.com/teams/HOU/2024.html?utm_source=direct&amp;utm_medium=Share&amp;utm_campaign=ShareTool" TargetMode="External"/><Relationship Id="rId405" Type="http://schemas.openxmlformats.org/officeDocument/2006/relationships/hyperlink" Target="https://www.basketball-reference.com/teams/LAL/2024.html?utm_source=direct&amp;utm_medium=Share&amp;utm_campaign=ShareTool" TargetMode="External"/><Relationship Id="rId612" Type="http://schemas.openxmlformats.org/officeDocument/2006/relationships/hyperlink" Target="https://www.basketball-reference.com/players/m/merrisa01.html?utm_source=direct&amp;utm_medium=Share&amp;utm_campaign=ShareTool" TargetMode="External"/><Relationship Id="rId1035" Type="http://schemas.openxmlformats.org/officeDocument/2006/relationships/hyperlink" Target="https://www.basketball-reference.com/players/w/wrighde01.html?utm_source=direct&amp;utm_medium=Share&amp;utm_campaign=ShareTool" TargetMode="External"/><Relationship Id="rId251" Type="http://schemas.openxmlformats.org/officeDocument/2006/relationships/hyperlink" Target="https://www.basketball-reference.com/teams/MIN/2024.html?utm_source=direct&amp;utm_medium=Share&amp;utm_campaign=ShareTool" TargetMode="External"/><Relationship Id="rId489" Type="http://schemas.openxmlformats.org/officeDocument/2006/relationships/hyperlink" Target="https://www.basketball-reference.com/teams/GSW/2024.html?utm_source=direct&amp;utm_medium=Share&amp;utm_campaign=ShareTool" TargetMode="External"/><Relationship Id="rId696" Type="http://schemas.openxmlformats.org/officeDocument/2006/relationships/hyperlink" Target="https://www.basketball-reference.com/teams/PHO/2024.html?utm_source=direct&amp;utm_medium=Share&amp;utm_campaign=ShareTool" TargetMode="External"/><Relationship Id="rId917" Type="http://schemas.openxmlformats.org/officeDocument/2006/relationships/hyperlink" Target="https://www.basketball-reference.com/players/t/thorjt01.html?utm_source=direct&amp;utm_medium=Share&amp;utm_campaign=ShareTool" TargetMode="External"/><Relationship Id="rId46" Type="http://schemas.openxmlformats.org/officeDocument/2006/relationships/hyperlink" Target="https://www.basketball-reference.com/players/b/banede01.html?utm_source=direct&amp;utm_medium=Share&amp;utm_campaign=ShareTool" TargetMode="External"/><Relationship Id="rId349" Type="http://schemas.openxmlformats.org/officeDocument/2006/relationships/hyperlink" Target="https://www.basketball-reference.com/teams/DAL/2024.html?utm_source=direct&amp;utm_medium=Share&amp;utm_campaign=ShareTool" TargetMode="External"/><Relationship Id="rId556" Type="http://schemas.openxmlformats.org/officeDocument/2006/relationships/hyperlink" Target="https://www.basketball-reference.com/players/l/lowryky01.html?utm_source=direct&amp;utm_medium=Share&amp;utm_campaign=ShareTool" TargetMode="External"/><Relationship Id="rId763" Type="http://schemas.openxmlformats.org/officeDocument/2006/relationships/hyperlink" Target="https://www.basketball-reference.com/players/p/pritcpa01.html?utm_source=direct&amp;utm_medium=Share&amp;utm_campaign=ShareTool" TargetMode="External"/><Relationship Id="rId111" Type="http://schemas.openxmlformats.org/officeDocument/2006/relationships/hyperlink" Target="https://www.basketball-reference.com/teams/BRK/2024.html?utm_source=direct&amp;utm_medium=Share&amp;utm_campaign=ShareTool" TargetMode="External"/><Relationship Id="rId195" Type="http://schemas.openxmlformats.org/officeDocument/2006/relationships/hyperlink" Target="https://www.basketball-reference.com/players/c/covinro01.html?utm_source=direct&amp;utm_medium=Share&amp;utm_campaign=ShareTool" TargetMode="External"/><Relationship Id="rId209" Type="http://schemas.openxmlformats.org/officeDocument/2006/relationships/hyperlink" Target="https://www.basketball-reference.com/teams/LAL/2024.html?utm_source=direct&amp;utm_medium=Share&amp;utm_campaign=ShareTool" TargetMode="External"/><Relationship Id="rId416" Type="http://schemas.openxmlformats.org/officeDocument/2006/relationships/hyperlink" Target="https://www.basketball-reference.com/players/h/huertke01.html?utm_source=direct&amp;utm_medium=Share&amp;utm_campaign=ShareTool" TargetMode="External"/><Relationship Id="rId970" Type="http://schemas.openxmlformats.org/officeDocument/2006/relationships/hyperlink" Target="https://www.basketball-reference.com/players/w/wallaca01.html?utm_source=direct&amp;utm_medium=Share&amp;utm_campaign=ShareTool" TargetMode="External"/><Relationship Id="rId1046" Type="http://schemas.openxmlformats.org/officeDocument/2006/relationships/hyperlink" Target="https://www.basketball-reference.com/teams/LAC/2024.html?utm_source=direct&amp;utm_medium=Share&amp;utm_campaign=ShareTool" TargetMode="External"/><Relationship Id="rId623" Type="http://schemas.openxmlformats.org/officeDocument/2006/relationships/hyperlink" Target="https://www.basketball-reference.com/teams/LAC/2024.html?utm_source=direct&amp;utm_medium=Share&amp;utm_campaign=ShareTool" TargetMode="External"/><Relationship Id="rId830" Type="http://schemas.openxmlformats.org/officeDocument/2006/relationships/hyperlink" Target="https://www.basketball-reference.com/teams/DET/2024.html?utm_source=direct&amp;utm_medium=Share&amp;utm_campaign=ShareTool" TargetMode="External"/><Relationship Id="rId928" Type="http://schemas.openxmlformats.org/officeDocument/2006/relationships/hyperlink" Target="https://www.basketball-reference.com/teams/SAC/2024.html?utm_source=direct&amp;utm_medium=Share&amp;utm_campaign=ShareTool" TargetMode="External"/><Relationship Id="rId57" Type="http://schemas.openxmlformats.org/officeDocument/2006/relationships/hyperlink" Target="https://www.basketball-reference.com/players/b/bassech01.html?utm_source=direct&amp;utm_medium=Share&amp;utm_campaign=ShareTool" TargetMode="External"/><Relationship Id="rId262" Type="http://schemas.openxmlformats.org/officeDocument/2006/relationships/hyperlink" Target="https://www.basketball-reference.com/players/f/fernabr01.html?utm_source=direct&amp;utm_medium=Share&amp;utm_campaign=ShareTool" TargetMode="External"/><Relationship Id="rId567" Type="http://schemas.openxmlformats.org/officeDocument/2006/relationships/hyperlink" Target="https://www.basketball-reference.com/teams/LAC/2024.html?utm_source=direct&amp;utm_medium=Share&amp;utm_campaign=ShareTool" TargetMode="External"/><Relationship Id="rId122" Type="http://schemas.openxmlformats.org/officeDocument/2006/relationships/hyperlink" Target="https://www.basketball-reference.com/players/b/brownbr01.html?utm_source=direct&amp;utm_medium=Share&amp;utm_campaign=ShareTool" TargetMode="External"/><Relationship Id="rId774" Type="http://schemas.openxmlformats.org/officeDocument/2006/relationships/hyperlink" Target="https://www.basketball-reference.com/players/r/randlju01.html?utm_source=direct&amp;utm_medium=Share&amp;utm_campaign=ShareTool" TargetMode="External"/><Relationship Id="rId981" Type="http://schemas.openxmlformats.org/officeDocument/2006/relationships/hyperlink" Target="https://www.basketball-reference.com/teams/OKC/2024.html?utm_source=direct&amp;utm_medium=Share&amp;utm_campaign=ShareTool" TargetMode="External"/><Relationship Id="rId427" Type="http://schemas.openxmlformats.org/officeDocument/2006/relationships/hyperlink" Target="https://www.basketball-reference.com/teams/ORL/2024.html?utm_source=direct&amp;utm_medium=Share&amp;utm_campaign=ShareTool" TargetMode="External"/><Relationship Id="rId634" Type="http://schemas.openxmlformats.org/officeDocument/2006/relationships/hyperlink" Target="https://www.basketball-reference.com/players/m/minotjo01.html?utm_source=direct&amp;utm_medium=Share&amp;utm_campaign=ShareTool" TargetMode="External"/><Relationship Id="rId841" Type="http://schemas.openxmlformats.org/officeDocument/2006/relationships/hyperlink" Target="https://www.basketball-reference.com/players/s/sextoco01.html?utm_source=direct&amp;utm_medium=Share&amp;utm_campaign=ShareTool" TargetMode="External"/><Relationship Id="rId273" Type="http://schemas.openxmlformats.org/officeDocument/2006/relationships/hyperlink" Target="https://www.basketball-reference.com/players/f/fournev01.html?utm_source=direct&amp;utm_medium=Share&amp;utm_campaign=ShareTool" TargetMode="External"/><Relationship Id="rId480" Type="http://schemas.openxmlformats.org/officeDocument/2006/relationships/hyperlink" Target="https://www.basketball-reference.com/players/j/joneshe01.html?utm_source=direct&amp;utm_medium=Share&amp;utm_campaign=ShareTool" TargetMode="External"/><Relationship Id="rId701" Type="http://schemas.openxmlformats.org/officeDocument/2006/relationships/hyperlink" Target="https://www.basketball-reference.com/teams/ORL/2024.html?utm_source=direct&amp;utm_medium=Share&amp;utm_campaign=ShareTool" TargetMode="External"/><Relationship Id="rId939" Type="http://schemas.openxmlformats.org/officeDocument/2006/relationships/hyperlink" Target="https://www.basketball-reference.com/teams/DEN/2024.html?utm_source=direct&amp;utm_medium=Share&amp;utm_campaign=ShareTool" TargetMode="External"/><Relationship Id="rId68" Type="http://schemas.openxmlformats.org/officeDocument/2006/relationships/hyperlink" Target="https://www.basketball-reference.com/players/b/beaucma01.html?utm_source=direct&amp;utm_medium=Share&amp;utm_campaign=ShareTool" TargetMode="External"/><Relationship Id="rId133" Type="http://schemas.openxmlformats.org/officeDocument/2006/relationships/hyperlink" Target="https://www.basketball-reference.com/players/b/brownmo01.html?utm_source=direct&amp;utm_medium=Share&amp;utm_campaign=ShareTool" TargetMode="External"/><Relationship Id="rId340" Type="http://schemas.openxmlformats.org/officeDocument/2006/relationships/hyperlink" Target="https://www.basketball-reference.com/players/g/gueyemo02.html?utm_source=direct&amp;utm_medium=Share&amp;utm_campaign=ShareTool" TargetMode="External"/><Relationship Id="rId578" Type="http://schemas.openxmlformats.org/officeDocument/2006/relationships/hyperlink" Target="https://www.basketball-reference.com/players/m/martico01.html?utm_source=direct&amp;utm_medium=Share&amp;utm_campaign=ShareTool" TargetMode="External"/><Relationship Id="rId785" Type="http://schemas.openxmlformats.org/officeDocument/2006/relationships/hyperlink" Target="https://www.basketball-reference.com/teams/MIN/2024.html?utm_source=direct&amp;utm_medium=Share&amp;utm_campaign=ShareTool" TargetMode="External"/><Relationship Id="rId992" Type="http://schemas.openxmlformats.org/officeDocument/2006/relationships/hyperlink" Target="https://www.basketball-reference.com/players/w/whiteco01.html?utm_source=direct&amp;utm_medium=Share&amp;utm_campaign=ShareTool" TargetMode="External"/><Relationship Id="rId200" Type="http://schemas.openxmlformats.org/officeDocument/2006/relationships/hyperlink" Target="https://www.basketball-reference.com/players/c/cunnica01.html?utm_source=direct&amp;utm_medium=Share&amp;utm_campaign=ShareTool" TargetMode="External"/><Relationship Id="rId438" Type="http://schemas.openxmlformats.org/officeDocument/2006/relationships/hyperlink" Target="https://www.basketball-reference.com/players/j/jacksgg01.html?utm_source=direct&amp;utm_medium=Share&amp;utm_campaign=ShareTool" TargetMode="External"/><Relationship Id="rId645" Type="http://schemas.openxmlformats.org/officeDocument/2006/relationships/hyperlink" Target="https://www.basketball-reference.com/teams/SAC/2024.html?utm_source=direct&amp;utm_medium=Share&amp;utm_campaign=ShareTool" TargetMode="External"/><Relationship Id="rId852" Type="http://schemas.openxmlformats.org/officeDocument/2006/relationships/hyperlink" Target="https://www.basketball-reference.com/players/s/simmobe01.html?utm_source=direct&amp;utm_medium=Share&amp;utm_campaign=ShareTool" TargetMode="External"/><Relationship Id="rId284" Type="http://schemas.openxmlformats.org/officeDocument/2006/relationships/hyperlink" Target="https://www.basketball-reference.com/teams/WAS/2024.html?utm_source=direct&amp;utm_medium=Share&amp;utm_campaign=ShareTool" TargetMode="External"/><Relationship Id="rId491" Type="http://schemas.openxmlformats.org/officeDocument/2006/relationships/hyperlink" Target="https://www.basketball-reference.com/teams/MIA/2024.html?utm_source=direct&amp;utm_medium=Share&amp;utm_campaign=ShareTool" TargetMode="External"/><Relationship Id="rId505" Type="http://schemas.openxmlformats.org/officeDocument/2006/relationships/hyperlink" Target="https://www.basketball-reference.com/teams/DET/2024.html?utm_source=direct&amp;utm_medium=Share&amp;utm_campaign=ShareTool" TargetMode="External"/><Relationship Id="rId712" Type="http://schemas.openxmlformats.org/officeDocument/2006/relationships/hyperlink" Target="https://www.basketball-reference.com/players/o/osmande01.html?utm_source=direct&amp;utm_medium=Share&amp;utm_campaign=ShareTool" TargetMode="External"/><Relationship Id="rId79" Type="http://schemas.openxmlformats.org/officeDocument/2006/relationships/hyperlink" Target="https://www.basketball-reference.com/teams/ORL/2024.html?utm_source=direct&amp;utm_medium=Share&amp;utm_campaign=ShareTool" TargetMode="External"/><Relationship Id="rId144" Type="http://schemas.openxmlformats.org/officeDocument/2006/relationships/hyperlink" Target="https://www.basketball-reference.com/teams/HOU/2024.html?utm_source=direct&amp;utm_medium=Share&amp;utm_campaign=ShareTool" TargetMode="External"/><Relationship Id="rId589" Type="http://schemas.openxmlformats.org/officeDocument/2006/relationships/hyperlink" Target="https://www.basketball-reference.com/players/m/mayssk01.html?utm_source=direct&amp;utm_medium=Share&amp;utm_campaign=ShareTool" TargetMode="External"/><Relationship Id="rId796" Type="http://schemas.openxmlformats.org/officeDocument/2006/relationships/hyperlink" Target="https://www.basketball-reference.com/players/r/robinmi01.html?utm_source=direct&amp;utm_medium=Share&amp;utm_campaign=ShareTool" TargetMode="External"/><Relationship Id="rId351" Type="http://schemas.openxmlformats.org/officeDocument/2006/relationships/hyperlink" Target="https://www.basketball-reference.com/teams/LAC/2024.html?utm_source=direct&amp;utm_medium=Share&amp;utm_campaign=ShareTool" TargetMode="External"/><Relationship Id="rId449" Type="http://schemas.openxmlformats.org/officeDocument/2006/relationships/hyperlink" Target="https://www.basketball-reference.com/teams/LAL/2024.html?utm_source=direct&amp;utm_medium=Share&amp;utm_campaign=ShareTool" TargetMode="External"/><Relationship Id="rId656" Type="http://schemas.openxmlformats.org/officeDocument/2006/relationships/hyperlink" Target="https://www.basketball-reference.com/players/m/morrima03.html?utm_source=direct&amp;utm_medium=Share&amp;utm_campaign=ShareTool" TargetMode="External"/><Relationship Id="rId863" Type="http://schemas.openxmlformats.org/officeDocument/2006/relationships/hyperlink" Target="https://www.basketball-reference.com/teams/PHI/2024.html?utm_source=direct&amp;utm_medium=Share&amp;utm_campaign=ShareTool" TargetMode="External"/><Relationship Id="rId211" Type="http://schemas.openxmlformats.org/officeDocument/2006/relationships/hyperlink" Target="https://www.basketball-reference.com/teams/WAS/2024.html?utm_source=direct&amp;utm_medium=Share&amp;utm_campaign=ShareTool" TargetMode="External"/><Relationship Id="rId295" Type="http://schemas.openxmlformats.org/officeDocument/2006/relationships/hyperlink" Target="https://www.basketball-reference.com/teams/UTA/2024.html?utm_source=direct&amp;utm_medium=Share&amp;utm_campaign=ShareTool" TargetMode="External"/><Relationship Id="rId309" Type="http://schemas.openxmlformats.org/officeDocument/2006/relationships/hyperlink" Target="https://www.basketball-reference.com/teams/DEN/2024.html?utm_source=direct&amp;utm_medium=Share&amp;utm_campaign=ShareTool" TargetMode="External"/><Relationship Id="rId516" Type="http://schemas.openxmlformats.org/officeDocument/2006/relationships/hyperlink" Target="https://www.basketball-reference.com/players/l/landajo01.html?utm_source=direct&amp;utm_medium=Share&amp;utm_campaign=ShareTool" TargetMode="External"/><Relationship Id="rId723" Type="http://schemas.openxmlformats.org/officeDocument/2006/relationships/hyperlink" Target="https://www.basketball-reference.com/teams/BOS/2024.html?utm_source=direct&amp;utm_medium=Share&amp;utm_campaign=ShareTool" TargetMode="External"/><Relationship Id="rId930" Type="http://schemas.openxmlformats.org/officeDocument/2006/relationships/hyperlink" Target="https://www.basketball-reference.com/teams/MIN/2024.html?utm_source=direct&amp;utm_medium=Share&amp;utm_campaign=ShareTool" TargetMode="External"/><Relationship Id="rId1006" Type="http://schemas.openxmlformats.org/officeDocument/2006/relationships/hyperlink" Target="https://www.basketball-reference.com/players/w/willigr01.html?utm_source=direct&amp;utm_medium=Share&amp;utm_campaign=ShareTool" TargetMode="External"/><Relationship Id="rId155" Type="http://schemas.openxmlformats.org/officeDocument/2006/relationships/hyperlink" Target="https://www.basketball-reference.com/players/c/camarto01.html?utm_source=direct&amp;utm_medium=Share&amp;utm_campaign=ShareTool" TargetMode="External"/><Relationship Id="rId362" Type="http://schemas.openxmlformats.org/officeDocument/2006/relationships/hyperlink" Target="https://www.basketball-reference.com/players/h/harrito02.html?utm_source=direct&amp;utm_medium=Share&amp;utm_campaign=ShareTool" TargetMode="External"/><Relationship Id="rId222" Type="http://schemas.openxmlformats.org/officeDocument/2006/relationships/hyperlink" Target="https://www.basketball-reference.com/players/d/diallha01.html?utm_source=direct&amp;utm_medium=Share&amp;utm_campaign=ShareTool" TargetMode="External"/><Relationship Id="rId667" Type="http://schemas.openxmlformats.org/officeDocument/2006/relationships/hyperlink" Target="https://www.basketball-reference.com/teams/DEN/2024.html?utm_source=direct&amp;utm_medium=Share&amp;utm_campaign=ShareTool" TargetMode="External"/><Relationship Id="rId874" Type="http://schemas.openxmlformats.org/officeDocument/2006/relationships/hyperlink" Target="https://www.basketball-reference.com/players/s/smithja04.html?utm_source=direct&amp;utm_medium=Share&amp;utm_campaign=ShareTool" TargetMode="External"/><Relationship Id="rId17" Type="http://schemas.openxmlformats.org/officeDocument/2006/relationships/hyperlink" Target="https://www.basketball-reference.com/teams/MIN/2024.html?utm_source=direct&amp;utm_medium=Share&amp;utm_campaign=ShareTool" TargetMode="External"/><Relationship Id="rId527" Type="http://schemas.openxmlformats.org/officeDocument/2006/relationships/hyperlink" Target="https://www.basketball-reference.com/teams/SAC/2024.html?utm_source=direct&amp;utm_medium=Share&amp;utm_campaign=ShareTool" TargetMode="External"/><Relationship Id="rId734" Type="http://schemas.openxmlformats.org/officeDocument/2006/relationships/hyperlink" Target="https://www.basketball-reference.com/teams/GSW/2024.html?utm_source=direct&amp;utm_medium=Share&amp;utm_campaign=ShareTool" TargetMode="External"/><Relationship Id="rId941" Type="http://schemas.openxmlformats.org/officeDocument/2006/relationships/hyperlink" Target="https://www.basketball-reference.com/teams/DET/2024.html?utm_source=direct&amp;utm_medium=Share&amp;utm_campaign=ShareTool" TargetMode="External"/><Relationship Id="rId70" Type="http://schemas.openxmlformats.org/officeDocument/2006/relationships/hyperlink" Target="https://www.basketball-reference.com/players/b/bernaju01.html?utm_source=direct&amp;utm_medium=Share&amp;utm_campaign=ShareTool" TargetMode="External"/><Relationship Id="rId166" Type="http://schemas.openxmlformats.org/officeDocument/2006/relationships/hyperlink" Target="https://www.basketball-reference.com/teams/LAL/2024.html?utm_source=direct&amp;utm_medium=Share&amp;utm_campaign=ShareTool" TargetMode="External"/><Relationship Id="rId373" Type="http://schemas.openxmlformats.org/officeDocument/2006/relationships/hyperlink" Target="https://www.basketball-reference.com/teams/NOP/2024.html?utm_source=direct&amp;utm_medium=Share&amp;utm_campaign=ShareTool" TargetMode="External"/><Relationship Id="rId580" Type="http://schemas.openxmlformats.org/officeDocument/2006/relationships/hyperlink" Target="https://www.basketball-reference.com/players/m/martike04.html?utm_source=direct&amp;utm_medium=Share&amp;utm_campaign=ShareTool" TargetMode="External"/><Relationship Id="rId801" Type="http://schemas.openxmlformats.org/officeDocument/2006/relationships/hyperlink" Target="https://www.basketball-reference.com/teams/NOP/2024.html?utm_source=direct&amp;utm_medium=Share&amp;utm_campaign=ShareTool" TargetMode="External"/><Relationship Id="rId1017" Type="http://schemas.openxmlformats.org/officeDocument/2006/relationships/hyperlink" Target="https://www.basketball-reference.com/teams/CHO/2024.html?utm_source=direct&amp;utm_medium=Share&amp;utm_campaign=ShareTool" TargetMode="External"/><Relationship Id="rId1" Type="http://schemas.openxmlformats.org/officeDocument/2006/relationships/hyperlink" Target="https://www.basketball-reference.com/players/a/achiupr01.html?utm_source=direct&amp;utm_medium=Share&amp;utm_campaign=ShareTool" TargetMode="External"/><Relationship Id="rId233" Type="http://schemas.openxmlformats.org/officeDocument/2006/relationships/hyperlink" Target="https://www.basketball-reference.com/teams/DAL/2024.html?utm_source=direct&amp;utm_medium=Share&amp;utm_campaign=ShareTool" TargetMode="External"/><Relationship Id="rId440" Type="http://schemas.openxmlformats.org/officeDocument/2006/relationships/hyperlink" Target="https://www.basketball-reference.com/players/j/jacksis01.html?utm_source=direct&amp;utm_medium=Share&amp;utm_campaign=ShareTool" TargetMode="External"/><Relationship Id="rId678" Type="http://schemas.openxmlformats.org/officeDocument/2006/relationships/hyperlink" Target="https://www.basketball-reference.com/teams/CLE/2024.html?utm_source=direct&amp;utm_medium=Share&amp;utm_campaign=ShareTool" TargetMode="External"/><Relationship Id="rId885" Type="http://schemas.openxmlformats.org/officeDocument/2006/relationships/hyperlink" Target="https://www.basketball-reference.com/teams/BOS/2024.html?utm_source=direct&amp;utm_medium=Share&amp;utm_campaign=ShareTool" TargetMode="External"/><Relationship Id="rId28" Type="http://schemas.openxmlformats.org/officeDocument/2006/relationships/hyperlink" Target="https://www.basketball-reference.com/teams/WAS/2024.html?utm_source=direct&amp;utm_medium=Share&amp;utm_campaign=ShareTool" TargetMode="External"/><Relationship Id="rId300" Type="http://schemas.openxmlformats.org/officeDocument/2006/relationships/hyperlink" Target="https://www.basketball-reference.com/players/g/giddejo01.html?utm_source=direct&amp;utm_medium=Share&amp;utm_campaign=ShareTool" TargetMode="External"/><Relationship Id="rId538" Type="http://schemas.openxmlformats.org/officeDocument/2006/relationships/hyperlink" Target="https://www.basketball-reference.com/teams/MIL/2024.html?utm_source=direct&amp;utm_medium=Share&amp;utm_campaign=ShareTool" TargetMode="External"/><Relationship Id="rId745" Type="http://schemas.openxmlformats.org/officeDocument/2006/relationships/hyperlink" Target="https://www.basketball-reference.com/players/p/portemi01.html?utm_source=direct&amp;utm_medium=Share&amp;utm_campaign=ShareTool" TargetMode="External"/><Relationship Id="rId952" Type="http://schemas.openxmlformats.org/officeDocument/2006/relationships/hyperlink" Target="https://www.basketball-reference.com/players/v/vincega01.html?utm_source=direct&amp;utm_medium=Share&amp;utm_campaign=ShareTool" TargetMode="External"/><Relationship Id="rId81" Type="http://schemas.openxmlformats.org/officeDocument/2006/relationships/hyperlink" Target="https://www.basketball-reference.com/teams/CHI/2024.html?utm_source=direct&amp;utm_medium=Share&amp;utm_campaign=ShareTool" TargetMode="External"/><Relationship Id="rId177" Type="http://schemas.openxmlformats.org/officeDocument/2006/relationships/hyperlink" Target="https://www.basketball-reference.com/players/c/claxtni01.html?utm_source=direct&amp;utm_medium=Share&amp;utm_campaign=ShareTool" TargetMode="External"/><Relationship Id="rId384" Type="http://schemas.openxmlformats.org/officeDocument/2006/relationships/hyperlink" Target="https://www.basketball-reference.com/players/h/herroty01.html?utm_source=direct&amp;utm_medium=Share&amp;utm_campaign=ShareTool" TargetMode="External"/><Relationship Id="rId591" Type="http://schemas.openxmlformats.org/officeDocument/2006/relationships/hyperlink" Target="https://www.basketball-reference.com/teams/NYK/2024.html?utm_source=direct&amp;utm_medium=Share&amp;utm_campaign=ShareTool" TargetMode="External"/><Relationship Id="rId605" Type="http://schemas.openxmlformats.org/officeDocument/2006/relationships/hyperlink" Target="https://www.basketball-reference.com/teams/CHO/2024.html?utm_source=direct&amp;utm_medium=Share&amp;utm_campaign=ShareTool" TargetMode="External"/><Relationship Id="rId812" Type="http://schemas.openxmlformats.org/officeDocument/2006/relationships/hyperlink" Target="https://www.basketball-reference.com/teams/LAL/2024.html?utm_source=direct&amp;utm_medium=Share&amp;utm_campaign=ShareTool" TargetMode="External"/><Relationship Id="rId1028" Type="http://schemas.openxmlformats.org/officeDocument/2006/relationships/hyperlink" Target="https://www.basketball-reference.com/players/w/wilsoja03.html?utm_source=direct&amp;utm_medium=Share&amp;utm_campaign=ShareTool" TargetMode="External"/><Relationship Id="rId244" Type="http://schemas.openxmlformats.org/officeDocument/2006/relationships/hyperlink" Target="https://www.basketball-reference.com/players/d/duranke01.html?utm_source=direct&amp;utm_medium=Share&amp;utm_campaign=ShareTool" TargetMode="External"/><Relationship Id="rId689" Type="http://schemas.openxmlformats.org/officeDocument/2006/relationships/hyperlink" Target="https://www.basketball-reference.com/players/n/nowelja01.html?utm_source=direct&amp;utm_medium=Share&amp;utm_campaign=ShareTool" TargetMode="External"/><Relationship Id="rId896" Type="http://schemas.openxmlformats.org/officeDocument/2006/relationships/hyperlink" Target="https://www.basketball-reference.com/players/t/tateja01.html?utm_source=direct&amp;utm_medium=Share&amp;utm_campaign=ShareTool" TargetMode="External"/><Relationship Id="rId39" Type="http://schemas.openxmlformats.org/officeDocument/2006/relationships/hyperlink" Target="https://www.basketball-reference.com/teams/WAS/2024.html?utm_source=direct&amp;utm_medium=Share&amp;utm_campaign=ShareTool" TargetMode="External"/><Relationship Id="rId451" Type="http://schemas.openxmlformats.org/officeDocument/2006/relationships/hyperlink" Target="https://www.basketball-reference.com/teams/MIA/2024.html?utm_source=direct&amp;utm_medium=Share&amp;utm_campaign=ShareTool" TargetMode="External"/><Relationship Id="rId549" Type="http://schemas.openxmlformats.org/officeDocument/2006/relationships/hyperlink" Target="https://www.basketball-reference.com/teams/GSW/2024.html?utm_source=direct&amp;utm_medium=Share&amp;utm_campaign=ShareTool" TargetMode="External"/><Relationship Id="rId756" Type="http://schemas.openxmlformats.org/officeDocument/2006/relationships/hyperlink" Target="https://www.basketball-reference.com/teams/DAL/2024.html?utm_source=direct&amp;utm_medium=Share&amp;utm_campaign=ShareTool" TargetMode="External"/><Relationship Id="rId104" Type="http://schemas.openxmlformats.org/officeDocument/2006/relationships/hyperlink" Target="https://www.basketball-reference.com/players/b/bouyeja01.html?utm_source=direct&amp;utm_medium=Share&amp;utm_campaign=ShareTool" TargetMode="External"/><Relationship Id="rId188" Type="http://schemas.openxmlformats.org/officeDocument/2006/relationships/hyperlink" Target="https://www.basketball-reference.com/teams/MIN/2024.html?utm_source=direct&amp;utm_medium=Share&amp;utm_campaign=ShareTool" TargetMode="External"/><Relationship Id="rId311" Type="http://schemas.openxmlformats.org/officeDocument/2006/relationships/hyperlink" Target="https://www.basketball-reference.com/teams/MEM/2024.html?utm_source=direct&amp;utm_medium=Share&amp;utm_campaign=ShareTool" TargetMode="External"/><Relationship Id="rId395" Type="http://schemas.openxmlformats.org/officeDocument/2006/relationships/hyperlink" Target="https://www.basketball-reference.com/teams/HOU/2024.html?utm_source=direct&amp;utm_medium=Share&amp;utm_campaign=ShareTool" TargetMode="External"/><Relationship Id="rId409" Type="http://schemas.openxmlformats.org/officeDocument/2006/relationships/hyperlink" Target="https://www.basketball-reference.com/teams/UTA/2024.html?utm_source=direct&amp;utm_medium=Share&amp;utm_campaign=ShareTool" TargetMode="External"/><Relationship Id="rId963" Type="http://schemas.openxmlformats.org/officeDocument/2006/relationships/hyperlink" Target="https://www.basketball-reference.com/teams/POR/2024.html?utm_source=direct&amp;utm_medium=Share&amp;utm_campaign=ShareTool" TargetMode="External"/><Relationship Id="rId1039" Type="http://schemas.openxmlformats.org/officeDocument/2006/relationships/hyperlink" Target="https://www.basketball-reference.com/players/y/youngtr01.html?utm_source=direct&amp;utm_medium=Share&amp;utm_campaign=ShareTool" TargetMode="External"/><Relationship Id="rId92" Type="http://schemas.openxmlformats.org/officeDocument/2006/relationships/hyperlink" Target="https://www.basketball-reference.com/players/b/bolbo01.html?utm_source=direct&amp;utm_medium=Share&amp;utm_campaign=ShareTool" TargetMode="External"/><Relationship Id="rId616" Type="http://schemas.openxmlformats.org/officeDocument/2006/relationships/hyperlink" Target="https://www.basketball-reference.com/players/m/micicva01.html?utm_source=direct&amp;utm_medium=Share&amp;utm_campaign=ShareTool" TargetMode="External"/><Relationship Id="rId823" Type="http://schemas.openxmlformats.org/officeDocument/2006/relationships/hyperlink" Target="https://www.basketball-reference.com/players/s/santogu01.html?utm_source=direct&amp;utm_medium=Share&amp;utm_campaign=ShareTool" TargetMode="External"/><Relationship Id="rId255" Type="http://schemas.openxmlformats.org/officeDocument/2006/relationships/hyperlink" Target="https://www.basketball-reference.com/teams/SAC/2024.html?utm_source=direct&amp;utm_medium=Share&amp;utm_campaign=ShareTool" TargetMode="External"/><Relationship Id="rId462" Type="http://schemas.openxmlformats.org/officeDocument/2006/relationships/hyperlink" Target="https://www.basketball-reference.com/players/j/johnsja05.html?utm_source=direct&amp;utm_medium=Share&amp;utm_campaign=ShareTool" TargetMode="External"/><Relationship Id="rId115" Type="http://schemas.openxmlformats.org/officeDocument/2006/relationships/hyperlink" Target="https://www.basketball-reference.com/teams/BOS/2024.html?utm_source=direct&amp;utm_medium=Share&amp;utm_campaign=ShareTool" TargetMode="External"/><Relationship Id="rId322" Type="http://schemas.openxmlformats.org/officeDocument/2006/relationships/hyperlink" Target="https://www.basketball-reference.com/players/g/grantje01.html?utm_source=direct&amp;utm_medium=Share&amp;utm_campaign=ShareTool" TargetMode="External"/><Relationship Id="rId767" Type="http://schemas.openxmlformats.org/officeDocument/2006/relationships/hyperlink" Target="https://www.basketball-reference.com/players/q/queentr01.html?utm_source=direct&amp;utm_medium=Share&amp;utm_campaign=ShareTool" TargetMode="External"/><Relationship Id="rId974" Type="http://schemas.openxmlformats.org/officeDocument/2006/relationships/hyperlink" Target="https://www.basketball-reference.com/players/w/washipj01.html?utm_source=direct&amp;utm_medium=Share&amp;utm_campaign=ShareTool" TargetMode="External"/><Relationship Id="rId199" Type="http://schemas.openxmlformats.org/officeDocument/2006/relationships/hyperlink" Target="https://www.basketball-reference.com/teams/MIL/2024.html?utm_source=direct&amp;utm_medium=Share&amp;utm_campaign=ShareTool" TargetMode="External"/><Relationship Id="rId627" Type="http://schemas.openxmlformats.org/officeDocument/2006/relationships/hyperlink" Target="https://www.basketball-reference.com/teams/BRK/2024.html?utm_source=direct&amp;utm_medium=Share&amp;utm_campaign=ShareTool" TargetMode="External"/><Relationship Id="rId834" Type="http://schemas.openxmlformats.org/officeDocument/2006/relationships/hyperlink" Target="https://www.basketball-reference.com/teams/TOR/2024.html?utm_source=direct&amp;utm_medium=Share&amp;utm_campaign=ShareTool" TargetMode="External"/><Relationship Id="rId266" Type="http://schemas.openxmlformats.org/officeDocument/2006/relationships/hyperlink" Target="https://www.basketball-reference.com/players/f/flynnma01.html?utm_source=direct&amp;utm_medium=Share&amp;utm_campaign=ShareTool" TargetMode="External"/><Relationship Id="rId473" Type="http://schemas.openxmlformats.org/officeDocument/2006/relationships/hyperlink" Target="https://www.basketball-reference.com/teams/DEN/2024.html?utm_source=direct&amp;utm_medium=Share&amp;utm_campaign=ShareTool" TargetMode="External"/><Relationship Id="rId680" Type="http://schemas.openxmlformats.org/officeDocument/2006/relationships/hyperlink" Target="https://www.basketball-reference.com/teams/IND/2024.html?utm_source=direct&amp;utm_medium=Share&amp;utm_campaign=ShareTool" TargetMode="External"/><Relationship Id="rId901" Type="http://schemas.openxmlformats.org/officeDocument/2006/relationships/hyperlink" Target="https://www.basketball-reference.com/teams/CHI/2024.html?utm_source=direct&amp;utm_medium=Share&amp;utm_campaign=ShareTool" TargetMode="External"/><Relationship Id="rId30" Type="http://schemas.openxmlformats.org/officeDocument/2006/relationships/hyperlink" Target="https://www.basketball-reference.com/teams/POR/2024.html?utm_source=direct&amp;utm_medium=Share&amp;utm_campaign=ShareTool" TargetMode="External"/><Relationship Id="rId126" Type="http://schemas.openxmlformats.org/officeDocument/2006/relationships/hyperlink" Target="https://www.basketball-reference.com/teams/DAL/2024.html?utm_source=direct&amp;utm_medium=Share&amp;utm_campaign=ShareTool" TargetMode="External"/><Relationship Id="rId333" Type="http://schemas.openxmlformats.org/officeDocument/2006/relationships/hyperlink" Target="https://www.basketball-reference.com/teams/HOU/2024.html?utm_source=direct&amp;utm_medium=Share&amp;utm_campaign=ShareTool" TargetMode="External"/><Relationship Id="rId540" Type="http://schemas.openxmlformats.org/officeDocument/2006/relationships/hyperlink" Target="https://www.basketball-reference.com/teams/PHO/2024.html?utm_source=direct&amp;utm_medium=Share&amp;utm_campaign=ShareTool" TargetMode="External"/><Relationship Id="rId778" Type="http://schemas.openxmlformats.org/officeDocument/2006/relationships/hyperlink" Target="https://www.basketball-reference.com/players/r/reaveau01.html?utm_source=direct&amp;utm_medium=Share&amp;utm_campaign=ShareTool" TargetMode="External"/><Relationship Id="rId985" Type="http://schemas.openxmlformats.org/officeDocument/2006/relationships/hyperlink" Target="https://www.basketball-reference.com/teams/DEN/2024.html?utm_source=direct&amp;utm_medium=Share&amp;utm_campaign=ShareTool" TargetMode="External"/><Relationship Id="rId638" Type="http://schemas.openxmlformats.org/officeDocument/2006/relationships/hyperlink" Target="https://www.basketball-reference.com/players/m/mitchdo01.html?utm_source=direct&amp;utm_medium=Share&amp;utm_campaign=ShareTool" TargetMode="External"/><Relationship Id="rId845" Type="http://schemas.openxmlformats.org/officeDocument/2006/relationships/hyperlink" Target="https://www.basketball-reference.com/players/s/sharpda01.html?utm_source=direct&amp;utm_medium=Share&amp;utm_campaign=ShareTool" TargetMode="External"/><Relationship Id="rId1030" Type="http://schemas.openxmlformats.org/officeDocument/2006/relationships/hyperlink" Target="https://www.basketball-reference.com/players/w/windldy01.html?utm_source=direct&amp;utm_medium=Share&amp;utm_campaign=ShareTool" TargetMode="External"/><Relationship Id="rId277" Type="http://schemas.openxmlformats.org/officeDocument/2006/relationships/hyperlink" Target="https://www.basketball-reference.com/players/f/freemja01.html?utm_source=direct&amp;utm_medium=Share&amp;utm_campaign=ShareTool" TargetMode="External"/><Relationship Id="rId400" Type="http://schemas.openxmlformats.org/officeDocument/2006/relationships/hyperlink" Target="https://www.basketball-reference.com/players/h/holmeri01.html?utm_source=direct&amp;utm_medium=Share&amp;utm_campaign=ShareTool" TargetMode="External"/><Relationship Id="rId484" Type="http://schemas.openxmlformats.org/officeDocument/2006/relationships/hyperlink" Target="https://www.basketball-reference.com/players/j/jonesty01.html?utm_source=direct&amp;utm_medium=Share&amp;utm_campaign=ShareTool" TargetMode="External"/><Relationship Id="rId705" Type="http://schemas.openxmlformats.org/officeDocument/2006/relationships/hyperlink" Target="https://www.basketball-reference.com/teams/ATL/2024.html?utm_source=direct&amp;utm_medium=Share&amp;utm_campaign=ShareTool" TargetMode="External"/><Relationship Id="rId137" Type="http://schemas.openxmlformats.org/officeDocument/2006/relationships/hyperlink" Target="https://www.basketball-reference.com/players/b/brunsja01.html?utm_source=direct&amp;utm_medium=Share&amp;utm_campaign=ShareTool" TargetMode="External"/><Relationship Id="rId344" Type="http://schemas.openxmlformats.org/officeDocument/2006/relationships/hyperlink" Target="https://www.basketball-reference.com/players/h/halibty01.html?utm_source=direct&amp;utm_medium=Share&amp;utm_campaign=ShareTool" TargetMode="External"/><Relationship Id="rId691" Type="http://schemas.openxmlformats.org/officeDocument/2006/relationships/hyperlink" Target="https://www.basketball-reference.com/players/n/nowelma01.html?utm_source=direct&amp;utm_medium=Share&amp;utm_campaign=ShareTool" TargetMode="External"/><Relationship Id="rId789" Type="http://schemas.openxmlformats.org/officeDocument/2006/relationships/hyperlink" Target="https://www.basketball-reference.com/teams/CHO/2024.html?utm_source=direct&amp;utm_medium=Share&amp;utm_campaign=ShareTool" TargetMode="External"/><Relationship Id="rId912" Type="http://schemas.openxmlformats.org/officeDocument/2006/relationships/hyperlink" Target="https://www.basketball-reference.com/teams/DET/2024.html?utm_source=direct&amp;utm_medium=Share&amp;utm_campaign=ShareTool" TargetMode="External"/><Relationship Id="rId996" Type="http://schemas.openxmlformats.org/officeDocument/2006/relationships/hyperlink" Target="https://www.basketball-reference.com/players/w/whitmca01.html?utm_source=direct&amp;utm_medium=Share&amp;utm_campaign=ShareTool" TargetMode="External"/><Relationship Id="rId41" Type="http://schemas.openxmlformats.org/officeDocument/2006/relationships/hyperlink" Target="https://www.basketball-reference.com/teams/CHO/2024.html?utm_source=direct&amp;utm_medium=Share&amp;utm_campaign=ShareTool" TargetMode="External"/><Relationship Id="rId551" Type="http://schemas.openxmlformats.org/officeDocument/2006/relationships/hyperlink" Target="https://www.basketball-reference.com/teams/MIL/2024.html?utm_source=direct&amp;utm_medium=Share&amp;utm_campaign=ShareTool" TargetMode="External"/><Relationship Id="rId649" Type="http://schemas.openxmlformats.org/officeDocument/2006/relationships/hyperlink" Target="https://www.basketball-reference.com/teams/LAC/2024.html?utm_source=direct&amp;utm_medium=Share&amp;utm_campaign=ShareTool" TargetMode="External"/><Relationship Id="rId856" Type="http://schemas.openxmlformats.org/officeDocument/2006/relationships/hyperlink" Target="https://www.basketball-reference.com/players/s/simsje01.html?utm_source=direct&amp;utm_medium=Share&amp;utm_campaign=ShareTool" TargetMode="External"/><Relationship Id="rId190" Type="http://schemas.openxmlformats.org/officeDocument/2006/relationships/hyperlink" Target="https://www.basketball-reference.com/teams/MIL/2024.html?utm_source=direct&amp;utm_medium=Share&amp;utm_campaign=ShareTool" TargetMode="External"/><Relationship Id="rId204" Type="http://schemas.openxmlformats.org/officeDocument/2006/relationships/hyperlink" Target="https://www.basketball-reference.com/players/c/curryst01.html?utm_source=direct&amp;utm_medium=Share&amp;utm_campaign=ShareTool" TargetMode="External"/><Relationship Id="rId288" Type="http://schemas.openxmlformats.org/officeDocument/2006/relationships/hyperlink" Target="https://www.basketball-reference.com/players/g/garubus01.html?utm_source=direct&amp;utm_medium=Share&amp;utm_campaign=ShareTool" TargetMode="External"/><Relationship Id="rId411" Type="http://schemas.openxmlformats.org/officeDocument/2006/relationships/hyperlink" Target="https://www.basketball-reference.com/teams/PHI/2024.html?utm_source=direct&amp;utm_medium=Share&amp;utm_campaign=ShareTool" TargetMode="External"/><Relationship Id="rId509" Type="http://schemas.openxmlformats.org/officeDocument/2006/relationships/hyperlink" Target="https://www.basketball-reference.com/teams/PHI/2024.html?utm_source=direct&amp;utm_medium=Share&amp;utm_campaign=ShareTool" TargetMode="External"/><Relationship Id="rId1041" Type="http://schemas.openxmlformats.org/officeDocument/2006/relationships/hyperlink" Target="https://www.basketball-reference.com/players/y/yurtsom01.html?utm_source=direct&amp;utm_medium=Share&amp;utm_campaign=ShareTool" TargetMode="External"/><Relationship Id="rId495" Type="http://schemas.openxmlformats.org/officeDocument/2006/relationships/hyperlink" Target="https://www.basketball-reference.com/teams/MEM/2024.html?utm_source=direct&amp;utm_medium=Share&amp;utm_campaign=ShareTool" TargetMode="External"/><Relationship Id="rId716" Type="http://schemas.openxmlformats.org/officeDocument/2006/relationships/hyperlink" Target="https://www.basketball-reference.com/players/p/paulch01.html?utm_source=direct&amp;utm_medium=Share&amp;utm_campaign=ShareTool" TargetMode="External"/><Relationship Id="rId923" Type="http://schemas.openxmlformats.org/officeDocument/2006/relationships/hyperlink" Target="https://www.basketball-reference.com/players/t/toppija01.html?utm_source=direct&amp;utm_medium=Share&amp;utm_campaign=ShareTool" TargetMode="External"/><Relationship Id="rId52" Type="http://schemas.openxmlformats.org/officeDocument/2006/relationships/hyperlink" Target="https://www.basketball-reference.com/players/b/barneha02.html?utm_source=direct&amp;utm_medium=Share&amp;utm_campaign=ShareTool" TargetMode="External"/><Relationship Id="rId148" Type="http://schemas.openxmlformats.org/officeDocument/2006/relationships/hyperlink" Target="https://www.basketball-reference.com/teams/WAS/2024.html?utm_source=direct&amp;utm_medium=Share&amp;utm_campaign=ShareTool" TargetMode="External"/><Relationship Id="rId355" Type="http://schemas.openxmlformats.org/officeDocument/2006/relationships/hyperlink" Target="https://www.basketball-reference.com/teams/TOR/2024.html?utm_source=direct&amp;utm_medium=Share&amp;utm_campaign=ShareTool" TargetMode="External"/><Relationship Id="rId562" Type="http://schemas.openxmlformats.org/officeDocument/2006/relationships/hyperlink" Target="https://www.basketball-reference.com/players/m/maledth01.html?utm_source=direct&amp;utm_medium=Share&amp;utm_campaign=ShareTool" TargetMode="External"/><Relationship Id="rId215" Type="http://schemas.openxmlformats.org/officeDocument/2006/relationships/hyperlink" Target="https://www.basketball-reference.com/teams/DAL/2024.html?utm_source=direct&amp;utm_medium=Share&amp;utm_campaign=ShareTool" TargetMode="External"/><Relationship Id="rId422" Type="http://schemas.openxmlformats.org/officeDocument/2006/relationships/hyperlink" Target="https://www.basketball-reference.com/players/h/hurtma01.html?utm_source=direct&amp;utm_medium=Share&amp;utm_campaign=ShareTool" TargetMode="External"/><Relationship Id="rId867" Type="http://schemas.openxmlformats.org/officeDocument/2006/relationships/hyperlink" Target="https://www.basketball-reference.com/teams/BRK/2024.html?utm_source=direct&amp;utm_medium=Share&amp;utm_campaign=ShareTool" TargetMode="External"/><Relationship Id="rId299" Type="http://schemas.openxmlformats.org/officeDocument/2006/relationships/hyperlink" Target="https://www.basketball-reference.com/teams/NYK/2024.html?utm_source=direct&amp;utm_medium=Share&amp;utm_campaign=ShareTool" TargetMode="External"/><Relationship Id="rId727" Type="http://schemas.openxmlformats.org/officeDocument/2006/relationships/hyperlink" Target="https://www.basketball-reference.com/players/p/pickeja02.html?utm_source=direct&amp;utm_medium=Share&amp;utm_campaign=ShareTool" TargetMode="External"/><Relationship Id="rId934" Type="http://schemas.openxmlformats.org/officeDocument/2006/relationships/hyperlink" Target="https://www.basketball-reference.com/teams/IND/2024.html?utm_source=direct&amp;utm_medium=Share&amp;utm_campaign=ShareTool" TargetMode="External"/><Relationship Id="rId63" Type="http://schemas.openxmlformats.org/officeDocument/2006/relationships/hyperlink" Target="https://www.basketball-reference.com/players/b/batumni01.html?utm_source=direct&amp;utm_medium=Share&amp;utm_campaign=ShareTool" TargetMode="External"/><Relationship Id="rId159" Type="http://schemas.openxmlformats.org/officeDocument/2006/relationships/hyperlink" Target="https://www.basketball-reference.com/players/c/carteje01.html?utm_source=direct&amp;utm_medium=Share&amp;utm_campaign=ShareTool" TargetMode="External"/><Relationship Id="rId366" Type="http://schemas.openxmlformats.org/officeDocument/2006/relationships/hyperlink" Target="https://www.basketball-reference.com/players/h/hartjo01.html?utm_source=direct&amp;utm_medium=Share&amp;utm_campaign=ShareTool" TargetMode="External"/><Relationship Id="rId573" Type="http://schemas.openxmlformats.org/officeDocument/2006/relationships/hyperlink" Target="https://www.basketball-reference.com/teams/UTA/2024.html?utm_source=direct&amp;utm_medium=Share&amp;utm_campaign=ShareTool" TargetMode="External"/><Relationship Id="rId780" Type="http://schemas.openxmlformats.org/officeDocument/2006/relationships/hyperlink" Target="https://www.basketball-reference.com/players/r/reddica01.html?utm_source=direct&amp;utm_medium=Share&amp;utm_campaign=ShareTool" TargetMode="External"/><Relationship Id="rId226" Type="http://schemas.openxmlformats.org/officeDocument/2006/relationships/hyperlink" Target="https://www.basketball-reference.com/players/d/diengou01.html?utm_source=direct&amp;utm_medium=Share&amp;utm_campaign=ShareTool" TargetMode="External"/><Relationship Id="rId433" Type="http://schemas.openxmlformats.org/officeDocument/2006/relationships/hyperlink" Target="https://www.basketball-reference.com/teams/ORL/2024.html?utm_source=direct&amp;utm_medium=Share&amp;utm_campaign=ShareTool" TargetMode="External"/><Relationship Id="rId878" Type="http://schemas.openxmlformats.org/officeDocument/2006/relationships/hyperlink" Target="https://www.basketball-reference.com/players/s/smithte01.html?utm_source=direct&amp;utm_medium=Share&amp;utm_campaign=ShareTool" TargetMode="External"/><Relationship Id="rId640" Type="http://schemas.openxmlformats.org/officeDocument/2006/relationships/hyperlink" Target="https://www.basketball-reference.com/players/m/mobleev01.html?utm_source=direct&amp;utm_medium=Share&amp;utm_campaign=ShareTool" TargetMode="External"/><Relationship Id="rId738" Type="http://schemas.openxmlformats.org/officeDocument/2006/relationships/hyperlink" Target="https://www.basketball-reference.com/teams/OKC/2024.html?utm_source=direct&amp;utm_medium=Share&amp;utm_campaign=ShareTool" TargetMode="External"/><Relationship Id="rId945" Type="http://schemas.openxmlformats.org/officeDocument/2006/relationships/hyperlink" Target="https://www.basketball-reference.com/teams/LAL/2024.html?utm_source=direct&amp;utm_medium=Share&amp;utm_campaign=ShareTool" TargetMode="External"/><Relationship Id="rId74" Type="http://schemas.openxmlformats.org/officeDocument/2006/relationships/hyperlink" Target="https://www.basketball-reference.com/players/b/beverpa01.html?utm_source=direct&amp;utm_medium=Share&amp;utm_campaign=ShareTool" TargetMode="External"/><Relationship Id="rId377" Type="http://schemas.openxmlformats.org/officeDocument/2006/relationships/hyperlink" Target="https://www.basketball-reference.com/teams/DET/2024.html?utm_source=direct&amp;utm_medium=Share&amp;utm_campaign=ShareTool" TargetMode="External"/><Relationship Id="rId500" Type="http://schemas.openxmlformats.org/officeDocument/2006/relationships/hyperlink" Target="https://www.basketball-reference.com/players/k/kispeco01.html?utm_source=direct&amp;utm_medium=Share&amp;utm_campaign=ShareTool" TargetMode="External"/><Relationship Id="rId584" Type="http://schemas.openxmlformats.org/officeDocument/2006/relationships/hyperlink" Target="https://www.basketball-reference.com/teams/IND/2024.html?utm_source=direct&amp;utm_medium=Share&amp;utm_campaign=ShareTool" TargetMode="External"/><Relationship Id="rId805" Type="http://schemas.openxmlformats.org/officeDocument/2006/relationships/hyperlink" Target="https://www.basketball-reference.com/teams/WAS/2024.html?utm_source=direct&amp;utm_medium=Share&amp;utm_campaign=ShareTool" TargetMode="External"/><Relationship Id="rId5" Type="http://schemas.openxmlformats.org/officeDocument/2006/relationships/hyperlink" Target="https://www.basketball-reference.com/teams/UTA/2024.html?utm_source=direct&amp;utm_medium=Share&amp;utm_campaign=ShareTool" TargetMode="External"/><Relationship Id="rId237" Type="http://schemas.openxmlformats.org/officeDocument/2006/relationships/hyperlink" Target="https://www.basketball-reference.com/teams/CHI/2024.html?utm_source=direct&amp;utm_medium=Share&amp;utm_campaign=ShareTool" TargetMode="External"/><Relationship Id="rId791" Type="http://schemas.openxmlformats.org/officeDocument/2006/relationships/hyperlink" Target="https://www.basketball-reference.com/teams/MIA/2024.html?utm_source=direct&amp;utm_medium=Share&amp;utm_campaign=ShareTool" TargetMode="External"/><Relationship Id="rId889" Type="http://schemas.openxmlformats.org/officeDocument/2006/relationships/hyperlink" Target="https://www.basketball-reference.com/teams/DEN/2024.html?utm_source=direct&amp;utm_medium=Share&amp;utm_campaign=ShareTool" TargetMode="External"/><Relationship Id="rId444" Type="http://schemas.openxmlformats.org/officeDocument/2006/relationships/hyperlink" Target="https://www.basketball-reference.com/players/j/jacksre01.html?utm_source=direct&amp;utm_medium=Share&amp;utm_campaign=ShareTool" TargetMode="External"/><Relationship Id="rId651" Type="http://schemas.openxmlformats.org/officeDocument/2006/relationships/hyperlink" Target="https://www.basketball-reference.com/teams/POR/2024.html?utm_source=direct&amp;utm_medium=Share&amp;utm_campaign=ShareTool" TargetMode="External"/><Relationship Id="rId749" Type="http://schemas.openxmlformats.org/officeDocument/2006/relationships/hyperlink" Target="https://www.basketball-reference.com/players/p/portibo01.html?utm_source=direct&amp;utm_medium=Share&amp;utm_campaign=ShareTool" TargetMode="External"/><Relationship Id="rId290" Type="http://schemas.openxmlformats.org/officeDocument/2006/relationships/hyperlink" Target="https://www.basketball-reference.com/players/g/garzalu01.html?utm_source=direct&amp;utm_medium=Share&amp;utm_campaign=ShareTool" TargetMode="External"/><Relationship Id="rId304" Type="http://schemas.openxmlformats.org/officeDocument/2006/relationships/hyperlink" Target="https://www.basketball-reference.com/players/g/gilgesh01.html?utm_source=direct&amp;utm_medium=Share&amp;utm_campaign=ShareTool" TargetMode="External"/><Relationship Id="rId388" Type="http://schemas.openxmlformats.org/officeDocument/2006/relationships/hyperlink" Target="https://www.basketball-reference.com/players/h/highsha01.html?utm_source=direct&amp;utm_medium=Share&amp;utm_campaign=ShareTool" TargetMode="External"/><Relationship Id="rId511" Type="http://schemas.openxmlformats.org/officeDocument/2006/relationships/hyperlink" Target="https://www.basketball-reference.com/teams/BOS/2024.html?utm_source=direct&amp;utm_medium=Share&amp;utm_campaign=ShareTool" TargetMode="External"/><Relationship Id="rId609" Type="http://schemas.openxmlformats.org/officeDocument/2006/relationships/hyperlink" Target="https://www.basketball-reference.com/teams/PHI/2024.html?utm_source=direct&amp;utm_medium=Share&amp;utm_campaign=ShareTool" TargetMode="External"/><Relationship Id="rId956" Type="http://schemas.openxmlformats.org/officeDocument/2006/relationships/hyperlink" Target="https://www.basketball-reference.com/players/w/wadede01.html?utm_source=direct&amp;utm_medium=Share&amp;utm_campaign=ShareTool" TargetMode="External"/><Relationship Id="rId85" Type="http://schemas.openxmlformats.org/officeDocument/2006/relationships/hyperlink" Target="https://www.basketball-reference.com/teams/ORL/2024.html?utm_source=direct&amp;utm_medium=Share&amp;utm_campaign=ShareTool" TargetMode="External"/><Relationship Id="rId150" Type="http://schemas.openxmlformats.org/officeDocument/2006/relationships/hyperlink" Target="https://www.basketball-reference.com/teams/MIA/2024.html?utm_source=direct&amp;utm_medium=Share&amp;utm_campaign=ShareTool" TargetMode="External"/><Relationship Id="rId595" Type="http://schemas.openxmlformats.org/officeDocument/2006/relationships/hyperlink" Target="https://www.basketball-reference.com/teams/IND/2024.html?utm_source=direct&amp;utm_medium=Share&amp;utm_campaign=ShareTool" TargetMode="External"/><Relationship Id="rId816" Type="http://schemas.openxmlformats.org/officeDocument/2006/relationships/hyperlink" Target="https://www.basketball-reference.com/teams/SAC/2024.html?utm_source=direct&amp;utm_medium=Share&amp;utm_campaign=ShareTool" TargetMode="External"/><Relationship Id="rId1001" Type="http://schemas.openxmlformats.org/officeDocument/2006/relationships/hyperlink" Target="https://www.basketball-reference.com/teams/GSW/2024.html?utm_source=direct&amp;utm_medium=Share&amp;utm_campaign=ShareTool" TargetMode="External"/><Relationship Id="rId248" Type="http://schemas.openxmlformats.org/officeDocument/2006/relationships/hyperlink" Target="https://www.basketball-reference.com/players/e/easonta01.html?utm_source=direct&amp;utm_medium=Share&amp;utm_campaign=ShareTool" TargetMode="External"/><Relationship Id="rId455" Type="http://schemas.openxmlformats.org/officeDocument/2006/relationships/hyperlink" Target="https://www.basketball-reference.com/teams/WAS/2024.html?utm_source=direct&amp;utm_medium=Share&amp;utm_campaign=ShareTool" TargetMode="External"/><Relationship Id="rId662" Type="http://schemas.openxmlformats.org/officeDocument/2006/relationships/hyperlink" Target="https://www.basketball-reference.com/players/m/murphtr02.html?utm_source=direct&amp;utm_medium=Share&amp;utm_campaign=ShareTool" TargetMode="External"/><Relationship Id="rId12" Type="http://schemas.openxmlformats.org/officeDocument/2006/relationships/hyperlink" Target="https://www.basketball-reference.com/players/a/allenja01.html?utm_source=direct&amp;utm_medium=Share&amp;utm_campaign=ShareTool" TargetMode="External"/><Relationship Id="rId108" Type="http://schemas.openxmlformats.org/officeDocument/2006/relationships/hyperlink" Target="https://www.basketball-reference.com/players/b/braunch01.html?utm_source=direct&amp;utm_medium=Share&amp;utm_campaign=ShareTool" TargetMode="External"/><Relationship Id="rId315" Type="http://schemas.openxmlformats.org/officeDocument/2006/relationships/hyperlink" Target="https://www.basketball-reference.com/teams/PHO/2024.html?utm_source=direct&amp;utm_medium=Share&amp;utm_campaign=ShareTool" TargetMode="External"/><Relationship Id="rId522" Type="http://schemas.openxmlformats.org/officeDocument/2006/relationships/hyperlink" Target="https://www.basketball-reference.com/players/l/lawsoaj01.html?utm_source=direct&amp;utm_medium=Share&amp;utm_campaign=ShareTool" TargetMode="External"/><Relationship Id="rId967" Type="http://schemas.openxmlformats.org/officeDocument/2006/relationships/hyperlink" Target="https://www.basketball-reference.com/teams/IND/2024.html?utm_source=direct&amp;utm_medium=Share&amp;utm_campaign=ShareTool" TargetMode="External"/><Relationship Id="rId96" Type="http://schemas.openxmlformats.org/officeDocument/2006/relationships/hyperlink" Target="https://www.basketball-reference.com/players/b/bookede01.html?utm_source=direct&amp;utm_medium=Share&amp;utm_campaign=ShareTool" TargetMode="External"/><Relationship Id="rId161" Type="http://schemas.openxmlformats.org/officeDocument/2006/relationships/hyperlink" Target="https://www.basketball-reference.com/players/c/cartewe01.html?utm_source=direct&amp;utm_medium=Share&amp;utm_campaign=ShareTool" TargetMode="External"/><Relationship Id="rId399" Type="http://schemas.openxmlformats.org/officeDocument/2006/relationships/hyperlink" Target="https://www.basketball-reference.com/teams/DEN/2024.html?utm_source=direct&amp;utm_medium=Share&amp;utm_campaign=ShareTool" TargetMode="External"/><Relationship Id="rId827" Type="http://schemas.openxmlformats.org/officeDocument/2006/relationships/hyperlink" Target="https://www.basketball-reference.com/players/s/sarrol01.html?utm_source=direct&amp;utm_medium=Share&amp;utm_campaign=ShareTool" TargetMode="External"/><Relationship Id="rId1012" Type="http://schemas.openxmlformats.org/officeDocument/2006/relationships/hyperlink" Target="https://www.basketball-reference.com/players/w/willije02.html?utm_source=direct&amp;utm_medium=Share&amp;utm_campaign=ShareTool" TargetMode="External"/><Relationship Id="rId259" Type="http://schemas.openxmlformats.org/officeDocument/2006/relationships/hyperlink" Target="https://www.basketball-reference.com/teams/PHO/2024.html?utm_source=direct&amp;utm_medium=Share&amp;utm_campaign=ShareTool" TargetMode="External"/><Relationship Id="rId466" Type="http://schemas.openxmlformats.org/officeDocument/2006/relationships/hyperlink" Target="https://www.basketball-reference.com/players/j/johnske04.html?utm_source=direct&amp;utm_medium=Share&amp;utm_campaign=ShareTool" TargetMode="External"/><Relationship Id="rId673" Type="http://schemas.openxmlformats.org/officeDocument/2006/relationships/hyperlink" Target="https://www.basketball-reference.com/players/m/mykhasv01.html?utm_source=direct&amp;utm_medium=Share&amp;utm_campaign=ShareTool" TargetMode="External"/><Relationship Id="rId880" Type="http://schemas.openxmlformats.org/officeDocument/2006/relationships/hyperlink" Target="https://www.basketball-reference.com/players/s/sochaje01.html?utm_source=direct&amp;utm_medium=Share&amp;utm_campaign=ShareTool" TargetMode="External"/><Relationship Id="rId23" Type="http://schemas.openxmlformats.org/officeDocument/2006/relationships/hyperlink" Target="https://www.basketball-reference.com/teams/ORL/2024.html?utm_source=direct&amp;utm_medium=Share&amp;utm_campaign=ShareTool" TargetMode="External"/><Relationship Id="rId119" Type="http://schemas.openxmlformats.org/officeDocument/2006/relationships/hyperlink" Target="https://www.basketball-reference.com/teams/BRK/2024.html?utm_source=direct&amp;utm_medium=Share&amp;utm_campaign=ShareTool" TargetMode="External"/><Relationship Id="rId326" Type="http://schemas.openxmlformats.org/officeDocument/2006/relationships/hyperlink" Target="https://www.basketball-reference.com/players/g/greenda02.html?utm_source=direct&amp;utm_medium=Share&amp;utm_campaign=ShareTool" TargetMode="External"/><Relationship Id="rId533" Type="http://schemas.openxmlformats.org/officeDocument/2006/relationships/hyperlink" Target="https://www.basketball-reference.com/players/l/lewisma05.html?utm_source=direct&amp;utm_medium=Share&amp;utm_campaign=ShareTool" TargetMode="External"/><Relationship Id="rId978" Type="http://schemas.openxmlformats.org/officeDocument/2006/relationships/hyperlink" Target="https://www.basketball-reference.com/players/w/watanyu01.html?utm_source=direct&amp;utm_medium=Share&amp;utm_campaign=ShareTool" TargetMode="External"/><Relationship Id="rId740" Type="http://schemas.openxmlformats.org/officeDocument/2006/relationships/hyperlink" Target="https://www.basketball-reference.com/teams/WAS/2024.html?utm_source=direct&amp;utm_medium=Share&amp;utm_campaign=ShareTool" TargetMode="External"/><Relationship Id="rId838" Type="http://schemas.openxmlformats.org/officeDocument/2006/relationships/hyperlink" Target="https://www.basketball-reference.com/teams/HOU/2024.html?utm_source=direct&amp;utm_medium=Share&amp;utm_campaign=ShareTool" TargetMode="External"/><Relationship Id="rId1023" Type="http://schemas.openxmlformats.org/officeDocument/2006/relationships/hyperlink" Target="https://www.basketball-reference.com/teams/MEM/2024.html?utm_source=direct&amp;utm_medium=Share&amp;utm_campaign=ShareTool" TargetMode="External"/><Relationship Id="rId172" Type="http://schemas.openxmlformats.org/officeDocument/2006/relationships/hyperlink" Target="https://www.basketball-reference.com/teams/LAL/2024.html?utm_source=direct&amp;utm_medium=Share&amp;utm_campaign=ShareTool" TargetMode="External"/><Relationship Id="rId477" Type="http://schemas.openxmlformats.org/officeDocument/2006/relationships/hyperlink" Target="https://www.basketball-reference.com/teams/CLE/2024.html?utm_source=direct&amp;utm_medium=Share&amp;utm_campaign=ShareTool" TargetMode="External"/><Relationship Id="rId600" Type="http://schemas.openxmlformats.org/officeDocument/2006/relationships/hyperlink" Target="https://www.basketball-reference.com/players/m/mcderdo01.html?utm_source=direct&amp;utm_medium=Share&amp;utm_campaign=ShareTool" TargetMode="External"/><Relationship Id="rId684" Type="http://schemas.openxmlformats.org/officeDocument/2006/relationships/hyperlink" Target="https://www.basketball-reference.com/teams/CLE/2024.html?utm_source=direct&amp;utm_medium=Share&amp;utm_campaign=ShareTool" TargetMode="External"/><Relationship Id="rId337" Type="http://schemas.openxmlformats.org/officeDocument/2006/relationships/hyperlink" Target="https://www.basketball-reference.com/teams/ATL/2024.html?utm_source=direct&amp;utm_medium=Share&amp;utm_campaign=ShareTool" TargetMode="External"/><Relationship Id="rId891" Type="http://schemas.openxmlformats.org/officeDocument/2006/relationships/hyperlink" Target="https://www.basketball-reference.com/teams/CLE/2024.html?utm_source=direct&amp;utm_medium=Share&amp;utm_campaign=ShareTool" TargetMode="External"/><Relationship Id="rId905" Type="http://schemas.openxmlformats.org/officeDocument/2006/relationships/hyperlink" Target="https://www.basketball-reference.com/teams/CHI/2024.html?utm_source=direct&amp;utm_medium=Share&amp;utm_campaign=ShareTool" TargetMode="External"/><Relationship Id="rId989" Type="http://schemas.openxmlformats.org/officeDocument/2006/relationships/hyperlink" Target="https://www.basketball-reference.com/teams/SAS/2024.html?utm_source=direct&amp;utm_medium=Share&amp;utm_campaign=ShareTool" TargetMode="External"/><Relationship Id="rId34" Type="http://schemas.openxmlformats.org/officeDocument/2006/relationships/hyperlink" Target="https://www.basketball-reference.com/teams/POR/2024.html?utm_source=direct&amp;utm_medium=Share&amp;utm_campaign=ShareTool" TargetMode="External"/><Relationship Id="rId544" Type="http://schemas.openxmlformats.org/officeDocument/2006/relationships/hyperlink" Target="https://www.basketball-reference.com/teams/DET/2024.html?utm_source=direct&amp;utm_medium=Share&amp;utm_campaign=ShareTool" TargetMode="External"/><Relationship Id="rId751" Type="http://schemas.openxmlformats.org/officeDocument/2006/relationships/hyperlink" Target="https://www.basketball-reference.com/players/p/porzikr01.html?utm_source=direct&amp;utm_medium=Share&amp;utm_campaign=ShareTool" TargetMode="External"/><Relationship Id="rId849" Type="http://schemas.openxmlformats.org/officeDocument/2006/relationships/hyperlink" Target="https://www.basketball-reference.com/players/s/sheppbe01.html?utm_source=direct&amp;utm_medium=Share&amp;utm_campaign=ShareTool" TargetMode="External"/><Relationship Id="rId183" Type="http://schemas.openxmlformats.org/officeDocument/2006/relationships/hyperlink" Target="https://www.basketball-reference.com/players/c/collijo01.html?utm_source=direct&amp;utm_medium=Share&amp;utm_campaign=ShareTool" TargetMode="External"/><Relationship Id="rId390" Type="http://schemas.openxmlformats.org/officeDocument/2006/relationships/hyperlink" Target="https://www.basketball-reference.com/players/h/hintona01.html?utm_source=direct&amp;utm_medium=Share&amp;utm_campaign=ShareTool" TargetMode="External"/><Relationship Id="rId404" Type="http://schemas.openxmlformats.org/officeDocument/2006/relationships/hyperlink" Target="https://www.basketball-reference.com/players/h/hoodsja01.html?utm_source=direct&amp;utm_medium=Share&amp;utm_campaign=ShareTool" TargetMode="External"/><Relationship Id="rId611" Type="http://schemas.openxmlformats.org/officeDocument/2006/relationships/hyperlink" Target="https://www.basketball-reference.com/teams/CHO/2024.html?utm_source=direct&amp;utm_medium=Share&amp;utm_campaign=ShareTool" TargetMode="External"/><Relationship Id="rId1034" Type="http://schemas.openxmlformats.org/officeDocument/2006/relationships/hyperlink" Target="https://www.basketball-reference.com/teams/LAL/2024.html?utm_source=direct&amp;utm_medium=Share&amp;utm_campaign=ShareTool" TargetMode="External"/><Relationship Id="rId250" Type="http://schemas.openxmlformats.org/officeDocument/2006/relationships/hyperlink" Target="https://www.basketball-reference.com/players/e/edwaran01.html?utm_source=direct&amp;utm_medium=Share&amp;utm_campaign=ShareTool" TargetMode="External"/><Relationship Id="rId488" Type="http://schemas.openxmlformats.org/officeDocument/2006/relationships/hyperlink" Target="https://www.basketball-reference.com/players/j/josepco01.html?utm_source=direct&amp;utm_medium=Share&amp;utm_campaign=ShareTool" TargetMode="External"/><Relationship Id="rId695" Type="http://schemas.openxmlformats.org/officeDocument/2006/relationships/hyperlink" Target="https://www.basketball-reference.com/players/n/nurkiju01.html?utm_source=direct&amp;utm_medium=Share&amp;utm_campaign=ShareTool" TargetMode="External"/><Relationship Id="rId709" Type="http://schemas.openxmlformats.org/officeDocument/2006/relationships/hyperlink" Target="https://www.basketball-reference.com/teams/UTA/2024.html?utm_source=direct&amp;utm_medium=Share&amp;utm_campaign=ShareTool" TargetMode="External"/><Relationship Id="rId916" Type="http://schemas.openxmlformats.org/officeDocument/2006/relationships/hyperlink" Target="https://www.basketball-reference.com/teams/CLE/2024.html?utm_source=direct&amp;utm_medium=Share&amp;utm_campaign=ShareTool" TargetMode="External"/><Relationship Id="rId45" Type="http://schemas.openxmlformats.org/officeDocument/2006/relationships/hyperlink" Target="https://www.basketball-reference.com/teams/ORL/2024.html?utm_source=direct&amp;utm_medium=Share&amp;utm_campaign=ShareTool" TargetMode="External"/><Relationship Id="rId110" Type="http://schemas.openxmlformats.org/officeDocument/2006/relationships/hyperlink" Target="https://www.basketball-reference.com/players/b/bridgmi01.html?utm_source=direct&amp;utm_medium=Share&amp;utm_campaign=ShareTool" TargetMode="External"/><Relationship Id="rId348" Type="http://schemas.openxmlformats.org/officeDocument/2006/relationships/hyperlink" Target="https://www.basketball-reference.com/players/h/hardati02.html?utm_source=direct&amp;utm_medium=Share&amp;utm_campaign=ShareTool" TargetMode="External"/><Relationship Id="rId555" Type="http://schemas.openxmlformats.org/officeDocument/2006/relationships/hyperlink" Target="https://www.basketball-reference.com/teams/MIA/2024.html?utm_source=direct&amp;utm_medium=Share&amp;utm_campaign=ShareTool" TargetMode="External"/><Relationship Id="rId762" Type="http://schemas.openxmlformats.org/officeDocument/2006/relationships/hyperlink" Target="https://www.basketball-reference.com/teams/LAL/2024.html?utm_source=direct&amp;utm_medium=Share&amp;utm_campaign=ShareTool" TargetMode="External"/><Relationship Id="rId194" Type="http://schemas.openxmlformats.org/officeDocument/2006/relationships/hyperlink" Target="https://www.basketball-reference.com/teams/PHI/2024.html?utm_source=direct&amp;utm_medium=Share&amp;utm_campaign=ShareTool" TargetMode="External"/><Relationship Id="rId208" Type="http://schemas.openxmlformats.org/officeDocument/2006/relationships/hyperlink" Target="https://www.basketball-reference.com/players/d/davisan02.html?utm_source=direct&amp;utm_medium=Share&amp;utm_campaign=ShareTool" TargetMode="External"/><Relationship Id="rId415" Type="http://schemas.openxmlformats.org/officeDocument/2006/relationships/hyperlink" Target="https://www.basketball-reference.com/teams/ORL/2024.html?utm_source=direct&amp;utm_medium=Share&amp;utm_campaign=ShareTool" TargetMode="External"/><Relationship Id="rId622" Type="http://schemas.openxmlformats.org/officeDocument/2006/relationships/hyperlink" Target="https://www.basketball-reference.com/players/m/millejo02.html?utm_source=direct&amp;utm_medium=Share&amp;utm_campaign=ShareTool" TargetMode="External"/><Relationship Id="rId1045" Type="http://schemas.openxmlformats.org/officeDocument/2006/relationships/hyperlink" Target="https://www.basketball-reference.com/players/z/zubaciv01.html?utm_source=direct&amp;utm_medium=Share&amp;utm_campaign=ShareTool" TargetMode="External"/><Relationship Id="rId261" Type="http://schemas.openxmlformats.org/officeDocument/2006/relationships/hyperlink" Target="https://www.basketball-reference.com/teams/DAL/2024.html?utm_source=direct&amp;utm_medium=Share&amp;utm_campaign=ShareTool" TargetMode="External"/><Relationship Id="rId499" Type="http://schemas.openxmlformats.org/officeDocument/2006/relationships/hyperlink" Target="https://www.basketball-reference.com/teams/DEN/2024.html?utm_source=direct&amp;utm_medium=Share&amp;utm_campaign=ShareTool" TargetMode="External"/><Relationship Id="rId927" Type="http://schemas.openxmlformats.org/officeDocument/2006/relationships/hyperlink" Target="https://www.basketball-reference.com/players/t/toscaju01.html?utm_source=direct&amp;utm_medium=Share&amp;utm_campaign=ShareTool" TargetMode="External"/><Relationship Id="rId56" Type="http://schemas.openxmlformats.org/officeDocument/2006/relationships/hyperlink" Target="https://www.basketball-reference.com/players/b/barrerj01.html?utm_source=direct&amp;utm_medium=Share&amp;utm_campaign=ShareTool" TargetMode="External"/><Relationship Id="rId359" Type="http://schemas.openxmlformats.org/officeDocument/2006/relationships/hyperlink" Target="https://www.basketball-reference.com/teams/DET/2024.html?utm_source=direct&amp;utm_medium=Share&amp;utm_campaign=ShareTool" TargetMode="External"/><Relationship Id="rId566" Type="http://schemas.openxmlformats.org/officeDocument/2006/relationships/hyperlink" Target="https://www.basketball-reference.com/players/m/mannte01.html?utm_source=direct&amp;utm_medium=Share&amp;utm_campaign=ShareTool" TargetMode="External"/><Relationship Id="rId773" Type="http://schemas.openxmlformats.org/officeDocument/2006/relationships/hyperlink" Target="https://www.basketball-reference.com/teams/GSW/2024.html?utm_source=direct&amp;utm_medium=Share&amp;utm_campaign=ShareTool" TargetMode="External"/><Relationship Id="rId121" Type="http://schemas.openxmlformats.org/officeDocument/2006/relationships/hyperlink" Target="https://www.basketball-reference.com/teams/HOU/2024.html?utm_source=direct&amp;utm_medium=Share&amp;utm_campaign=ShareTool" TargetMode="External"/><Relationship Id="rId219" Type="http://schemas.openxmlformats.org/officeDocument/2006/relationships/hyperlink" Target="https://www.basketball-reference.com/teams/LAC/2024.html?utm_source=direct&amp;utm_medium=Share&amp;utm_campaign=ShareTool" TargetMode="External"/><Relationship Id="rId426" Type="http://schemas.openxmlformats.org/officeDocument/2006/relationships/hyperlink" Target="https://www.basketball-reference.com/players/i/inglejo01.html?utm_source=direct&amp;utm_medium=Share&amp;utm_campaign=ShareTool" TargetMode="External"/><Relationship Id="rId633" Type="http://schemas.openxmlformats.org/officeDocument/2006/relationships/hyperlink" Target="https://www.basketball-reference.com/teams/POR/2024.html?utm_source=direct&amp;utm_medium=Share&amp;utm_campaign=ShareTool" TargetMode="External"/><Relationship Id="rId980" Type="http://schemas.openxmlformats.org/officeDocument/2006/relationships/hyperlink" Target="https://www.basketball-reference.com/players/w/waterli01.html?utm_source=direct&amp;utm_medium=Share&amp;utm_campaign=ShareTool" TargetMode="External"/><Relationship Id="rId840" Type="http://schemas.openxmlformats.org/officeDocument/2006/relationships/hyperlink" Target="https://www.basketball-reference.com/teams/UTA/2024.html?utm_source=direct&amp;utm_medium=Share&amp;utm_campaign=ShareTool" TargetMode="External"/><Relationship Id="rId938" Type="http://schemas.openxmlformats.org/officeDocument/2006/relationships/hyperlink" Target="https://www.basketball-reference.com/players/t/tysonhu01.html?utm_source=direct&amp;utm_medium=Share&amp;utm_campaign=ShareTool" TargetMode="External"/><Relationship Id="rId67" Type="http://schemas.openxmlformats.org/officeDocument/2006/relationships/hyperlink" Target="https://www.basketball-reference.com/teams/MIL/2024.html?utm_source=direct&amp;utm_medium=Share&amp;utm_campaign=ShareTool" TargetMode="External"/><Relationship Id="rId272" Type="http://schemas.openxmlformats.org/officeDocument/2006/relationships/hyperlink" Target="https://www.basketball-reference.com/teams/ATL/2024.html?utm_source=direct&amp;utm_medium=Share&amp;utm_campaign=ShareTool" TargetMode="External"/><Relationship Id="rId577" Type="http://schemas.openxmlformats.org/officeDocument/2006/relationships/hyperlink" Target="https://www.basketball-reference.com/teams/MIA/2024.html?utm_source=direct&amp;utm_medium=Share&amp;utm_campaign=ShareTool" TargetMode="External"/><Relationship Id="rId700" Type="http://schemas.openxmlformats.org/officeDocument/2006/relationships/hyperlink" Target="https://www.basketball-reference.com/players/o/okekech01.html?utm_source=direct&amp;utm_medium=Share&amp;utm_campaign=ShareTool" TargetMode="External"/><Relationship Id="rId132" Type="http://schemas.openxmlformats.org/officeDocument/2006/relationships/hyperlink" Target="https://www.basketball-reference.com/teams/LAC/2024.html?utm_source=direct&amp;utm_medium=Share&amp;utm_campaign=ShareTool" TargetMode="External"/><Relationship Id="rId784" Type="http://schemas.openxmlformats.org/officeDocument/2006/relationships/hyperlink" Target="https://www.basketball-reference.com/players/r/reidna01.html?utm_source=direct&amp;utm_medium=Share&amp;utm_campaign=ShareTool" TargetMode="External"/><Relationship Id="rId991" Type="http://schemas.openxmlformats.org/officeDocument/2006/relationships/hyperlink" Target="https://www.basketball-reference.com/teams/LAC/2024.html?utm_source=direct&amp;utm_medium=Share&amp;utm_campaign=ShareTool" TargetMode="External"/><Relationship Id="rId437" Type="http://schemas.openxmlformats.org/officeDocument/2006/relationships/hyperlink" Target="https://www.basketball-reference.com/teams/MIL/2024.html?utm_source=direct&amp;utm_medium=Share&amp;utm_campaign=ShareTool" TargetMode="External"/><Relationship Id="rId644" Type="http://schemas.openxmlformats.org/officeDocument/2006/relationships/hyperlink" Target="https://www.basketball-reference.com/players/m/monkma01.html?utm_source=direct&amp;utm_medium=Share&amp;utm_campaign=ShareTool" TargetMode="External"/><Relationship Id="rId851" Type="http://schemas.openxmlformats.org/officeDocument/2006/relationships/hyperlink" Target="https://www.basketball-reference.com/players/s/siakapa01.html?utm_source=direct&amp;utm_medium=Share&amp;utm_campaign=ShareTool" TargetMode="External"/><Relationship Id="rId283" Type="http://schemas.openxmlformats.org/officeDocument/2006/relationships/hyperlink" Target="https://www.basketball-reference.com/players/g/gaffoda01.html?utm_source=direct&amp;utm_medium=Share&amp;utm_campaign=ShareTool" TargetMode="External"/><Relationship Id="rId490" Type="http://schemas.openxmlformats.org/officeDocument/2006/relationships/hyperlink" Target="https://www.basketball-reference.com/players/j/jovicni01.html?utm_source=direct&amp;utm_medium=Share&amp;utm_campaign=ShareTool" TargetMode="External"/><Relationship Id="rId504" Type="http://schemas.openxmlformats.org/officeDocument/2006/relationships/hyperlink" Target="https://www.basketball-reference.com/players/k/knoxke01.html?utm_source=direct&amp;utm_medium=Share&amp;utm_campaign=ShareTool" TargetMode="External"/><Relationship Id="rId711" Type="http://schemas.openxmlformats.org/officeDocument/2006/relationships/hyperlink" Target="https://www.basketball-reference.com/teams/WAS/2024.html?utm_source=direct&amp;utm_medium=Share&amp;utm_campaign=ShareTool" TargetMode="External"/><Relationship Id="rId949" Type="http://schemas.openxmlformats.org/officeDocument/2006/relationships/hyperlink" Target="https://www.basketball-reference.com/teams/SAS/2024.html?utm_source=direct&amp;utm_medium=Share&amp;utm_campaign=ShareTool" TargetMode="External"/><Relationship Id="rId78" Type="http://schemas.openxmlformats.org/officeDocument/2006/relationships/hyperlink" Target="https://www.basketball-reference.com/players/b/bitadgo01.html?utm_source=direct&amp;utm_medium=Share&amp;utm_campaign=ShareTool" TargetMode="External"/><Relationship Id="rId143" Type="http://schemas.openxmlformats.org/officeDocument/2006/relationships/hyperlink" Target="https://www.basketball-reference.com/players/b/bullore01.html?utm_source=direct&amp;utm_medium=Share&amp;utm_campaign=ShareTool" TargetMode="External"/><Relationship Id="rId350" Type="http://schemas.openxmlformats.org/officeDocument/2006/relationships/hyperlink" Target="https://www.basketball-reference.com/players/h/hardeja01.html?utm_source=direct&amp;utm_medium=Share&amp;utm_campaign=ShareTool" TargetMode="External"/><Relationship Id="rId588" Type="http://schemas.openxmlformats.org/officeDocument/2006/relationships/hyperlink" Target="https://www.basketball-reference.com/teams/PHI/2024.html?utm_source=direct&amp;utm_medium=Share&amp;utm_campaign=ShareTool" TargetMode="External"/><Relationship Id="rId795" Type="http://schemas.openxmlformats.org/officeDocument/2006/relationships/hyperlink" Target="https://www.basketball-reference.com/teams/GSW/2024.html?utm_source=direct&amp;utm_medium=Share&amp;utm_campaign=ShareTool" TargetMode="External"/><Relationship Id="rId809" Type="http://schemas.openxmlformats.org/officeDocument/2006/relationships/hyperlink" Target="https://www.basketball-reference.com/players/r/ruperra01.html?utm_source=direct&amp;utm_medium=Share&amp;utm_campaign=ShareTool" TargetMode="External"/><Relationship Id="rId9" Type="http://schemas.openxmlformats.org/officeDocument/2006/relationships/hyperlink" Target="https://www.basketball-reference.com/teams/MIN/2024.html?utm_source=direct&amp;utm_medium=Share&amp;utm_campaign=ShareTool" TargetMode="External"/><Relationship Id="rId210" Type="http://schemas.openxmlformats.org/officeDocument/2006/relationships/hyperlink" Target="https://www.basketball-reference.com/players/d/davisjo06.html?utm_source=direct&amp;utm_medium=Share&amp;utm_campaign=ShareTool" TargetMode="External"/><Relationship Id="rId448" Type="http://schemas.openxmlformats.org/officeDocument/2006/relationships/hyperlink" Target="https://www.basketball-reference.com/players/j/jamesle01.html?utm_source=direct&amp;utm_medium=Share&amp;utm_campaign=ShareTool" TargetMode="External"/><Relationship Id="rId655" Type="http://schemas.openxmlformats.org/officeDocument/2006/relationships/hyperlink" Target="https://www.basketball-reference.com/teams/MEM/2024.html?utm_source=direct&amp;utm_medium=Share&amp;utm_campaign=ShareTool" TargetMode="External"/><Relationship Id="rId862" Type="http://schemas.openxmlformats.org/officeDocument/2006/relationships/hyperlink" Target="https://www.basketball-reference.com/players/s/smartja01.html?utm_source=direct&amp;utm_medium=Share&amp;utm_campaign=ShareTool" TargetMode="External"/><Relationship Id="rId294" Type="http://schemas.openxmlformats.org/officeDocument/2006/relationships/hyperlink" Target="https://www.basketball-reference.com/players/g/georgke01.html?utm_source=direct&amp;utm_medium=Share&amp;utm_campaign=ShareTool" TargetMode="External"/><Relationship Id="rId308" Type="http://schemas.openxmlformats.org/officeDocument/2006/relationships/hyperlink" Target="https://www.basketball-reference.com/players/g/gilleco01.html?utm_source=direct&amp;utm_medium=Share&amp;utm_campaign=ShareTool" TargetMode="External"/><Relationship Id="rId515" Type="http://schemas.openxmlformats.org/officeDocument/2006/relationships/hyperlink" Target="https://www.basketball-reference.com/teams/WAS/2024.html?utm_source=direct&amp;utm_medium=Share&amp;utm_campaign=ShareTool" TargetMode="External"/><Relationship Id="rId722" Type="http://schemas.openxmlformats.org/officeDocument/2006/relationships/hyperlink" Target="https://www.basketball-reference.com/players/p/peterdr01.html?utm_source=direct&amp;utm_medium=Share&amp;utm_campaign=ShareTool" TargetMode="External"/><Relationship Id="rId89" Type="http://schemas.openxmlformats.org/officeDocument/2006/relationships/hyperlink" Target="https://www.basketball-reference.com/teams/ATL/2024.html?utm_source=direct&amp;utm_medium=Share&amp;utm_campaign=ShareTool" TargetMode="External"/><Relationship Id="rId154" Type="http://schemas.openxmlformats.org/officeDocument/2006/relationships/hyperlink" Target="https://www.basketball-reference.com/teams/DEN/2024.html?utm_source=direct&amp;utm_medium=Share&amp;utm_campaign=ShareTool" TargetMode="External"/><Relationship Id="rId361" Type="http://schemas.openxmlformats.org/officeDocument/2006/relationships/hyperlink" Target="https://www.basketball-reference.com/teams/ORL/2024.html?utm_source=direct&amp;utm_medium=Share&amp;utm_campaign=ShareTool" TargetMode="External"/><Relationship Id="rId599" Type="http://schemas.openxmlformats.org/officeDocument/2006/relationships/hyperlink" Target="https://www.basketball-reference.com/teams/TOR/2024.html?utm_source=direct&amp;utm_medium=Share&amp;utm_campaign=ShareTool" TargetMode="External"/><Relationship Id="rId1005" Type="http://schemas.openxmlformats.org/officeDocument/2006/relationships/hyperlink" Target="https://www.basketball-reference.com/teams/DAL/2024.html?utm_source=direct&amp;utm_medium=Share&amp;utm_campaign=ShareTool" TargetMode="External"/><Relationship Id="rId459" Type="http://schemas.openxmlformats.org/officeDocument/2006/relationships/hyperlink" Target="https://www.basketball-reference.com/teams/OKC/2024.html?utm_source=direct&amp;utm_medium=Share&amp;utm_campaign=ShareTool" TargetMode="External"/><Relationship Id="rId666" Type="http://schemas.openxmlformats.org/officeDocument/2006/relationships/hyperlink" Target="https://www.basketball-reference.com/players/m/murraja01.html?utm_source=direct&amp;utm_medium=Share&amp;utm_campaign=ShareTool" TargetMode="External"/><Relationship Id="rId873" Type="http://schemas.openxmlformats.org/officeDocument/2006/relationships/hyperlink" Target="https://www.basketball-reference.com/teams/HOU/2024.html?utm_source=direct&amp;utm_medium=Share&amp;utm_campaign=ShareTool" TargetMode="External"/><Relationship Id="rId16" Type="http://schemas.openxmlformats.org/officeDocument/2006/relationships/hyperlink" Target="https://www.basketball-reference.com/players/a/anderky01.html?utm_source=direct&amp;utm_medium=Share&amp;utm_campaign=ShareTool" TargetMode="External"/><Relationship Id="rId221" Type="http://schemas.openxmlformats.org/officeDocument/2006/relationships/hyperlink" Target="https://www.basketball-reference.com/teams/SAS/2024.html?utm_source=direct&amp;utm_medium=Share&amp;utm_campaign=ShareTool" TargetMode="External"/><Relationship Id="rId319" Type="http://schemas.openxmlformats.org/officeDocument/2006/relationships/hyperlink" Target="https://www.basketball-reference.com/teams/PHO/2024.html?utm_source=direct&amp;utm_medium=Share&amp;utm_campaign=ShareTool" TargetMode="External"/><Relationship Id="rId526" Type="http://schemas.openxmlformats.org/officeDocument/2006/relationships/hyperlink" Target="https://www.basketball-reference.com/players/l/lenal01.html?utm_source=direct&amp;utm_medium=Share&amp;utm_campaign=ShareTool" TargetMode="External"/><Relationship Id="rId733" Type="http://schemas.openxmlformats.org/officeDocument/2006/relationships/hyperlink" Target="https://www.basketball-reference.com/players/p/podzibr01.html?utm_source=direct&amp;utm_medium=Share&amp;utm_campaign=ShareTool" TargetMode="External"/><Relationship Id="rId940" Type="http://schemas.openxmlformats.org/officeDocument/2006/relationships/hyperlink" Target="https://www.basketball-reference.com/players/u/umudest01.html?utm_source=direct&amp;utm_medium=Share&amp;utm_campaign=ShareTool" TargetMode="External"/><Relationship Id="rId1016" Type="http://schemas.openxmlformats.org/officeDocument/2006/relationships/hyperlink" Target="https://www.basketball-reference.com/players/w/willima07.html?utm_source=direct&amp;utm_medium=Share&amp;utm_campaign=ShareTool" TargetMode="External"/><Relationship Id="rId165" Type="http://schemas.openxmlformats.org/officeDocument/2006/relationships/hyperlink" Target="https://www.basketball-reference.com/players/c/castlco01.html?utm_source=direct&amp;utm_medium=Share&amp;utm_campaign=ShareTool" TargetMode="External"/><Relationship Id="rId372" Type="http://schemas.openxmlformats.org/officeDocument/2006/relationships/hyperlink" Target="https://www.basketball-reference.com/players/h/hawkijo01.html?utm_source=direct&amp;utm_medium=Share&amp;utm_campaign=ShareTool" TargetMode="External"/><Relationship Id="rId677" Type="http://schemas.openxmlformats.org/officeDocument/2006/relationships/hyperlink" Target="https://www.basketball-reference.com/players/n/nancepe01.html?utm_source=direct&amp;utm_medium=Share&amp;utm_campaign=ShareTool" TargetMode="External"/><Relationship Id="rId800" Type="http://schemas.openxmlformats.org/officeDocument/2006/relationships/hyperlink" Target="https://www.basketball-reference.com/players/r/robinje02.html?utm_source=direct&amp;utm_medium=Share&amp;utm_campaign=ShareTool" TargetMode="External"/><Relationship Id="rId232" Type="http://schemas.openxmlformats.org/officeDocument/2006/relationships/hyperlink" Target="https://www.basketball-reference.com/players/d/doncilu01.html?utm_source=direct&amp;utm_medium=Share&amp;utm_campaign=ShareTool" TargetMode="External"/><Relationship Id="rId884" Type="http://schemas.openxmlformats.org/officeDocument/2006/relationships/hyperlink" Target="https://www.basketball-reference.com/players/s/stevela01.html?utm_source=direct&amp;utm_medium=Share&amp;utm_campaign=ShareTool" TargetMode="External"/><Relationship Id="rId27" Type="http://schemas.openxmlformats.org/officeDocument/2006/relationships/hyperlink" Target="https://www.basketball-reference.com/players/a/avdijde01.html?utm_source=direct&amp;utm_medium=Share&amp;utm_campaign=ShareTool" TargetMode="External"/><Relationship Id="rId537" Type="http://schemas.openxmlformats.org/officeDocument/2006/relationships/hyperlink" Target="https://www.basketball-reference.com/players/l/lillada01.html?utm_source=direct&amp;utm_medium=Share&amp;utm_campaign=ShareTool" TargetMode="External"/><Relationship Id="rId744" Type="http://schemas.openxmlformats.org/officeDocument/2006/relationships/hyperlink" Target="https://www.basketball-reference.com/teams/TOR/2024.html?utm_source=direct&amp;utm_medium=Share&amp;utm_campaign=ShareTool" TargetMode="External"/><Relationship Id="rId951" Type="http://schemas.openxmlformats.org/officeDocument/2006/relationships/hyperlink" Target="https://www.basketball-reference.com/teams/SAC/2024.html?utm_source=direct&amp;utm_medium=Share&amp;utm_campaign=ShareTool" TargetMode="External"/><Relationship Id="rId80" Type="http://schemas.openxmlformats.org/officeDocument/2006/relationships/hyperlink" Target="https://www.basketball-reference.com/players/b/bitimon01.html?utm_source=direct&amp;utm_medium=Share&amp;utm_campaign=ShareTool" TargetMode="External"/><Relationship Id="rId176" Type="http://schemas.openxmlformats.org/officeDocument/2006/relationships/hyperlink" Target="https://www.basketball-reference.com/teams/UTA/2024.html?utm_source=direct&amp;utm_medium=Share&amp;utm_campaign=ShareTool" TargetMode="External"/><Relationship Id="rId383" Type="http://schemas.openxmlformats.org/officeDocument/2006/relationships/hyperlink" Target="https://www.basketball-reference.com/teams/UTA/2024.html?utm_source=direct&amp;utm_medium=Share&amp;utm_campaign=ShareTool" TargetMode="External"/><Relationship Id="rId590" Type="http://schemas.openxmlformats.org/officeDocument/2006/relationships/hyperlink" Target="https://www.basketball-reference.com/players/m/mcbrimi01.html?utm_source=direct&amp;utm_medium=Share&amp;utm_campaign=ShareTool" TargetMode="External"/><Relationship Id="rId604" Type="http://schemas.openxmlformats.org/officeDocument/2006/relationships/hyperlink" Target="https://www.basketball-reference.com/players/m/mcgowbr01.html?utm_source=direct&amp;utm_medium=Share&amp;utm_campaign=ShareTool" TargetMode="External"/><Relationship Id="rId811" Type="http://schemas.openxmlformats.org/officeDocument/2006/relationships/hyperlink" Target="https://www.basketball-reference.com/players/r/russeda01.html?utm_source=direct&amp;utm_medium=Share&amp;utm_campaign=ShareTool" TargetMode="External"/><Relationship Id="rId1027" Type="http://schemas.openxmlformats.org/officeDocument/2006/relationships/hyperlink" Target="https://www.basketball-reference.com/teams/NOP/2024.html?utm_source=direct&amp;utm_medium=Share&amp;utm_campaign=ShareTool" TargetMode="External"/><Relationship Id="rId243" Type="http://schemas.openxmlformats.org/officeDocument/2006/relationships/hyperlink" Target="https://www.basketball-reference.com/teams/UTA/2024.html?utm_source=direct&amp;utm_medium=Share&amp;utm_campaign=ShareTool" TargetMode="External"/><Relationship Id="rId450" Type="http://schemas.openxmlformats.org/officeDocument/2006/relationships/hyperlink" Target="https://www.basketball-reference.com/players/j/jaqueja01.html?utm_source=direct&amp;utm_medium=Share&amp;utm_campaign=ShareTool" TargetMode="External"/><Relationship Id="rId688" Type="http://schemas.openxmlformats.org/officeDocument/2006/relationships/hyperlink" Target="https://www.basketball-reference.com/teams/DEN/2024.html?utm_source=direct&amp;utm_medium=Share&amp;utm_campaign=ShareTool" TargetMode="External"/><Relationship Id="rId895" Type="http://schemas.openxmlformats.org/officeDocument/2006/relationships/hyperlink" Target="https://www.basketball-reference.com/teams/MIA/2024.html?utm_source=direct&amp;utm_medium=Share&amp;utm_campaign=ShareTool" TargetMode="External"/><Relationship Id="rId909" Type="http://schemas.openxmlformats.org/officeDocument/2006/relationships/hyperlink" Target="https://www.basketball-reference.com/players/t/thompam01.html?utm_source=direct&amp;utm_medium=Share&amp;utm_campaign=ShareTool" TargetMode="External"/><Relationship Id="rId38" Type="http://schemas.openxmlformats.org/officeDocument/2006/relationships/hyperlink" Target="https://www.basketball-reference.com/players/b/baldwpa01.html?utm_source=direct&amp;utm_medium=Share&amp;utm_campaign=ShareTool" TargetMode="External"/><Relationship Id="rId103" Type="http://schemas.openxmlformats.org/officeDocument/2006/relationships/hyperlink" Target="https://www.basketball-reference.com/teams/CHO/2024.html?utm_source=direct&amp;utm_medium=Share&amp;utm_campaign=ShareTool" TargetMode="External"/><Relationship Id="rId310" Type="http://schemas.openxmlformats.org/officeDocument/2006/relationships/hyperlink" Target="https://www.basketball-reference.com/players/g/gilyaja01.html?utm_source=direct&amp;utm_medium=Share&amp;utm_campaign=ShareTool" TargetMode="External"/><Relationship Id="rId548" Type="http://schemas.openxmlformats.org/officeDocument/2006/relationships/hyperlink" Target="https://www.basketball-reference.com/players/l/looneke01.html?utm_source=direct&amp;utm_medium=Share&amp;utm_campaign=ShareTool" TargetMode="External"/><Relationship Id="rId755" Type="http://schemas.openxmlformats.org/officeDocument/2006/relationships/hyperlink" Target="https://www.basketball-reference.com/players/p/poweldw01.html?utm_source=direct&amp;utm_medium=Share&amp;utm_campaign=ShareTool" TargetMode="External"/><Relationship Id="rId962" Type="http://schemas.openxmlformats.org/officeDocument/2006/relationships/hyperlink" Target="https://www.basketball-reference.com/players/w/wainris01.html?utm_source=direct&amp;utm_medium=Share&amp;utm_campaign=ShareTool" TargetMode="External"/><Relationship Id="rId91" Type="http://schemas.openxmlformats.org/officeDocument/2006/relationships/hyperlink" Target="https://www.basketball-reference.com/teams/DET/2024.html?utm_source=direct&amp;utm_medium=Share&amp;utm_campaign=ShareTool" TargetMode="External"/><Relationship Id="rId187" Type="http://schemas.openxmlformats.org/officeDocument/2006/relationships/hyperlink" Target="https://www.basketball-reference.com/players/c/conlemi01.html?utm_source=direct&amp;utm_medium=Share&amp;utm_campaign=ShareTool" TargetMode="External"/><Relationship Id="rId394" Type="http://schemas.openxmlformats.org/officeDocument/2006/relationships/hyperlink" Target="https://www.basketball-reference.com/players/h/holidaa01.html?utm_source=direct&amp;utm_medium=Share&amp;utm_campaign=ShareTool" TargetMode="External"/><Relationship Id="rId408" Type="http://schemas.openxmlformats.org/officeDocument/2006/relationships/hyperlink" Target="https://www.basketball-reference.com/players/h/hortota01.html?utm_source=direct&amp;utm_medium=Share&amp;utm_campaign=ShareTool" TargetMode="External"/><Relationship Id="rId615" Type="http://schemas.openxmlformats.org/officeDocument/2006/relationships/hyperlink" Target="https://www.basketball-reference.com/teams/PHO/2024.html?utm_source=direct&amp;utm_medium=Share&amp;utm_campaign=ShareTool" TargetMode="External"/><Relationship Id="rId822" Type="http://schemas.openxmlformats.org/officeDocument/2006/relationships/hyperlink" Target="https://www.basketball-reference.com/teams/CHI/2024.html?utm_source=direct&amp;utm_medium=Share&amp;utm_campaign=ShareTool" TargetMode="External"/><Relationship Id="rId1038" Type="http://schemas.openxmlformats.org/officeDocument/2006/relationships/hyperlink" Target="https://www.basketball-reference.com/teams/TOR/2024.html?utm_source=direct&amp;utm_medium=Share&amp;utm_campaign=ShareTool" TargetMode="External"/><Relationship Id="rId254" Type="http://schemas.openxmlformats.org/officeDocument/2006/relationships/hyperlink" Target="https://www.basketball-reference.com/players/e/elliske01.html?utm_source=direct&amp;utm_medium=Share&amp;utm_campaign=ShareTool" TargetMode="External"/><Relationship Id="rId699" Type="http://schemas.openxmlformats.org/officeDocument/2006/relationships/hyperlink" Target="https://www.basketball-reference.com/teams/BRK/2024.html?utm_source=direct&amp;utm_medium=Share&amp;utm_campaign=ShareTool" TargetMode="External"/><Relationship Id="rId49" Type="http://schemas.openxmlformats.org/officeDocument/2006/relationships/hyperlink" Target="https://www.basketball-reference.com/teams/BOS/2024.html?utm_source=direct&amp;utm_medium=Share&amp;utm_campaign=ShareTool" TargetMode="External"/><Relationship Id="rId114" Type="http://schemas.openxmlformats.org/officeDocument/2006/relationships/hyperlink" Target="https://www.basketball-reference.com/players/b/brissos01.html?utm_source=direct&amp;utm_medium=Share&amp;utm_campaign=ShareTool" TargetMode="External"/><Relationship Id="rId461" Type="http://schemas.openxmlformats.org/officeDocument/2006/relationships/hyperlink" Target="https://www.basketball-reference.com/teams/BRK/2024.html?utm_source=direct&amp;utm_medium=Share&amp;utm_campaign=ShareTool" TargetMode="External"/><Relationship Id="rId559" Type="http://schemas.openxmlformats.org/officeDocument/2006/relationships/hyperlink" Target="https://www.basketball-reference.com/teams/ATL/2024.html?utm_source=direct&amp;utm_medium=Share&amp;utm_campaign=ShareTool" TargetMode="External"/><Relationship Id="rId766" Type="http://schemas.openxmlformats.org/officeDocument/2006/relationships/hyperlink" Target="https://www.basketball-reference.com/teams/DAL/2024.html?utm_source=direct&amp;utm_medium=Share&amp;utm_campaign=ShareTool" TargetMode="External"/><Relationship Id="rId198" Type="http://schemas.openxmlformats.org/officeDocument/2006/relationships/hyperlink" Target="https://www.basketball-reference.com/players/c/crowdja01.html?utm_source=direct&amp;utm_medium=Share&amp;utm_campaign=ShareTool" TargetMode="External"/><Relationship Id="rId321" Type="http://schemas.openxmlformats.org/officeDocument/2006/relationships/hyperlink" Target="https://www.basketball-reference.com/teams/SAS/2024.html?utm_source=direct&amp;utm_medium=Share&amp;utm_campaign=ShareTool" TargetMode="External"/><Relationship Id="rId419" Type="http://schemas.openxmlformats.org/officeDocument/2006/relationships/hyperlink" Target="https://www.basketball-reference.com/teams/DEN/2024.html?utm_source=direct&amp;utm_medium=Share&amp;utm_campaign=ShareTool" TargetMode="External"/><Relationship Id="rId626" Type="http://schemas.openxmlformats.org/officeDocument/2006/relationships/hyperlink" Target="https://www.basketball-reference.com/players/w/whiteda01.html?utm_source=direct&amp;utm_medium=Share&amp;utm_campaign=ShareTool" TargetMode="External"/><Relationship Id="rId973" Type="http://schemas.openxmlformats.org/officeDocument/2006/relationships/hyperlink" Target="https://www.basketball-reference.com/teams/BOS/2024.html?utm_source=direct&amp;utm_medium=Share&amp;utm_campaign=ShareTool" TargetMode="External"/><Relationship Id="rId833" Type="http://schemas.openxmlformats.org/officeDocument/2006/relationships/hyperlink" Target="https://www.basketball-reference.com/players/s/schrode01.html?utm_source=direct&amp;utm_medium=Share&amp;utm_campaign=ShareTool" TargetMode="External"/><Relationship Id="rId265" Type="http://schemas.openxmlformats.org/officeDocument/2006/relationships/hyperlink" Target="https://www.basketball-reference.com/teams/BRK/2024.html?utm_source=direct&amp;utm_medium=Share&amp;utm_campaign=ShareTool" TargetMode="External"/><Relationship Id="rId472" Type="http://schemas.openxmlformats.org/officeDocument/2006/relationships/hyperlink" Target="https://www.basketball-reference.com/players/j/jokicni01.html?utm_source=direct&amp;utm_medium=Share&amp;utm_campaign=ShareTool" TargetMode="External"/><Relationship Id="rId900" Type="http://schemas.openxmlformats.org/officeDocument/2006/relationships/hyperlink" Target="https://www.basketball-reference.com/players/t/taylote01.html?utm_source=direct&amp;utm_medium=Share&amp;utm_campaign=ShareTool" TargetMode="External"/><Relationship Id="rId125" Type="http://schemas.openxmlformats.org/officeDocument/2006/relationships/hyperlink" Target="https://www.basketball-reference.com/players/b/browngr01.html?utm_source=direct&amp;utm_medium=Share&amp;utm_campaign=ShareTool" TargetMode="External"/><Relationship Id="rId332" Type="http://schemas.openxmlformats.org/officeDocument/2006/relationships/hyperlink" Target="https://www.basketball-reference.com/players/g/greenje02.html?utm_source=direct&amp;utm_medium=Share&amp;utm_campaign=ShareTool" TargetMode="External"/><Relationship Id="rId777" Type="http://schemas.openxmlformats.org/officeDocument/2006/relationships/hyperlink" Target="https://www.basketball-reference.com/teams/POR/2024.html?utm_source=direct&amp;utm_medium=Share&amp;utm_campaign=ShareTool" TargetMode="External"/><Relationship Id="rId984" Type="http://schemas.openxmlformats.org/officeDocument/2006/relationships/hyperlink" Target="https://www.basketball-reference.com/players/w/watsope01.html?utm_source=direct&amp;utm_medium=Share&amp;utm_campaign=ShareTool" TargetMode="External"/><Relationship Id="rId637" Type="http://schemas.openxmlformats.org/officeDocument/2006/relationships/hyperlink" Target="https://www.basketball-reference.com/teams/SAC/2024.html?utm_source=direct&amp;utm_medium=Share&amp;utm_campaign=ShareTool" TargetMode="External"/><Relationship Id="rId844" Type="http://schemas.openxmlformats.org/officeDocument/2006/relationships/hyperlink" Target="https://www.basketball-reference.com/teams/WAS/2024.html?utm_source=direct&amp;utm_medium=Share&amp;utm_campaign=ShareTool" TargetMode="External"/><Relationship Id="rId276" Type="http://schemas.openxmlformats.org/officeDocument/2006/relationships/hyperlink" Target="https://www.basketball-reference.com/teams/SAC/2024.html?utm_source=direct&amp;utm_medium=Share&amp;utm_campaign=ShareTool" TargetMode="External"/><Relationship Id="rId483" Type="http://schemas.openxmlformats.org/officeDocument/2006/relationships/hyperlink" Target="https://www.basketball-reference.com/teams/SAS/2024.html?utm_source=direct&amp;utm_medium=Share&amp;utm_campaign=ShareTool" TargetMode="External"/><Relationship Id="rId690" Type="http://schemas.openxmlformats.org/officeDocument/2006/relationships/hyperlink" Target="https://www.basketball-reference.com/teams/MEM/2024.html?utm_source=direct&amp;utm_medium=Share&amp;utm_campaign=ShareTool" TargetMode="External"/><Relationship Id="rId704" Type="http://schemas.openxmlformats.org/officeDocument/2006/relationships/hyperlink" Target="https://www.basketball-reference.com/players/o/okongon01.html?utm_source=direct&amp;utm_medium=Share&amp;utm_campaign=ShareTool" TargetMode="External"/><Relationship Id="rId911" Type="http://schemas.openxmlformats.org/officeDocument/2006/relationships/hyperlink" Target="https://www.basketball-reference.com/players/t/thompau01.html?utm_source=direct&amp;utm_medium=Share&amp;utm_campaign=ShareTool" TargetMode="External"/><Relationship Id="rId40" Type="http://schemas.openxmlformats.org/officeDocument/2006/relationships/hyperlink" Target="https://www.basketball-reference.com/players/b/ballla01.html?utm_source=direct&amp;utm_medium=Share&amp;utm_campaign=ShareTool" TargetMode="External"/><Relationship Id="rId136" Type="http://schemas.openxmlformats.org/officeDocument/2006/relationships/hyperlink" Target="https://www.basketball-reference.com/teams/MIN/2024.html?utm_source=direct&amp;utm_medium=Share&amp;utm_campaign=ShareTool" TargetMode="External"/><Relationship Id="rId343" Type="http://schemas.openxmlformats.org/officeDocument/2006/relationships/hyperlink" Target="https://www.basketball-reference.com/teams/LAL/2024.html?utm_source=direct&amp;utm_medium=Share&amp;utm_campaign=ShareTool" TargetMode="External"/><Relationship Id="rId550" Type="http://schemas.openxmlformats.org/officeDocument/2006/relationships/hyperlink" Target="https://www.basketball-reference.com/players/l/lopezbr01.html?utm_source=direct&amp;utm_medium=Share&amp;utm_campaign=ShareTool" TargetMode="External"/><Relationship Id="rId788" Type="http://schemas.openxmlformats.org/officeDocument/2006/relationships/hyperlink" Target="https://www.basketball-reference.com/players/r/richani01.html?utm_source=direct&amp;utm_medium=Share&amp;utm_campaign=ShareTool" TargetMode="External"/><Relationship Id="rId995" Type="http://schemas.openxmlformats.org/officeDocument/2006/relationships/hyperlink" Target="https://www.basketball-reference.com/teams/BOS/2024.html?utm_source=direct&amp;utm_medium=Share&amp;utm_campaign=ShareTool" TargetMode="External"/><Relationship Id="rId203" Type="http://schemas.openxmlformats.org/officeDocument/2006/relationships/hyperlink" Target="https://www.basketball-reference.com/teams/DAL/2024.html?utm_source=direct&amp;utm_medium=Share&amp;utm_campaign=ShareTool" TargetMode="External"/><Relationship Id="rId648" Type="http://schemas.openxmlformats.org/officeDocument/2006/relationships/hyperlink" Target="https://www.basketball-reference.com/players/m/moonxa01.html?utm_source=direct&amp;utm_medium=Share&amp;utm_campaign=ShareTool" TargetMode="External"/><Relationship Id="rId855" Type="http://schemas.openxmlformats.org/officeDocument/2006/relationships/hyperlink" Target="https://www.basketball-reference.com/teams/POR/2024.html?utm_source=direct&amp;utm_medium=Share&amp;utm_campaign=ShareTool" TargetMode="External"/><Relationship Id="rId1040" Type="http://schemas.openxmlformats.org/officeDocument/2006/relationships/hyperlink" Target="https://www.basketball-reference.com/teams/ATL/2024.html?utm_source=direct&amp;utm_medium=Share&amp;utm_campaign=ShareTool" TargetMode="External"/><Relationship Id="rId287" Type="http://schemas.openxmlformats.org/officeDocument/2006/relationships/hyperlink" Target="https://www.basketball-reference.com/teams/CLE/2024.html?utm_source=direct&amp;utm_medium=Share&amp;utm_campaign=ShareTool" TargetMode="External"/><Relationship Id="rId410" Type="http://schemas.openxmlformats.org/officeDocument/2006/relationships/hyperlink" Target="https://www.basketball-reference.com/players/h/houseda01.html?utm_source=direct&amp;utm_medium=Share&amp;utm_campaign=ShareTool" TargetMode="External"/><Relationship Id="rId494" Type="http://schemas.openxmlformats.org/officeDocument/2006/relationships/hyperlink" Target="https://www.basketball-reference.com/players/k/kennalu01.html?utm_source=direct&amp;utm_medium=Share&amp;utm_campaign=ShareTool" TargetMode="External"/><Relationship Id="rId508" Type="http://schemas.openxmlformats.org/officeDocument/2006/relationships/hyperlink" Target="https://www.basketball-reference.com/players/k/korkmfu01.html?utm_source=direct&amp;utm_medium=Share&amp;utm_campaign=ShareTool" TargetMode="External"/><Relationship Id="rId715" Type="http://schemas.openxmlformats.org/officeDocument/2006/relationships/hyperlink" Target="https://www.basketball-reference.com/teams/PHI/2024.html?utm_source=direct&amp;utm_medium=Share&amp;utm_campaign=ShareTool" TargetMode="External"/><Relationship Id="rId922" Type="http://schemas.openxmlformats.org/officeDocument/2006/relationships/hyperlink" Target="https://www.basketball-reference.com/teams/MEM/2024.html?utm_source=direct&amp;utm_medium=Share&amp;utm_campaign=ShareTool" TargetMode="External"/><Relationship Id="rId147" Type="http://schemas.openxmlformats.org/officeDocument/2006/relationships/hyperlink" Target="https://www.basketball-reference.com/players/b/butleja02.html?utm_source=direct&amp;utm_medium=Share&amp;utm_campaign=ShareTool" TargetMode="External"/><Relationship Id="rId354" Type="http://schemas.openxmlformats.org/officeDocument/2006/relationships/hyperlink" Target="https://www.basketball-reference.com/players/h/harpero02.html?utm_source=direct&amp;utm_medium=Share&amp;utm_campaign=ShareTool" TargetMode="External"/><Relationship Id="rId799" Type="http://schemas.openxmlformats.org/officeDocument/2006/relationships/hyperlink" Target="https://www.basketball-reference.com/teams/MIA/2024.html?utm_source=direct&amp;utm_medium=Share&amp;utm_campaign=ShareTool" TargetMode="External"/><Relationship Id="rId51" Type="http://schemas.openxmlformats.org/officeDocument/2006/relationships/hyperlink" Target="https://www.basketball-reference.com/teams/SAS/2024.html?utm_source=direct&amp;utm_medium=Share&amp;utm_campaign=ShareTool" TargetMode="External"/><Relationship Id="rId561" Type="http://schemas.openxmlformats.org/officeDocument/2006/relationships/hyperlink" Target="https://www.basketball-reference.com/teams/SAC/2024.html?utm_source=direct&amp;utm_medium=Share&amp;utm_campaign=ShareTool" TargetMode="External"/><Relationship Id="rId659" Type="http://schemas.openxmlformats.org/officeDocument/2006/relationships/hyperlink" Target="https://www.basketball-reference.com/teams/DAL/2024.html?utm_source=direct&amp;utm_medium=Share&amp;utm_campaign=ShareTool" TargetMode="External"/><Relationship Id="rId866" Type="http://schemas.openxmlformats.org/officeDocument/2006/relationships/hyperlink" Target="https://www.basketball-reference.com/players/s/smithde03.html?utm_source=direct&amp;utm_medium=Share&amp;utm_campaign=ShareTool" TargetMode="External"/><Relationship Id="rId214" Type="http://schemas.openxmlformats.org/officeDocument/2006/relationships/hyperlink" Target="https://www.basketball-reference.com/players/d/dennide01.html?utm_source=direct&amp;utm_medium=Share&amp;utm_campaign=ShareTool" TargetMode="External"/><Relationship Id="rId298" Type="http://schemas.openxmlformats.org/officeDocument/2006/relationships/hyperlink" Target="https://www.basketball-reference.com/players/g/gibsota01.html?utm_source=direct&amp;utm_medium=Share&amp;utm_campaign=ShareTool" TargetMode="External"/><Relationship Id="rId421" Type="http://schemas.openxmlformats.org/officeDocument/2006/relationships/hyperlink" Target="https://www.basketball-reference.com/teams/ATL/2024.html?utm_source=direct&amp;utm_medium=Share&amp;utm_campaign=ShareTool" TargetMode="External"/><Relationship Id="rId519" Type="http://schemas.openxmlformats.org/officeDocument/2006/relationships/hyperlink" Target="https://www.basketball-reference.com/teams/MEM/2024.html?utm_source=direct&amp;utm_medium=Share&amp;utm_campaign=ShareTool" TargetMode="External"/><Relationship Id="rId158" Type="http://schemas.openxmlformats.org/officeDocument/2006/relationships/hyperlink" Target="https://www.basketball-reference.com/teams/ATL/2024.html?utm_source=direct&amp;utm_medium=Share&amp;utm_campaign=ShareTool" TargetMode="External"/><Relationship Id="rId726" Type="http://schemas.openxmlformats.org/officeDocument/2006/relationships/hyperlink" Target="https://www.basketball-reference.com/teams/CHI/2024.html?utm_source=direct&amp;utm_medium=Share&amp;utm_campaign=ShareTool" TargetMode="External"/><Relationship Id="rId933" Type="http://schemas.openxmlformats.org/officeDocument/2006/relationships/hyperlink" Target="https://www.basketball-reference.com/players/t/tshieos01.html?utm_source=direct&amp;utm_medium=Share&amp;utm_campaign=ShareTool" TargetMode="External"/><Relationship Id="rId1009" Type="http://schemas.openxmlformats.org/officeDocument/2006/relationships/hyperlink" Target="https://www.basketball-reference.com/teams/OKC/2024.html?utm_source=direct&amp;utm_medium=Share&amp;utm_campaign=ShareTool" TargetMode="External"/><Relationship Id="rId62" Type="http://schemas.openxmlformats.org/officeDocument/2006/relationships/hyperlink" Target="https://www.basketball-reference.com/teams/PHO/2024.html?utm_source=direct&amp;utm_medium=Share&amp;utm_campaign=ShareTool" TargetMode="External"/><Relationship Id="rId365" Type="http://schemas.openxmlformats.org/officeDocument/2006/relationships/hyperlink" Target="https://www.basketball-reference.com/teams/MEM/2024.html?utm_source=direct&amp;utm_medium=Share&amp;utm_campaign=ShareTool" TargetMode="External"/><Relationship Id="rId572" Type="http://schemas.openxmlformats.org/officeDocument/2006/relationships/hyperlink" Target="https://www.basketball-reference.com/players/m/markkla01.html?utm_source=direct&amp;utm_medium=Share&amp;utm_campaign=ShareTool" TargetMode="External"/><Relationship Id="rId225" Type="http://schemas.openxmlformats.org/officeDocument/2006/relationships/hyperlink" Target="https://www.basketball-reference.com/teams/TOR/2024.html?utm_source=direct&amp;utm_medium=Share&amp;utm_campaign=ShareTool" TargetMode="External"/><Relationship Id="rId432" Type="http://schemas.openxmlformats.org/officeDocument/2006/relationships/hyperlink" Target="https://www.basketball-reference.com/players/i/isaacjo01.html?utm_source=direct&amp;utm_medium=Share&amp;utm_campaign=ShareTool" TargetMode="External"/><Relationship Id="rId877" Type="http://schemas.openxmlformats.org/officeDocument/2006/relationships/hyperlink" Target="https://www.basketball-reference.com/teams/CHO/2024.html?utm_source=direct&amp;utm_medium=Share&amp;utm_campaign=ShareTool" TargetMode="External"/><Relationship Id="rId737" Type="http://schemas.openxmlformats.org/officeDocument/2006/relationships/hyperlink" Target="https://www.basketball-reference.com/players/p/pokusal01.html?utm_source=direct&amp;utm_medium=Share&amp;utm_campaign=ShareTool" TargetMode="External"/><Relationship Id="rId944" Type="http://schemas.openxmlformats.org/officeDocument/2006/relationships/hyperlink" Target="https://www.basketball-reference.com/players/v/vandeja01.html?utm_source=direct&amp;utm_medium=Share&amp;utm_campaign=ShareTool" TargetMode="External"/><Relationship Id="rId73" Type="http://schemas.openxmlformats.org/officeDocument/2006/relationships/hyperlink" Target="https://www.basketball-reference.com/teams/OKC/2024.html?utm_source=direct&amp;utm_medium=Share&amp;utm_campaign=ShareTool" TargetMode="External"/><Relationship Id="rId169" Type="http://schemas.openxmlformats.org/officeDocument/2006/relationships/hyperlink" Target="https://www.basketball-reference.com/players/c/champju02.html?utm_source=direct&amp;utm_medium=Share&amp;utm_campaign=ShareTool" TargetMode="External"/><Relationship Id="rId376" Type="http://schemas.openxmlformats.org/officeDocument/2006/relationships/hyperlink" Target="https://www.basketball-reference.com/players/h/hayeski01.html?utm_source=direct&amp;utm_medium=Share&amp;utm_campaign=ShareTool" TargetMode="External"/><Relationship Id="rId583" Type="http://schemas.openxmlformats.org/officeDocument/2006/relationships/hyperlink" Target="https://www.basketball-reference.com/players/m/mathube01.html?utm_source=direct&amp;utm_medium=Share&amp;utm_campaign=ShareTool" TargetMode="External"/><Relationship Id="rId790" Type="http://schemas.openxmlformats.org/officeDocument/2006/relationships/hyperlink" Target="https://www.basketball-reference.com/players/r/richajo01.html?utm_source=direct&amp;utm_medium=Share&amp;utm_campaign=ShareTool" TargetMode="External"/><Relationship Id="rId804" Type="http://schemas.openxmlformats.org/officeDocument/2006/relationships/hyperlink" Target="https://www.basketball-reference.com/players/r/rolliry01.html?utm_source=direct&amp;utm_medium=Share&amp;utm_campaign=ShareTool" TargetMode="External"/><Relationship Id="rId4" Type="http://schemas.openxmlformats.org/officeDocument/2006/relationships/hyperlink" Target="https://www.basketball-reference.com/players/a/agbajoc01.html?utm_source=direct&amp;utm_medium=Share&amp;utm_campaign=ShareTool" TargetMode="External"/><Relationship Id="rId236" Type="http://schemas.openxmlformats.org/officeDocument/2006/relationships/hyperlink" Target="https://www.basketball-reference.com/players/d/dosunay01.html?utm_source=direct&amp;utm_medium=Share&amp;utm_campaign=ShareTool" TargetMode="External"/><Relationship Id="rId443" Type="http://schemas.openxmlformats.org/officeDocument/2006/relationships/hyperlink" Target="https://www.basketball-reference.com/teams/MEM/2024.html?utm_source=direct&amp;utm_medium=Share&amp;utm_campaign=ShareTool" TargetMode="External"/><Relationship Id="rId650" Type="http://schemas.openxmlformats.org/officeDocument/2006/relationships/hyperlink" Target="https://www.basketball-reference.com/players/m/mooreta02.html?utm_source=direct&amp;utm_medium=Share&amp;utm_campaign=ShareTool" TargetMode="External"/><Relationship Id="rId888" Type="http://schemas.openxmlformats.org/officeDocument/2006/relationships/hyperlink" Target="https://www.basketball-reference.com/players/s/strawju01.html?utm_source=direct&amp;utm_medium=Share&amp;utm_campaign=ShareTool" TargetMode="External"/><Relationship Id="rId303" Type="http://schemas.openxmlformats.org/officeDocument/2006/relationships/hyperlink" Target="https://www.basketball-reference.com/teams/BRK/2024.html?utm_source=direct&amp;utm_medium=Share&amp;utm_campaign=ShareTool" TargetMode="External"/><Relationship Id="rId748" Type="http://schemas.openxmlformats.org/officeDocument/2006/relationships/hyperlink" Target="https://www.basketball-reference.com/teams/TOR/2024.html?utm_source=direct&amp;utm_medium=Share&amp;utm_campaign=ShareTool" TargetMode="External"/><Relationship Id="rId955" Type="http://schemas.openxmlformats.org/officeDocument/2006/relationships/hyperlink" Target="https://www.basketball-reference.com/teams/CHI/2024.html?utm_source=direct&amp;utm_medium=Share&amp;utm_campaign=ShareTool" TargetMode="External"/><Relationship Id="rId84" Type="http://schemas.openxmlformats.org/officeDocument/2006/relationships/hyperlink" Target="https://www.basketball-reference.com/players/b/blackan01.html?utm_source=direct&amp;utm_medium=Share&amp;utm_campaign=ShareTool" TargetMode="External"/><Relationship Id="rId387" Type="http://schemas.openxmlformats.org/officeDocument/2006/relationships/hyperlink" Target="https://www.basketball-reference.com/teams/IND/2024.html?utm_source=direct&amp;utm_medium=Share&amp;utm_campaign=ShareTool" TargetMode="External"/><Relationship Id="rId510" Type="http://schemas.openxmlformats.org/officeDocument/2006/relationships/hyperlink" Target="https://www.basketball-reference.com/players/k/kornelu01.html?utm_source=direct&amp;utm_medium=Share&amp;utm_campaign=ShareTool" TargetMode="External"/><Relationship Id="rId594" Type="http://schemas.openxmlformats.org/officeDocument/2006/relationships/hyperlink" Target="https://www.basketball-reference.com/players/m/mccontj01.html?utm_source=direct&amp;utm_medium=Share&amp;utm_campaign=ShareTool" TargetMode="External"/><Relationship Id="rId608" Type="http://schemas.openxmlformats.org/officeDocument/2006/relationships/hyperlink" Target="https://www.basketball-reference.com/players/m/meltode01.html?utm_source=direct&amp;utm_medium=Share&amp;utm_campaign=ShareTool" TargetMode="External"/><Relationship Id="rId815" Type="http://schemas.openxmlformats.org/officeDocument/2006/relationships/hyperlink" Target="https://www.basketball-reference.com/players/s/sabondo01.html?utm_source=direct&amp;utm_medium=Share&amp;utm_campaign=ShareTool" TargetMode="External"/><Relationship Id="rId247" Type="http://schemas.openxmlformats.org/officeDocument/2006/relationships/hyperlink" Target="https://www.basketball-reference.com/teams/DET/2024.html?utm_source=direct&amp;utm_medium=Share&amp;utm_campaign=ShareTool" TargetMode="External"/><Relationship Id="rId899" Type="http://schemas.openxmlformats.org/officeDocument/2006/relationships/hyperlink" Target="https://www.basketball-reference.com/teams/BOS/2024.html?utm_source=direct&amp;utm_medium=Share&amp;utm_campaign=ShareTool" TargetMode="External"/><Relationship Id="rId1000" Type="http://schemas.openxmlformats.org/officeDocument/2006/relationships/hyperlink" Target="https://www.basketball-reference.com/players/w/wiggian01.html?utm_source=direct&amp;utm_medium=Share&amp;utm_campaign=ShareTool" TargetMode="External"/><Relationship Id="rId107" Type="http://schemas.openxmlformats.org/officeDocument/2006/relationships/hyperlink" Target="https://www.basketball-reference.com/teams/SAS/2024.html?utm_source=direct&amp;utm_medium=Share&amp;utm_campaign=ShareTool" TargetMode="External"/><Relationship Id="rId454" Type="http://schemas.openxmlformats.org/officeDocument/2006/relationships/hyperlink" Target="https://www.basketball-reference.com/players/j/jemistr01.html?utm_source=direct&amp;utm_medium=Share&amp;utm_campaign=ShareTool" TargetMode="External"/><Relationship Id="rId661" Type="http://schemas.openxmlformats.org/officeDocument/2006/relationships/hyperlink" Target="https://www.basketball-reference.com/teams/DET/2024.html?utm_source=direct&amp;utm_medium=Share&amp;utm_campaign=ShareTool" TargetMode="External"/><Relationship Id="rId759" Type="http://schemas.openxmlformats.org/officeDocument/2006/relationships/hyperlink" Target="https://www.basketball-reference.com/players/p/primojo01.html?utm_source=direct&amp;utm_medium=Share&amp;utm_campaign=ShareTool" TargetMode="External"/><Relationship Id="rId966" Type="http://schemas.openxmlformats.org/officeDocument/2006/relationships/hyperlink" Target="https://www.basketball-reference.com/players/w/walkeja02.html?utm_source=direct&amp;utm_medium=Share&amp;utm_campaign=ShareTool" TargetMode="External"/><Relationship Id="rId11" Type="http://schemas.openxmlformats.org/officeDocument/2006/relationships/hyperlink" Target="https://www.basketball-reference.com/teams/PHO/2024.html?utm_source=direct&amp;utm_medium=Share&amp;utm_campaign=ShareTool" TargetMode="External"/><Relationship Id="rId314" Type="http://schemas.openxmlformats.org/officeDocument/2006/relationships/hyperlink" Target="https://www.basketball-reference.com/players/g/goodwjo01.html?utm_source=direct&amp;utm_medium=Share&amp;utm_campaign=ShareTool" TargetMode="External"/><Relationship Id="rId398" Type="http://schemas.openxmlformats.org/officeDocument/2006/relationships/hyperlink" Target="https://www.basketball-reference.com/players/h/holidju01.html?utm_source=direct&amp;utm_medium=Share&amp;utm_campaign=ShareTool" TargetMode="External"/><Relationship Id="rId521" Type="http://schemas.openxmlformats.org/officeDocument/2006/relationships/hyperlink" Target="https://www.basketball-reference.com/teams/CHI/2024.html?utm_source=direct&amp;utm_medium=Share&amp;utm_campaign=ShareTool" TargetMode="External"/><Relationship Id="rId619" Type="http://schemas.openxmlformats.org/officeDocument/2006/relationships/hyperlink" Target="https://www.basketball-reference.com/teams/MIL/2024.html?utm_source=direct&amp;utm_medium=Share&amp;utm_campaign=ShareTool" TargetMode="External"/><Relationship Id="rId95" Type="http://schemas.openxmlformats.org/officeDocument/2006/relationships/hyperlink" Target="https://www.basketball-reference.com/teams/MIL/2024.html?utm_source=direct&amp;utm_medium=Share&amp;utm_campaign=ShareTool" TargetMode="External"/><Relationship Id="rId160" Type="http://schemas.openxmlformats.org/officeDocument/2006/relationships/hyperlink" Target="https://www.basketball-reference.com/teams/CHI/2024.html?utm_source=direct&amp;utm_medium=Share&amp;utm_campaign=ShareTool" TargetMode="External"/><Relationship Id="rId826" Type="http://schemas.openxmlformats.org/officeDocument/2006/relationships/hyperlink" Target="https://www.basketball-reference.com/teams/GSW/2024.html?utm_source=direct&amp;utm_medium=Share&amp;utm_campaign=ShareTool" TargetMode="External"/><Relationship Id="rId1011" Type="http://schemas.openxmlformats.org/officeDocument/2006/relationships/hyperlink" Target="https://www.basketball-reference.com/teams/OKC/2024.html?utm_source=direct&amp;utm_medium=Share&amp;utm_campaign=ShareTool" TargetMode="External"/><Relationship Id="rId258" Type="http://schemas.openxmlformats.org/officeDocument/2006/relationships/hyperlink" Target="https://www.basketball-reference.com/players/e/eubandr01.html?utm_source=direct&amp;utm_medium=Share&amp;utm_campaign=ShareTool" TargetMode="External"/><Relationship Id="rId465" Type="http://schemas.openxmlformats.org/officeDocument/2006/relationships/hyperlink" Target="https://www.basketball-reference.com/teams/IND/2024.html?utm_source=direct&amp;utm_medium=Share&amp;utm_campaign=ShareTool" TargetMode="External"/><Relationship Id="rId672" Type="http://schemas.openxmlformats.org/officeDocument/2006/relationships/hyperlink" Target="https://www.basketball-reference.com/players/m/muscami01.html?utm_source=direct&amp;utm_medium=Share&amp;utm_campaign=ShareTool" TargetMode="External"/><Relationship Id="rId22" Type="http://schemas.openxmlformats.org/officeDocument/2006/relationships/hyperlink" Target="https://www.basketball-reference.com/players/a/anthoco01.html?utm_source=direct&amp;utm_medium=Share&amp;utm_campaign=ShareTool" TargetMode="External"/><Relationship Id="rId118" Type="http://schemas.openxmlformats.org/officeDocument/2006/relationships/hyperlink" Target="https://www.basketball-reference.com/players/b/brookar01.html?utm_source=direct&amp;utm_medium=Share&amp;utm_campaign=ShareTool" TargetMode="External"/><Relationship Id="rId325" Type="http://schemas.openxmlformats.org/officeDocument/2006/relationships/hyperlink" Target="https://www.basketball-reference.com/teams/MIL/2024.html?utm_source=direct&amp;utm_medium=Share&amp;utm_campaign=ShareTool" TargetMode="External"/><Relationship Id="rId532" Type="http://schemas.openxmlformats.org/officeDocument/2006/relationships/hyperlink" Target="https://www.basketball-reference.com/players/l/lewiski01.html?utm_source=direct&amp;utm_medium=Share&amp;utm_campaign=ShareTool" TargetMode="External"/><Relationship Id="rId977" Type="http://schemas.openxmlformats.org/officeDocument/2006/relationships/hyperlink" Target="https://www.basketball-reference.com/teams/MIL/2024.html?utm_source=direct&amp;utm_medium=Share&amp;utm_campaign=ShareTool" TargetMode="External"/><Relationship Id="rId171" Type="http://schemas.openxmlformats.org/officeDocument/2006/relationships/hyperlink" Target="https://www.basketball-reference.com/players/c/chrisma02.html?utm_source=direct&amp;utm_medium=Share&amp;utm_campaign=ShareTool" TargetMode="External"/><Relationship Id="rId837" Type="http://schemas.openxmlformats.org/officeDocument/2006/relationships/hyperlink" Target="https://www.basketball-reference.com/players/s/sengual01.html?utm_source=direct&amp;utm_medium=Share&amp;utm_campaign=ShareTool" TargetMode="External"/><Relationship Id="rId1022" Type="http://schemas.openxmlformats.org/officeDocument/2006/relationships/hyperlink" Target="https://www.basketball-reference.com/players/w/willivi01.html?utm_source=direct&amp;utm_medium=Share&amp;utm_campaign=ShareTool" TargetMode="External"/><Relationship Id="rId269" Type="http://schemas.openxmlformats.org/officeDocument/2006/relationships/hyperlink" Target="https://www.basketball-reference.com/players/f/fordjo01.html?utm_source=direct&amp;utm_medium=Share&amp;utm_campaign=ShareTool" TargetMode="External"/><Relationship Id="rId476" Type="http://schemas.openxmlformats.org/officeDocument/2006/relationships/hyperlink" Target="https://www.basketball-reference.com/players/j/jonesda03.html?utm_source=direct&amp;utm_medium=Share&amp;utm_campaign=ShareTool" TargetMode="External"/><Relationship Id="rId683" Type="http://schemas.openxmlformats.org/officeDocument/2006/relationships/hyperlink" Target="https://www.basketball-reference.com/players/n/niangge01.html?utm_source=direct&amp;utm_medium=Share&amp;utm_campaign=ShareTool" TargetMode="External"/><Relationship Id="rId890" Type="http://schemas.openxmlformats.org/officeDocument/2006/relationships/hyperlink" Target="https://www.basketball-reference.com/players/s/strusma01.html?utm_source=direct&amp;utm_medium=Share&amp;utm_campaign=ShareTool" TargetMode="External"/><Relationship Id="rId904" Type="http://schemas.openxmlformats.org/officeDocument/2006/relationships/hyperlink" Target="https://www.basketball-reference.com/players/t/terryda01.html?utm_source=direct&amp;utm_medium=Share&amp;utm_campaign=ShareTool" TargetMode="External"/><Relationship Id="rId33" Type="http://schemas.openxmlformats.org/officeDocument/2006/relationships/hyperlink" Target="https://www.basketball-reference.com/players/b/badjiib01.html?utm_source=direct&amp;utm_medium=Share&amp;utm_campaign=ShareTool" TargetMode="External"/><Relationship Id="rId129" Type="http://schemas.openxmlformats.org/officeDocument/2006/relationships/hyperlink" Target="https://www.basketball-reference.com/players/b/brownke03.html?utm_source=direct&amp;utm_medium=Share&amp;utm_campaign=ShareTool" TargetMode="External"/><Relationship Id="rId336" Type="http://schemas.openxmlformats.org/officeDocument/2006/relationships/hyperlink" Target="https://www.basketball-reference.com/players/g/griffaj01.html?utm_source=direct&amp;utm_medium=Share&amp;utm_campaign=ShareTool" TargetMode="External"/><Relationship Id="rId543" Type="http://schemas.openxmlformats.org/officeDocument/2006/relationships/hyperlink" Target="https://www.basketball-reference.com/players/l/liveris01.html?utm_source=direct&amp;utm_medium=Share&amp;utm_campaign=ShareTool" TargetMode="External"/><Relationship Id="rId988" Type="http://schemas.openxmlformats.org/officeDocument/2006/relationships/hyperlink" Target="https://www.basketball-reference.com/players/w/weslebl01.html?utm_source=direct&amp;utm_medium=Share&amp;utm_campaign=ShareTool" TargetMode="External"/><Relationship Id="rId182" Type="http://schemas.openxmlformats.org/officeDocument/2006/relationships/hyperlink" Target="https://www.basketball-reference.com/teams/LAC/2024.html?utm_source=direct&amp;utm_medium=Share&amp;utm_campaign=ShareTool" TargetMode="External"/><Relationship Id="rId403" Type="http://schemas.openxmlformats.org/officeDocument/2006/relationships/hyperlink" Target="https://www.basketball-reference.com/teams/OKC/2024.html?utm_source=direct&amp;utm_medium=Share&amp;utm_campaign=ShareTool" TargetMode="External"/><Relationship Id="rId750" Type="http://schemas.openxmlformats.org/officeDocument/2006/relationships/hyperlink" Target="https://www.basketball-reference.com/teams/MIL/2024.html?utm_source=direct&amp;utm_medium=Share&amp;utm_campaign=ShareTool" TargetMode="External"/><Relationship Id="rId848" Type="http://schemas.openxmlformats.org/officeDocument/2006/relationships/hyperlink" Target="https://www.basketball-reference.com/teams/POR/2024.html?utm_source=direct&amp;utm_medium=Share&amp;utm_campaign=ShareTool" TargetMode="External"/><Relationship Id="rId1033" Type="http://schemas.openxmlformats.org/officeDocument/2006/relationships/hyperlink" Target="https://www.basketball-reference.com/players/w/woodch01.html?utm_source=direct&amp;utm_medium=Share&amp;utm_campaign=ShareTool" TargetMode="External"/><Relationship Id="rId487" Type="http://schemas.openxmlformats.org/officeDocument/2006/relationships/hyperlink" Target="https://www.basketball-reference.com/teams/DEN/2024.html?utm_source=direct&amp;utm_medium=Share&amp;utm_campaign=ShareTool" TargetMode="External"/><Relationship Id="rId610" Type="http://schemas.openxmlformats.org/officeDocument/2006/relationships/hyperlink" Target="https://www.basketball-reference.com/players/m/mensana01.html?utm_source=direct&amp;utm_medium=Share&amp;utm_campaign=ShareTool" TargetMode="External"/><Relationship Id="rId694" Type="http://schemas.openxmlformats.org/officeDocument/2006/relationships/hyperlink" Target="https://www.basketball-reference.com/teams/CHO/2024.html?utm_source=direct&amp;utm_medium=Share&amp;utm_campaign=ShareTool" TargetMode="External"/><Relationship Id="rId708" Type="http://schemas.openxmlformats.org/officeDocument/2006/relationships/hyperlink" Target="https://www.basketball-reference.com/players/o/olynyke01.html?utm_source=direct&amp;utm_medium=Share&amp;utm_campaign=ShareTool" TargetMode="External"/><Relationship Id="rId915" Type="http://schemas.openxmlformats.org/officeDocument/2006/relationships/hyperlink" Target="https://www.basketball-reference.com/players/t/thomptr01.html?utm_source=direct&amp;utm_medium=Share&amp;utm_campaign=ShareTool" TargetMode="External"/><Relationship Id="rId347" Type="http://schemas.openxmlformats.org/officeDocument/2006/relationships/hyperlink" Target="https://www.basketball-reference.com/teams/MIA/2024.html?utm_source=direct&amp;utm_medium=Share&amp;utm_campaign=ShareTool" TargetMode="External"/><Relationship Id="rId999" Type="http://schemas.openxmlformats.org/officeDocument/2006/relationships/hyperlink" Target="https://www.basketball-reference.com/teams/OKC/2024.html?utm_source=direct&amp;utm_medium=Share&amp;utm_campaign=ShareTool" TargetMode="External"/><Relationship Id="rId44" Type="http://schemas.openxmlformats.org/officeDocument/2006/relationships/hyperlink" Target="https://www.basketball-reference.com/players/b/banchpa01.html?utm_source=direct&amp;utm_medium=Share&amp;utm_campaign=ShareTool" TargetMode="External"/><Relationship Id="rId554" Type="http://schemas.openxmlformats.org/officeDocument/2006/relationships/hyperlink" Target="https://www.basketball-reference.com/players/l/loveke01.html?utm_source=direct&amp;utm_medium=Share&amp;utm_campaign=ShareTool" TargetMode="External"/><Relationship Id="rId761" Type="http://schemas.openxmlformats.org/officeDocument/2006/relationships/hyperlink" Target="https://www.basketball-reference.com/players/p/princta02.html?utm_source=direct&amp;utm_medium=Share&amp;utm_campaign=ShareTool" TargetMode="External"/><Relationship Id="rId859" Type="http://schemas.openxmlformats.org/officeDocument/2006/relationships/hyperlink" Target="https://www.basketball-reference.com/teams/NYK/2024.html?utm_source=direct&amp;utm_medium=Share&amp;utm_campaign=ShareTool" TargetMode="External"/><Relationship Id="rId193" Type="http://schemas.openxmlformats.org/officeDocument/2006/relationships/hyperlink" Target="https://www.basketball-reference.com/players/c/councri01.html?utm_source=direct&amp;utm_medium=Share&amp;utm_campaign=ShareTool" TargetMode="External"/><Relationship Id="rId207" Type="http://schemas.openxmlformats.org/officeDocument/2006/relationships/hyperlink" Target="https://www.basketball-reference.com/teams/NOP/2024.html?utm_source=direct&amp;utm_medium=Share&amp;utm_campaign=ShareTool" TargetMode="External"/><Relationship Id="rId414" Type="http://schemas.openxmlformats.org/officeDocument/2006/relationships/hyperlink" Target="https://www.basketball-reference.com/players/h/howarje01.html?utm_source=direct&amp;utm_medium=Share&amp;utm_campaign=ShareTool" TargetMode="External"/><Relationship Id="rId498" Type="http://schemas.openxmlformats.org/officeDocument/2006/relationships/hyperlink" Target="https://www.basketball-reference.com/players/k/keybr01.html?utm_source=direct&amp;utm_medium=Share&amp;utm_campaign=ShareTool" TargetMode="External"/><Relationship Id="rId621" Type="http://schemas.openxmlformats.org/officeDocument/2006/relationships/hyperlink" Target="https://www.basketball-reference.com/teams/CHO/2024.html?utm_source=direct&amp;utm_medium=Share&amp;utm_campaign=ShareTool" TargetMode="External"/><Relationship Id="rId1044" Type="http://schemas.openxmlformats.org/officeDocument/2006/relationships/hyperlink" Target="https://www.basketball-reference.com/teams/NOP/2024.html?utm_source=direct&amp;utm_medium=Share&amp;utm_campaign=ShareTool" TargetMode="External"/><Relationship Id="rId260" Type="http://schemas.openxmlformats.org/officeDocument/2006/relationships/hyperlink" Target="https://www.basketball-reference.com/players/e/exumda01.html?utm_source=direct&amp;utm_medium=Share&amp;utm_campaign=ShareTool" TargetMode="External"/><Relationship Id="rId719" Type="http://schemas.openxmlformats.org/officeDocument/2006/relationships/hyperlink" Target="https://www.basketball-reference.com/teams/MIL/2024.html?utm_source=direct&amp;utm_medium=Share&amp;utm_campaign=ShareTool" TargetMode="External"/><Relationship Id="rId926" Type="http://schemas.openxmlformats.org/officeDocument/2006/relationships/hyperlink" Target="https://www.basketball-reference.com/teams/IND/2024.html?utm_source=direct&amp;utm_medium=Share&amp;utm_campaign=ShareTool" TargetMode="External"/><Relationship Id="rId55" Type="http://schemas.openxmlformats.org/officeDocument/2006/relationships/hyperlink" Target="https://www.basketball-reference.com/teams/TOR/2024.html?utm_source=direct&amp;utm_medium=Share&amp;utm_campaign=ShareTool" TargetMode="External"/><Relationship Id="rId120" Type="http://schemas.openxmlformats.org/officeDocument/2006/relationships/hyperlink" Target="https://www.basketball-reference.com/players/b/brookdi01.html?utm_source=direct&amp;utm_medium=Share&amp;utm_campaign=ShareTool" TargetMode="External"/><Relationship Id="rId358" Type="http://schemas.openxmlformats.org/officeDocument/2006/relationships/hyperlink" Target="https://www.basketball-reference.com/players/h/harrijo01.html?utm_source=direct&amp;utm_medium=Share&amp;utm_campaign=ShareTool" TargetMode="External"/><Relationship Id="rId565" Type="http://schemas.openxmlformats.org/officeDocument/2006/relationships/hyperlink" Target="https://www.basketball-reference.com/teams/SAS/2024.html?utm_source=direct&amp;utm_medium=Share&amp;utm_campaign=ShareTool" TargetMode="External"/><Relationship Id="rId772" Type="http://schemas.openxmlformats.org/officeDocument/2006/relationships/hyperlink" Target="https://www.basketball-reference.com/players/q/quinole01.html?utm_source=direct&amp;utm_medium=Share&amp;utm_campaign=ShareTool" TargetMode="External"/><Relationship Id="rId218" Type="http://schemas.openxmlformats.org/officeDocument/2006/relationships/hyperlink" Target="https://www.basketball-reference.com/players/d/diabamo01.html?utm_source=direct&amp;utm_medium=Share&amp;utm_campaign=ShareTool" TargetMode="External"/><Relationship Id="rId425" Type="http://schemas.openxmlformats.org/officeDocument/2006/relationships/hyperlink" Target="https://www.basketball-reference.com/teams/LAC/2024.html?utm_source=direct&amp;utm_medium=Share&amp;utm_campaign=ShareTool" TargetMode="External"/><Relationship Id="rId632" Type="http://schemas.openxmlformats.org/officeDocument/2006/relationships/hyperlink" Target="https://www.basketball-reference.com/players/m/minayju01.html?utm_source=direct&amp;utm_medium=Share&amp;utm_campaign=ShareTool" TargetMode="External"/><Relationship Id="rId271" Type="http://schemas.openxmlformats.org/officeDocument/2006/relationships/hyperlink" Target="https://www.basketball-reference.com/players/f/forretr01.html?utm_source=direct&amp;utm_medium=Share&amp;utm_campaign=ShareTool" TargetMode="External"/><Relationship Id="rId937" Type="http://schemas.openxmlformats.org/officeDocument/2006/relationships/hyperlink" Target="https://www.basketball-reference.com/teams/IND/2024.html?utm_source=direct&amp;utm_medium=Share&amp;utm_campaign=ShareTool" TargetMode="External"/><Relationship Id="rId66" Type="http://schemas.openxmlformats.org/officeDocument/2006/relationships/hyperlink" Target="https://www.basketball-reference.com/players/b/beaslma01.html?utm_source=direct&amp;utm_medium=Share&amp;utm_campaign=ShareTool" TargetMode="External"/><Relationship Id="rId131" Type="http://schemas.openxmlformats.org/officeDocument/2006/relationships/hyperlink" Target="https://www.basketball-reference.com/players/b/brownko01.html?utm_source=direct&amp;utm_medium=Share&amp;utm_campaign=ShareTool" TargetMode="External"/><Relationship Id="rId369" Type="http://schemas.openxmlformats.org/officeDocument/2006/relationships/hyperlink" Target="https://www.basketball-reference.com/teams/NYK/2024.html?utm_source=direct&amp;utm_medium=Share&amp;utm_campaign=ShareTool" TargetMode="External"/><Relationship Id="rId576" Type="http://schemas.openxmlformats.org/officeDocument/2006/relationships/hyperlink" Target="https://www.basketball-reference.com/players/m/martica02.html?utm_source=direct&amp;utm_medium=Share&amp;utm_campaign=ShareTool" TargetMode="External"/><Relationship Id="rId783" Type="http://schemas.openxmlformats.org/officeDocument/2006/relationships/hyperlink" Target="https://www.basketball-reference.com/teams/PHI/2024.html?utm_source=direct&amp;utm_medium=Share&amp;utm_campaign=ShareTool" TargetMode="External"/><Relationship Id="rId990" Type="http://schemas.openxmlformats.org/officeDocument/2006/relationships/hyperlink" Target="https://www.basketball-reference.com/players/w/westbru01.html?utm_source=direct&amp;utm_medium=Share&amp;utm_campaign=ShareTool" TargetMode="External"/><Relationship Id="rId229" Type="http://schemas.openxmlformats.org/officeDocument/2006/relationships/hyperlink" Target="https://www.basketball-reference.com/teams/BRK/2024.html?utm_source=direct&amp;utm_medium=Share&amp;utm_campaign=ShareTool" TargetMode="External"/><Relationship Id="rId436" Type="http://schemas.openxmlformats.org/officeDocument/2006/relationships/hyperlink" Target="https://www.basketball-reference.com/players/j/jacksan01.html?utm_source=direct&amp;utm_medium=Share&amp;utm_campaign=ShareTool" TargetMode="External"/><Relationship Id="rId643" Type="http://schemas.openxmlformats.org/officeDocument/2006/relationships/hyperlink" Target="https://www.basketball-reference.com/teams/CLE/2024.html?utm_source=direct&amp;utm_medium=Share&amp;utm_campaign=ShareTool" TargetMode="External"/><Relationship Id="rId850" Type="http://schemas.openxmlformats.org/officeDocument/2006/relationships/hyperlink" Target="https://www.basketball-reference.com/teams/IND/2024.html?utm_source=direct&amp;utm_medium=Share&amp;utm_campaign=ShareTool" TargetMode="External"/><Relationship Id="rId948" Type="http://schemas.openxmlformats.org/officeDocument/2006/relationships/hyperlink" Target="https://www.basketball-reference.com/players/v/vassede01.html?utm_source=direct&amp;utm_medium=Share&amp;utm_campaign=ShareTool" TargetMode="External"/><Relationship Id="rId77" Type="http://schemas.openxmlformats.org/officeDocument/2006/relationships/hyperlink" Target="https://www.basketball-reference.com/teams/ATL/2024.html?utm_source=direct&amp;utm_medium=Share&amp;utm_campaign=ShareTool" TargetMode="External"/><Relationship Id="rId282" Type="http://schemas.openxmlformats.org/officeDocument/2006/relationships/hyperlink" Target="https://www.basketball-reference.com/teams/ORL/2024.html?utm_source=direct&amp;utm_medium=Share&amp;utm_campaign=ShareTool" TargetMode="External"/><Relationship Id="rId503" Type="http://schemas.openxmlformats.org/officeDocument/2006/relationships/hyperlink" Target="https://www.basketball-reference.com/teams/DAL/2024.html?utm_source=direct&amp;utm_medium=Share&amp;utm_campaign=ShareTool" TargetMode="External"/><Relationship Id="rId587" Type="http://schemas.openxmlformats.org/officeDocument/2006/relationships/hyperlink" Target="https://www.basketball-reference.com/players/m/maxeyty01.html?utm_source=direct&amp;utm_medium=Share&amp;utm_campaign=ShareTool" TargetMode="External"/><Relationship Id="rId710" Type="http://schemas.openxmlformats.org/officeDocument/2006/relationships/hyperlink" Target="https://www.basketball-reference.com/players/o/omorueu01.html?utm_source=direct&amp;utm_medium=Share&amp;utm_campaign=ShareTool" TargetMode="External"/><Relationship Id="rId808" Type="http://schemas.openxmlformats.org/officeDocument/2006/relationships/hyperlink" Target="https://www.basketball-reference.com/players/r/roziete01.html?utm_source=direct&amp;utm_medium=Share&amp;utm_campaign=ShareTool" TargetMode="External"/><Relationship Id="rId8" Type="http://schemas.openxmlformats.org/officeDocument/2006/relationships/hyperlink" Target="https://www.basketball-reference.com/players/a/alexani01.html?utm_source=direct&amp;utm_medium=Share&amp;utm_campaign=ShareTool" TargetMode="External"/><Relationship Id="rId142" Type="http://schemas.openxmlformats.org/officeDocument/2006/relationships/hyperlink" Target="https://www.basketball-reference.com/teams/ATL/2024.html?utm_source=direct&amp;utm_medium=Share&amp;utm_campaign=ShareTool" TargetMode="External"/><Relationship Id="rId447" Type="http://schemas.openxmlformats.org/officeDocument/2006/relationships/hyperlink" Target="https://www.basketball-reference.com/teams/GSW/2024.html?utm_source=direct&amp;utm_medium=Share&amp;utm_campaign=ShareTool" TargetMode="External"/><Relationship Id="rId794" Type="http://schemas.openxmlformats.org/officeDocument/2006/relationships/hyperlink" Target="https://www.basketball-reference.com/players/r/robinje01.html?utm_source=direct&amp;utm_medium=Share&amp;utm_campaign=ShareTool" TargetMode="External"/><Relationship Id="rId654" Type="http://schemas.openxmlformats.org/officeDocument/2006/relationships/hyperlink" Target="https://www.basketball-reference.com/players/m/moranja01.html?utm_source=direct&amp;utm_medium=Share&amp;utm_campaign=ShareTool" TargetMode="External"/><Relationship Id="rId861" Type="http://schemas.openxmlformats.org/officeDocument/2006/relationships/hyperlink" Target="https://www.basketball-reference.com/teams/SAC/2024.html?utm_source=direct&amp;utm_medium=Share&amp;utm_campaign=ShareTool" TargetMode="External"/><Relationship Id="rId959" Type="http://schemas.openxmlformats.org/officeDocument/2006/relationships/hyperlink" Target="https://www.basketball-reference.com/teams/ORL/2024.html?utm_source=direct&amp;utm_medium=Share&amp;utm_campaign=ShareTool" TargetMode="External"/><Relationship Id="rId293" Type="http://schemas.openxmlformats.org/officeDocument/2006/relationships/hyperlink" Target="https://www.basketball-reference.com/teams/NOP/2024.html?utm_source=direct&amp;utm_medium=Share&amp;utm_campaign=ShareTool" TargetMode="External"/><Relationship Id="rId307" Type="http://schemas.openxmlformats.org/officeDocument/2006/relationships/hyperlink" Target="https://www.basketball-reference.com/teams/WAS/2024.html?utm_source=direct&amp;utm_medium=Share&amp;utm_campaign=ShareTool" TargetMode="External"/><Relationship Id="rId514" Type="http://schemas.openxmlformats.org/officeDocument/2006/relationships/hyperlink" Target="https://www.basketball-reference.com/players/k/kuzmaky01.html?utm_source=direct&amp;utm_medium=Share&amp;utm_campaign=ShareTool" TargetMode="External"/><Relationship Id="rId721" Type="http://schemas.openxmlformats.org/officeDocument/2006/relationships/hyperlink" Target="https://www.basketball-reference.com/teams/GSW/2024.html?utm_source=direct&amp;utm_medium=Share&amp;utm_campaign=ShareTool" TargetMode="External"/><Relationship Id="rId88" Type="http://schemas.openxmlformats.org/officeDocument/2006/relationships/hyperlink" Target="https://www.basketball-reference.com/players/b/bogdabo01.html?utm_source=direct&amp;utm_medium=Share&amp;utm_campaign=ShareTool" TargetMode="External"/><Relationship Id="rId153" Type="http://schemas.openxmlformats.org/officeDocument/2006/relationships/hyperlink" Target="https://www.basketball-reference.com/players/c/caldwke01.html?utm_source=direct&amp;utm_medium=Share&amp;utm_campaign=ShareTool" TargetMode="External"/><Relationship Id="rId360" Type="http://schemas.openxmlformats.org/officeDocument/2006/relationships/hyperlink" Target="https://www.basketball-reference.com/players/h/harrike01.html?utm_source=direct&amp;utm_medium=Share&amp;utm_campaign=ShareTool" TargetMode="External"/><Relationship Id="rId598" Type="http://schemas.openxmlformats.org/officeDocument/2006/relationships/hyperlink" Target="https://www.basketball-reference.com/players/m/mcdanja01.html?utm_source=direct&amp;utm_medium=Share&amp;utm_campaign=ShareTool" TargetMode="External"/><Relationship Id="rId819" Type="http://schemas.openxmlformats.org/officeDocument/2006/relationships/hyperlink" Target="https://www.basketball-reference.com/players/s/samueje01.html?utm_source=direct&amp;utm_medium=Share&amp;utm_campaign=ShareTool" TargetMode="External"/><Relationship Id="rId1004" Type="http://schemas.openxmlformats.org/officeDocument/2006/relationships/hyperlink" Target="https://www.basketball-reference.com/players/w/willibr03.html?utm_source=direct&amp;utm_medium=Share&amp;utm_campaign=ShareTool" TargetMode="External"/><Relationship Id="rId220" Type="http://schemas.openxmlformats.org/officeDocument/2006/relationships/hyperlink" Target="https://www.basketball-reference.com/players/d/diakima01.html?utm_source=direct&amp;utm_medium=Share&amp;utm_campaign=ShareTool" TargetMode="External"/><Relationship Id="rId458" Type="http://schemas.openxmlformats.org/officeDocument/2006/relationships/hyperlink" Target="https://www.basketball-reference.com/players/j/joeis01.html?utm_source=direct&amp;utm_medium=Share&amp;utm_campaign=ShareTool" TargetMode="External"/><Relationship Id="rId665" Type="http://schemas.openxmlformats.org/officeDocument/2006/relationships/hyperlink" Target="https://www.basketball-reference.com/teams/ATL/2024.html?utm_source=direct&amp;utm_medium=Share&amp;utm_campaign=ShareTool" TargetMode="External"/><Relationship Id="rId872" Type="http://schemas.openxmlformats.org/officeDocument/2006/relationships/hyperlink" Target="https://www.basketball-reference.com/players/s/smithja05.html?utm_source=direct&amp;utm_medium=Share&amp;utm_campaign=ShareTool" TargetMode="External"/><Relationship Id="rId15" Type="http://schemas.openxmlformats.org/officeDocument/2006/relationships/hyperlink" Target="https://www.basketball-reference.com/teams/NOP/2024.html?utm_source=direct&amp;utm_medium=Share&amp;utm_campaign=ShareTool" TargetMode="External"/><Relationship Id="rId318" Type="http://schemas.openxmlformats.org/officeDocument/2006/relationships/hyperlink" Target="https://www.basketball-reference.com/players/g/gordoer01.html?utm_source=direct&amp;utm_medium=Share&amp;utm_campaign=ShareTool" TargetMode="External"/><Relationship Id="rId525" Type="http://schemas.openxmlformats.org/officeDocument/2006/relationships/hyperlink" Target="https://www.basketball-reference.com/teams/PHO/2024.html?utm_source=direct&amp;utm_medium=Share&amp;utm_campaign=ShareTool" TargetMode="External"/><Relationship Id="rId732" Type="http://schemas.openxmlformats.org/officeDocument/2006/relationships/hyperlink" Target="https://www.basketball-reference.com/teams/LAC/2024.html?utm_source=direct&amp;utm_medium=Share&amp;utm_campaign=ShareTool" TargetMode="External"/><Relationship Id="rId99" Type="http://schemas.openxmlformats.org/officeDocument/2006/relationships/hyperlink" Target="https://www.basketball-reference.com/teams/LAC/2024.html?utm_source=direct&amp;utm_medium=Share&amp;utm_campaign=ShareTool" TargetMode="External"/><Relationship Id="rId164" Type="http://schemas.openxmlformats.org/officeDocument/2006/relationships/hyperlink" Target="https://www.basketball-reference.com/teams/CHI/2024.html?utm_source=direct&amp;utm_medium=Share&amp;utm_campaign=ShareTool" TargetMode="External"/><Relationship Id="rId371" Type="http://schemas.openxmlformats.org/officeDocument/2006/relationships/hyperlink" Target="https://www.basketball-reference.com/teams/BOS/2024.html?utm_source=direct&amp;utm_medium=Share&amp;utm_campaign=ShareTool" TargetMode="External"/><Relationship Id="rId1015" Type="http://schemas.openxmlformats.org/officeDocument/2006/relationships/hyperlink" Target="https://www.basketball-reference.com/teams/OKC/2024.html?utm_source=direct&amp;utm_medium=Share&amp;utm_campaign=ShareTool" TargetMode="External"/><Relationship Id="rId469" Type="http://schemas.openxmlformats.org/officeDocument/2006/relationships/hyperlink" Target="https://www.basketball-reference.com/teams/BRK/2024.html?utm_source=direct&amp;utm_medium=Share&amp;utm_campaign=ShareTool" TargetMode="External"/><Relationship Id="rId676" Type="http://schemas.openxmlformats.org/officeDocument/2006/relationships/hyperlink" Target="https://www.basketball-reference.com/teams/NOP/2024.html?utm_source=direct&amp;utm_medium=Share&amp;utm_campaign=ShareTool" TargetMode="External"/><Relationship Id="rId883" Type="http://schemas.openxmlformats.org/officeDocument/2006/relationships/hyperlink" Target="https://www.basketball-reference.com/teams/PHI/2024.html?utm_source=direct&amp;utm_medium=Share&amp;utm_campaign=ShareTool" TargetMode="External"/><Relationship Id="rId26" Type="http://schemas.openxmlformats.org/officeDocument/2006/relationships/hyperlink" Target="https://www.basketball-reference.com/teams/NYK/2024.html?utm_source=direct&amp;utm_medium=Share&amp;utm_campaign=ShareTool" TargetMode="External"/><Relationship Id="rId231" Type="http://schemas.openxmlformats.org/officeDocument/2006/relationships/hyperlink" Target="https://www.basketball-reference.com/teams/NYK/2024.html?utm_source=direct&amp;utm_medium=Share&amp;utm_campaign=ShareTool" TargetMode="External"/><Relationship Id="rId329" Type="http://schemas.openxmlformats.org/officeDocument/2006/relationships/hyperlink" Target="https://www.basketball-reference.com/teams/GSW/2024.html?utm_source=direct&amp;utm_medium=Share&amp;utm_campaign=ShareTool" TargetMode="External"/><Relationship Id="rId536" Type="http://schemas.openxmlformats.org/officeDocument/2006/relationships/hyperlink" Target="https://www.basketball-reference.com/teams/NOP/2024.html?utm_source=direct&amp;utm_medium=Share&amp;utm_campaign=ShareTool" TargetMode="External"/><Relationship Id="rId175" Type="http://schemas.openxmlformats.org/officeDocument/2006/relationships/hyperlink" Target="https://www.basketball-reference.com/players/c/clarkjo01.html?utm_source=direct&amp;utm_medium=Share&amp;utm_campaign=ShareTool" TargetMode="External"/><Relationship Id="rId743" Type="http://schemas.openxmlformats.org/officeDocument/2006/relationships/hyperlink" Target="https://www.basketball-reference.com/players/p/portejo01.html?utm_source=direct&amp;utm_medium=Share&amp;utm_campaign=ShareTool" TargetMode="External"/><Relationship Id="rId950" Type="http://schemas.openxmlformats.org/officeDocument/2006/relationships/hyperlink" Target="https://www.basketball-reference.com/players/v/vezenal01.html?utm_source=direct&amp;utm_medium=Share&amp;utm_campaign=ShareTool" TargetMode="External"/><Relationship Id="rId1026" Type="http://schemas.openxmlformats.org/officeDocument/2006/relationships/hyperlink" Target="https://www.basketball-reference.com/players/w/willizi01.html?utm_source=direct&amp;utm_medium=Share&amp;utm_campaign=ShareTool" TargetMode="External"/><Relationship Id="rId382" Type="http://schemas.openxmlformats.org/officeDocument/2006/relationships/hyperlink" Target="https://www.basketball-reference.com/players/h/hendrita01.html?utm_source=direct&amp;utm_medium=Share&amp;utm_campaign=ShareTool" TargetMode="External"/><Relationship Id="rId603" Type="http://schemas.openxmlformats.org/officeDocument/2006/relationships/hyperlink" Target="https://www.basketball-reference.com/teams/SAC/2024.html?utm_source=direct&amp;utm_medium=Share&amp;utm_campaign=ShareTool" TargetMode="External"/><Relationship Id="rId687" Type="http://schemas.openxmlformats.org/officeDocument/2006/relationships/hyperlink" Target="https://www.basketball-reference.com/players/n/nnajize01.html?utm_source=direct&amp;utm_medium=Share&amp;utm_campaign=ShareTool" TargetMode="External"/><Relationship Id="rId810" Type="http://schemas.openxmlformats.org/officeDocument/2006/relationships/hyperlink" Target="https://www.basketball-reference.com/teams/POR/2024.html?utm_source=direct&amp;utm_medium=Share&amp;utm_campaign=ShareTool" TargetMode="External"/><Relationship Id="rId908" Type="http://schemas.openxmlformats.org/officeDocument/2006/relationships/hyperlink" Target="https://www.basketball-reference.com/teams/BRK/2024.html?utm_source=direct&amp;utm_medium=Share&amp;utm_campaign=ShareTool" TargetMode="External"/><Relationship Id="rId242" Type="http://schemas.openxmlformats.org/officeDocument/2006/relationships/hyperlink" Target="https://www.basketball-reference.com/players/d/dunnkr01.html?utm_source=direct&amp;utm_medium=Share&amp;utm_campaign=ShareTool" TargetMode="External"/><Relationship Id="rId894" Type="http://schemas.openxmlformats.org/officeDocument/2006/relationships/hyperlink" Target="https://www.basketball-reference.com/players/s/swideco01.html?utm_source=direct&amp;utm_medium=Share&amp;utm_campaign=ShareTool" TargetMode="External"/><Relationship Id="rId37" Type="http://schemas.openxmlformats.org/officeDocument/2006/relationships/hyperlink" Target="https://www.basketball-reference.com/teams/CHO/2024.html?utm_source=direct&amp;utm_medium=Share&amp;utm_campaign=ShareTool" TargetMode="External"/><Relationship Id="rId102" Type="http://schemas.openxmlformats.org/officeDocument/2006/relationships/hyperlink" Target="https://www.basketball-reference.com/players/b/bouknja01.html?utm_source=direct&amp;utm_medium=Share&amp;utm_campaign=ShareTool" TargetMode="External"/><Relationship Id="rId547" Type="http://schemas.openxmlformats.org/officeDocument/2006/relationships/hyperlink" Target="https://www.basketball-reference.com/players/l/loftoke01.html?utm_source=direct&amp;utm_medium=Share&amp;utm_campaign=ShareTool" TargetMode="External"/><Relationship Id="rId754" Type="http://schemas.openxmlformats.org/officeDocument/2006/relationships/hyperlink" Target="https://www.basketball-reference.com/teams/UTA/2024.html?utm_source=direct&amp;utm_medium=Share&amp;utm_campaign=ShareTool" TargetMode="External"/><Relationship Id="rId961" Type="http://schemas.openxmlformats.org/officeDocument/2006/relationships/hyperlink" Target="https://www.basketball-reference.com/teams/ORL/2024.html?utm_source=direct&amp;utm_medium=Share&amp;utm_campaign=ShareTool" TargetMode="External"/><Relationship Id="rId90" Type="http://schemas.openxmlformats.org/officeDocument/2006/relationships/hyperlink" Target="https://www.basketball-reference.com/players/b/bogdabo02.html?utm_source=direct&amp;utm_medium=Share&amp;utm_campaign=ShareTool" TargetMode="External"/><Relationship Id="rId186" Type="http://schemas.openxmlformats.org/officeDocument/2006/relationships/hyperlink" Target="https://www.basketball-reference.com/teams/SAS/2024.html?utm_source=direct&amp;utm_medium=Share&amp;utm_campaign=ShareTool" TargetMode="External"/><Relationship Id="rId393" Type="http://schemas.openxmlformats.org/officeDocument/2006/relationships/hyperlink" Target="https://www.basketball-reference.com/teams/LAL/2024.html?utm_source=direct&amp;utm_medium=Share&amp;utm_campaign=ShareTool" TargetMode="External"/><Relationship Id="rId407" Type="http://schemas.openxmlformats.org/officeDocument/2006/relationships/hyperlink" Target="https://www.basketball-reference.com/teams/BOS/2024.html?utm_source=direct&amp;utm_medium=Share&amp;utm_campaign=ShareTool" TargetMode="External"/><Relationship Id="rId614" Type="http://schemas.openxmlformats.org/officeDocument/2006/relationships/hyperlink" Target="https://www.basketball-reference.com/players/m/metuch01.html?utm_source=direct&amp;utm_medium=Share&amp;utm_campaign=ShareTool" TargetMode="External"/><Relationship Id="rId821" Type="http://schemas.openxmlformats.org/officeDocument/2006/relationships/hyperlink" Target="https://www.basketball-reference.com/players/s/sanogad01.html?utm_source=direct&amp;utm_medium=Share&amp;utm_campaign=ShareTool" TargetMode="External"/><Relationship Id="rId1037" Type="http://schemas.openxmlformats.org/officeDocument/2006/relationships/hyperlink" Target="https://www.basketball-reference.com/players/y/youngth01.html?utm_source=direct&amp;utm_medium=Share&amp;utm_campaign=ShareTool" TargetMode="External"/><Relationship Id="rId253" Type="http://schemas.openxmlformats.org/officeDocument/2006/relationships/hyperlink" Target="https://www.basketball-reference.com/teams/SAC/2024.html?utm_source=direct&amp;utm_medium=Share&amp;utm_campaign=ShareTool" TargetMode="External"/><Relationship Id="rId460" Type="http://schemas.openxmlformats.org/officeDocument/2006/relationships/hyperlink" Target="https://www.basketball-reference.com/players/j/johnsca02.html?utm_source=direct&amp;utm_medium=Share&amp;utm_campaign=ShareTool" TargetMode="External"/><Relationship Id="rId698" Type="http://schemas.openxmlformats.org/officeDocument/2006/relationships/hyperlink" Target="https://www.basketball-reference.com/players/o/onealro01.html?utm_source=direct&amp;utm_medium=Share&amp;utm_campaign=ShareTool" TargetMode="External"/><Relationship Id="rId919" Type="http://schemas.openxmlformats.org/officeDocument/2006/relationships/hyperlink" Target="https://www.basketball-reference.com/players/t/thybuma01.html?utm_source=direct&amp;utm_medium=Share&amp;utm_campaign=ShareTool" TargetMode="External"/><Relationship Id="rId48" Type="http://schemas.openxmlformats.org/officeDocument/2006/relationships/hyperlink" Target="https://www.basketball-reference.com/players/b/bantoda01.html?utm_source=direct&amp;utm_medium=Share&amp;utm_campaign=ShareTool" TargetMode="External"/><Relationship Id="rId113" Type="http://schemas.openxmlformats.org/officeDocument/2006/relationships/hyperlink" Target="https://www.basketball-reference.com/teams/CHO/2024.html?utm_source=direct&amp;utm_medium=Share&amp;utm_campaign=ShareTool" TargetMode="External"/><Relationship Id="rId320" Type="http://schemas.openxmlformats.org/officeDocument/2006/relationships/hyperlink" Target="https://www.basketball-reference.com/players/g/grahade01.html?utm_source=direct&amp;utm_medium=Share&amp;utm_campaign=ShareTool" TargetMode="External"/><Relationship Id="rId558" Type="http://schemas.openxmlformats.org/officeDocument/2006/relationships/hyperlink" Target="https://www.basketball-reference.com/players/l/lundyse01.html?utm_source=direct&amp;utm_medium=Share&amp;utm_campaign=ShareTool" TargetMode="External"/><Relationship Id="rId765" Type="http://schemas.openxmlformats.org/officeDocument/2006/relationships/hyperlink" Target="https://www.basketball-reference.com/players/p/prospol01.html?utm_source=direct&amp;utm_medium=Share&amp;utm_campaign=ShareTool" TargetMode="External"/><Relationship Id="rId972" Type="http://schemas.openxmlformats.org/officeDocument/2006/relationships/hyperlink" Target="https://www.basketball-reference.com/players/w/walshjo01.html?utm_source=direct&amp;utm_medium=Share&amp;utm_campaign=ShareTool" TargetMode="External"/><Relationship Id="rId197" Type="http://schemas.openxmlformats.org/officeDocument/2006/relationships/hyperlink" Target="https://www.basketball-reference.com/teams/CHI/2024.html?utm_source=direct&amp;utm_medium=Share&amp;utm_campaign=ShareTool" TargetMode="External"/><Relationship Id="rId418" Type="http://schemas.openxmlformats.org/officeDocument/2006/relationships/hyperlink" Target="https://www.basketball-reference.com/players/h/huffja01.html?utm_source=direct&amp;utm_medium=Share&amp;utm_campaign=ShareTool" TargetMode="External"/><Relationship Id="rId625" Type="http://schemas.openxmlformats.org/officeDocument/2006/relationships/hyperlink" Target="https://www.basketball-reference.com/teams/MIN/2024.html?utm_source=direct&amp;utm_medium=Share&amp;utm_campaign=ShareTool" TargetMode="External"/><Relationship Id="rId832" Type="http://schemas.openxmlformats.org/officeDocument/2006/relationships/hyperlink" Target="https://www.basketball-reference.com/teams/ORL/2024.html?utm_source=direct&amp;utm_medium=Share&amp;utm_campaign=ShareTool" TargetMode="External"/><Relationship Id="rId264" Type="http://schemas.openxmlformats.org/officeDocument/2006/relationships/hyperlink" Target="https://www.basketball-reference.com/players/f/finnedo01.html?utm_source=direct&amp;utm_medium=Share&amp;utm_campaign=ShareTool" TargetMode="External"/><Relationship Id="rId471" Type="http://schemas.openxmlformats.org/officeDocument/2006/relationships/hyperlink" Target="https://www.basketball-reference.com/teams/OKC/2024.html?utm_source=direct&amp;utm_medium=Share&amp;utm_campaign=ShareTool" TargetMode="External"/><Relationship Id="rId59" Type="http://schemas.openxmlformats.org/officeDocument/2006/relationships/hyperlink" Target="https://www.basketball-reference.com/players/b/batesem01.html?utm_source=direct&amp;utm_medium=Share&amp;utm_campaign=ShareTool" TargetMode="External"/><Relationship Id="rId124" Type="http://schemas.openxmlformats.org/officeDocument/2006/relationships/hyperlink" Target="https://www.basketball-reference.com/teams/NYK/2024.html?utm_source=direct&amp;utm_medium=Share&amp;utm_campaign=ShareTool" TargetMode="External"/><Relationship Id="rId569" Type="http://schemas.openxmlformats.org/officeDocument/2006/relationships/hyperlink" Target="https://www.basketball-reference.com/teams/OKC/2024.html?utm_source=direct&amp;utm_medium=Share&amp;utm_campaign=ShareTool" TargetMode="External"/><Relationship Id="rId776" Type="http://schemas.openxmlformats.org/officeDocument/2006/relationships/hyperlink" Target="https://www.basketball-reference.com/players/r/reathdu01.html?utm_source=direct&amp;utm_medium=Share&amp;utm_campaign=ShareTool" TargetMode="External"/><Relationship Id="rId983" Type="http://schemas.openxmlformats.org/officeDocument/2006/relationships/hyperlink" Target="https://www.basketball-reference.com/teams/BRK/2024.html?utm_source=direct&amp;utm_medium=Share&amp;utm_campaign=ShareTool" TargetMode="External"/><Relationship Id="rId331" Type="http://schemas.openxmlformats.org/officeDocument/2006/relationships/hyperlink" Target="https://www.basketball-reference.com/teams/HOU/2024.html?utm_source=direct&amp;utm_medium=Share&amp;utm_campaign=ShareTool" TargetMode="External"/><Relationship Id="rId429" Type="http://schemas.openxmlformats.org/officeDocument/2006/relationships/hyperlink" Target="https://www.basketball-reference.com/teams/NOP/2024.html?utm_source=direct&amp;utm_medium=Share&amp;utm_campaign=ShareTool" TargetMode="External"/><Relationship Id="rId636" Type="http://schemas.openxmlformats.org/officeDocument/2006/relationships/hyperlink" Target="https://www.basketball-reference.com/players/m/mitchda01.html?utm_source=direct&amp;utm_medium=Share&amp;utm_campaign=ShareTool" TargetMode="External"/><Relationship Id="rId843" Type="http://schemas.openxmlformats.org/officeDocument/2006/relationships/hyperlink" Target="https://www.basketball-reference.com/players/s/shamela01.html?utm_source=direct&amp;utm_medium=Share&amp;utm_campaign=ShareTool" TargetMode="External"/><Relationship Id="rId275" Type="http://schemas.openxmlformats.org/officeDocument/2006/relationships/hyperlink" Target="https://www.basketball-reference.com/players/f/foxde01.html?utm_source=direct&amp;utm_medium=Share&amp;utm_campaign=ShareTool" TargetMode="External"/><Relationship Id="rId482" Type="http://schemas.openxmlformats.org/officeDocument/2006/relationships/hyperlink" Target="https://www.basketball-reference.com/players/j/jonestr01.html?utm_source=direct&amp;utm_medium=Share&amp;utm_campaign=ShareTool" TargetMode="External"/><Relationship Id="rId703" Type="http://schemas.openxmlformats.org/officeDocument/2006/relationships/hyperlink" Target="https://www.basketball-reference.com/teams/PHO/2024.html?utm_source=direct&amp;utm_medium=Share&amp;utm_campaign=ShareTool" TargetMode="External"/><Relationship Id="rId910" Type="http://schemas.openxmlformats.org/officeDocument/2006/relationships/hyperlink" Target="https://www.basketball-reference.com/teams/HOU/2024.html?utm_source=direct&amp;utm_medium=Share&amp;utm_campaign=ShareTool" TargetMode="External"/><Relationship Id="rId135" Type="http://schemas.openxmlformats.org/officeDocument/2006/relationships/hyperlink" Target="https://www.basketball-reference.com/players/b/browntr01.html?utm_source=direct&amp;utm_medium=Share&amp;utm_campaign=ShareTool" TargetMode="External"/><Relationship Id="rId342" Type="http://schemas.openxmlformats.org/officeDocument/2006/relationships/hyperlink" Target="https://www.basketball-reference.com/players/h/hachiru01.html?utm_source=direct&amp;utm_medium=Share&amp;utm_campaign=ShareTool" TargetMode="External"/><Relationship Id="rId787" Type="http://schemas.openxmlformats.org/officeDocument/2006/relationships/hyperlink" Target="https://www.basketball-reference.com/teams/DET/2024.html?utm_source=direct&amp;utm_medium=Share&amp;utm_campaign=ShareTool" TargetMode="External"/><Relationship Id="rId994" Type="http://schemas.openxmlformats.org/officeDocument/2006/relationships/hyperlink" Target="https://www.basketball-reference.com/players/w/whitede01.html?utm_source=direct&amp;utm_medium=Share&amp;utm_campaign=ShareTool" TargetMode="External"/><Relationship Id="rId202" Type="http://schemas.openxmlformats.org/officeDocument/2006/relationships/hyperlink" Target="https://www.basketball-reference.com/players/c/curryse01.html?utm_source=direct&amp;utm_medium=Share&amp;utm_campaign=ShareTool" TargetMode="External"/><Relationship Id="rId647" Type="http://schemas.openxmlformats.org/officeDocument/2006/relationships/hyperlink" Target="https://www.basketball-reference.com/teams/GSW/2024.html?utm_source=direct&amp;utm_medium=Share&amp;utm_campaign=ShareTool" TargetMode="External"/><Relationship Id="rId854" Type="http://schemas.openxmlformats.org/officeDocument/2006/relationships/hyperlink" Target="https://www.basketball-reference.com/players/s/simonan01.html?utm_source=direct&amp;utm_medium=Share&amp;utm_campaign=ShareTool" TargetMode="External"/><Relationship Id="rId286" Type="http://schemas.openxmlformats.org/officeDocument/2006/relationships/hyperlink" Target="https://www.basketball-reference.com/players/g/garlada01.html?utm_source=direct&amp;utm_medium=Share&amp;utm_campaign=ShareTool" TargetMode="External"/><Relationship Id="rId493" Type="http://schemas.openxmlformats.org/officeDocument/2006/relationships/hyperlink" Target="https://www.basketball-reference.com/teams/UTA/2024.html?utm_source=direct&amp;utm_medium=Share&amp;utm_campaign=ShareTool" TargetMode="External"/><Relationship Id="rId507" Type="http://schemas.openxmlformats.org/officeDocument/2006/relationships/hyperlink" Target="https://www.basketball-reference.com/teams/MEM/2024.html?utm_source=direct&amp;utm_medium=Share&amp;utm_campaign=ShareTool" TargetMode="External"/><Relationship Id="rId714" Type="http://schemas.openxmlformats.org/officeDocument/2006/relationships/hyperlink" Target="https://www.basketball-reference.com/players/o/oubreke01.html?utm_source=direct&amp;utm_medium=Share&amp;utm_campaign=ShareTool" TargetMode="External"/><Relationship Id="rId921" Type="http://schemas.openxmlformats.org/officeDocument/2006/relationships/hyperlink" Target="https://www.basketball-reference.com/players/t/tillmxa01.html?utm_source=direct&amp;utm_medium=Share&amp;utm_campaign=ShareTool" TargetMode="External"/><Relationship Id="rId50" Type="http://schemas.openxmlformats.org/officeDocument/2006/relationships/hyperlink" Target="https://www.basketball-reference.com/players/b/barlodo01.html?utm_source=direct&amp;utm_medium=Share&amp;utm_campaign=ShareTool" TargetMode="External"/><Relationship Id="rId146" Type="http://schemas.openxmlformats.org/officeDocument/2006/relationships/hyperlink" Target="https://www.basketball-reference.com/teams/DET/2024.html?utm_source=direct&amp;utm_medium=Share&amp;utm_campaign=ShareTool" TargetMode="External"/><Relationship Id="rId353" Type="http://schemas.openxmlformats.org/officeDocument/2006/relationships/hyperlink" Target="https://www.basketball-reference.com/teams/DAL/2024.html?utm_source=direct&amp;utm_medium=Share&amp;utm_campaign=ShareTool" TargetMode="External"/><Relationship Id="rId560" Type="http://schemas.openxmlformats.org/officeDocument/2006/relationships/hyperlink" Target="https://www.basketball-reference.com/players/l/lylestr01.html?utm_source=direct&amp;utm_medium=Share&amp;utm_campaign=ShareTool" TargetMode="External"/><Relationship Id="rId798" Type="http://schemas.openxmlformats.org/officeDocument/2006/relationships/hyperlink" Target="https://www.basketball-reference.com/players/r/robinor01.html?utm_source=direct&amp;utm_medium=Share&amp;utm_campaign=ShareTool" TargetMode="External"/><Relationship Id="rId213" Type="http://schemas.openxmlformats.org/officeDocument/2006/relationships/hyperlink" Target="https://www.basketball-reference.com/teams/BOS/2024.html?utm_source=direct&amp;utm_medium=Share&amp;utm_campaign=ShareTool" TargetMode="External"/><Relationship Id="rId420" Type="http://schemas.openxmlformats.org/officeDocument/2006/relationships/hyperlink" Target="https://www.basketball-reference.com/players/h/huntede01.html?utm_source=direct&amp;utm_medium=Share&amp;utm_campaign=ShareTool" TargetMode="External"/><Relationship Id="rId658" Type="http://schemas.openxmlformats.org/officeDocument/2006/relationships/hyperlink" Target="https://www.basketball-reference.com/players/m/morrima02.html?utm_source=direct&amp;utm_medium=Share&amp;utm_campaign=ShareTool" TargetMode="External"/><Relationship Id="rId865" Type="http://schemas.openxmlformats.org/officeDocument/2006/relationships/hyperlink" Target="https://www.basketball-reference.com/teams/MEM/2024.html?utm_source=direct&amp;utm_medium=Share&amp;utm_campaign=ShareTool" TargetMode="External"/><Relationship Id="rId297" Type="http://schemas.openxmlformats.org/officeDocument/2006/relationships/hyperlink" Target="https://www.basketball-reference.com/teams/LAC/2024.html?utm_source=direct&amp;utm_medium=Share&amp;utm_campaign=ShareTool" TargetMode="External"/><Relationship Id="rId518" Type="http://schemas.openxmlformats.org/officeDocument/2006/relationships/hyperlink" Target="https://www.basketball-reference.com/players/l/laravja01.html?utm_source=direct&amp;utm_medium=Share&amp;utm_campaign=ShareTool" TargetMode="External"/><Relationship Id="rId725" Type="http://schemas.openxmlformats.org/officeDocument/2006/relationships/hyperlink" Target="https://www.basketball-reference.com/players/p/phillju01.html?utm_source=direct&amp;utm_medium=Share&amp;utm_campaign=ShareTool" TargetMode="External"/><Relationship Id="rId932" Type="http://schemas.openxmlformats.org/officeDocument/2006/relationships/hyperlink" Target="https://www.basketball-reference.com/teams/TOR/2024.html?utm_source=direct&amp;utm_medium=Share&amp;utm_campaign=ShareTool" TargetMode="External"/><Relationship Id="rId157" Type="http://schemas.openxmlformats.org/officeDocument/2006/relationships/hyperlink" Target="https://www.basketball-reference.com/players/c/capelca01.html?utm_source=direct&amp;utm_medium=Share&amp;utm_campaign=ShareTool" TargetMode="External"/><Relationship Id="rId364" Type="http://schemas.openxmlformats.org/officeDocument/2006/relationships/hyperlink" Target="https://www.basketball-reference.com/players/h/harrish01.html?utm_source=direct&amp;utm_medium=Share&amp;utm_campaign=ShareTool" TargetMode="External"/><Relationship Id="rId1008" Type="http://schemas.openxmlformats.org/officeDocument/2006/relationships/hyperlink" Target="https://www.basketball-reference.com/players/w/willija06.html?utm_source=direct&amp;utm_medium=Share&amp;utm_campaign=ShareTool" TargetMode="External"/><Relationship Id="rId61" Type="http://schemas.openxmlformats.org/officeDocument/2006/relationships/hyperlink" Target="https://www.basketball-reference.com/players/b/bateske01.html?utm_source=direct&amp;utm_medium=Share&amp;utm_campaign=ShareTool" TargetMode="External"/><Relationship Id="rId571" Type="http://schemas.openxmlformats.org/officeDocument/2006/relationships/hyperlink" Target="https://www.basketball-reference.com/teams/HOU/2024.html?utm_source=direct&amp;utm_medium=Share&amp;utm_campaign=ShareTool" TargetMode="External"/><Relationship Id="rId669" Type="http://schemas.openxmlformats.org/officeDocument/2006/relationships/hyperlink" Target="https://www.basketball-reference.com/teams/SAC/2024.html?utm_source=direct&amp;utm_medium=Share&amp;utm_campaign=ShareTool" TargetMode="External"/><Relationship Id="rId876" Type="http://schemas.openxmlformats.org/officeDocument/2006/relationships/hyperlink" Target="https://www.basketball-reference.com/players/s/smithni01.html?utm_source=direct&amp;utm_medium=Share&amp;utm_campaign=ShareTool" TargetMode="External"/><Relationship Id="rId19" Type="http://schemas.openxmlformats.org/officeDocument/2006/relationships/hyperlink" Target="https://www.basketball-reference.com/teams/MIL/2024.html?utm_source=direct&amp;utm_medium=Share&amp;utm_campaign=ShareTool" TargetMode="External"/><Relationship Id="rId224" Type="http://schemas.openxmlformats.org/officeDocument/2006/relationships/hyperlink" Target="https://www.basketball-reference.com/players/d/dickgr01.html?utm_source=direct&amp;utm_medium=Share&amp;utm_campaign=ShareTool" TargetMode="External"/><Relationship Id="rId431" Type="http://schemas.openxmlformats.org/officeDocument/2006/relationships/hyperlink" Target="https://www.basketball-reference.com/teams/DAL/2024.html?utm_source=direct&amp;utm_medium=Share&amp;utm_campaign=ShareTool" TargetMode="External"/><Relationship Id="rId529" Type="http://schemas.openxmlformats.org/officeDocument/2006/relationships/hyperlink" Target="https://www.basketball-reference.com/teams/LAC/2024.html?utm_source=direct&amp;utm_medium=Share&amp;utm_campaign=ShareTool" TargetMode="External"/><Relationship Id="rId736" Type="http://schemas.openxmlformats.org/officeDocument/2006/relationships/hyperlink" Target="https://www.basketball-reference.com/teams/TOR/2024.html?utm_source=direct&amp;utm_medium=Share&amp;utm_campaign=ShareTool" TargetMode="External"/><Relationship Id="rId168" Type="http://schemas.openxmlformats.org/officeDocument/2006/relationships/hyperlink" Target="https://www.basketball-reference.com/teams/DET/2024.html?utm_source=direct&amp;utm_medium=Share&amp;utm_campaign=ShareTool" TargetMode="External"/><Relationship Id="rId943" Type="http://schemas.openxmlformats.org/officeDocument/2006/relationships/hyperlink" Target="https://www.basketball-reference.com/teams/NOP/2024.html?utm_source=direct&amp;utm_medium=Share&amp;utm_campaign=ShareTool" TargetMode="External"/><Relationship Id="rId1019" Type="http://schemas.openxmlformats.org/officeDocument/2006/relationships/hyperlink" Target="https://www.basketball-reference.com/teams/CHI/2024.html?utm_source=direct&amp;utm_medium=Share&amp;utm_campaign=ShareTool" TargetMode="External"/><Relationship Id="rId72" Type="http://schemas.openxmlformats.org/officeDocument/2006/relationships/hyperlink" Target="https://www.basketball-reference.com/players/b/bertada01.html?utm_source=direct&amp;utm_medium=Share&amp;utm_campaign=ShareTool" TargetMode="External"/><Relationship Id="rId375" Type="http://schemas.openxmlformats.org/officeDocument/2006/relationships/hyperlink" Target="https://www.basketball-reference.com/teams/LAL/2024.html?utm_source=direct&amp;utm_medium=Share&amp;utm_campaign=ShareTool" TargetMode="External"/><Relationship Id="rId582" Type="http://schemas.openxmlformats.org/officeDocument/2006/relationships/hyperlink" Target="https://www.basketball-reference.com/teams/ATL/2024.html?utm_source=direct&amp;utm_medium=Share&amp;utm_campaign=ShareTool" TargetMode="External"/><Relationship Id="rId803" Type="http://schemas.openxmlformats.org/officeDocument/2006/relationships/hyperlink" Target="https://www.basketball-reference.com/teams/MEM/2024.html?utm_source=direct&amp;utm_medium=Share&amp;utm_campaign=ShareTool" TargetMode="External"/><Relationship Id="rId3" Type="http://schemas.openxmlformats.org/officeDocument/2006/relationships/hyperlink" Target="https://www.basketball-reference.com/teams/MIA/2024.html?utm_source=direct&amp;utm_medium=Share&amp;utm_campaign=ShareTool" TargetMode="External"/><Relationship Id="rId235" Type="http://schemas.openxmlformats.org/officeDocument/2006/relationships/hyperlink" Target="https://www.basketball-reference.com/teams/OKC/2024.html?utm_source=direct&amp;utm_medium=Share&amp;utm_campaign=ShareTool" TargetMode="External"/><Relationship Id="rId442" Type="http://schemas.openxmlformats.org/officeDocument/2006/relationships/hyperlink" Target="https://www.basketball-reference.com/players/j/jacksja02.html?utm_source=direct&amp;utm_medium=Share&amp;utm_campaign=ShareTool" TargetMode="External"/><Relationship Id="rId887" Type="http://schemas.openxmlformats.org/officeDocument/2006/relationships/hyperlink" Target="https://www.basketball-reference.com/teams/DET/2024.html?utm_source=direct&amp;utm_medium=Share&amp;utm_campaign=ShareTool" TargetMode="External"/><Relationship Id="rId302" Type="http://schemas.openxmlformats.org/officeDocument/2006/relationships/hyperlink" Target="https://www.basketball-reference.com/players/g/gilesha01.html?utm_source=direct&amp;utm_medium=Share&amp;utm_campaign=ShareTool" TargetMode="External"/><Relationship Id="rId747" Type="http://schemas.openxmlformats.org/officeDocument/2006/relationships/hyperlink" Target="https://www.basketball-reference.com/players/p/porteot01.html?utm_source=direct&amp;utm_medium=Share&amp;utm_campaign=ShareTool" TargetMode="External"/><Relationship Id="rId954" Type="http://schemas.openxmlformats.org/officeDocument/2006/relationships/hyperlink" Target="https://www.basketball-reference.com/players/v/vucevni01.html?utm_source=direct&amp;utm_medium=Share&amp;utm_campaign=ShareTool" TargetMode="External"/><Relationship Id="rId83" Type="http://schemas.openxmlformats.org/officeDocument/2006/relationships/hyperlink" Target="https://www.basketball-reference.com/teams/MEM/2024.html?utm_source=direct&amp;utm_medium=Share&amp;utm_campaign=ShareTool" TargetMode="External"/><Relationship Id="rId179" Type="http://schemas.openxmlformats.org/officeDocument/2006/relationships/hyperlink" Target="https://www.basketball-reference.com/players/c/clownno01.html?utm_source=direct&amp;utm_medium=Share&amp;utm_campaign=ShareTool" TargetMode="External"/><Relationship Id="rId386" Type="http://schemas.openxmlformats.org/officeDocument/2006/relationships/hyperlink" Target="https://www.basketball-reference.com/players/h/hieldbu01.html?utm_source=direct&amp;utm_medium=Share&amp;utm_campaign=ShareTool" TargetMode="External"/><Relationship Id="rId593" Type="http://schemas.openxmlformats.org/officeDocument/2006/relationships/hyperlink" Target="https://www.basketball-reference.com/teams/NOP/2024.html?utm_source=direct&amp;utm_medium=Share&amp;utm_campaign=ShareTool" TargetMode="External"/><Relationship Id="rId607" Type="http://schemas.openxmlformats.org/officeDocument/2006/relationships/hyperlink" Target="https://www.basketball-reference.com/teams/MIN/2024.html?utm_source=direct&amp;utm_medium=Share&amp;utm_campaign=ShareTool" TargetMode="External"/><Relationship Id="rId814" Type="http://schemas.openxmlformats.org/officeDocument/2006/relationships/hyperlink" Target="https://www.basketball-reference.com/teams/NOP/2024.html?utm_source=direct&amp;utm_medium=Share&amp;utm_campaign=ShareTool" TargetMode="External"/><Relationship Id="rId246" Type="http://schemas.openxmlformats.org/officeDocument/2006/relationships/hyperlink" Target="https://www.basketball-reference.com/players/d/durenja01.html?utm_source=direct&amp;utm_medium=Share&amp;utm_campaign=ShareTool" TargetMode="External"/><Relationship Id="rId453" Type="http://schemas.openxmlformats.org/officeDocument/2006/relationships/hyperlink" Target="https://www.basketball-reference.com/teams/NYK/2024.html?utm_source=direct&amp;utm_medium=Share&amp;utm_campaign=ShareTool" TargetMode="External"/><Relationship Id="rId660" Type="http://schemas.openxmlformats.org/officeDocument/2006/relationships/hyperlink" Target="https://www.basketball-reference.com/players/m/morrimo01.html?utm_source=direct&amp;utm_medium=Share&amp;utm_campaign=ShareTool" TargetMode="External"/><Relationship Id="rId898" Type="http://schemas.openxmlformats.org/officeDocument/2006/relationships/hyperlink" Target="https://www.basketball-reference.com/players/t/tatumja01.html?utm_source=direct&amp;utm_medium=Share&amp;utm_campaign=ShareTool" TargetMode="External"/><Relationship Id="rId106" Type="http://schemas.openxmlformats.org/officeDocument/2006/relationships/hyperlink" Target="https://www.basketball-reference.com/players/b/branhma01.html?utm_source=direct&amp;utm_medium=Share&amp;utm_campaign=ShareTool" TargetMode="External"/><Relationship Id="rId313" Type="http://schemas.openxmlformats.org/officeDocument/2006/relationships/hyperlink" Target="https://www.basketball-reference.com/teams/MIN/2024.html?utm_source=direct&amp;utm_medium=Share&amp;utm_campaign=ShareTool" TargetMode="External"/><Relationship Id="rId758" Type="http://schemas.openxmlformats.org/officeDocument/2006/relationships/hyperlink" Target="https://www.basketball-reference.com/teams/LAC/2024.html?utm_source=direct&amp;utm_medium=Share&amp;utm_campaign=ShareTool" TargetMode="External"/><Relationship Id="rId965" Type="http://schemas.openxmlformats.org/officeDocument/2006/relationships/hyperlink" Target="https://www.basketball-reference.com/teams/POR/2024.html?utm_source=direct&amp;utm_medium=Share&amp;utm_campaign=ShareTool" TargetMode="External"/><Relationship Id="rId10" Type="http://schemas.openxmlformats.org/officeDocument/2006/relationships/hyperlink" Target="https://www.basketball-reference.com/players/a/allengr01.html?utm_source=direct&amp;utm_medium=Share&amp;utm_campaign=ShareTool" TargetMode="External"/><Relationship Id="rId94" Type="http://schemas.openxmlformats.org/officeDocument/2006/relationships/hyperlink" Target="https://www.basketball-reference.com/players/b/boldema01.html?utm_source=direct&amp;utm_medium=Share&amp;utm_campaign=ShareTool" TargetMode="External"/><Relationship Id="rId397" Type="http://schemas.openxmlformats.org/officeDocument/2006/relationships/hyperlink" Target="https://www.basketball-reference.com/teams/BOS/2024.html?utm_source=direct&amp;utm_medium=Share&amp;utm_campaign=ShareTool" TargetMode="External"/><Relationship Id="rId520" Type="http://schemas.openxmlformats.org/officeDocument/2006/relationships/hyperlink" Target="https://www.basketball-reference.com/players/l/lavinza01.html?utm_source=direct&amp;utm_medium=Share&amp;utm_campaign=ShareTool" TargetMode="External"/><Relationship Id="rId618" Type="http://schemas.openxmlformats.org/officeDocument/2006/relationships/hyperlink" Target="https://www.basketball-reference.com/players/m/middlkh01.html?utm_source=direct&amp;utm_medium=Share&amp;utm_campaign=ShareTool" TargetMode="External"/><Relationship Id="rId825" Type="http://schemas.openxmlformats.org/officeDocument/2006/relationships/hyperlink" Target="https://www.basketball-reference.com/players/s/saricda01.html?utm_source=direct&amp;utm_medium=Share&amp;utm_campaign=ShareTool" TargetMode="External"/><Relationship Id="rId257" Type="http://schemas.openxmlformats.org/officeDocument/2006/relationships/hyperlink" Target="https://www.basketball-reference.com/teams/PHI/2024.html?utm_source=direct&amp;utm_medium=Share&amp;utm_campaign=ShareTool" TargetMode="External"/><Relationship Id="rId464" Type="http://schemas.openxmlformats.org/officeDocument/2006/relationships/hyperlink" Target="https://www.basketball-reference.com/players/j/johnsja01.html?utm_source=direct&amp;utm_medium=Share&amp;utm_campaign=ShareTool" TargetMode="External"/><Relationship Id="rId1010" Type="http://schemas.openxmlformats.org/officeDocument/2006/relationships/hyperlink" Target="https://www.basketball-reference.com/players/w/willija07.html?utm_source=direct&amp;utm_medium=Share&amp;utm_campaign=ShareTool" TargetMode="External"/><Relationship Id="rId117" Type="http://schemas.openxmlformats.org/officeDocument/2006/relationships/hyperlink" Target="https://www.basketball-reference.com/teams/POR/2024.html?utm_source=direct&amp;utm_medium=Share&amp;utm_campaign=ShareTool" TargetMode="External"/><Relationship Id="rId671" Type="http://schemas.openxmlformats.org/officeDocument/2006/relationships/hyperlink" Target="https://www.basketball-reference.com/teams/POR/2024.html?utm_source=direct&amp;utm_medium=Share&amp;utm_campaign=ShareTool" TargetMode="External"/><Relationship Id="rId769" Type="http://schemas.openxmlformats.org/officeDocument/2006/relationships/hyperlink" Target="https://www.basketball-reference.com/players/q/quetane01.html?utm_source=direct&amp;utm_medium=Share&amp;utm_campaign=ShareTool" TargetMode="External"/><Relationship Id="rId976" Type="http://schemas.openxmlformats.org/officeDocument/2006/relationships/hyperlink" Target="https://www.basketball-reference.com/players/w/washity02.html?utm_source=direct&amp;utm_medium=Share&amp;utm_campaign=ShareTool" TargetMode="External"/><Relationship Id="rId324" Type="http://schemas.openxmlformats.org/officeDocument/2006/relationships/hyperlink" Target="https://www.basketball-reference.com/players/g/greenaj01.html?utm_source=direct&amp;utm_medium=Share&amp;utm_campaign=ShareTool" TargetMode="External"/><Relationship Id="rId531" Type="http://schemas.openxmlformats.org/officeDocument/2006/relationships/hyperlink" Target="https://www.basketball-reference.com/teams/CLE/2024.html?utm_source=direct&amp;utm_medium=Share&amp;utm_campaign=ShareTool" TargetMode="External"/><Relationship Id="rId629" Type="http://schemas.openxmlformats.org/officeDocument/2006/relationships/hyperlink" Target="https://www.basketball-reference.com/teams/ATL/2024.html?utm_source=direct&amp;utm_medium=Share&amp;utm_campaign=ShareTool" TargetMode="External"/><Relationship Id="rId836" Type="http://schemas.openxmlformats.org/officeDocument/2006/relationships/hyperlink" Target="https://www.basketball-reference.com/teams/NOP/2024.html?utm_source=direct&amp;utm_medium=Share&amp;utm_campaign=ShareTool" TargetMode="External"/><Relationship Id="rId1021" Type="http://schemas.openxmlformats.org/officeDocument/2006/relationships/hyperlink" Target="https://www.basketball-reference.com/teams/POR/2024.html?utm_source=direct&amp;utm_medium=Share&amp;utm_campaign=ShareTool" TargetMode="External"/><Relationship Id="rId903" Type="http://schemas.openxmlformats.org/officeDocument/2006/relationships/hyperlink" Target="https://www.basketball-reference.com/teams/TOR/2024.html?utm_source=direct&amp;utm_medium=Share&amp;utm_campaign=ShareTool" TargetMode="External"/><Relationship Id="rId32" Type="http://schemas.openxmlformats.org/officeDocument/2006/relationships/hyperlink" Target="https://www.basketball-reference.com/teams/PHO/2024.html?utm_source=direct&amp;utm_medium=Share&amp;utm_campaign=ShareTool" TargetMode="External"/><Relationship Id="rId181" Type="http://schemas.openxmlformats.org/officeDocument/2006/relationships/hyperlink" Target="https://www.basketball-reference.com/players/c/coffeam01.html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opLeftCell="B1" workbookViewId="0">
      <selection activeCell="T3" sqref="T3"/>
    </sheetView>
  </sheetViews>
  <sheetFormatPr defaultRowHeight="15" customHeight="1" x14ac:dyDescent="0.2"/>
  <cols>
    <col min="1" max="1" width="5.5703125" bestFit="1" customWidth="1"/>
    <col min="2" max="2" width="21.5703125" bestFit="1" customWidth="1"/>
    <col min="3" max="3" width="7.42578125" bestFit="1" customWidth="1"/>
    <col min="4" max="4" width="6.140625" bestFit="1" customWidth="1"/>
    <col min="5" max="5" width="5.140625" bestFit="1" customWidth="1"/>
    <col min="6" max="6" width="4.42578125" bestFit="1" customWidth="1"/>
    <col min="7" max="7" width="8.28515625" bestFit="1" customWidth="1"/>
    <col min="8" max="8" width="7.5703125" bestFit="1" customWidth="1"/>
    <col min="9" max="9" width="7.7109375" bestFit="1" customWidth="1"/>
    <col min="10" max="11" width="7.5703125" bestFit="1" customWidth="1"/>
    <col min="12" max="12" width="9.42578125" bestFit="1" customWidth="1"/>
    <col min="13" max="13" width="9.5703125" bestFit="1" customWidth="1"/>
    <col min="14" max="15" width="9.42578125" bestFit="1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>
        <v>1</v>
      </c>
      <c r="B2" t="s">
        <v>15</v>
      </c>
      <c r="C2" t="s">
        <v>16</v>
      </c>
      <c r="D2" t="s">
        <v>17</v>
      </c>
      <c r="E2">
        <v>37</v>
      </c>
      <c r="F2">
        <v>11</v>
      </c>
      <c r="G2">
        <v>0.77100000000000002</v>
      </c>
      <c r="H2">
        <v>9.4</v>
      </c>
      <c r="I2">
        <v>122.38</v>
      </c>
      <c r="J2">
        <v>112.8</v>
      </c>
      <c r="K2">
        <v>9.57</v>
      </c>
      <c r="L2">
        <v>10.050000000000001</v>
      </c>
      <c r="M2">
        <v>122.56</v>
      </c>
      <c r="N2">
        <v>112.33</v>
      </c>
      <c r="O2">
        <v>10.24</v>
      </c>
    </row>
    <row r="3" spans="1:15" ht="12.75" x14ac:dyDescent="0.2">
      <c r="A3">
        <v>2</v>
      </c>
      <c r="B3" t="s">
        <v>18</v>
      </c>
      <c r="C3" t="s">
        <v>4</v>
      </c>
      <c r="D3" t="s">
        <v>19</v>
      </c>
      <c r="E3">
        <v>33</v>
      </c>
      <c r="F3">
        <v>15</v>
      </c>
      <c r="G3">
        <v>0.68799999999999994</v>
      </c>
      <c r="H3">
        <v>7.79</v>
      </c>
      <c r="I3">
        <v>121.16</v>
      </c>
      <c r="J3">
        <v>113.4</v>
      </c>
      <c r="K3">
        <v>7.77</v>
      </c>
      <c r="L3">
        <v>7.93</v>
      </c>
      <c r="M3">
        <v>121.56</v>
      </c>
      <c r="N3">
        <v>113.64</v>
      </c>
      <c r="O3">
        <v>7.93</v>
      </c>
    </row>
    <row r="4" spans="1:15" ht="12.75" x14ac:dyDescent="0.2">
      <c r="A4">
        <v>3</v>
      </c>
      <c r="B4" t="s">
        <v>23</v>
      </c>
      <c r="C4" t="s">
        <v>4</v>
      </c>
      <c r="D4" t="s">
        <v>24</v>
      </c>
      <c r="E4">
        <v>31</v>
      </c>
      <c r="F4">
        <v>15</v>
      </c>
      <c r="G4">
        <v>0.67400000000000004</v>
      </c>
      <c r="H4">
        <v>6.35</v>
      </c>
      <c r="I4">
        <v>121.52</v>
      </c>
      <c r="J4">
        <v>115.1</v>
      </c>
      <c r="K4">
        <v>6.42</v>
      </c>
      <c r="L4">
        <v>6.31</v>
      </c>
      <c r="M4">
        <v>121.66</v>
      </c>
      <c r="N4">
        <v>115.27</v>
      </c>
      <c r="O4">
        <v>6.38</v>
      </c>
    </row>
    <row r="5" spans="1:15" ht="12.75" x14ac:dyDescent="0.2">
      <c r="A5">
        <v>4</v>
      </c>
      <c r="B5" t="s">
        <v>21</v>
      </c>
      <c r="C5" t="s">
        <v>4</v>
      </c>
      <c r="D5" t="s">
        <v>19</v>
      </c>
      <c r="E5">
        <v>34</v>
      </c>
      <c r="F5">
        <v>14</v>
      </c>
      <c r="G5">
        <v>0.70799999999999996</v>
      </c>
      <c r="H5">
        <v>6.08</v>
      </c>
      <c r="I5">
        <v>116.37</v>
      </c>
      <c r="J5">
        <v>110.13</v>
      </c>
      <c r="K5">
        <v>6.24</v>
      </c>
      <c r="L5">
        <v>6.16</v>
      </c>
      <c r="M5">
        <v>116.26</v>
      </c>
      <c r="N5">
        <v>109.94</v>
      </c>
      <c r="O5">
        <v>6.31</v>
      </c>
    </row>
    <row r="6" spans="1:15" ht="12.75" x14ac:dyDescent="0.2">
      <c r="A6">
        <v>5</v>
      </c>
      <c r="B6" t="s">
        <v>27</v>
      </c>
      <c r="C6" t="s">
        <v>16</v>
      </c>
      <c r="D6" t="s">
        <v>17</v>
      </c>
      <c r="E6">
        <v>31</v>
      </c>
      <c r="F6">
        <v>17</v>
      </c>
      <c r="G6">
        <v>0.64600000000000002</v>
      </c>
      <c r="H6">
        <v>6.08</v>
      </c>
      <c r="I6">
        <v>119.96</v>
      </c>
      <c r="J6">
        <v>113.48</v>
      </c>
      <c r="K6">
        <v>6.49</v>
      </c>
      <c r="L6">
        <v>5.58</v>
      </c>
      <c r="M6">
        <v>119.6</v>
      </c>
      <c r="N6">
        <v>113.63</v>
      </c>
      <c r="O6">
        <v>5.96</v>
      </c>
    </row>
    <row r="7" spans="1:15" ht="12.75" x14ac:dyDescent="0.2">
      <c r="A7">
        <v>6</v>
      </c>
      <c r="B7" t="s">
        <v>20</v>
      </c>
      <c r="C7" t="s">
        <v>16</v>
      </c>
      <c r="D7" t="s">
        <v>17</v>
      </c>
      <c r="E7">
        <v>29</v>
      </c>
      <c r="F7">
        <v>17</v>
      </c>
      <c r="G7">
        <v>0.63</v>
      </c>
      <c r="H7">
        <v>6.33</v>
      </c>
      <c r="I7">
        <v>120.67</v>
      </c>
      <c r="J7">
        <v>114.27</v>
      </c>
      <c r="K7">
        <v>6.4</v>
      </c>
      <c r="L7">
        <v>5.42</v>
      </c>
      <c r="M7">
        <v>120.15</v>
      </c>
      <c r="N7">
        <v>114.65</v>
      </c>
      <c r="O7">
        <v>5.5</v>
      </c>
    </row>
    <row r="8" spans="1:15" ht="12.75" x14ac:dyDescent="0.2">
      <c r="A8">
        <v>7</v>
      </c>
      <c r="B8" t="s">
        <v>22</v>
      </c>
      <c r="C8" t="s">
        <v>4</v>
      </c>
      <c r="D8" t="s">
        <v>19</v>
      </c>
      <c r="E8">
        <v>33</v>
      </c>
      <c r="F8">
        <v>16</v>
      </c>
      <c r="G8">
        <v>0.67300000000000004</v>
      </c>
      <c r="H8">
        <v>3.94</v>
      </c>
      <c r="I8">
        <v>119.5</v>
      </c>
      <c r="J8">
        <v>115.46</v>
      </c>
      <c r="K8">
        <v>4.04</v>
      </c>
      <c r="L8">
        <v>4.57</v>
      </c>
      <c r="M8">
        <v>119.66</v>
      </c>
      <c r="N8">
        <v>115</v>
      </c>
      <c r="O8">
        <v>4.66</v>
      </c>
    </row>
    <row r="9" spans="1:15" ht="12.75" x14ac:dyDescent="0.2">
      <c r="A9">
        <v>8</v>
      </c>
      <c r="B9" t="s">
        <v>31</v>
      </c>
      <c r="C9" t="s">
        <v>16</v>
      </c>
      <c r="D9" t="s">
        <v>29</v>
      </c>
      <c r="E9">
        <v>29</v>
      </c>
      <c r="F9">
        <v>16</v>
      </c>
      <c r="G9">
        <v>0.64400000000000002</v>
      </c>
      <c r="H9">
        <v>4.3600000000000003</v>
      </c>
      <c r="I9">
        <v>116.78</v>
      </c>
      <c r="J9">
        <v>112.36</v>
      </c>
      <c r="K9">
        <v>4.42</v>
      </c>
      <c r="L9">
        <v>4.21</v>
      </c>
      <c r="M9">
        <v>116.23</v>
      </c>
      <c r="N9">
        <v>111.95</v>
      </c>
      <c r="O9">
        <v>4.28</v>
      </c>
    </row>
    <row r="10" spans="1:15" ht="12.75" x14ac:dyDescent="0.2">
      <c r="A10">
        <v>9</v>
      </c>
      <c r="B10" t="s">
        <v>25</v>
      </c>
      <c r="C10" t="s">
        <v>4</v>
      </c>
      <c r="D10" t="s">
        <v>26</v>
      </c>
      <c r="E10">
        <v>27</v>
      </c>
      <c r="F10">
        <v>21</v>
      </c>
      <c r="G10">
        <v>0.56299999999999994</v>
      </c>
      <c r="H10">
        <v>3.65</v>
      </c>
      <c r="I10">
        <v>118.61</v>
      </c>
      <c r="J10">
        <v>114.83</v>
      </c>
      <c r="K10">
        <v>3.78</v>
      </c>
      <c r="L10">
        <v>3.94</v>
      </c>
      <c r="M10">
        <v>118.8</v>
      </c>
      <c r="N10">
        <v>114.74</v>
      </c>
      <c r="O10">
        <v>4.0599999999999996</v>
      </c>
    </row>
    <row r="11" spans="1:15" ht="12.75" x14ac:dyDescent="0.2">
      <c r="A11">
        <v>10</v>
      </c>
      <c r="B11" t="s">
        <v>28</v>
      </c>
      <c r="C11" t="s">
        <v>16</v>
      </c>
      <c r="D11" t="s">
        <v>29</v>
      </c>
      <c r="E11">
        <v>32</v>
      </c>
      <c r="F11">
        <v>16</v>
      </c>
      <c r="G11">
        <v>0.66700000000000004</v>
      </c>
      <c r="H11">
        <v>3.94</v>
      </c>
      <c r="I11">
        <v>121.59</v>
      </c>
      <c r="J11">
        <v>117.76</v>
      </c>
      <c r="K11">
        <v>3.84</v>
      </c>
      <c r="L11">
        <v>3.18</v>
      </c>
      <c r="M11">
        <v>121.14</v>
      </c>
      <c r="N11">
        <v>118.04</v>
      </c>
      <c r="O11">
        <v>3.1</v>
      </c>
    </row>
    <row r="12" spans="1:15" ht="12.75" x14ac:dyDescent="0.2">
      <c r="A12">
        <v>11</v>
      </c>
      <c r="B12" t="s">
        <v>30</v>
      </c>
      <c r="C12" t="s">
        <v>16</v>
      </c>
      <c r="D12" t="s">
        <v>29</v>
      </c>
      <c r="E12">
        <v>27</v>
      </c>
      <c r="F12">
        <v>21</v>
      </c>
      <c r="G12">
        <v>0.56299999999999994</v>
      </c>
      <c r="H12">
        <v>1.9</v>
      </c>
      <c r="I12">
        <v>122.51</v>
      </c>
      <c r="J12">
        <v>120.66</v>
      </c>
      <c r="K12">
        <v>1.84</v>
      </c>
      <c r="L12">
        <v>1.87</v>
      </c>
      <c r="M12">
        <v>122.54</v>
      </c>
      <c r="N12">
        <v>120.7</v>
      </c>
      <c r="O12">
        <v>1.83</v>
      </c>
    </row>
    <row r="13" spans="1:15" ht="12.75" x14ac:dyDescent="0.2">
      <c r="A13">
        <v>12</v>
      </c>
      <c r="B13" t="s">
        <v>39</v>
      </c>
      <c r="C13" t="s">
        <v>4</v>
      </c>
      <c r="D13" t="s">
        <v>24</v>
      </c>
      <c r="E13">
        <v>28</v>
      </c>
      <c r="F13">
        <v>20</v>
      </c>
      <c r="G13">
        <v>0.58299999999999996</v>
      </c>
      <c r="H13">
        <v>2.46</v>
      </c>
      <c r="I13">
        <v>119.58</v>
      </c>
      <c r="J13">
        <v>117.06</v>
      </c>
      <c r="K13">
        <v>2.5299999999999998</v>
      </c>
      <c r="L13">
        <v>1.38</v>
      </c>
      <c r="M13">
        <v>119.37</v>
      </c>
      <c r="N13">
        <v>117.95</v>
      </c>
      <c r="O13">
        <v>1.42</v>
      </c>
    </row>
    <row r="14" spans="1:15" ht="12.75" x14ac:dyDescent="0.2">
      <c r="A14">
        <v>13</v>
      </c>
      <c r="B14" t="s">
        <v>32</v>
      </c>
      <c r="C14" t="s">
        <v>4</v>
      </c>
      <c r="D14" t="s">
        <v>26</v>
      </c>
      <c r="E14">
        <v>22</v>
      </c>
      <c r="F14">
        <v>25</v>
      </c>
      <c r="G14">
        <v>0.46800000000000003</v>
      </c>
      <c r="H14">
        <v>0.96</v>
      </c>
      <c r="I14">
        <v>114.41</v>
      </c>
      <c r="J14">
        <v>113.45</v>
      </c>
      <c r="K14">
        <v>0.95</v>
      </c>
      <c r="L14">
        <v>1.1399999999999999</v>
      </c>
      <c r="M14">
        <v>114.48</v>
      </c>
      <c r="N14">
        <v>113.35</v>
      </c>
      <c r="O14">
        <v>1.1299999999999999</v>
      </c>
    </row>
    <row r="15" spans="1:15" ht="12.75" x14ac:dyDescent="0.2">
      <c r="A15">
        <v>14</v>
      </c>
      <c r="B15" t="s">
        <v>33</v>
      </c>
      <c r="C15" t="s">
        <v>16</v>
      </c>
      <c r="D15" t="s">
        <v>34</v>
      </c>
      <c r="E15">
        <v>25</v>
      </c>
      <c r="F15">
        <v>23</v>
      </c>
      <c r="G15">
        <v>0.52100000000000002</v>
      </c>
      <c r="H15">
        <v>0.71</v>
      </c>
      <c r="I15">
        <v>113.69</v>
      </c>
      <c r="J15">
        <v>113.04</v>
      </c>
      <c r="K15">
        <v>0.65</v>
      </c>
      <c r="L15">
        <v>0.98</v>
      </c>
      <c r="M15">
        <v>113.5</v>
      </c>
      <c r="N15">
        <v>112.57</v>
      </c>
      <c r="O15">
        <v>0.93</v>
      </c>
    </row>
    <row r="16" spans="1:15" ht="12.75" x14ac:dyDescent="0.2">
      <c r="A16">
        <v>15</v>
      </c>
      <c r="B16" t="s">
        <v>38</v>
      </c>
      <c r="C16" t="s">
        <v>4</v>
      </c>
      <c r="D16" t="s">
        <v>24</v>
      </c>
      <c r="E16">
        <v>20</v>
      </c>
      <c r="F16">
        <v>24</v>
      </c>
      <c r="G16">
        <v>0.45500000000000002</v>
      </c>
      <c r="H16">
        <v>-0.18</v>
      </c>
      <c r="I16">
        <v>119.03</v>
      </c>
      <c r="J16">
        <v>119.15</v>
      </c>
      <c r="K16">
        <v>-0.13</v>
      </c>
      <c r="L16">
        <v>0.87</v>
      </c>
      <c r="M16">
        <v>119.81</v>
      </c>
      <c r="N16">
        <v>118.89</v>
      </c>
      <c r="O16">
        <v>0.93</v>
      </c>
    </row>
    <row r="17" spans="1:15" ht="12.75" x14ac:dyDescent="0.2">
      <c r="A17">
        <v>16</v>
      </c>
      <c r="B17" t="s">
        <v>37</v>
      </c>
      <c r="C17" t="s">
        <v>4</v>
      </c>
      <c r="D17" t="s">
        <v>24</v>
      </c>
      <c r="E17">
        <v>27</v>
      </c>
      <c r="F17">
        <v>19</v>
      </c>
      <c r="G17">
        <v>0.58699999999999997</v>
      </c>
      <c r="H17">
        <v>0.7</v>
      </c>
      <c r="I17">
        <v>118.02</v>
      </c>
      <c r="J17">
        <v>117.55</v>
      </c>
      <c r="K17">
        <v>0.48</v>
      </c>
      <c r="L17">
        <v>0.78</v>
      </c>
      <c r="M17">
        <v>117.9</v>
      </c>
      <c r="N17">
        <v>117.34</v>
      </c>
      <c r="O17">
        <v>0.56000000000000005</v>
      </c>
    </row>
    <row r="18" spans="1:15" ht="12.75" x14ac:dyDescent="0.2">
      <c r="A18">
        <v>17</v>
      </c>
      <c r="B18" t="s">
        <v>35</v>
      </c>
      <c r="C18" t="s">
        <v>4</v>
      </c>
      <c r="D18" t="s">
        <v>26</v>
      </c>
      <c r="E18">
        <v>26</v>
      </c>
      <c r="F18">
        <v>22</v>
      </c>
      <c r="G18">
        <v>0.54200000000000004</v>
      </c>
      <c r="H18">
        <v>-0.38</v>
      </c>
      <c r="I18">
        <v>118.7</v>
      </c>
      <c r="J18">
        <v>119.36</v>
      </c>
      <c r="K18">
        <v>-0.67</v>
      </c>
      <c r="L18">
        <v>-0.25</v>
      </c>
      <c r="M18">
        <v>119.71</v>
      </c>
      <c r="N18">
        <v>120.24</v>
      </c>
      <c r="O18">
        <v>-0.53</v>
      </c>
    </row>
    <row r="19" spans="1:15" ht="12.75" x14ac:dyDescent="0.2">
      <c r="A19">
        <v>18</v>
      </c>
      <c r="B19" t="s">
        <v>40</v>
      </c>
      <c r="C19" t="s">
        <v>4</v>
      </c>
      <c r="D19" t="s">
        <v>24</v>
      </c>
      <c r="E19">
        <v>24</v>
      </c>
      <c r="F19">
        <v>25</v>
      </c>
      <c r="G19">
        <v>0.49</v>
      </c>
      <c r="H19">
        <v>-1.41</v>
      </c>
      <c r="I19">
        <v>114.57</v>
      </c>
      <c r="J19">
        <v>116.07</v>
      </c>
      <c r="K19">
        <v>-1.5</v>
      </c>
      <c r="L19">
        <v>-1.04</v>
      </c>
      <c r="M19">
        <v>115.11</v>
      </c>
      <c r="N19">
        <v>116.26</v>
      </c>
      <c r="O19">
        <v>-1.1499999999999999</v>
      </c>
    </row>
    <row r="20" spans="1:15" ht="12.75" x14ac:dyDescent="0.2">
      <c r="A20">
        <v>19</v>
      </c>
      <c r="B20" t="s">
        <v>42</v>
      </c>
      <c r="C20" t="s">
        <v>16</v>
      </c>
      <c r="D20" t="s">
        <v>17</v>
      </c>
      <c r="E20">
        <v>19</v>
      </c>
      <c r="F20">
        <v>28</v>
      </c>
      <c r="G20">
        <v>0.40400000000000003</v>
      </c>
      <c r="H20">
        <v>-1.1499999999999999</v>
      </c>
      <c r="I20">
        <v>116.63</v>
      </c>
      <c r="J20">
        <v>117.89</v>
      </c>
      <c r="K20">
        <v>-1.26</v>
      </c>
      <c r="L20">
        <v>-1.2</v>
      </c>
      <c r="M20">
        <v>116.66</v>
      </c>
      <c r="N20">
        <v>117.97</v>
      </c>
      <c r="O20">
        <v>-1.31</v>
      </c>
    </row>
    <row r="21" spans="1:15" ht="12.75" x14ac:dyDescent="0.2">
      <c r="A21">
        <v>20</v>
      </c>
      <c r="B21" t="s">
        <v>36</v>
      </c>
      <c r="C21" t="s">
        <v>16</v>
      </c>
      <c r="D21" t="s">
        <v>34</v>
      </c>
      <c r="E21">
        <v>25</v>
      </c>
      <c r="F21">
        <v>23</v>
      </c>
      <c r="G21">
        <v>0.52100000000000002</v>
      </c>
      <c r="H21">
        <v>-1.1299999999999999</v>
      </c>
      <c r="I21">
        <v>114.78</v>
      </c>
      <c r="J21">
        <v>116.03</v>
      </c>
      <c r="K21">
        <v>-1.25</v>
      </c>
      <c r="L21">
        <v>-1.61</v>
      </c>
      <c r="M21">
        <v>114.59</v>
      </c>
      <c r="N21">
        <v>116.35</v>
      </c>
      <c r="O21">
        <v>-1.76</v>
      </c>
    </row>
    <row r="22" spans="1:15" ht="12.75" x14ac:dyDescent="0.2">
      <c r="A22">
        <v>21</v>
      </c>
      <c r="B22" t="s">
        <v>41</v>
      </c>
      <c r="C22" t="s">
        <v>16</v>
      </c>
      <c r="D22" t="s">
        <v>17</v>
      </c>
      <c r="E22">
        <v>17</v>
      </c>
      <c r="F22">
        <v>30</v>
      </c>
      <c r="G22">
        <v>0.36199999999999999</v>
      </c>
      <c r="H22">
        <v>-2.11</v>
      </c>
      <c r="I22">
        <v>115.95</v>
      </c>
      <c r="J22">
        <v>118.15</v>
      </c>
      <c r="K22">
        <v>-2.19</v>
      </c>
      <c r="L22">
        <v>-2.0299999999999998</v>
      </c>
      <c r="M22">
        <v>115.87</v>
      </c>
      <c r="N22">
        <v>117.98</v>
      </c>
      <c r="O22">
        <v>-2.1</v>
      </c>
    </row>
    <row r="23" spans="1:15" ht="12.75" x14ac:dyDescent="0.2">
      <c r="A23">
        <v>22</v>
      </c>
      <c r="B23" t="s">
        <v>45</v>
      </c>
      <c r="C23" t="s">
        <v>4</v>
      </c>
      <c r="D23" t="s">
        <v>19</v>
      </c>
      <c r="E23">
        <v>24</v>
      </c>
      <c r="F23">
        <v>25</v>
      </c>
      <c r="G23">
        <v>0.49</v>
      </c>
      <c r="H23">
        <v>-2.33</v>
      </c>
      <c r="I23">
        <v>117.2</v>
      </c>
      <c r="J23">
        <v>119.58</v>
      </c>
      <c r="K23">
        <v>-2.38</v>
      </c>
      <c r="L23">
        <v>-2.2200000000000002</v>
      </c>
      <c r="M23">
        <v>117.59</v>
      </c>
      <c r="N23">
        <v>119.87</v>
      </c>
      <c r="O23">
        <v>-2.2799999999999998</v>
      </c>
    </row>
    <row r="24" spans="1:15" ht="12.75" x14ac:dyDescent="0.2">
      <c r="A24">
        <v>23</v>
      </c>
      <c r="B24" t="s">
        <v>43</v>
      </c>
      <c r="C24" t="s">
        <v>16</v>
      </c>
      <c r="D24" t="s">
        <v>29</v>
      </c>
      <c r="E24">
        <v>23</v>
      </c>
      <c r="F24">
        <v>26</v>
      </c>
      <c r="G24">
        <v>0.46899999999999997</v>
      </c>
      <c r="H24">
        <v>-1.43</v>
      </c>
      <c r="I24">
        <v>114.97</v>
      </c>
      <c r="J24">
        <v>116.55</v>
      </c>
      <c r="K24">
        <v>-1.57</v>
      </c>
      <c r="L24">
        <v>-2.2000000000000002</v>
      </c>
      <c r="M24">
        <v>114.47</v>
      </c>
      <c r="N24">
        <v>116.84</v>
      </c>
      <c r="O24">
        <v>-2.37</v>
      </c>
    </row>
    <row r="25" spans="1:15" ht="12.75" x14ac:dyDescent="0.2">
      <c r="A25">
        <v>24</v>
      </c>
      <c r="B25" t="s">
        <v>44</v>
      </c>
      <c r="C25" t="s">
        <v>16</v>
      </c>
      <c r="D25" t="s">
        <v>34</v>
      </c>
      <c r="E25">
        <v>20</v>
      </c>
      <c r="F25">
        <v>27</v>
      </c>
      <c r="G25">
        <v>0.42599999999999999</v>
      </c>
      <c r="H25">
        <v>-2.68</v>
      </c>
      <c r="I25">
        <v>118.98</v>
      </c>
      <c r="J25">
        <v>121.65</v>
      </c>
      <c r="K25">
        <v>-2.67</v>
      </c>
      <c r="L25">
        <v>-2.83</v>
      </c>
      <c r="M25">
        <v>119.08</v>
      </c>
      <c r="N25">
        <v>121.9</v>
      </c>
      <c r="O25">
        <v>-2.81</v>
      </c>
    </row>
    <row r="26" spans="1:15" ht="12.75" x14ac:dyDescent="0.2">
      <c r="A26">
        <v>25</v>
      </c>
      <c r="B26" t="s">
        <v>46</v>
      </c>
      <c r="C26" t="s">
        <v>4</v>
      </c>
      <c r="D26" t="s">
        <v>26</v>
      </c>
      <c r="E26">
        <v>18</v>
      </c>
      <c r="F26">
        <v>29</v>
      </c>
      <c r="G26">
        <v>0.38300000000000001</v>
      </c>
      <c r="H26">
        <v>-5.1100000000000003</v>
      </c>
      <c r="I26">
        <v>108.99</v>
      </c>
      <c r="J26">
        <v>114.15</v>
      </c>
      <c r="K26">
        <v>-5.16</v>
      </c>
      <c r="L26">
        <v>-4.5999999999999996</v>
      </c>
      <c r="M26">
        <v>109.01</v>
      </c>
      <c r="N26">
        <v>113.67</v>
      </c>
      <c r="O26">
        <v>-4.66</v>
      </c>
    </row>
    <row r="27" spans="1:15" ht="12.75" x14ac:dyDescent="0.2">
      <c r="A27">
        <v>26</v>
      </c>
      <c r="B27" t="s">
        <v>49</v>
      </c>
      <c r="C27" t="s">
        <v>4</v>
      </c>
      <c r="D27" t="s">
        <v>19</v>
      </c>
      <c r="E27">
        <v>15</v>
      </c>
      <c r="F27">
        <v>33</v>
      </c>
      <c r="G27">
        <v>0.313</v>
      </c>
      <c r="H27">
        <v>-8.17</v>
      </c>
      <c r="I27">
        <v>110.16</v>
      </c>
      <c r="J27">
        <v>118.38</v>
      </c>
      <c r="K27">
        <v>-8.2100000000000009</v>
      </c>
      <c r="L27">
        <v>-7.82</v>
      </c>
      <c r="M27">
        <v>109.8</v>
      </c>
      <c r="N27">
        <v>117.68</v>
      </c>
      <c r="O27">
        <v>-7.88</v>
      </c>
    </row>
    <row r="28" spans="1:15" ht="12.75" x14ac:dyDescent="0.2">
      <c r="A28">
        <v>27</v>
      </c>
      <c r="B28" t="s">
        <v>47</v>
      </c>
      <c r="C28" t="s">
        <v>4</v>
      </c>
      <c r="D28" t="s">
        <v>26</v>
      </c>
      <c r="E28">
        <v>10</v>
      </c>
      <c r="F28">
        <v>38</v>
      </c>
      <c r="G28">
        <v>0.20799999999999999</v>
      </c>
      <c r="H28">
        <v>-8.52</v>
      </c>
      <c r="I28">
        <v>111.02</v>
      </c>
      <c r="J28">
        <v>119.36</v>
      </c>
      <c r="K28">
        <v>-8.34</v>
      </c>
      <c r="L28">
        <v>-8.27</v>
      </c>
      <c r="M28">
        <v>111.3</v>
      </c>
      <c r="N28">
        <v>119.4</v>
      </c>
      <c r="O28">
        <v>-8.09</v>
      </c>
    </row>
    <row r="29" spans="1:15" ht="12.75" x14ac:dyDescent="0.2">
      <c r="A29">
        <v>28</v>
      </c>
      <c r="B29" t="s">
        <v>48</v>
      </c>
      <c r="C29" t="s">
        <v>16</v>
      </c>
      <c r="D29" t="s">
        <v>34</v>
      </c>
      <c r="E29">
        <v>9</v>
      </c>
      <c r="F29">
        <v>38</v>
      </c>
      <c r="G29">
        <v>0.191</v>
      </c>
      <c r="H29">
        <v>-8.98</v>
      </c>
      <c r="I29">
        <v>112.37</v>
      </c>
      <c r="J29">
        <v>121.2</v>
      </c>
      <c r="K29">
        <v>-8.84</v>
      </c>
      <c r="L29">
        <v>-9.34</v>
      </c>
      <c r="M29">
        <v>111.76</v>
      </c>
      <c r="N29">
        <v>120.95</v>
      </c>
      <c r="O29">
        <v>-9.19</v>
      </c>
    </row>
    <row r="30" spans="1:15" ht="12.75" x14ac:dyDescent="0.2">
      <c r="A30">
        <v>29</v>
      </c>
      <c r="B30" t="s">
        <v>50</v>
      </c>
      <c r="C30" t="s">
        <v>16</v>
      </c>
      <c r="D30" t="s">
        <v>29</v>
      </c>
      <c r="E30">
        <v>6</v>
      </c>
      <c r="F30">
        <v>41</v>
      </c>
      <c r="G30">
        <v>0.128</v>
      </c>
      <c r="H30">
        <v>-9.64</v>
      </c>
      <c r="I30">
        <v>112.29</v>
      </c>
      <c r="J30">
        <v>121.78</v>
      </c>
      <c r="K30">
        <v>-9.5</v>
      </c>
      <c r="L30">
        <v>-9.48</v>
      </c>
      <c r="M30">
        <v>112.15</v>
      </c>
      <c r="N30">
        <v>121.49</v>
      </c>
      <c r="O30">
        <v>-9.34</v>
      </c>
    </row>
    <row r="31" spans="1:15" ht="12.75" x14ac:dyDescent="0.2">
      <c r="A31">
        <v>30</v>
      </c>
      <c r="B31" t="s">
        <v>51</v>
      </c>
      <c r="C31" t="s">
        <v>16</v>
      </c>
      <c r="D31" t="s">
        <v>34</v>
      </c>
      <c r="E31">
        <v>10</v>
      </c>
      <c r="F31">
        <v>36</v>
      </c>
      <c r="G31">
        <v>0.217</v>
      </c>
      <c r="H31">
        <v>-11.67</v>
      </c>
      <c r="I31">
        <v>111</v>
      </c>
      <c r="J31">
        <v>122.98</v>
      </c>
      <c r="K31">
        <v>-11.98</v>
      </c>
      <c r="L31">
        <v>-11.67</v>
      </c>
      <c r="M31">
        <v>111.05</v>
      </c>
      <c r="N31">
        <v>123</v>
      </c>
      <c r="O31">
        <v>-11.95</v>
      </c>
    </row>
    <row r="32" spans="1:15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T3" sqref="T3"/>
    </sheetView>
  </sheetViews>
  <sheetFormatPr defaultColWidth="12.5703125" defaultRowHeight="15" customHeight="1" x14ac:dyDescent="0.2"/>
  <cols>
    <col min="1" max="2" width="19.42578125" customWidth="1"/>
    <col min="3" max="6" width="12.5703125" customWidth="1"/>
  </cols>
  <sheetData>
    <row r="1" spans="1:4" ht="15.75" customHeight="1" x14ac:dyDescent="0.2">
      <c r="A1" s="1" t="s">
        <v>52</v>
      </c>
      <c r="B1" t="s">
        <v>53</v>
      </c>
      <c r="C1" t="s">
        <v>54</v>
      </c>
      <c r="D1" t="s">
        <v>55</v>
      </c>
    </row>
    <row r="2" spans="1:4" ht="15.75" customHeight="1" x14ac:dyDescent="0.2">
      <c r="A2" s="1" t="str">
        <f ca="1">IFERROR(__xludf.DUMMYFUNCTION("UNIQUE(player_ratings.csv!$E$2:$E$449)"),"TOR")</f>
        <v>TOR</v>
      </c>
      <c r="B2" t="s">
        <v>41</v>
      </c>
      <c r="C2" cm="1">
        <f t="array" ref="C2">_xlfn.XLOOKUP(B2,team_ratings!$B$2:B$31,team_ratings!$N$2:$N$31)</f>
        <v>117.98</v>
      </c>
      <c r="D2">
        <f t="shared" ref="D2:D31" si="0">C2/$C$33</f>
        <v>1.0102209448023316</v>
      </c>
    </row>
    <row r="3" spans="1:4" ht="15.75" customHeight="1" x14ac:dyDescent="0.2">
      <c r="A3" s="1" t="str">
        <f ca="1">IFERROR(__xludf.DUMMYFUNCTION("""COMPUTED_VALUE"""),"MIA")</f>
        <v>MIA</v>
      </c>
      <c r="B3" t="s">
        <v>36</v>
      </c>
      <c r="C3" cm="1">
        <f t="array" ref="C3">_xlfn.XLOOKUP(B3,team_ratings!$B$2:B$31,team_ratings!$N$2:$N$31)</f>
        <v>116.35</v>
      </c>
      <c r="D3">
        <f t="shared" si="0"/>
        <v>0.99626383224064463</v>
      </c>
    </row>
    <row r="4" spans="1:4" ht="15.75" customHeight="1" x14ac:dyDescent="0.2">
      <c r="A4" s="1" t="str">
        <f ca="1">IFERROR(__xludf.DUMMYFUNCTION("""COMPUTED_VALUE"""),"UTA")</f>
        <v>UTA</v>
      </c>
      <c r="B4" t="s">
        <v>45</v>
      </c>
      <c r="C4" cm="1">
        <f t="array" ref="C4">_xlfn.XLOOKUP(B4,team_ratings!$B$2:B$31,team_ratings!$N$2:$N$31)</f>
        <v>119.87</v>
      </c>
      <c r="D4">
        <f t="shared" si="0"/>
        <v>1.0264043452572935</v>
      </c>
    </row>
    <row r="5" spans="1:4" ht="15.75" customHeight="1" x14ac:dyDescent="0.2">
      <c r="A5" s="1" t="str">
        <f ca="1">IFERROR(__xludf.DUMMYFUNCTION("""COMPUTED_VALUE"""),"MEM")</f>
        <v>MEM</v>
      </c>
      <c r="B5" t="s">
        <v>46</v>
      </c>
      <c r="C5" cm="1">
        <f t="array" ref="C5">_xlfn.XLOOKUP(B5,team_ratings!$B$2:B$31,team_ratings!$N$2:$N$31)</f>
        <v>113.67</v>
      </c>
      <c r="D5">
        <f t="shared" si="0"/>
        <v>0.97331594164842361</v>
      </c>
    </row>
    <row r="6" spans="1:4" ht="15.75" customHeight="1" x14ac:dyDescent="0.2">
      <c r="A6" s="1" t="str">
        <f ca="1">IFERROR(__xludf.DUMMYFUNCTION("""COMPUTED_VALUE"""),"MIN")</f>
        <v>MIN</v>
      </c>
      <c r="B6" t="s">
        <v>21</v>
      </c>
      <c r="C6" cm="1">
        <f t="array" ref="C6">_xlfn.XLOOKUP(B6,team_ratings!$B$2:B$31,team_ratings!$N$2:$N$31)</f>
        <v>109.94</v>
      </c>
      <c r="D6">
        <f t="shared" si="0"/>
        <v>0.94137727302566809</v>
      </c>
    </row>
    <row r="7" spans="1:4" ht="15.75" customHeight="1" x14ac:dyDescent="0.2">
      <c r="A7" s="1" t="str">
        <f ca="1">IFERROR(__xludf.DUMMYFUNCTION("""COMPUTED_VALUE"""),"PHX")</f>
        <v>PHX</v>
      </c>
      <c r="B7" t="s">
        <v>39</v>
      </c>
      <c r="C7" cm="1">
        <f t="array" ref="C7">_xlfn.XLOOKUP(B7,team_ratings!$B$2:B$31,team_ratings!$N$2:$N$31)</f>
        <v>117.95</v>
      </c>
      <c r="D7">
        <f t="shared" si="0"/>
        <v>1.0099640654300306</v>
      </c>
    </row>
    <row r="8" spans="1:4" ht="15.75" customHeight="1" x14ac:dyDescent="0.2">
      <c r="A8" s="1" t="str">
        <f ca="1">IFERROR(__xludf.DUMMYFUNCTION("""COMPUTED_VALUE"""),"CLE")</f>
        <v>CLE</v>
      </c>
      <c r="B8" t="s">
        <v>31</v>
      </c>
      <c r="C8" cm="1">
        <f t="array" ref="C8">_xlfn.XLOOKUP(B8,team_ratings!$B$2:B$31,team_ratings!$N$2:$N$31)</f>
        <v>111.95</v>
      </c>
      <c r="D8">
        <f t="shared" si="0"/>
        <v>0.95858819096983394</v>
      </c>
    </row>
    <row r="9" spans="1:4" ht="15.75" customHeight="1" x14ac:dyDescent="0.2">
      <c r="A9" s="1" t="str">
        <f ca="1">IFERROR(__xludf.DUMMYFUNCTION("""COMPUTED_VALUE"""),"NOP")</f>
        <v>NOP</v>
      </c>
      <c r="B9" t="s">
        <v>25</v>
      </c>
      <c r="C9" cm="1">
        <f t="array" ref="C9">_xlfn.XLOOKUP(B9,team_ratings!$B$2:B$31,team_ratings!$N$2:$N$31)</f>
        <v>114.74</v>
      </c>
      <c r="D9">
        <f t="shared" si="0"/>
        <v>0.9824779725938253</v>
      </c>
    </row>
    <row r="10" spans="1:4" ht="15.75" customHeight="1" x14ac:dyDescent="0.2">
      <c r="A10" s="1" t="str">
        <f ca="1">IFERROR(__xludf.DUMMYFUNCTION("""COMPUTED_VALUE"""),"MIL")</f>
        <v>MIL</v>
      </c>
      <c r="B10" t="s">
        <v>28</v>
      </c>
      <c r="C10" cm="1">
        <f t="array" ref="C10">_xlfn.XLOOKUP(B10,team_ratings!$B$2:B$31,team_ratings!$N$2:$N$31)</f>
        <v>118.04</v>
      </c>
      <c r="D10">
        <f t="shared" si="0"/>
        <v>1.0107347035469334</v>
      </c>
    </row>
    <row r="11" spans="1:4" ht="15.75" customHeight="1" x14ac:dyDescent="0.2">
      <c r="A11" s="1" t="str">
        <f ca="1">IFERROR(__xludf.DUMMYFUNCTION("""COMPUTED_VALUE"""),"ORL")</f>
        <v>ORL</v>
      </c>
      <c r="B11" t="s">
        <v>33</v>
      </c>
      <c r="C11" cm="1">
        <f t="array" ref="C11">_xlfn.XLOOKUP(B11,team_ratings!$B$2:B$31,team_ratings!$N$2:$N$31)</f>
        <v>112.57</v>
      </c>
      <c r="D11">
        <f t="shared" si="0"/>
        <v>0.9638970313307208</v>
      </c>
    </row>
    <row r="12" spans="1:4" ht="15.75" customHeight="1" x14ac:dyDescent="0.2">
      <c r="A12" s="1" t="str">
        <f ca="1">IFERROR(__xludf.DUMMYFUNCTION("""COMPUTED_VALUE"""),"NYK")</f>
        <v>NYK</v>
      </c>
      <c r="B12" t="s">
        <v>27</v>
      </c>
      <c r="C12" cm="1">
        <f t="array" ref="C12">_xlfn.XLOOKUP(B12,team_ratings!$B$2:B$31,team_ratings!$N$2:$N$31)</f>
        <v>113.63</v>
      </c>
      <c r="D12">
        <f t="shared" si="0"/>
        <v>0.97297343581868889</v>
      </c>
    </row>
    <row r="13" spans="1:4" ht="15.75" customHeight="1" x14ac:dyDescent="0.2">
      <c r="A13" s="1" t="str">
        <f ca="1">IFERROR(__xludf.DUMMYFUNCTION("""COMPUTED_VALUE"""),"WAS")</f>
        <v>WAS</v>
      </c>
      <c r="B13" t="s">
        <v>48</v>
      </c>
      <c r="C13" cm="1">
        <f t="array" ref="C13">_xlfn.XLOOKUP(B13,team_ratings!$B$2:B$31,team_ratings!$N$2:$N$31)</f>
        <v>120.95</v>
      </c>
      <c r="D13">
        <f t="shared" si="0"/>
        <v>1.0356520026601288</v>
      </c>
    </row>
    <row r="14" spans="1:4" ht="15.75" customHeight="1" x14ac:dyDescent="0.2">
      <c r="A14" s="1" t="str">
        <f ca="1">IFERROR(__xludf.DUMMYFUNCTION("""COMPUTED_VALUE"""),"POR")</f>
        <v>POR</v>
      </c>
      <c r="B14" t="s">
        <v>49</v>
      </c>
      <c r="C14" cm="1">
        <f t="array" ref="C14">_xlfn.XLOOKUP(B14,team_ratings!$B$2:B$31,team_ratings!$N$2:$N$31)</f>
        <v>117.68</v>
      </c>
      <c r="D14">
        <f t="shared" si="0"/>
        <v>1.0076521510793217</v>
      </c>
    </row>
    <row r="15" spans="1:4" ht="15.75" customHeight="1" x14ac:dyDescent="0.2">
      <c r="A15" s="1" t="str">
        <f ca="1">IFERROR(__xludf.DUMMYFUNCTION("""COMPUTED_VALUE"""),"CHA")</f>
        <v>CHA</v>
      </c>
      <c r="B15" t="s">
        <v>51</v>
      </c>
      <c r="C15" cm="1">
        <f t="array" ref="C15">_xlfn.XLOOKUP(B15,team_ratings!$B$2:B$31,team_ratings!$N$2:$N$31)</f>
        <v>123</v>
      </c>
      <c r="D15">
        <f t="shared" si="0"/>
        <v>1.0532054264340291</v>
      </c>
    </row>
    <row r="16" spans="1:4" ht="15.75" customHeight="1" x14ac:dyDescent="0.2">
      <c r="A16" s="1" t="str">
        <f ca="1">IFERROR(__xludf.DUMMYFUNCTION("""COMPUTED_VALUE"""),"PHI")</f>
        <v>PHI</v>
      </c>
      <c r="B16" t="s">
        <v>20</v>
      </c>
      <c r="C16" cm="1">
        <f t="array" ref="C16">_xlfn.XLOOKUP(B16,team_ratings!$B$2:B$31,team_ratings!$N$2:$N$31)</f>
        <v>114.65</v>
      </c>
      <c r="D16">
        <f t="shared" si="0"/>
        <v>0.98170733447692238</v>
      </c>
    </row>
    <row r="17" spans="1:4" ht="15.75" customHeight="1" x14ac:dyDescent="0.2">
      <c r="A17" s="1" t="str">
        <f ca="1">IFERROR(__xludf.DUMMYFUNCTION("""COMPUTED_VALUE"""),"BOS")</f>
        <v>BOS</v>
      </c>
      <c r="B17" t="s">
        <v>15</v>
      </c>
      <c r="C17" cm="1">
        <f t="array" ref="C17">_xlfn.XLOOKUP(B17,team_ratings!$B$2:B$31,team_ratings!$N$2:$N$31)</f>
        <v>112.33</v>
      </c>
      <c r="D17">
        <f t="shared" si="0"/>
        <v>0.96184199635231304</v>
      </c>
    </row>
    <row r="18" spans="1:4" ht="15.75" customHeight="1" x14ac:dyDescent="0.2">
      <c r="A18" s="1" t="str">
        <f ca="1">IFERROR(__xludf.DUMMYFUNCTION("""COMPUTED_VALUE"""),"SAS")</f>
        <v>SAS</v>
      </c>
      <c r="B18" t="s">
        <v>47</v>
      </c>
      <c r="C18" cm="1">
        <f t="array" ref="C18">_xlfn.XLOOKUP(B18,team_ratings!$B$2:B$31,team_ratings!$N$2:$N$31)</f>
        <v>119.4</v>
      </c>
      <c r="D18">
        <f t="shared" si="0"/>
        <v>1.0223799017579114</v>
      </c>
    </row>
    <row r="19" spans="1:4" ht="15.75" customHeight="1" x14ac:dyDescent="0.2">
      <c r="A19" s="1" t="str">
        <f ca="1">IFERROR(__xludf.DUMMYFUNCTION("""COMPUTED_VALUE"""),"SAC")</f>
        <v>SAC</v>
      </c>
      <c r="B19" t="s">
        <v>37</v>
      </c>
      <c r="C19" cm="1">
        <f t="array" ref="C19">_xlfn.XLOOKUP(B19,team_ratings!$B$2:B$31,team_ratings!$N$2:$N$31)</f>
        <v>117.34</v>
      </c>
      <c r="D19">
        <f t="shared" si="0"/>
        <v>1.0047408515265772</v>
      </c>
    </row>
    <row r="20" spans="1:4" ht="15.75" customHeight="1" x14ac:dyDescent="0.2">
      <c r="A20" s="1" t="str">
        <f ca="1">IFERROR(__xludf.DUMMYFUNCTION("""COMPUTED_VALUE"""),"OKC")</f>
        <v>OKC</v>
      </c>
      <c r="B20" t="s">
        <v>18</v>
      </c>
      <c r="C20" cm="1">
        <f t="array" ref="C20">_xlfn.XLOOKUP(B20,team_ratings!$B$2:B$31,team_ratings!$N$2:$N$31)</f>
        <v>113.64</v>
      </c>
      <c r="D20">
        <f t="shared" si="0"/>
        <v>0.9730590622761226</v>
      </c>
    </row>
    <row r="21" spans="1:4" ht="15.75" customHeight="1" x14ac:dyDescent="0.2">
      <c r="A21" s="1" t="str">
        <f ca="1">IFERROR(__xludf.DUMMYFUNCTION("""COMPUTED_VALUE"""),"ATL")</f>
        <v>ATL</v>
      </c>
      <c r="B21" t="s">
        <v>44</v>
      </c>
      <c r="C21" cm="1">
        <f t="array" ref="C21">_xlfn.XLOOKUP(B21,team_ratings!$B$2:B$31,team_ratings!$N$2:$N$31)</f>
        <v>121.9</v>
      </c>
      <c r="D21">
        <f t="shared" si="0"/>
        <v>1.0437865161163267</v>
      </c>
    </row>
    <row r="22" spans="1:4" ht="15.75" customHeight="1" x14ac:dyDescent="0.2">
      <c r="A22" s="1" t="str">
        <f ca="1">IFERROR(__xludf.DUMMYFUNCTION("""COMPUTED_VALUE"""),"CHI")</f>
        <v>CHI</v>
      </c>
      <c r="B22" t="s">
        <v>43</v>
      </c>
      <c r="C22" cm="1">
        <f t="array" ref="C22">_xlfn.XLOOKUP(B22,team_ratings!$B$2:B$31,team_ratings!$N$2:$N$31)</f>
        <v>116.84</v>
      </c>
      <c r="D22">
        <f t="shared" si="0"/>
        <v>1.0004595286548941</v>
      </c>
    </row>
    <row r="23" spans="1:4" ht="15.75" customHeight="1" x14ac:dyDescent="0.2">
      <c r="A23" s="1" t="str">
        <f ca="1">IFERROR(__xludf.DUMMYFUNCTION("""COMPUTED_VALUE"""),"DET")</f>
        <v>DET</v>
      </c>
      <c r="B23" t="s">
        <v>50</v>
      </c>
      <c r="C23" cm="1">
        <f t="array" ref="C23">_xlfn.XLOOKUP(B23,team_ratings!$B$2:B$31,team_ratings!$N$2:$N$31)</f>
        <v>121.49</v>
      </c>
      <c r="D23">
        <f t="shared" si="0"/>
        <v>1.0402758313615463</v>
      </c>
    </row>
    <row r="24" spans="1:4" ht="15.75" customHeight="1" x14ac:dyDescent="0.2">
      <c r="A24" s="1" t="str">
        <f ca="1">IFERROR(__xludf.DUMMYFUNCTION("""COMPUTED_VALUE"""),"LAC")</f>
        <v>LAC</v>
      </c>
      <c r="B24" t="s">
        <v>23</v>
      </c>
      <c r="C24" cm="1">
        <f t="array" ref="C24">_xlfn.XLOOKUP(B24,team_ratings!$B$2:B$31,team_ratings!$N$2:$N$31)</f>
        <v>115.27</v>
      </c>
      <c r="D24">
        <f t="shared" si="0"/>
        <v>0.98701617483780935</v>
      </c>
    </row>
    <row r="25" spans="1:4" ht="15.75" customHeight="1" x14ac:dyDescent="0.2">
      <c r="A25" s="1" t="str">
        <f ca="1">IFERROR(__xludf.DUMMYFUNCTION("""COMPUTED_VALUE"""),"DEN")</f>
        <v>DEN</v>
      </c>
      <c r="B25" t="s">
        <v>22</v>
      </c>
      <c r="C25" cm="1">
        <f t="array" ref="C25">_xlfn.XLOOKUP(B25,team_ratings!$B$2:B$31,team_ratings!$N$2:$N$31)</f>
        <v>115</v>
      </c>
      <c r="D25">
        <f t="shared" si="0"/>
        <v>0.98470426048710047</v>
      </c>
    </row>
    <row r="26" spans="1:4" ht="15.75" customHeight="1" x14ac:dyDescent="0.2">
      <c r="A26" s="1" t="str">
        <f ca="1">IFERROR(__xludf.DUMMYFUNCTION("""COMPUTED_VALUE"""),"BRK")</f>
        <v>BRK</v>
      </c>
      <c r="B26" t="s">
        <v>42</v>
      </c>
      <c r="C26" cm="1">
        <f t="array" ref="C26">_xlfn.XLOOKUP(B26,team_ratings!$B$2:B$31,team_ratings!$N$2:$N$31)</f>
        <v>117.97</v>
      </c>
      <c r="D26">
        <f t="shared" si="0"/>
        <v>1.0101353183448978</v>
      </c>
    </row>
    <row r="27" spans="1:4" ht="15.75" customHeight="1" x14ac:dyDescent="0.2">
      <c r="A27" s="1" t="str">
        <f ca="1">IFERROR(__xludf.DUMMYFUNCTION("""COMPUTED_VALUE"""),"HOU")</f>
        <v>HOU</v>
      </c>
      <c r="B27" t="s">
        <v>32</v>
      </c>
      <c r="C27" cm="1">
        <f t="array" ref="C27">_xlfn.XLOOKUP(B27,team_ratings!$B$2:B$31,team_ratings!$N$2:$N$31)</f>
        <v>113.35</v>
      </c>
      <c r="D27">
        <f t="shared" si="0"/>
        <v>0.97057589501054642</v>
      </c>
    </row>
    <row r="28" spans="1:4" ht="15.75" customHeight="1" x14ac:dyDescent="0.2">
      <c r="A28" s="1" t="str">
        <f ca="1">IFERROR(__xludf.DUMMYFUNCTION("""COMPUTED_VALUE"""),"DAL")</f>
        <v>DAL</v>
      </c>
      <c r="B28" t="s">
        <v>35</v>
      </c>
      <c r="C28" cm="1">
        <f t="array" ref="C28">_xlfn.XLOOKUP(B28,team_ratings!$B$2:B$31,team_ratings!$N$2:$N$31)</f>
        <v>120.24</v>
      </c>
      <c r="D28">
        <f t="shared" si="0"/>
        <v>1.0295725241823388</v>
      </c>
    </row>
    <row r="29" spans="1:4" ht="15.75" customHeight="1" x14ac:dyDescent="0.2">
      <c r="A29" s="1" t="str">
        <f ca="1">IFERROR(__xludf.DUMMYFUNCTION("""COMPUTED_VALUE"""),"IND")</f>
        <v>IND</v>
      </c>
      <c r="B29" t="s">
        <v>30</v>
      </c>
      <c r="C29" cm="1">
        <f t="array" ref="C29">_xlfn.XLOOKUP(B29,team_ratings!$B$2:B$31,team_ratings!$N$2:$N$31)</f>
        <v>120.7</v>
      </c>
      <c r="D29">
        <f t="shared" si="0"/>
        <v>1.0335113412242873</v>
      </c>
    </row>
    <row r="30" spans="1:4" ht="15.75" customHeight="1" x14ac:dyDescent="0.2">
      <c r="A30" s="1" t="str">
        <f ca="1">IFERROR(__xludf.DUMMYFUNCTION("""COMPUTED_VALUE"""),"LAL")</f>
        <v>LAL</v>
      </c>
      <c r="B30" t="s">
        <v>40</v>
      </c>
      <c r="C30" cm="1">
        <f t="array" ref="C30">_xlfn.XLOOKUP(B30,team_ratings!$B$2:B$31,team_ratings!$N$2:$N$31)</f>
        <v>116.26</v>
      </c>
      <c r="D30">
        <f t="shared" si="0"/>
        <v>0.99549319412374182</v>
      </c>
    </row>
    <row r="31" spans="1:4" ht="15.75" customHeight="1" x14ac:dyDescent="0.2">
      <c r="A31" s="1" t="str">
        <f ca="1">IFERROR(__xludf.DUMMYFUNCTION("""COMPUTED_VALUE"""),"GSW")</f>
        <v>GSW</v>
      </c>
      <c r="B31" t="s">
        <v>38</v>
      </c>
      <c r="C31" cm="1">
        <f t="array" ref="C31">_xlfn.XLOOKUP(B31,team_ratings!$B$2:B$31,team_ratings!$N$2:$N$31)</f>
        <v>118.89</v>
      </c>
      <c r="D31">
        <f t="shared" si="0"/>
        <v>1.0180129524287946</v>
      </c>
    </row>
    <row r="32" spans="1:4" ht="15.75" customHeight="1" x14ac:dyDescent="0.2">
      <c r="C32" s="3"/>
      <c r="D32" s="3"/>
    </row>
    <row r="33" spans="2:4" ht="15.75" customHeight="1" x14ac:dyDescent="0.2">
      <c r="B33" s="4" t="s">
        <v>56</v>
      </c>
      <c r="C33" s="3">
        <f>AVERAGE(C2:C31)</f>
        <v>116.78633333333332</v>
      </c>
      <c r="D33" s="3"/>
    </row>
    <row r="34" spans="2:4" ht="15.75" customHeight="1" x14ac:dyDescent="0.2"/>
    <row r="35" spans="2:4" ht="15.75" customHeight="1" x14ac:dyDescent="0.2"/>
    <row r="36" spans="2:4" ht="15.75" customHeight="1" x14ac:dyDescent="0.2"/>
    <row r="37" spans="2:4" ht="15.75" customHeight="1" x14ac:dyDescent="0.2"/>
    <row r="38" spans="2:4" ht="15.75" customHeight="1" x14ac:dyDescent="0.2"/>
    <row r="39" spans="2:4" ht="15.75" customHeight="1" x14ac:dyDescent="0.2"/>
    <row r="40" spans="2:4" ht="15.75" customHeight="1" x14ac:dyDescent="0.2"/>
    <row r="41" spans="2:4" ht="15.75" customHeight="1" x14ac:dyDescent="0.2"/>
    <row r="42" spans="2:4" ht="15.75" customHeight="1" x14ac:dyDescent="0.2"/>
    <row r="43" spans="2:4" ht="15.75" customHeight="1" x14ac:dyDescent="0.2"/>
    <row r="44" spans="2:4" ht="15.75" customHeight="1" x14ac:dyDescent="0.2"/>
    <row r="45" spans="2:4" ht="15.75" customHeight="1" x14ac:dyDescent="0.2"/>
    <row r="46" spans="2:4" ht="15.75" customHeight="1" x14ac:dyDescent="0.2"/>
    <row r="47" spans="2:4" ht="15.75" customHeight="1" x14ac:dyDescent="0.2"/>
    <row r="48" spans="2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00"/>
  <sheetViews>
    <sheetView topLeftCell="A498" zoomScale="93" zoomScaleNormal="93" workbookViewId="0">
      <selection activeCell="D531" sqref="A1:AD535"/>
    </sheetView>
  </sheetViews>
  <sheetFormatPr defaultColWidth="12.5703125" defaultRowHeight="15" customHeight="1" x14ac:dyDescent="0.2"/>
  <cols>
    <col min="1" max="1" width="12.5703125" customWidth="1"/>
    <col min="2" max="2" width="20.42578125" customWidth="1"/>
    <col min="3" max="6" width="12.5703125" customWidth="1"/>
  </cols>
  <sheetData>
    <row r="1" spans="1:30" ht="15.75" customHeight="1" x14ac:dyDescent="0.2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 spans="1:30" ht="15.75" customHeight="1" x14ac:dyDescent="0.2">
      <c r="A2">
        <v>1</v>
      </c>
      <c r="B2" t="s">
        <v>86</v>
      </c>
      <c r="C2" t="s">
        <v>87</v>
      </c>
      <c r="D2">
        <v>24</v>
      </c>
      <c r="E2" t="s">
        <v>88</v>
      </c>
      <c r="F2">
        <v>41</v>
      </c>
      <c r="G2">
        <v>2</v>
      </c>
      <c r="H2">
        <v>17.7</v>
      </c>
      <c r="I2">
        <v>2.9</v>
      </c>
      <c r="J2">
        <v>5.9</v>
      </c>
      <c r="K2">
        <v>0.48099999999999998</v>
      </c>
      <c r="L2">
        <v>0.4</v>
      </c>
      <c r="M2">
        <v>1.4</v>
      </c>
      <c r="N2">
        <v>0.26300000000000001</v>
      </c>
      <c r="O2">
        <v>2.5</v>
      </c>
      <c r="P2">
        <v>4.5</v>
      </c>
      <c r="Q2">
        <v>0.54800000000000004</v>
      </c>
      <c r="R2">
        <v>0.51200000000000001</v>
      </c>
      <c r="S2">
        <v>0.7</v>
      </c>
      <c r="T2">
        <v>1.2</v>
      </c>
      <c r="U2">
        <v>0.60399999999999998</v>
      </c>
      <c r="V2">
        <v>2.1</v>
      </c>
      <c r="W2">
        <v>3.3</v>
      </c>
      <c r="X2">
        <v>5.4</v>
      </c>
      <c r="Y2">
        <v>1.3</v>
      </c>
      <c r="Z2">
        <v>0.5</v>
      </c>
      <c r="AA2">
        <v>0.6</v>
      </c>
      <c r="AB2">
        <v>0.9</v>
      </c>
      <c r="AC2">
        <v>1.7</v>
      </c>
      <c r="AD2">
        <v>6.8</v>
      </c>
    </row>
    <row r="3" spans="1:30" ht="15.75" customHeight="1" x14ac:dyDescent="0.2">
      <c r="A3">
        <v>2</v>
      </c>
      <c r="B3" t="s">
        <v>89</v>
      </c>
      <c r="C3" t="s">
        <v>29</v>
      </c>
      <c r="D3">
        <v>26</v>
      </c>
      <c r="E3" t="s">
        <v>90</v>
      </c>
      <c r="F3">
        <v>38</v>
      </c>
      <c r="G3">
        <v>38</v>
      </c>
      <c r="H3">
        <v>34.799999999999997</v>
      </c>
      <c r="I3">
        <v>7.6</v>
      </c>
      <c r="J3">
        <v>15.2</v>
      </c>
      <c r="K3">
        <v>0.501</v>
      </c>
      <c r="L3">
        <v>0</v>
      </c>
      <c r="M3">
        <v>0.3</v>
      </c>
      <c r="N3">
        <v>9.0999999999999998E-2</v>
      </c>
      <c r="O3">
        <v>7.6</v>
      </c>
      <c r="P3">
        <v>14.9</v>
      </c>
      <c r="Q3">
        <v>0.50900000000000001</v>
      </c>
      <c r="R3">
        <v>0.502</v>
      </c>
      <c r="S3">
        <v>5.3</v>
      </c>
      <c r="T3">
        <v>6.7</v>
      </c>
      <c r="U3">
        <v>0.78100000000000003</v>
      </c>
      <c r="V3">
        <v>2.2000000000000002</v>
      </c>
      <c r="W3">
        <v>8.3000000000000007</v>
      </c>
      <c r="X3">
        <v>10.6</v>
      </c>
      <c r="Y3">
        <v>4.2</v>
      </c>
      <c r="Z3">
        <v>1</v>
      </c>
      <c r="AA3">
        <v>1</v>
      </c>
      <c r="AB3">
        <v>2.4</v>
      </c>
      <c r="AC3">
        <v>2.5</v>
      </c>
      <c r="AD3">
        <v>20.6</v>
      </c>
    </row>
    <row r="4" spans="1:30" ht="15.75" customHeight="1" x14ac:dyDescent="0.2">
      <c r="A4">
        <v>3</v>
      </c>
      <c r="B4" t="s">
        <v>91</v>
      </c>
      <c r="C4" t="s">
        <v>92</v>
      </c>
      <c r="D4">
        <v>23</v>
      </c>
      <c r="E4" t="s">
        <v>93</v>
      </c>
      <c r="F4">
        <v>49</v>
      </c>
      <c r="G4">
        <v>10</v>
      </c>
      <c r="H4">
        <v>19.899999999999999</v>
      </c>
      <c r="I4">
        <v>2.1</v>
      </c>
      <c r="J4">
        <v>5</v>
      </c>
      <c r="K4">
        <v>0.43</v>
      </c>
      <c r="L4">
        <v>0.9</v>
      </c>
      <c r="M4">
        <v>2.9</v>
      </c>
      <c r="N4">
        <v>0.32900000000000001</v>
      </c>
      <c r="O4">
        <v>1.2</v>
      </c>
      <c r="P4">
        <v>2.1</v>
      </c>
      <c r="Q4">
        <v>0.56699999999999995</v>
      </c>
      <c r="R4">
        <v>0.52500000000000002</v>
      </c>
      <c r="S4">
        <v>0.3</v>
      </c>
      <c r="T4">
        <v>0.4</v>
      </c>
      <c r="U4">
        <v>0.75</v>
      </c>
      <c r="V4">
        <v>0.7</v>
      </c>
      <c r="W4">
        <v>1.8</v>
      </c>
      <c r="X4">
        <v>2.5</v>
      </c>
      <c r="Y4">
        <v>0.9</v>
      </c>
      <c r="Z4">
        <v>0.6</v>
      </c>
      <c r="AA4">
        <v>0.6</v>
      </c>
      <c r="AB4">
        <v>0.7</v>
      </c>
      <c r="AC4">
        <v>1.3</v>
      </c>
      <c r="AD4">
        <v>5.5</v>
      </c>
    </row>
    <row r="5" spans="1:30" ht="15.75" customHeight="1" x14ac:dyDescent="0.2">
      <c r="A5">
        <v>4</v>
      </c>
      <c r="B5" t="s">
        <v>94</v>
      </c>
      <c r="C5" t="s">
        <v>84</v>
      </c>
      <c r="D5">
        <v>23</v>
      </c>
      <c r="E5" t="s">
        <v>95</v>
      </c>
      <c r="F5">
        <v>36</v>
      </c>
      <c r="G5">
        <v>10</v>
      </c>
      <c r="H5">
        <v>23.8</v>
      </c>
      <c r="I5">
        <v>4</v>
      </c>
      <c r="J5">
        <v>9.1999999999999993</v>
      </c>
      <c r="K5">
        <v>0.433</v>
      </c>
      <c r="L5">
        <v>1.6</v>
      </c>
      <c r="M5">
        <v>4.7</v>
      </c>
      <c r="N5">
        <v>0.35099999999999998</v>
      </c>
      <c r="O5">
        <v>2.2999999999999998</v>
      </c>
      <c r="P5">
        <v>4.5</v>
      </c>
      <c r="Q5">
        <v>0.51900000000000002</v>
      </c>
      <c r="R5">
        <v>0.52300000000000002</v>
      </c>
      <c r="S5">
        <v>1</v>
      </c>
      <c r="T5">
        <v>1.6</v>
      </c>
      <c r="U5">
        <v>0.625</v>
      </c>
      <c r="V5">
        <v>1.2</v>
      </c>
      <c r="W5">
        <v>4.4000000000000004</v>
      </c>
      <c r="X5">
        <v>5.6</v>
      </c>
      <c r="Y5">
        <v>1.8</v>
      </c>
      <c r="Z5">
        <v>0.7</v>
      </c>
      <c r="AA5">
        <v>0.7</v>
      </c>
      <c r="AB5">
        <v>1.1000000000000001</v>
      </c>
      <c r="AC5">
        <v>1.6</v>
      </c>
      <c r="AD5">
        <v>10.6</v>
      </c>
    </row>
    <row r="6" spans="1:30" ht="15.75" customHeight="1" x14ac:dyDescent="0.2">
      <c r="A6">
        <v>5</v>
      </c>
      <c r="B6" t="s">
        <v>96</v>
      </c>
      <c r="C6" t="s">
        <v>92</v>
      </c>
      <c r="D6">
        <v>25</v>
      </c>
      <c r="E6" t="s">
        <v>97</v>
      </c>
      <c r="F6">
        <v>48</v>
      </c>
      <c r="G6">
        <v>16</v>
      </c>
      <c r="H6">
        <v>23</v>
      </c>
      <c r="I6">
        <v>2.5</v>
      </c>
      <c r="J6">
        <v>5.8</v>
      </c>
      <c r="K6">
        <v>0.43</v>
      </c>
      <c r="L6">
        <v>1.4</v>
      </c>
      <c r="M6">
        <v>3.8</v>
      </c>
      <c r="N6">
        <v>0.37</v>
      </c>
      <c r="O6">
        <v>1.1000000000000001</v>
      </c>
      <c r="P6">
        <v>1.9</v>
      </c>
      <c r="Q6">
        <v>0.54800000000000004</v>
      </c>
      <c r="R6">
        <v>0.55200000000000005</v>
      </c>
      <c r="S6">
        <v>0.5</v>
      </c>
      <c r="T6">
        <v>0.7</v>
      </c>
      <c r="U6">
        <v>0.72699999999999998</v>
      </c>
      <c r="V6">
        <v>0.4</v>
      </c>
      <c r="W6">
        <v>1.4</v>
      </c>
      <c r="X6">
        <v>1.8</v>
      </c>
      <c r="Y6">
        <v>2.6</v>
      </c>
      <c r="Z6">
        <v>0.9</v>
      </c>
      <c r="AA6">
        <v>0.5</v>
      </c>
      <c r="AB6">
        <v>0.9</v>
      </c>
      <c r="AC6">
        <v>1.9</v>
      </c>
      <c r="AD6">
        <v>6.9</v>
      </c>
    </row>
    <row r="7" spans="1:30" ht="15.75" customHeight="1" x14ac:dyDescent="0.2">
      <c r="A7">
        <v>6</v>
      </c>
      <c r="B7" t="s">
        <v>98</v>
      </c>
      <c r="C7" t="s">
        <v>92</v>
      </c>
      <c r="D7">
        <v>28</v>
      </c>
      <c r="E7" t="s">
        <v>99</v>
      </c>
      <c r="F7">
        <v>42</v>
      </c>
      <c r="G7">
        <v>42</v>
      </c>
      <c r="H7">
        <v>33</v>
      </c>
      <c r="I7">
        <v>4.5</v>
      </c>
      <c r="J7">
        <v>8.6</v>
      </c>
      <c r="K7">
        <v>0.51500000000000001</v>
      </c>
      <c r="L7">
        <v>2.7</v>
      </c>
      <c r="M7">
        <v>5.4</v>
      </c>
      <c r="N7">
        <v>0.498</v>
      </c>
      <c r="O7">
        <v>1.8</v>
      </c>
      <c r="P7">
        <v>3.3</v>
      </c>
      <c r="Q7">
        <v>0.54300000000000004</v>
      </c>
      <c r="R7">
        <v>0.66900000000000004</v>
      </c>
      <c r="S7">
        <v>1.7</v>
      </c>
      <c r="T7">
        <v>1.9</v>
      </c>
      <c r="U7">
        <v>0.88600000000000001</v>
      </c>
      <c r="V7">
        <v>0.7</v>
      </c>
      <c r="W7">
        <v>3.4</v>
      </c>
      <c r="X7">
        <v>4.0999999999999996</v>
      </c>
      <c r="Y7">
        <v>2.8</v>
      </c>
      <c r="Z7">
        <v>0.9</v>
      </c>
      <c r="AA7">
        <v>0.6</v>
      </c>
      <c r="AB7">
        <v>1.4</v>
      </c>
      <c r="AC7">
        <v>2.1</v>
      </c>
      <c r="AD7">
        <v>13.2</v>
      </c>
    </row>
    <row r="8" spans="1:30" ht="15.75" customHeight="1" x14ac:dyDescent="0.2">
      <c r="A8">
        <v>7</v>
      </c>
      <c r="B8" t="s">
        <v>100</v>
      </c>
      <c r="C8" t="s">
        <v>29</v>
      </c>
      <c r="D8">
        <v>25</v>
      </c>
      <c r="E8" t="s">
        <v>101</v>
      </c>
      <c r="F8">
        <v>40</v>
      </c>
      <c r="G8">
        <v>40</v>
      </c>
      <c r="H8">
        <v>30.6</v>
      </c>
      <c r="I8">
        <v>6.3</v>
      </c>
      <c r="J8">
        <v>9.6</v>
      </c>
      <c r="K8">
        <v>0.65100000000000002</v>
      </c>
      <c r="L8">
        <v>0</v>
      </c>
      <c r="M8">
        <v>0</v>
      </c>
      <c r="N8">
        <v>0</v>
      </c>
      <c r="O8">
        <v>6.3</v>
      </c>
      <c r="P8">
        <v>9.6</v>
      </c>
      <c r="Q8">
        <v>0.65300000000000002</v>
      </c>
      <c r="R8">
        <v>0.65100000000000002</v>
      </c>
      <c r="S8">
        <v>2.8</v>
      </c>
      <c r="T8">
        <v>3.7</v>
      </c>
      <c r="U8">
        <v>0.753</v>
      </c>
      <c r="V8">
        <v>3.7</v>
      </c>
      <c r="W8">
        <v>6.9</v>
      </c>
      <c r="X8">
        <v>10.6</v>
      </c>
      <c r="Y8">
        <v>2.9</v>
      </c>
      <c r="Z8">
        <v>0.9</v>
      </c>
      <c r="AA8">
        <v>1.1000000000000001</v>
      </c>
      <c r="AB8">
        <v>1.8</v>
      </c>
      <c r="AC8">
        <v>2.4</v>
      </c>
      <c r="AD8">
        <v>15.3</v>
      </c>
    </row>
    <row r="9" spans="1:30" ht="15.75" customHeight="1" x14ac:dyDescent="0.2">
      <c r="A9">
        <v>8</v>
      </c>
      <c r="B9" t="s">
        <v>102</v>
      </c>
      <c r="C9" t="s">
        <v>103</v>
      </c>
      <c r="D9">
        <v>25</v>
      </c>
      <c r="E9" t="s">
        <v>104</v>
      </c>
      <c r="F9">
        <v>30</v>
      </c>
      <c r="G9">
        <v>0</v>
      </c>
      <c r="H9">
        <v>16</v>
      </c>
      <c r="I9">
        <v>2.4</v>
      </c>
      <c r="J9">
        <v>5.7</v>
      </c>
      <c r="K9">
        <v>0.41299999999999998</v>
      </c>
      <c r="L9">
        <v>1.3</v>
      </c>
      <c r="M9">
        <v>3.3</v>
      </c>
      <c r="N9">
        <v>0.39</v>
      </c>
      <c r="O9">
        <v>1.1000000000000001</v>
      </c>
      <c r="P9">
        <v>2.4</v>
      </c>
      <c r="Q9">
        <v>0.44400000000000001</v>
      </c>
      <c r="R9">
        <v>0.52600000000000002</v>
      </c>
      <c r="S9">
        <v>0.8</v>
      </c>
      <c r="T9">
        <v>1.2</v>
      </c>
      <c r="U9">
        <v>0.65700000000000003</v>
      </c>
      <c r="V9">
        <v>0.4</v>
      </c>
      <c r="W9">
        <v>1.7</v>
      </c>
      <c r="X9">
        <v>2.1</v>
      </c>
      <c r="Y9">
        <v>1.8</v>
      </c>
      <c r="Z9">
        <v>1</v>
      </c>
      <c r="AA9">
        <v>0.3</v>
      </c>
      <c r="AB9">
        <v>0.7</v>
      </c>
      <c r="AC9">
        <v>1.5</v>
      </c>
      <c r="AD9">
        <v>6.8</v>
      </c>
    </row>
    <row r="10" spans="1:30" ht="15.75" customHeight="1" x14ac:dyDescent="0.2">
      <c r="A10">
        <v>9</v>
      </c>
      <c r="B10" t="s">
        <v>105</v>
      </c>
      <c r="C10" t="s">
        <v>84</v>
      </c>
      <c r="D10">
        <v>30</v>
      </c>
      <c r="E10" t="s">
        <v>97</v>
      </c>
      <c r="F10">
        <v>48</v>
      </c>
      <c r="G10">
        <v>2</v>
      </c>
      <c r="H10">
        <v>22.2</v>
      </c>
      <c r="I10">
        <v>2.4</v>
      </c>
      <c r="J10">
        <v>5.2</v>
      </c>
      <c r="K10">
        <v>0.46200000000000002</v>
      </c>
      <c r="L10">
        <v>0.1</v>
      </c>
      <c r="M10">
        <v>0.6</v>
      </c>
      <c r="N10">
        <v>0.17199999999999999</v>
      </c>
      <c r="O10">
        <v>2.2999999999999998</v>
      </c>
      <c r="P10">
        <v>4.5999999999999996</v>
      </c>
      <c r="Q10">
        <v>0.5</v>
      </c>
      <c r="R10">
        <v>0.47199999999999998</v>
      </c>
      <c r="S10">
        <v>1.3</v>
      </c>
      <c r="T10">
        <v>1.9</v>
      </c>
      <c r="U10">
        <v>0.67400000000000004</v>
      </c>
      <c r="V10">
        <v>0.7</v>
      </c>
      <c r="W10">
        <v>2.8</v>
      </c>
      <c r="X10">
        <v>3.5</v>
      </c>
      <c r="Y10">
        <v>3.9</v>
      </c>
      <c r="Z10">
        <v>0.8</v>
      </c>
      <c r="AA10">
        <v>0.6</v>
      </c>
      <c r="AB10">
        <v>1.3</v>
      </c>
      <c r="AC10">
        <v>1.5</v>
      </c>
      <c r="AD10">
        <v>6.2</v>
      </c>
    </row>
    <row r="11" spans="1:30" ht="15.75" customHeight="1" x14ac:dyDescent="0.2">
      <c r="A11">
        <v>10</v>
      </c>
      <c r="B11" t="s">
        <v>106</v>
      </c>
      <c r="C11" t="s">
        <v>84</v>
      </c>
      <c r="D11">
        <v>29</v>
      </c>
      <c r="E11" t="s">
        <v>107</v>
      </c>
      <c r="F11">
        <v>46</v>
      </c>
      <c r="G11">
        <v>46</v>
      </c>
      <c r="H11">
        <v>35.200000000000003</v>
      </c>
      <c r="I11">
        <v>11.5</v>
      </c>
      <c r="J11">
        <v>19</v>
      </c>
      <c r="K11">
        <v>0.60799999999999998</v>
      </c>
      <c r="L11">
        <v>0.4</v>
      </c>
      <c r="M11">
        <v>1.7</v>
      </c>
      <c r="N11">
        <v>0.253</v>
      </c>
      <c r="O11">
        <v>11.1</v>
      </c>
      <c r="P11">
        <v>17.2</v>
      </c>
      <c r="Q11">
        <v>0.64300000000000002</v>
      </c>
      <c r="R11">
        <v>0.61899999999999999</v>
      </c>
      <c r="S11">
        <v>7.4</v>
      </c>
      <c r="T11">
        <v>11.2</v>
      </c>
      <c r="U11">
        <v>0.66100000000000003</v>
      </c>
      <c r="V11">
        <v>2.6</v>
      </c>
      <c r="W11">
        <v>9</v>
      </c>
      <c r="X11">
        <v>11.6</v>
      </c>
      <c r="Y11">
        <v>6.1</v>
      </c>
      <c r="Z11">
        <v>1.4</v>
      </c>
      <c r="AA11">
        <v>1.1000000000000001</v>
      </c>
      <c r="AB11">
        <v>3.6</v>
      </c>
      <c r="AC11">
        <v>3</v>
      </c>
      <c r="AD11">
        <v>30.9</v>
      </c>
    </row>
    <row r="12" spans="1:30" ht="15.75" customHeight="1" x14ac:dyDescent="0.2">
      <c r="A12">
        <v>11</v>
      </c>
      <c r="B12" t="s">
        <v>108</v>
      </c>
      <c r="C12" t="s">
        <v>84</v>
      </c>
      <c r="D12">
        <v>31</v>
      </c>
      <c r="E12" t="s">
        <v>107</v>
      </c>
      <c r="F12">
        <v>19</v>
      </c>
      <c r="G12">
        <v>0</v>
      </c>
      <c r="H12">
        <v>4.0999999999999996</v>
      </c>
      <c r="I12">
        <v>0.4</v>
      </c>
      <c r="J12">
        <v>0.7</v>
      </c>
      <c r="K12">
        <v>0.5</v>
      </c>
      <c r="L12">
        <v>0</v>
      </c>
      <c r="M12">
        <v>0</v>
      </c>
      <c r="O12">
        <v>0.4</v>
      </c>
      <c r="P12">
        <v>0.7</v>
      </c>
      <c r="Q12">
        <v>0.5</v>
      </c>
      <c r="R12">
        <v>0.5</v>
      </c>
      <c r="S12">
        <v>0</v>
      </c>
      <c r="T12">
        <v>0</v>
      </c>
      <c r="V12">
        <v>0.2</v>
      </c>
      <c r="W12">
        <v>0.2</v>
      </c>
      <c r="X12">
        <v>0.4</v>
      </c>
      <c r="Y12">
        <v>0.5</v>
      </c>
      <c r="Z12">
        <v>0.1</v>
      </c>
      <c r="AA12">
        <v>0.2</v>
      </c>
      <c r="AB12">
        <v>0.5</v>
      </c>
      <c r="AC12">
        <v>0.7</v>
      </c>
      <c r="AD12">
        <v>0.7</v>
      </c>
    </row>
    <row r="13" spans="1:30" ht="15.75" customHeight="1" x14ac:dyDescent="0.2">
      <c r="A13">
        <v>12</v>
      </c>
      <c r="B13" t="s">
        <v>109</v>
      </c>
      <c r="C13" t="s">
        <v>103</v>
      </c>
      <c r="D13">
        <v>23</v>
      </c>
      <c r="E13" t="s">
        <v>110</v>
      </c>
      <c r="F13">
        <v>47</v>
      </c>
      <c r="G13">
        <v>0</v>
      </c>
      <c r="H13">
        <v>23.8</v>
      </c>
      <c r="I13">
        <v>4.2</v>
      </c>
      <c r="J13">
        <v>9.9</v>
      </c>
      <c r="K13">
        <v>0.42899999999999999</v>
      </c>
      <c r="L13">
        <v>1.1000000000000001</v>
      </c>
      <c r="M13">
        <v>3.5</v>
      </c>
      <c r="N13">
        <v>0.32300000000000001</v>
      </c>
      <c r="O13">
        <v>3.1</v>
      </c>
      <c r="P13">
        <v>6.4</v>
      </c>
      <c r="Q13">
        <v>0.48699999999999999</v>
      </c>
      <c r="R13">
        <v>0.48599999999999999</v>
      </c>
      <c r="S13">
        <v>3</v>
      </c>
      <c r="T13">
        <v>3.5</v>
      </c>
      <c r="U13">
        <v>0.84199999999999997</v>
      </c>
      <c r="V13">
        <v>0.9</v>
      </c>
      <c r="W13">
        <v>3.1</v>
      </c>
      <c r="X13">
        <v>4.0999999999999996</v>
      </c>
      <c r="Y13">
        <v>3.3</v>
      </c>
      <c r="Z13">
        <v>0.8</v>
      </c>
      <c r="AA13">
        <v>0.4</v>
      </c>
      <c r="AB13">
        <v>1.8</v>
      </c>
      <c r="AC13">
        <v>2.6</v>
      </c>
      <c r="AD13">
        <v>12.6</v>
      </c>
    </row>
    <row r="14" spans="1:30" ht="15.75" customHeight="1" x14ac:dyDescent="0.2">
      <c r="A14">
        <v>13</v>
      </c>
      <c r="B14" t="s">
        <v>111</v>
      </c>
      <c r="C14" t="s">
        <v>112</v>
      </c>
      <c r="D14">
        <v>26</v>
      </c>
      <c r="E14" t="s">
        <v>88</v>
      </c>
      <c r="F14">
        <v>41</v>
      </c>
      <c r="G14">
        <v>41</v>
      </c>
      <c r="H14">
        <v>34.1</v>
      </c>
      <c r="I14">
        <v>5.8</v>
      </c>
      <c r="J14">
        <v>11.7</v>
      </c>
      <c r="K14">
        <v>0.498</v>
      </c>
      <c r="L14">
        <v>2.1</v>
      </c>
      <c r="M14">
        <v>5.5</v>
      </c>
      <c r="N14">
        <v>0.379</v>
      </c>
      <c r="O14">
        <v>3.7</v>
      </c>
      <c r="P14">
        <v>6.1</v>
      </c>
      <c r="Q14">
        <v>0.60599999999999998</v>
      </c>
      <c r="R14">
        <v>0.58799999999999997</v>
      </c>
      <c r="S14">
        <v>1.6</v>
      </c>
      <c r="T14">
        <v>2</v>
      </c>
      <c r="U14">
        <v>0.77400000000000002</v>
      </c>
      <c r="V14">
        <v>1</v>
      </c>
      <c r="W14">
        <v>3.2</v>
      </c>
      <c r="X14">
        <v>4.2</v>
      </c>
      <c r="Y14">
        <v>2.2999999999999998</v>
      </c>
      <c r="Z14">
        <v>1.3</v>
      </c>
      <c r="AA14">
        <v>0.7</v>
      </c>
      <c r="AB14">
        <v>1.5</v>
      </c>
      <c r="AC14">
        <v>2.2999999999999998</v>
      </c>
      <c r="AD14">
        <v>15.3</v>
      </c>
    </row>
    <row r="15" spans="1:30" ht="15.75" customHeight="1" x14ac:dyDescent="0.2">
      <c r="A15">
        <v>14</v>
      </c>
      <c r="B15" t="s">
        <v>113</v>
      </c>
      <c r="C15" t="s">
        <v>103</v>
      </c>
      <c r="D15">
        <v>29</v>
      </c>
      <c r="E15" t="s">
        <v>114</v>
      </c>
      <c r="F15">
        <v>20</v>
      </c>
      <c r="G15">
        <v>0</v>
      </c>
      <c r="H15">
        <v>2.2999999999999998</v>
      </c>
      <c r="I15">
        <v>0</v>
      </c>
      <c r="J15">
        <v>0.3</v>
      </c>
      <c r="K15">
        <v>0</v>
      </c>
      <c r="L15">
        <v>0</v>
      </c>
      <c r="M15">
        <v>0.3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V15">
        <v>0</v>
      </c>
      <c r="W15">
        <v>0.4</v>
      </c>
      <c r="X15">
        <v>0.4</v>
      </c>
      <c r="Y15">
        <v>0.2</v>
      </c>
      <c r="Z15">
        <v>0.1</v>
      </c>
      <c r="AA15">
        <v>0</v>
      </c>
      <c r="AB15">
        <v>0.1</v>
      </c>
      <c r="AC15">
        <v>0.3</v>
      </c>
      <c r="AD15">
        <v>0</v>
      </c>
    </row>
    <row r="16" spans="1:30" ht="15.75" customHeight="1" x14ac:dyDescent="0.2">
      <c r="A16">
        <v>15</v>
      </c>
      <c r="B16" t="s">
        <v>115</v>
      </c>
      <c r="C16" t="s">
        <v>112</v>
      </c>
      <c r="D16">
        <v>23</v>
      </c>
      <c r="E16" t="s">
        <v>116</v>
      </c>
      <c r="F16">
        <v>47</v>
      </c>
      <c r="G16">
        <v>47</v>
      </c>
      <c r="H16">
        <v>27.4</v>
      </c>
      <c r="I16">
        <v>4.5999999999999996</v>
      </c>
      <c r="J16">
        <v>9.1999999999999993</v>
      </c>
      <c r="K16">
        <v>0.5</v>
      </c>
      <c r="L16">
        <v>1</v>
      </c>
      <c r="M16">
        <v>2.6</v>
      </c>
      <c r="N16">
        <v>0.38</v>
      </c>
      <c r="O16">
        <v>3.6</v>
      </c>
      <c r="P16">
        <v>6.6</v>
      </c>
      <c r="Q16">
        <v>0.54700000000000004</v>
      </c>
      <c r="R16">
        <v>0.55300000000000005</v>
      </c>
      <c r="S16">
        <v>2.2000000000000002</v>
      </c>
      <c r="T16">
        <v>2.9</v>
      </c>
      <c r="U16">
        <v>0.75900000000000001</v>
      </c>
      <c r="V16">
        <v>1</v>
      </c>
      <c r="W16">
        <v>5.2</v>
      </c>
      <c r="X16">
        <v>6.1</v>
      </c>
      <c r="Y16">
        <v>3.9</v>
      </c>
      <c r="Z16">
        <v>0.9</v>
      </c>
      <c r="AA16">
        <v>0.4</v>
      </c>
      <c r="AB16">
        <v>1.8</v>
      </c>
      <c r="AC16">
        <v>2.5</v>
      </c>
      <c r="AD16">
        <v>12.4</v>
      </c>
    </row>
    <row r="17" spans="1:30" ht="15.75" customHeight="1" x14ac:dyDescent="0.2">
      <c r="A17">
        <v>16</v>
      </c>
      <c r="B17" t="s">
        <v>117</v>
      </c>
      <c r="C17" t="s">
        <v>29</v>
      </c>
      <c r="D17">
        <v>25</v>
      </c>
      <c r="E17" t="s">
        <v>118</v>
      </c>
      <c r="F17">
        <v>32</v>
      </c>
      <c r="G17">
        <v>32</v>
      </c>
      <c r="H17">
        <v>31.8</v>
      </c>
      <c r="I17">
        <v>6.3</v>
      </c>
      <c r="J17">
        <v>11.3</v>
      </c>
      <c r="K17">
        <v>0.55100000000000005</v>
      </c>
      <c r="L17">
        <v>0</v>
      </c>
      <c r="M17">
        <v>0</v>
      </c>
      <c r="O17">
        <v>6.3</v>
      </c>
      <c r="P17">
        <v>11.3</v>
      </c>
      <c r="Q17">
        <v>0.55100000000000005</v>
      </c>
      <c r="R17">
        <v>0.55100000000000005</v>
      </c>
      <c r="S17">
        <v>1.1000000000000001</v>
      </c>
      <c r="T17">
        <v>1.4</v>
      </c>
      <c r="U17">
        <v>0.79500000000000004</v>
      </c>
      <c r="V17">
        <v>3.1</v>
      </c>
      <c r="W17">
        <v>7.4</v>
      </c>
      <c r="X17">
        <v>10.5</v>
      </c>
      <c r="Y17">
        <v>1.6</v>
      </c>
      <c r="Z17">
        <v>1</v>
      </c>
      <c r="AA17">
        <v>0.7</v>
      </c>
      <c r="AB17">
        <v>1.8</v>
      </c>
      <c r="AC17">
        <v>2.2999999999999998</v>
      </c>
      <c r="AD17">
        <v>13.6</v>
      </c>
    </row>
    <row r="18" spans="1:30" ht="15.75" customHeight="1" x14ac:dyDescent="0.2">
      <c r="A18">
        <v>17</v>
      </c>
      <c r="B18" t="s">
        <v>119</v>
      </c>
      <c r="C18" t="s">
        <v>29</v>
      </c>
      <c r="D18">
        <v>24</v>
      </c>
      <c r="E18" t="s">
        <v>99</v>
      </c>
      <c r="F18">
        <v>12</v>
      </c>
      <c r="G18">
        <v>0</v>
      </c>
      <c r="H18">
        <v>8.5</v>
      </c>
      <c r="I18">
        <v>1.3</v>
      </c>
      <c r="J18">
        <v>1.8</v>
      </c>
      <c r="K18">
        <v>0.72699999999999998</v>
      </c>
      <c r="L18">
        <v>0</v>
      </c>
      <c r="M18">
        <v>0</v>
      </c>
      <c r="O18">
        <v>1.3</v>
      </c>
      <c r="P18">
        <v>1.8</v>
      </c>
      <c r="Q18">
        <v>0.72699999999999998</v>
      </c>
      <c r="R18">
        <v>0.72699999999999998</v>
      </c>
      <c r="S18">
        <v>0.3</v>
      </c>
      <c r="T18">
        <v>0.9</v>
      </c>
      <c r="U18">
        <v>0.27300000000000002</v>
      </c>
      <c r="V18">
        <v>0.9</v>
      </c>
      <c r="W18">
        <v>1.7</v>
      </c>
      <c r="X18">
        <v>2.6</v>
      </c>
      <c r="Y18">
        <v>0.3</v>
      </c>
      <c r="Z18">
        <v>0</v>
      </c>
      <c r="AA18">
        <v>0.5</v>
      </c>
      <c r="AB18">
        <v>0.3</v>
      </c>
      <c r="AC18">
        <v>1.4</v>
      </c>
      <c r="AD18">
        <v>2.9</v>
      </c>
    </row>
    <row r="19" spans="1:30" ht="15.75" customHeight="1" x14ac:dyDescent="0.2">
      <c r="A19">
        <v>18</v>
      </c>
      <c r="B19" t="s">
        <v>120</v>
      </c>
      <c r="C19" t="s">
        <v>29</v>
      </c>
      <c r="D19">
        <v>21</v>
      </c>
      <c r="E19" t="s">
        <v>118</v>
      </c>
      <c r="F19">
        <v>12</v>
      </c>
      <c r="G19">
        <v>1</v>
      </c>
      <c r="H19">
        <v>13.6</v>
      </c>
      <c r="I19">
        <v>0.8</v>
      </c>
      <c r="J19">
        <v>1.3</v>
      </c>
      <c r="K19">
        <v>0.6</v>
      </c>
      <c r="L19">
        <v>0</v>
      </c>
      <c r="M19">
        <v>0</v>
      </c>
      <c r="O19">
        <v>0.8</v>
      </c>
      <c r="P19">
        <v>1.3</v>
      </c>
      <c r="Q19">
        <v>0.6</v>
      </c>
      <c r="R19">
        <v>0.6</v>
      </c>
      <c r="S19">
        <v>0.3</v>
      </c>
      <c r="T19">
        <v>0.5</v>
      </c>
      <c r="U19">
        <v>0.5</v>
      </c>
      <c r="V19">
        <v>1.5</v>
      </c>
      <c r="W19">
        <v>2.2000000000000002</v>
      </c>
      <c r="X19">
        <v>3.7</v>
      </c>
      <c r="Y19">
        <v>0.7</v>
      </c>
      <c r="Z19">
        <v>0.2</v>
      </c>
      <c r="AA19">
        <v>1.4</v>
      </c>
      <c r="AB19">
        <v>0.8</v>
      </c>
      <c r="AC19">
        <v>2.7</v>
      </c>
      <c r="AD19">
        <v>1.8</v>
      </c>
    </row>
    <row r="20" spans="1:30" ht="15.75" customHeight="1" x14ac:dyDescent="0.2">
      <c r="A20">
        <v>19</v>
      </c>
      <c r="B20" t="s">
        <v>121</v>
      </c>
      <c r="C20" t="s">
        <v>29</v>
      </c>
      <c r="D20">
        <v>24</v>
      </c>
      <c r="E20" t="s">
        <v>88</v>
      </c>
      <c r="F20">
        <v>34</v>
      </c>
      <c r="G20">
        <v>12</v>
      </c>
      <c r="H20">
        <v>19.7</v>
      </c>
      <c r="I20">
        <v>4.5</v>
      </c>
      <c r="J20">
        <v>7.6</v>
      </c>
      <c r="K20">
        <v>0.59699999999999998</v>
      </c>
      <c r="L20">
        <v>0.1</v>
      </c>
      <c r="M20">
        <v>0.3</v>
      </c>
      <c r="N20">
        <v>0.222</v>
      </c>
      <c r="O20">
        <v>4.5</v>
      </c>
      <c r="P20">
        <v>7.3</v>
      </c>
      <c r="Q20">
        <v>0.61</v>
      </c>
      <c r="R20">
        <v>0.60099999999999998</v>
      </c>
      <c r="S20">
        <v>2.2999999999999998</v>
      </c>
      <c r="T20">
        <v>3.1</v>
      </c>
      <c r="U20">
        <v>0.752</v>
      </c>
      <c r="V20">
        <v>2.2999999999999998</v>
      </c>
      <c r="W20">
        <v>3.1</v>
      </c>
      <c r="X20">
        <v>5.4</v>
      </c>
      <c r="Y20">
        <v>1.1000000000000001</v>
      </c>
      <c r="Z20">
        <v>0.3</v>
      </c>
      <c r="AA20">
        <v>0.5</v>
      </c>
      <c r="AB20">
        <v>1.3</v>
      </c>
      <c r="AC20">
        <v>1.9</v>
      </c>
      <c r="AD20">
        <v>11.4</v>
      </c>
    </row>
    <row r="21" spans="1:30" ht="15.75" customHeight="1" x14ac:dyDescent="0.2">
      <c r="A21">
        <v>20</v>
      </c>
      <c r="B21" t="s">
        <v>122</v>
      </c>
      <c r="C21" t="s">
        <v>103</v>
      </c>
      <c r="D21">
        <v>19</v>
      </c>
      <c r="E21" t="s">
        <v>123</v>
      </c>
      <c r="F21">
        <v>2</v>
      </c>
      <c r="G21">
        <v>0</v>
      </c>
      <c r="H21">
        <v>5.5</v>
      </c>
      <c r="I21">
        <v>1</v>
      </c>
      <c r="J21">
        <v>3</v>
      </c>
      <c r="K21">
        <v>0.33300000000000002</v>
      </c>
      <c r="L21">
        <v>0</v>
      </c>
      <c r="M21">
        <v>1</v>
      </c>
      <c r="N21">
        <v>0</v>
      </c>
      <c r="O21">
        <v>1</v>
      </c>
      <c r="P21">
        <v>2</v>
      </c>
      <c r="Q21">
        <v>0.5</v>
      </c>
      <c r="R21">
        <v>0.33300000000000002</v>
      </c>
      <c r="S21">
        <v>0.5</v>
      </c>
      <c r="T21">
        <v>1</v>
      </c>
      <c r="U21">
        <v>0.5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0.5</v>
      </c>
      <c r="AC21">
        <v>0</v>
      </c>
      <c r="AD21">
        <v>2.5</v>
      </c>
    </row>
    <row r="22" spans="1:30" ht="15.75" customHeight="1" x14ac:dyDescent="0.2">
      <c r="A22">
        <v>21</v>
      </c>
      <c r="B22" t="s">
        <v>124</v>
      </c>
      <c r="C22" t="s">
        <v>112</v>
      </c>
      <c r="D22">
        <v>21</v>
      </c>
      <c r="E22" t="s">
        <v>116</v>
      </c>
      <c r="F22">
        <v>16</v>
      </c>
      <c r="G22">
        <v>0</v>
      </c>
      <c r="H22">
        <v>7.3</v>
      </c>
      <c r="I22">
        <v>0.9</v>
      </c>
      <c r="J22">
        <v>2.2999999999999998</v>
      </c>
      <c r="K22">
        <v>0.40500000000000003</v>
      </c>
      <c r="L22">
        <v>0.6</v>
      </c>
      <c r="M22">
        <v>1.3</v>
      </c>
      <c r="N22">
        <v>0.47599999999999998</v>
      </c>
      <c r="O22">
        <v>0.3</v>
      </c>
      <c r="P22">
        <v>1</v>
      </c>
      <c r="Q22">
        <v>0.313</v>
      </c>
      <c r="R22">
        <v>0.54100000000000004</v>
      </c>
      <c r="S22">
        <v>0.4</v>
      </c>
      <c r="T22">
        <v>0.6</v>
      </c>
      <c r="U22">
        <v>0.7</v>
      </c>
      <c r="V22">
        <v>0.4</v>
      </c>
      <c r="W22">
        <v>1.8</v>
      </c>
      <c r="X22">
        <v>2.2000000000000002</v>
      </c>
      <c r="Y22">
        <v>0.4</v>
      </c>
      <c r="Z22">
        <v>0.1</v>
      </c>
      <c r="AA22">
        <v>0.2</v>
      </c>
      <c r="AB22">
        <v>0.4</v>
      </c>
      <c r="AC22">
        <v>1.3</v>
      </c>
      <c r="AD22">
        <v>2.9</v>
      </c>
    </row>
    <row r="23" spans="1:30" ht="15.75" customHeight="1" x14ac:dyDescent="0.2">
      <c r="A23">
        <v>22</v>
      </c>
      <c r="B23" t="s">
        <v>125</v>
      </c>
      <c r="C23" t="s">
        <v>103</v>
      </c>
      <c r="D23">
        <v>22</v>
      </c>
      <c r="E23" t="s">
        <v>123</v>
      </c>
      <c r="F23">
        <v>22</v>
      </c>
      <c r="G23">
        <v>22</v>
      </c>
      <c r="H23">
        <v>32.299999999999997</v>
      </c>
      <c r="I23">
        <v>8.3000000000000007</v>
      </c>
      <c r="J23">
        <v>19.2</v>
      </c>
      <c r="K23">
        <v>0.433</v>
      </c>
      <c r="L23">
        <v>3.2</v>
      </c>
      <c r="M23">
        <v>9</v>
      </c>
      <c r="N23">
        <v>0.35499999999999998</v>
      </c>
      <c r="O23">
        <v>5.0999999999999996</v>
      </c>
      <c r="P23">
        <v>10.3</v>
      </c>
      <c r="Q23">
        <v>0.5</v>
      </c>
      <c r="R23">
        <v>0.51500000000000001</v>
      </c>
      <c r="S23">
        <v>4.0999999999999996</v>
      </c>
      <c r="T23">
        <v>4.7</v>
      </c>
      <c r="U23">
        <v>0.86499999999999999</v>
      </c>
      <c r="V23">
        <v>1.3</v>
      </c>
      <c r="W23">
        <v>3.8</v>
      </c>
      <c r="X23">
        <v>5.0999999999999996</v>
      </c>
      <c r="Y23">
        <v>8</v>
      </c>
      <c r="Z23">
        <v>1.8</v>
      </c>
      <c r="AA23">
        <v>0.2</v>
      </c>
      <c r="AB23">
        <v>3.8</v>
      </c>
      <c r="AC23">
        <v>3.6</v>
      </c>
      <c r="AD23">
        <v>23.9</v>
      </c>
    </row>
    <row r="24" spans="1:30" ht="15.75" customHeight="1" x14ac:dyDescent="0.2">
      <c r="A24">
        <v>23</v>
      </c>
      <c r="B24" t="s">
        <v>126</v>
      </c>
      <c r="C24" t="s">
        <v>29</v>
      </c>
      <c r="D24">
        <v>25</v>
      </c>
      <c r="E24" t="s">
        <v>127</v>
      </c>
      <c r="F24">
        <v>25</v>
      </c>
      <c r="G24">
        <v>0</v>
      </c>
      <c r="H24">
        <v>9.3000000000000007</v>
      </c>
      <c r="I24">
        <v>1.6</v>
      </c>
      <c r="J24">
        <v>3</v>
      </c>
      <c r="K24">
        <v>0.54700000000000004</v>
      </c>
      <c r="L24">
        <v>0.4</v>
      </c>
      <c r="M24">
        <v>0.8</v>
      </c>
      <c r="N24">
        <v>0.5</v>
      </c>
      <c r="O24">
        <v>1.2</v>
      </c>
      <c r="P24">
        <v>2.2000000000000002</v>
      </c>
      <c r="Q24">
        <v>0.56399999999999995</v>
      </c>
      <c r="R24">
        <v>0.61299999999999999</v>
      </c>
      <c r="S24">
        <v>0.6</v>
      </c>
      <c r="T24">
        <v>0.8</v>
      </c>
      <c r="U24">
        <v>0.66700000000000004</v>
      </c>
      <c r="V24">
        <v>1.3</v>
      </c>
      <c r="W24">
        <v>1.8</v>
      </c>
      <c r="X24">
        <v>3.1</v>
      </c>
      <c r="Y24">
        <v>0.6</v>
      </c>
      <c r="Z24">
        <v>0.4</v>
      </c>
      <c r="AA24">
        <v>0.9</v>
      </c>
      <c r="AB24">
        <v>0.6</v>
      </c>
      <c r="AC24">
        <v>1.4</v>
      </c>
      <c r="AD24">
        <v>4.2</v>
      </c>
    </row>
    <row r="25" spans="1:30" ht="15.75" customHeight="1" x14ac:dyDescent="0.2">
      <c r="A25">
        <v>24</v>
      </c>
      <c r="B25" t="s">
        <v>128</v>
      </c>
      <c r="C25" t="s">
        <v>84</v>
      </c>
      <c r="D25">
        <v>21</v>
      </c>
      <c r="E25" t="s">
        <v>110</v>
      </c>
      <c r="F25">
        <v>48</v>
      </c>
      <c r="G25">
        <v>48</v>
      </c>
      <c r="H25">
        <v>34.9</v>
      </c>
      <c r="I25">
        <v>8.1999999999999993</v>
      </c>
      <c r="J25">
        <v>18</v>
      </c>
      <c r="K25">
        <v>0.45300000000000001</v>
      </c>
      <c r="L25">
        <v>1.5</v>
      </c>
      <c r="M25">
        <v>4.2</v>
      </c>
      <c r="N25">
        <v>0.35799999999999998</v>
      </c>
      <c r="O25">
        <v>6.7</v>
      </c>
      <c r="P25">
        <v>13.8</v>
      </c>
      <c r="Q25">
        <v>0.48199999999999998</v>
      </c>
      <c r="R25">
        <v>0.495</v>
      </c>
      <c r="S25">
        <v>5.2</v>
      </c>
      <c r="T25">
        <v>7.5</v>
      </c>
      <c r="U25">
        <v>0.69599999999999995</v>
      </c>
      <c r="V25">
        <v>1.2</v>
      </c>
      <c r="W25">
        <v>5.8</v>
      </c>
      <c r="X25">
        <v>7</v>
      </c>
      <c r="Y25">
        <v>5</v>
      </c>
      <c r="Z25">
        <v>1</v>
      </c>
      <c r="AA25">
        <v>0.6</v>
      </c>
      <c r="AB25">
        <v>3.1</v>
      </c>
      <c r="AC25">
        <v>2.1</v>
      </c>
      <c r="AD25">
        <v>23</v>
      </c>
    </row>
    <row r="26" spans="1:30" ht="15.75" customHeight="1" x14ac:dyDescent="0.2">
      <c r="A26">
        <v>25</v>
      </c>
      <c r="B26" t="s">
        <v>129</v>
      </c>
      <c r="C26" t="s">
        <v>92</v>
      </c>
      <c r="D26">
        <v>25</v>
      </c>
      <c r="E26" t="s">
        <v>95</v>
      </c>
      <c r="F26">
        <v>37</v>
      </c>
      <c r="G26">
        <v>37</v>
      </c>
      <c r="H26">
        <v>34.5</v>
      </c>
      <c r="I26">
        <v>8.9</v>
      </c>
      <c r="J26">
        <v>18.8</v>
      </c>
      <c r="K26">
        <v>0.47399999999999998</v>
      </c>
      <c r="L26">
        <v>3.3</v>
      </c>
      <c r="M26">
        <v>8.6</v>
      </c>
      <c r="N26">
        <v>0.38400000000000001</v>
      </c>
      <c r="O26">
        <v>5.6</v>
      </c>
      <c r="P26">
        <v>10.199999999999999</v>
      </c>
      <c r="Q26">
        <v>0.55100000000000005</v>
      </c>
      <c r="R26">
        <v>0.56299999999999994</v>
      </c>
      <c r="S26">
        <v>3.3</v>
      </c>
      <c r="T26">
        <v>3.8</v>
      </c>
      <c r="U26">
        <v>0.86399999999999999</v>
      </c>
      <c r="V26">
        <v>0.9</v>
      </c>
      <c r="W26">
        <v>3.6</v>
      </c>
      <c r="X26">
        <v>4.5999999999999996</v>
      </c>
      <c r="Y26">
        <v>5.3</v>
      </c>
      <c r="Z26">
        <v>1</v>
      </c>
      <c r="AA26">
        <v>0.5</v>
      </c>
      <c r="AB26">
        <v>2.7</v>
      </c>
      <c r="AC26">
        <v>2.9</v>
      </c>
      <c r="AD26">
        <v>24.4</v>
      </c>
    </row>
    <row r="27" spans="1:30" ht="15.75" customHeight="1" x14ac:dyDescent="0.2">
      <c r="A27">
        <v>26</v>
      </c>
      <c r="B27" t="s">
        <v>130</v>
      </c>
      <c r="C27" t="s">
        <v>103</v>
      </c>
      <c r="D27">
        <v>24</v>
      </c>
      <c r="E27" t="s">
        <v>131</v>
      </c>
      <c r="F27">
        <v>22</v>
      </c>
      <c r="G27">
        <v>1</v>
      </c>
      <c r="H27">
        <v>7.4</v>
      </c>
      <c r="I27">
        <v>0.9</v>
      </c>
      <c r="J27">
        <v>2.1</v>
      </c>
      <c r="K27">
        <v>0.40400000000000003</v>
      </c>
      <c r="L27">
        <v>0.1</v>
      </c>
      <c r="M27">
        <v>0.6</v>
      </c>
      <c r="N27">
        <v>0.14299999999999999</v>
      </c>
      <c r="O27">
        <v>0.8</v>
      </c>
      <c r="P27">
        <v>1.5</v>
      </c>
      <c r="Q27">
        <v>0.51500000000000001</v>
      </c>
      <c r="R27">
        <v>0.42599999999999999</v>
      </c>
      <c r="S27">
        <v>0.6</v>
      </c>
      <c r="T27">
        <v>0.8</v>
      </c>
      <c r="U27">
        <v>0.77800000000000002</v>
      </c>
      <c r="V27">
        <v>0.5</v>
      </c>
      <c r="W27">
        <v>1</v>
      </c>
      <c r="X27">
        <v>1.5</v>
      </c>
      <c r="Y27">
        <v>0.7</v>
      </c>
      <c r="Z27">
        <v>0.2</v>
      </c>
      <c r="AA27">
        <v>0.1</v>
      </c>
      <c r="AB27">
        <v>0.5</v>
      </c>
      <c r="AC27">
        <v>0.9</v>
      </c>
      <c r="AD27">
        <v>2.5</v>
      </c>
    </row>
    <row r="28" spans="1:30" ht="15.75" customHeight="1" x14ac:dyDescent="0.2">
      <c r="A28">
        <v>27</v>
      </c>
      <c r="B28" t="s">
        <v>132</v>
      </c>
      <c r="C28" t="s">
        <v>84</v>
      </c>
      <c r="D28">
        <v>20</v>
      </c>
      <c r="E28" t="s">
        <v>133</v>
      </c>
      <c r="F28">
        <v>22</v>
      </c>
      <c r="G28">
        <v>1</v>
      </c>
      <c r="H28">
        <v>13.4</v>
      </c>
      <c r="I28">
        <v>1.8</v>
      </c>
      <c r="J28">
        <v>3.6</v>
      </c>
      <c r="K28">
        <v>0.49399999999999999</v>
      </c>
      <c r="L28">
        <v>0.1</v>
      </c>
      <c r="M28">
        <v>0.3</v>
      </c>
      <c r="N28">
        <v>0.42899999999999999</v>
      </c>
      <c r="O28">
        <v>1.6</v>
      </c>
      <c r="P28">
        <v>3.3</v>
      </c>
      <c r="Q28">
        <v>0.5</v>
      </c>
      <c r="R28">
        <v>0.51300000000000001</v>
      </c>
      <c r="S28">
        <v>0.8</v>
      </c>
      <c r="T28">
        <v>1.3</v>
      </c>
      <c r="U28">
        <v>0.60699999999999998</v>
      </c>
      <c r="V28">
        <v>1.2</v>
      </c>
      <c r="W28">
        <v>2.2000000000000002</v>
      </c>
      <c r="X28">
        <v>3.4</v>
      </c>
      <c r="Y28">
        <v>1.2</v>
      </c>
      <c r="Z28">
        <v>0.4</v>
      </c>
      <c r="AA28">
        <v>0.5</v>
      </c>
      <c r="AB28">
        <v>0.2</v>
      </c>
      <c r="AC28">
        <v>1.5</v>
      </c>
      <c r="AD28">
        <v>4.5</v>
      </c>
    </row>
    <row r="29" spans="1:30" ht="15.75" customHeight="1" x14ac:dyDescent="0.2">
      <c r="A29">
        <v>28</v>
      </c>
      <c r="B29" t="s">
        <v>134</v>
      </c>
      <c r="C29" t="s">
        <v>84</v>
      </c>
      <c r="D29">
        <v>31</v>
      </c>
      <c r="E29" t="s">
        <v>135</v>
      </c>
      <c r="F29">
        <v>46</v>
      </c>
      <c r="G29">
        <v>46</v>
      </c>
      <c r="H29">
        <v>29.8</v>
      </c>
      <c r="I29">
        <v>4</v>
      </c>
      <c r="J29">
        <v>8.5</v>
      </c>
      <c r="K29">
        <v>0.47299999999999998</v>
      </c>
      <c r="L29">
        <v>1.9</v>
      </c>
      <c r="M29">
        <v>4.7</v>
      </c>
      <c r="N29">
        <v>0.39400000000000002</v>
      </c>
      <c r="O29">
        <v>2.2000000000000002</v>
      </c>
      <c r="P29">
        <v>3.8</v>
      </c>
      <c r="Q29">
        <v>0.57099999999999995</v>
      </c>
      <c r="R29">
        <v>0.58299999999999996</v>
      </c>
      <c r="S29">
        <v>1.9</v>
      </c>
      <c r="T29">
        <v>2.2999999999999998</v>
      </c>
      <c r="U29">
        <v>0.82099999999999995</v>
      </c>
      <c r="V29">
        <v>0.9</v>
      </c>
      <c r="W29">
        <v>2.1</v>
      </c>
      <c r="X29">
        <v>3</v>
      </c>
      <c r="Y29">
        <v>1.3</v>
      </c>
      <c r="Z29">
        <v>0.7</v>
      </c>
      <c r="AA29">
        <v>0.2</v>
      </c>
      <c r="AB29">
        <v>0.7</v>
      </c>
      <c r="AC29">
        <v>1.2</v>
      </c>
      <c r="AD29">
        <v>11.8</v>
      </c>
    </row>
    <row r="30" spans="1:30" ht="15.75" customHeight="1" x14ac:dyDescent="0.2">
      <c r="A30">
        <v>29</v>
      </c>
      <c r="B30" t="s">
        <v>136</v>
      </c>
      <c r="C30" t="s">
        <v>92</v>
      </c>
      <c r="D30">
        <v>22</v>
      </c>
      <c r="E30" t="s">
        <v>88</v>
      </c>
      <c r="F30">
        <v>47</v>
      </c>
      <c r="G30">
        <v>47</v>
      </c>
      <c r="H30">
        <v>35.200000000000003</v>
      </c>
      <c r="I30">
        <v>7.5</v>
      </c>
      <c r="J30">
        <v>15.8</v>
      </c>
      <c r="K30">
        <v>0.47599999999999998</v>
      </c>
      <c r="L30">
        <v>1.9</v>
      </c>
      <c r="M30">
        <v>5.3</v>
      </c>
      <c r="N30">
        <v>0.35899999999999999</v>
      </c>
      <c r="O30">
        <v>5.6</v>
      </c>
      <c r="P30">
        <v>10.5</v>
      </c>
      <c r="Q30">
        <v>0.53500000000000003</v>
      </c>
      <c r="R30">
        <v>0.53600000000000003</v>
      </c>
      <c r="S30">
        <v>3.2</v>
      </c>
      <c r="T30">
        <v>4.2</v>
      </c>
      <c r="U30">
        <v>0.76600000000000001</v>
      </c>
      <c r="V30">
        <v>2.2000000000000002</v>
      </c>
      <c r="W30">
        <v>5.9</v>
      </c>
      <c r="X30">
        <v>8.1999999999999993</v>
      </c>
      <c r="Y30">
        <v>5.8</v>
      </c>
      <c r="Z30">
        <v>1.3</v>
      </c>
      <c r="AA30">
        <v>1.5</v>
      </c>
      <c r="AB30">
        <v>2.7</v>
      </c>
      <c r="AC30">
        <v>2</v>
      </c>
      <c r="AD30">
        <v>20.2</v>
      </c>
    </row>
    <row r="31" spans="1:30" ht="15.75" customHeight="1" x14ac:dyDescent="0.2">
      <c r="A31">
        <v>30</v>
      </c>
      <c r="B31" t="s">
        <v>137</v>
      </c>
      <c r="C31" t="s">
        <v>92</v>
      </c>
      <c r="D31">
        <v>23</v>
      </c>
      <c r="E31" t="s">
        <v>88</v>
      </c>
      <c r="F31">
        <v>39</v>
      </c>
      <c r="G31">
        <v>39</v>
      </c>
      <c r="H31">
        <v>30.8</v>
      </c>
      <c r="I31">
        <v>6.9</v>
      </c>
      <c r="J31">
        <v>14.8</v>
      </c>
      <c r="K31">
        <v>0.46500000000000002</v>
      </c>
      <c r="L31">
        <v>1.6</v>
      </c>
      <c r="M31">
        <v>4.5999999999999996</v>
      </c>
      <c r="N31">
        <v>0.33900000000000002</v>
      </c>
      <c r="O31">
        <v>5.3</v>
      </c>
      <c r="P31">
        <v>10.199999999999999</v>
      </c>
      <c r="Q31">
        <v>0.52100000000000002</v>
      </c>
      <c r="R31">
        <v>0.51700000000000002</v>
      </c>
      <c r="S31">
        <v>3.8</v>
      </c>
      <c r="T31">
        <v>5</v>
      </c>
      <c r="U31">
        <v>0.76300000000000001</v>
      </c>
      <c r="V31">
        <v>0.8</v>
      </c>
      <c r="W31">
        <v>4.4000000000000004</v>
      </c>
      <c r="X31">
        <v>5.2</v>
      </c>
      <c r="Y31">
        <v>2.8</v>
      </c>
      <c r="Z31">
        <v>0.5</v>
      </c>
      <c r="AA31">
        <v>0.4</v>
      </c>
      <c r="AB31">
        <v>1.8</v>
      </c>
      <c r="AC31">
        <v>2.1</v>
      </c>
      <c r="AD31">
        <v>19.2</v>
      </c>
    </row>
    <row r="32" spans="1:30" ht="15.75" customHeight="1" x14ac:dyDescent="0.2">
      <c r="A32">
        <v>31</v>
      </c>
      <c r="B32" t="s">
        <v>138</v>
      </c>
      <c r="C32" t="s">
        <v>29</v>
      </c>
      <c r="D32">
        <v>23</v>
      </c>
      <c r="E32" t="s">
        <v>133</v>
      </c>
      <c r="F32">
        <v>19</v>
      </c>
      <c r="G32">
        <v>0</v>
      </c>
      <c r="H32">
        <v>10.8</v>
      </c>
      <c r="I32">
        <v>1.5</v>
      </c>
      <c r="J32">
        <v>2.1</v>
      </c>
      <c r="K32">
        <v>0.72499999999999998</v>
      </c>
      <c r="L32">
        <v>0</v>
      </c>
      <c r="M32">
        <v>0.1</v>
      </c>
      <c r="N32">
        <v>0</v>
      </c>
      <c r="O32">
        <v>1.5</v>
      </c>
      <c r="P32">
        <v>2.1</v>
      </c>
      <c r="Q32">
        <v>0.74399999999999999</v>
      </c>
      <c r="R32">
        <v>0.72499999999999998</v>
      </c>
      <c r="S32">
        <v>0.3</v>
      </c>
      <c r="T32">
        <v>0.3</v>
      </c>
      <c r="U32">
        <v>0.83299999999999996</v>
      </c>
      <c r="V32">
        <v>1.2</v>
      </c>
      <c r="W32">
        <v>2.8</v>
      </c>
      <c r="X32">
        <v>4</v>
      </c>
      <c r="Y32">
        <v>1.1000000000000001</v>
      </c>
      <c r="Z32">
        <v>0.4</v>
      </c>
      <c r="AA32">
        <v>0.9</v>
      </c>
      <c r="AB32">
        <v>0.8</v>
      </c>
      <c r="AC32">
        <v>1.6</v>
      </c>
      <c r="AD32">
        <v>3.3</v>
      </c>
    </row>
    <row r="33" spans="1:30" ht="15.75" customHeight="1" x14ac:dyDescent="0.2">
      <c r="A33">
        <v>32</v>
      </c>
      <c r="B33" t="s">
        <v>139</v>
      </c>
      <c r="C33" t="s">
        <v>112</v>
      </c>
      <c r="D33">
        <v>20</v>
      </c>
      <c r="E33" t="s">
        <v>101</v>
      </c>
      <c r="F33">
        <v>10</v>
      </c>
      <c r="G33">
        <v>0</v>
      </c>
      <c r="H33">
        <v>7.6</v>
      </c>
      <c r="I33">
        <v>0.6</v>
      </c>
      <c r="J33">
        <v>2.5</v>
      </c>
      <c r="K33">
        <v>0.24</v>
      </c>
      <c r="L33">
        <v>0.5</v>
      </c>
      <c r="M33">
        <v>2</v>
      </c>
      <c r="N33">
        <v>0.25</v>
      </c>
      <c r="O33">
        <v>0.1</v>
      </c>
      <c r="P33">
        <v>0.5</v>
      </c>
      <c r="Q33">
        <v>0.2</v>
      </c>
      <c r="R33">
        <v>0.34</v>
      </c>
      <c r="S33">
        <v>0.1</v>
      </c>
      <c r="T33">
        <v>0.2</v>
      </c>
      <c r="U33">
        <v>0.5</v>
      </c>
      <c r="V33">
        <v>0.1</v>
      </c>
      <c r="W33">
        <v>0.9</v>
      </c>
      <c r="X33">
        <v>1</v>
      </c>
      <c r="Y33">
        <v>0.6</v>
      </c>
      <c r="Z33">
        <v>0.1</v>
      </c>
      <c r="AA33">
        <v>0.2</v>
      </c>
      <c r="AB33">
        <v>0.1</v>
      </c>
      <c r="AC33">
        <v>0.5</v>
      </c>
      <c r="AD33">
        <v>1.8</v>
      </c>
    </row>
    <row r="34" spans="1:30" ht="15.75" customHeight="1" x14ac:dyDescent="0.2">
      <c r="A34">
        <v>33</v>
      </c>
      <c r="B34" t="s">
        <v>140</v>
      </c>
      <c r="C34" t="s">
        <v>112</v>
      </c>
      <c r="D34">
        <v>28</v>
      </c>
      <c r="E34" t="s">
        <v>99</v>
      </c>
      <c r="F34">
        <v>37</v>
      </c>
      <c r="G34">
        <v>8</v>
      </c>
      <c r="H34">
        <v>15.6</v>
      </c>
      <c r="I34">
        <v>1.6</v>
      </c>
      <c r="J34">
        <v>3.9</v>
      </c>
      <c r="K34">
        <v>0.42399999999999999</v>
      </c>
      <c r="L34">
        <v>0.5</v>
      </c>
      <c r="M34">
        <v>1.6</v>
      </c>
      <c r="N34">
        <v>0.3</v>
      </c>
      <c r="O34">
        <v>1.2</v>
      </c>
      <c r="P34">
        <v>2.2999999999999998</v>
      </c>
      <c r="Q34">
        <v>0.51200000000000001</v>
      </c>
      <c r="R34">
        <v>0.48599999999999999</v>
      </c>
      <c r="S34">
        <v>0.7</v>
      </c>
      <c r="T34">
        <v>1</v>
      </c>
      <c r="U34">
        <v>0.72199999999999998</v>
      </c>
      <c r="V34">
        <v>0.8</v>
      </c>
      <c r="W34">
        <v>1.8</v>
      </c>
      <c r="X34">
        <v>2.6</v>
      </c>
      <c r="Y34">
        <v>0.9</v>
      </c>
      <c r="Z34">
        <v>0.6</v>
      </c>
      <c r="AA34">
        <v>0.5</v>
      </c>
      <c r="AB34">
        <v>0.3</v>
      </c>
      <c r="AC34">
        <v>0.9</v>
      </c>
      <c r="AD34">
        <v>4.5</v>
      </c>
    </row>
    <row r="35" spans="1:30" ht="15.75" customHeight="1" x14ac:dyDescent="0.2">
      <c r="A35">
        <v>34</v>
      </c>
      <c r="B35" t="s">
        <v>141</v>
      </c>
      <c r="C35" t="s">
        <v>84</v>
      </c>
      <c r="D35">
        <v>35</v>
      </c>
      <c r="E35" t="s">
        <v>88</v>
      </c>
      <c r="F35">
        <v>34</v>
      </c>
      <c r="G35">
        <v>27</v>
      </c>
      <c r="H35">
        <v>24.9</v>
      </c>
      <c r="I35">
        <v>2.1</v>
      </c>
      <c r="J35">
        <v>4</v>
      </c>
      <c r="K35">
        <v>0.51900000000000002</v>
      </c>
      <c r="L35">
        <v>1.3</v>
      </c>
      <c r="M35">
        <v>2.9</v>
      </c>
      <c r="N35">
        <v>0.45400000000000001</v>
      </c>
      <c r="O35">
        <v>0.8</v>
      </c>
      <c r="P35">
        <v>1.1000000000000001</v>
      </c>
      <c r="Q35">
        <v>0.68400000000000005</v>
      </c>
      <c r="R35">
        <v>0.68100000000000005</v>
      </c>
      <c r="S35">
        <v>0.3</v>
      </c>
      <c r="T35">
        <v>0.4</v>
      </c>
      <c r="U35">
        <v>0.64300000000000002</v>
      </c>
      <c r="V35">
        <v>1.2</v>
      </c>
      <c r="W35">
        <v>2.6</v>
      </c>
      <c r="X35">
        <v>3.9</v>
      </c>
      <c r="Y35">
        <v>2.2999999999999998</v>
      </c>
      <c r="Z35">
        <v>0.7</v>
      </c>
      <c r="AA35">
        <v>0.7</v>
      </c>
      <c r="AB35">
        <v>0.6</v>
      </c>
      <c r="AC35">
        <v>2</v>
      </c>
      <c r="AD35">
        <v>5.7</v>
      </c>
    </row>
    <row r="36" spans="1:30" ht="15.75" customHeight="1" x14ac:dyDescent="0.2">
      <c r="A36">
        <v>35</v>
      </c>
      <c r="B36" t="s">
        <v>142</v>
      </c>
      <c r="C36" t="s">
        <v>92</v>
      </c>
      <c r="D36">
        <v>30</v>
      </c>
      <c r="E36" t="s">
        <v>99</v>
      </c>
      <c r="F36">
        <v>24</v>
      </c>
      <c r="G36">
        <v>24</v>
      </c>
      <c r="H36">
        <v>33.1</v>
      </c>
      <c r="I36">
        <v>6.8</v>
      </c>
      <c r="J36">
        <v>13.9</v>
      </c>
      <c r="K36">
        <v>0.48799999999999999</v>
      </c>
      <c r="L36">
        <v>1.5</v>
      </c>
      <c r="M36">
        <v>4.2</v>
      </c>
      <c r="N36">
        <v>0.34699999999999998</v>
      </c>
      <c r="O36">
        <v>5.3</v>
      </c>
      <c r="P36">
        <v>9.6999999999999993</v>
      </c>
      <c r="Q36">
        <v>0.54900000000000004</v>
      </c>
      <c r="R36">
        <v>0.54</v>
      </c>
      <c r="S36">
        <v>2.2000000000000002</v>
      </c>
      <c r="T36">
        <v>3</v>
      </c>
      <c r="U36">
        <v>0.746</v>
      </c>
      <c r="V36">
        <v>0.8</v>
      </c>
      <c r="W36">
        <v>3.5</v>
      </c>
      <c r="X36">
        <v>4.3</v>
      </c>
      <c r="Y36">
        <v>4.3</v>
      </c>
      <c r="Z36">
        <v>0.8</v>
      </c>
      <c r="AA36">
        <v>0.3</v>
      </c>
      <c r="AB36">
        <v>2.2999999999999998</v>
      </c>
      <c r="AC36">
        <v>2.8</v>
      </c>
      <c r="AD36">
        <v>17.3</v>
      </c>
    </row>
    <row r="37" spans="1:30" ht="15.75" customHeight="1" x14ac:dyDescent="0.2">
      <c r="A37">
        <v>36</v>
      </c>
      <c r="B37" t="s">
        <v>143</v>
      </c>
      <c r="C37" t="s">
        <v>92</v>
      </c>
      <c r="D37">
        <v>27</v>
      </c>
      <c r="E37" t="s">
        <v>107</v>
      </c>
      <c r="F37">
        <v>46</v>
      </c>
      <c r="G37">
        <v>46</v>
      </c>
      <c r="H37">
        <v>29.4</v>
      </c>
      <c r="I37">
        <v>4</v>
      </c>
      <c r="J37">
        <v>8.5</v>
      </c>
      <c r="K37">
        <v>0.47399999999999998</v>
      </c>
      <c r="L37">
        <v>2.7</v>
      </c>
      <c r="M37">
        <v>6.1</v>
      </c>
      <c r="N37">
        <v>0.44800000000000001</v>
      </c>
      <c r="O37">
        <v>1.3</v>
      </c>
      <c r="P37">
        <v>2.4</v>
      </c>
      <c r="Q37">
        <v>0.54100000000000004</v>
      </c>
      <c r="R37">
        <v>0.63500000000000001</v>
      </c>
      <c r="S37">
        <v>0.3</v>
      </c>
      <c r="T37">
        <v>0.4</v>
      </c>
      <c r="U37">
        <v>0.72199999999999998</v>
      </c>
      <c r="V37">
        <v>0.6</v>
      </c>
      <c r="W37">
        <v>3.3</v>
      </c>
      <c r="X37">
        <v>4</v>
      </c>
      <c r="Y37">
        <v>1.4</v>
      </c>
      <c r="Z37">
        <v>0.7</v>
      </c>
      <c r="AA37">
        <v>0.1</v>
      </c>
      <c r="AB37">
        <v>0.7</v>
      </c>
      <c r="AC37">
        <v>2.1</v>
      </c>
      <c r="AD37">
        <v>11.1</v>
      </c>
    </row>
    <row r="38" spans="1:30" ht="15.75" customHeight="1" x14ac:dyDescent="0.2">
      <c r="A38">
        <v>37</v>
      </c>
      <c r="B38" t="s">
        <v>144</v>
      </c>
      <c r="C38" t="s">
        <v>112</v>
      </c>
      <c r="D38">
        <v>23</v>
      </c>
      <c r="E38" t="s">
        <v>107</v>
      </c>
      <c r="F38">
        <v>35</v>
      </c>
      <c r="G38">
        <v>1</v>
      </c>
      <c r="H38">
        <v>15.4</v>
      </c>
      <c r="I38">
        <v>1.9</v>
      </c>
      <c r="J38">
        <v>3.9</v>
      </c>
      <c r="K38">
        <v>0.48599999999999999</v>
      </c>
      <c r="L38">
        <v>0.7</v>
      </c>
      <c r="M38">
        <v>1.8</v>
      </c>
      <c r="N38">
        <v>0.40300000000000002</v>
      </c>
      <c r="O38">
        <v>1.2</v>
      </c>
      <c r="P38">
        <v>2.2000000000000002</v>
      </c>
      <c r="Q38">
        <v>0.55300000000000005</v>
      </c>
      <c r="R38">
        <v>0.57599999999999996</v>
      </c>
      <c r="S38">
        <v>0.3</v>
      </c>
      <c r="T38">
        <v>0.6</v>
      </c>
      <c r="U38">
        <v>0.6</v>
      </c>
      <c r="V38">
        <v>0.6</v>
      </c>
      <c r="W38">
        <v>1.8</v>
      </c>
      <c r="X38">
        <v>2.4</v>
      </c>
      <c r="Y38">
        <v>0.8</v>
      </c>
      <c r="Z38">
        <v>0.3</v>
      </c>
      <c r="AA38">
        <v>0.2</v>
      </c>
      <c r="AB38">
        <v>0.7</v>
      </c>
      <c r="AC38">
        <v>1.3</v>
      </c>
      <c r="AD38">
        <v>4.9000000000000004</v>
      </c>
    </row>
    <row r="39" spans="1:30" ht="15.75" customHeight="1" x14ac:dyDescent="0.2">
      <c r="A39">
        <v>38</v>
      </c>
      <c r="B39" t="s">
        <v>145</v>
      </c>
      <c r="C39" t="s">
        <v>92</v>
      </c>
      <c r="D39">
        <v>24</v>
      </c>
      <c r="E39" t="s">
        <v>116</v>
      </c>
      <c r="F39">
        <v>5</v>
      </c>
      <c r="G39">
        <v>0</v>
      </c>
      <c r="H39">
        <v>4.2</v>
      </c>
      <c r="I39">
        <v>0.4</v>
      </c>
      <c r="J39">
        <v>2</v>
      </c>
      <c r="K39">
        <v>0.2</v>
      </c>
      <c r="L39">
        <v>0</v>
      </c>
      <c r="M39">
        <v>1.4</v>
      </c>
      <c r="N39">
        <v>0</v>
      </c>
      <c r="O39">
        <v>0.4</v>
      </c>
      <c r="P39">
        <v>0.6</v>
      </c>
      <c r="Q39">
        <v>0.66700000000000004</v>
      </c>
      <c r="R39">
        <v>0.2</v>
      </c>
      <c r="S39">
        <v>0</v>
      </c>
      <c r="T39">
        <v>0</v>
      </c>
      <c r="V39">
        <v>0.4</v>
      </c>
      <c r="W39">
        <v>0.4</v>
      </c>
      <c r="X39">
        <v>0.8</v>
      </c>
      <c r="Y39">
        <v>0.4</v>
      </c>
      <c r="Z39">
        <v>0</v>
      </c>
      <c r="AA39">
        <v>0</v>
      </c>
      <c r="AB39">
        <v>0.2</v>
      </c>
      <c r="AC39">
        <v>0.8</v>
      </c>
      <c r="AD39">
        <v>0.8</v>
      </c>
    </row>
    <row r="40" spans="1:30" ht="15.75" customHeight="1" x14ac:dyDescent="0.2">
      <c r="A40">
        <v>39</v>
      </c>
      <c r="B40" t="s">
        <v>146</v>
      </c>
      <c r="C40" t="s">
        <v>84</v>
      </c>
      <c r="D40">
        <v>31</v>
      </c>
      <c r="E40" t="s">
        <v>147</v>
      </c>
      <c r="F40">
        <v>15</v>
      </c>
      <c r="G40">
        <v>0</v>
      </c>
      <c r="H40">
        <v>6.1</v>
      </c>
      <c r="I40">
        <v>0.7</v>
      </c>
      <c r="J40">
        <v>1.7</v>
      </c>
      <c r="K40">
        <v>0.38500000000000001</v>
      </c>
      <c r="L40">
        <v>0.7</v>
      </c>
      <c r="M40">
        <v>1.6</v>
      </c>
      <c r="N40">
        <v>0.41699999999999998</v>
      </c>
      <c r="O40">
        <v>0</v>
      </c>
      <c r="P40">
        <v>0.1</v>
      </c>
      <c r="Q40">
        <v>0</v>
      </c>
      <c r="R40">
        <v>0.57699999999999996</v>
      </c>
      <c r="S40">
        <v>0.9</v>
      </c>
      <c r="T40">
        <v>1</v>
      </c>
      <c r="U40">
        <v>0.93300000000000005</v>
      </c>
      <c r="V40">
        <v>0.1</v>
      </c>
      <c r="W40">
        <v>0.5</v>
      </c>
      <c r="X40">
        <v>0.7</v>
      </c>
      <c r="Y40">
        <v>0.6</v>
      </c>
      <c r="Z40">
        <v>0.2</v>
      </c>
      <c r="AA40">
        <v>0.2</v>
      </c>
      <c r="AB40">
        <v>0.1</v>
      </c>
      <c r="AC40">
        <v>0.7</v>
      </c>
      <c r="AD40">
        <v>2.9</v>
      </c>
    </row>
    <row r="41" spans="1:30" ht="15.75" customHeight="1" x14ac:dyDescent="0.2">
      <c r="A41">
        <v>40</v>
      </c>
      <c r="B41" t="s">
        <v>148</v>
      </c>
      <c r="C41" t="s">
        <v>103</v>
      </c>
      <c r="D41">
        <v>35</v>
      </c>
      <c r="E41" t="s">
        <v>127</v>
      </c>
      <c r="F41">
        <v>43</v>
      </c>
      <c r="G41">
        <v>5</v>
      </c>
      <c r="H41">
        <v>19.5</v>
      </c>
      <c r="I41">
        <v>2.1</v>
      </c>
      <c r="J41">
        <v>5</v>
      </c>
      <c r="K41">
        <v>0.41899999999999998</v>
      </c>
      <c r="L41">
        <v>0.7</v>
      </c>
      <c r="M41">
        <v>2.2999999999999998</v>
      </c>
      <c r="N41">
        <v>0.30299999999999999</v>
      </c>
      <c r="O41">
        <v>1.4</v>
      </c>
      <c r="P41">
        <v>2.7</v>
      </c>
      <c r="Q41">
        <v>0.51700000000000002</v>
      </c>
      <c r="R41">
        <v>0.48799999999999999</v>
      </c>
      <c r="S41">
        <v>1.1000000000000001</v>
      </c>
      <c r="T41">
        <v>1.4</v>
      </c>
      <c r="U41">
        <v>0.79700000000000004</v>
      </c>
      <c r="V41">
        <v>0.7</v>
      </c>
      <c r="W41">
        <v>2.4</v>
      </c>
      <c r="X41">
        <v>3.1</v>
      </c>
      <c r="Y41">
        <v>2.9</v>
      </c>
      <c r="Z41">
        <v>0.6</v>
      </c>
      <c r="AA41">
        <v>0.4</v>
      </c>
      <c r="AB41">
        <v>1</v>
      </c>
      <c r="AC41">
        <v>1.8</v>
      </c>
      <c r="AD41">
        <v>6</v>
      </c>
    </row>
    <row r="42" spans="1:30" ht="15.75" customHeight="1" x14ac:dyDescent="0.2">
      <c r="A42">
        <v>41</v>
      </c>
      <c r="B42" t="s">
        <v>149</v>
      </c>
      <c r="C42" t="s">
        <v>112</v>
      </c>
      <c r="D42">
        <v>24</v>
      </c>
      <c r="E42" t="s">
        <v>150</v>
      </c>
      <c r="F42">
        <v>47</v>
      </c>
      <c r="G42">
        <v>35</v>
      </c>
      <c r="H42">
        <v>32.700000000000003</v>
      </c>
      <c r="I42">
        <v>4.5</v>
      </c>
      <c r="J42">
        <v>10.7</v>
      </c>
      <c r="K42">
        <v>0.41699999999999998</v>
      </c>
      <c r="L42">
        <v>1.7</v>
      </c>
      <c r="M42">
        <v>5.6</v>
      </c>
      <c r="N42">
        <v>0.307</v>
      </c>
      <c r="O42">
        <v>2.7</v>
      </c>
      <c r="P42">
        <v>5.0999999999999996</v>
      </c>
      <c r="Q42">
        <v>0.53800000000000003</v>
      </c>
      <c r="R42">
        <v>0.497</v>
      </c>
      <c r="S42">
        <v>2.5</v>
      </c>
      <c r="T42">
        <v>3.1</v>
      </c>
      <c r="U42">
        <v>0.81399999999999995</v>
      </c>
      <c r="V42">
        <v>2.6</v>
      </c>
      <c r="W42">
        <v>4</v>
      </c>
      <c r="X42">
        <v>6.6</v>
      </c>
      <c r="Y42">
        <v>1.5</v>
      </c>
      <c r="Z42">
        <v>0.9</v>
      </c>
      <c r="AA42">
        <v>0.1</v>
      </c>
      <c r="AB42">
        <v>0.9</v>
      </c>
      <c r="AC42">
        <v>1.6</v>
      </c>
      <c r="AD42">
        <v>13.2</v>
      </c>
    </row>
    <row r="43" spans="1:30" ht="15.75" customHeight="1" x14ac:dyDescent="0.2">
      <c r="A43">
        <v>42</v>
      </c>
      <c r="B43" t="s">
        <v>151</v>
      </c>
      <c r="C43" t="s">
        <v>29</v>
      </c>
      <c r="D43">
        <v>24</v>
      </c>
      <c r="E43" t="s">
        <v>110</v>
      </c>
      <c r="F43">
        <v>41</v>
      </c>
      <c r="G43">
        <v>31</v>
      </c>
      <c r="H43">
        <v>19.7</v>
      </c>
      <c r="I43">
        <v>2.7</v>
      </c>
      <c r="J43">
        <v>4.4000000000000004</v>
      </c>
      <c r="K43">
        <v>0.61499999999999999</v>
      </c>
      <c r="L43">
        <v>0</v>
      </c>
      <c r="M43">
        <v>0.2</v>
      </c>
      <c r="N43">
        <v>0.2</v>
      </c>
      <c r="O43">
        <v>2.6</v>
      </c>
      <c r="P43">
        <v>4.0999999999999996</v>
      </c>
      <c r="Q43">
        <v>0.63900000000000001</v>
      </c>
      <c r="R43">
        <v>0.62</v>
      </c>
      <c r="S43">
        <v>1.1000000000000001</v>
      </c>
      <c r="T43">
        <v>1.7</v>
      </c>
      <c r="U43">
        <v>0.67600000000000005</v>
      </c>
      <c r="V43">
        <v>2.2999999999999998</v>
      </c>
      <c r="W43">
        <v>3.7</v>
      </c>
      <c r="X43">
        <v>6.1</v>
      </c>
      <c r="Y43">
        <v>1.6</v>
      </c>
      <c r="Z43">
        <v>0.7</v>
      </c>
      <c r="AA43">
        <v>1.5</v>
      </c>
      <c r="AB43">
        <v>0.8</v>
      </c>
      <c r="AC43">
        <v>2.2000000000000002</v>
      </c>
      <c r="AD43">
        <v>6.5</v>
      </c>
    </row>
    <row r="44" spans="1:30" ht="15.75" customHeight="1" x14ac:dyDescent="0.2">
      <c r="A44">
        <v>43</v>
      </c>
      <c r="B44" t="s">
        <v>152</v>
      </c>
      <c r="C44" t="s">
        <v>92</v>
      </c>
      <c r="D44">
        <v>24</v>
      </c>
      <c r="E44" t="s">
        <v>153</v>
      </c>
      <c r="F44">
        <v>1</v>
      </c>
      <c r="G44">
        <v>0</v>
      </c>
      <c r="H44">
        <v>3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ht="15.75" customHeight="1" x14ac:dyDescent="0.2">
      <c r="A45">
        <v>44</v>
      </c>
      <c r="B45" t="s">
        <v>154</v>
      </c>
      <c r="C45" t="s">
        <v>29</v>
      </c>
      <c r="D45">
        <v>31</v>
      </c>
      <c r="E45" t="s">
        <v>95</v>
      </c>
      <c r="F45">
        <v>30</v>
      </c>
      <c r="G45">
        <v>27</v>
      </c>
      <c r="H45">
        <v>23.9</v>
      </c>
      <c r="I45">
        <v>2.2000000000000002</v>
      </c>
      <c r="J45">
        <v>4</v>
      </c>
      <c r="K45">
        <v>0.56299999999999994</v>
      </c>
      <c r="L45">
        <v>0</v>
      </c>
      <c r="M45">
        <v>0</v>
      </c>
      <c r="O45">
        <v>2.2000000000000002</v>
      </c>
      <c r="P45">
        <v>4</v>
      </c>
      <c r="Q45">
        <v>0.56299999999999994</v>
      </c>
      <c r="R45">
        <v>0.56299999999999994</v>
      </c>
      <c r="S45">
        <v>0.7</v>
      </c>
      <c r="T45">
        <v>1.5</v>
      </c>
      <c r="U45">
        <v>0.47799999999999998</v>
      </c>
      <c r="V45">
        <v>1.9</v>
      </c>
      <c r="W45">
        <v>4.5</v>
      </c>
      <c r="X45">
        <v>6.4</v>
      </c>
      <c r="Y45">
        <v>1.7</v>
      </c>
      <c r="Z45">
        <v>0.3</v>
      </c>
      <c r="AA45">
        <v>1.1000000000000001</v>
      </c>
      <c r="AB45">
        <v>1.3</v>
      </c>
      <c r="AC45">
        <v>2.7</v>
      </c>
      <c r="AD45">
        <v>5.2</v>
      </c>
    </row>
    <row r="46" spans="1:30" ht="15.75" customHeight="1" x14ac:dyDescent="0.2">
      <c r="A46">
        <v>45</v>
      </c>
      <c r="B46" t="s">
        <v>155</v>
      </c>
      <c r="C46" t="s">
        <v>103</v>
      </c>
      <c r="D46">
        <v>20</v>
      </c>
      <c r="E46" t="s">
        <v>110</v>
      </c>
      <c r="F46">
        <v>45</v>
      </c>
      <c r="G46">
        <v>29</v>
      </c>
      <c r="H46">
        <v>19.399999999999999</v>
      </c>
      <c r="I46">
        <v>1.9</v>
      </c>
      <c r="J46">
        <v>3.9</v>
      </c>
      <c r="K46">
        <v>0.497</v>
      </c>
      <c r="L46">
        <v>0.5</v>
      </c>
      <c r="M46">
        <v>1.4</v>
      </c>
      <c r="N46">
        <v>0.38100000000000001</v>
      </c>
      <c r="O46">
        <v>1.4</v>
      </c>
      <c r="P46">
        <v>2.5</v>
      </c>
      <c r="Q46">
        <v>0.56299999999999994</v>
      </c>
      <c r="R46">
        <v>0.56599999999999995</v>
      </c>
      <c r="S46">
        <v>0.9</v>
      </c>
      <c r="T46">
        <v>1.4</v>
      </c>
      <c r="U46">
        <v>0.65600000000000003</v>
      </c>
      <c r="V46">
        <v>0.5</v>
      </c>
      <c r="W46">
        <v>1.8</v>
      </c>
      <c r="X46">
        <v>2.2999999999999998</v>
      </c>
      <c r="Y46">
        <v>1.7</v>
      </c>
      <c r="Z46">
        <v>0.6</v>
      </c>
      <c r="AA46">
        <v>0.4</v>
      </c>
      <c r="AB46">
        <v>0.9</v>
      </c>
      <c r="AC46">
        <v>2</v>
      </c>
      <c r="AD46">
        <v>5.3</v>
      </c>
    </row>
    <row r="47" spans="1:30" ht="15.75" customHeight="1" x14ac:dyDescent="0.2">
      <c r="A47">
        <v>46</v>
      </c>
      <c r="B47" t="s">
        <v>156</v>
      </c>
      <c r="C47" t="s">
        <v>112</v>
      </c>
      <c r="D47">
        <v>24</v>
      </c>
      <c r="E47" t="s">
        <v>123</v>
      </c>
      <c r="F47">
        <v>17</v>
      </c>
      <c r="G47">
        <v>0</v>
      </c>
      <c r="H47">
        <v>6.6</v>
      </c>
      <c r="I47">
        <v>0.6</v>
      </c>
      <c r="J47">
        <v>1.2</v>
      </c>
      <c r="K47">
        <v>0.47599999999999998</v>
      </c>
      <c r="L47">
        <v>0.2</v>
      </c>
      <c r="M47">
        <v>0.5</v>
      </c>
      <c r="N47">
        <v>0.44400000000000001</v>
      </c>
      <c r="O47">
        <v>0.4</v>
      </c>
      <c r="P47">
        <v>0.7</v>
      </c>
      <c r="Q47">
        <v>0.5</v>
      </c>
      <c r="R47">
        <v>0.57099999999999995</v>
      </c>
      <c r="S47">
        <v>0.4</v>
      </c>
      <c r="T47">
        <v>0.6</v>
      </c>
      <c r="U47">
        <v>0.6</v>
      </c>
      <c r="V47">
        <v>0.3</v>
      </c>
      <c r="W47">
        <v>0.9</v>
      </c>
      <c r="X47">
        <v>1.2</v>
      </c>
      <c r="Y47">
        <v>0.4</v>
      </c>
      <c r="Z47">
        <v>0.2</v>
      </c>
      <c r="AA47">
        <v>0.2</v>
      </c>
      <c r="AB47">
        <v>0.1</v>
      </c>
      <c r="AC47">
        <v>0.7</v>
      </c>
      <c r="AD47">
        <v>1.8</v>
      </c>
    </row>
    <row r="48" spans="1:30" ht="15.75" customHeight="1" x14ac:dyDescent="0.2">
      <c r="A48">
        <v>47</v>
      </c>
      <c r="B48" t="s">
        <v>157</v>
      </c>
      <c r="C48" t="s">
        <v>92</v>
      </c>
      <c r="D48">
        <v>31</v>
      </c>
      <c r="E48" t="s">
        <v>150</v>
      </c>
      <c r="F48">
        <v>45</v>
      </c>
      <c r="G48">
        <v>6</v>
      </c>
      <c r="H48">
        <v>28.4</v>
      </c>
      <c r="I48">
        <v>6.1</v>
      </c>
      <c r="J48">
        <v>14.1</v>
      </c>
      <c r="K48">
        <v>0.43099999999999999</v>
      </c>
      <c r="L48">
        <v>3.1</v>
      </c>
      <c r="M48">
        <v>8.4</v>
      </c>
      <c r="N48">
        <v>0.371</v>
      </c>
      <c r="O48">
        <v>2.9</v>
      </c>
      <c r="P48">
        <v>5.6</v>
      </c>
      <c r="Q48">
        <v>0.52</v>
      </c>
      <c r="R48">
        <v>0.54200000000000004</v>
      </c>
      <c r="S48">
        <v>1.9</v>
      </c>
      <c r="T48">
        <v>2.1</v>
      </c>
      <c r="U48">
        <v>0.90300000000000002</v>
      </c>
      <c r="V48">
        <v>0.5</v>
      </c>
      <c r="W48">
        <v>2.6</v>
      </c>
      <c r="X48">
        <v>3.1</v>
      </c>
      <c r="Y48">
        <v>2.6</v>
      </c>
      <c r="Z48">
        <v>1.3</v>
      </c>
      <c r="AA48">
        <v>0.2</v>
      </c>
      <c r="AB48">
        <v>1.2</v>
      </c>
      <c r="AC48">
        <v>2.4</v>
      </c>
      <c r="AD48">
        <v>17.100000000000001</v>
      </c>
    </row>
    <row r="49" spans="1:30" ht="15.75" customHeight="1" x14ac:dyDescent="0.2">
      <c r="A49">
        <v>48</v>
      </c>
      <c r="B49" t="s">
        <v>158</v>
      </c>
      <c r="C49" t="s">
        <v>84</v>
      </c>
      <c r="D49">
        <v>34</v>
      </c>
      <c r="E49" t="s">
        <v>159</v>
      </c>
      <c r="F49">
        <v>26</v>
      </c>
      <c r="G49">
        <v>25</v>
      </c>
      <c r="H49">
        <v>33</v>
      </c>
      <c r="I49">
        <v>7.2</v>
      </c>
      <c r="J49">
        <v>15.4</v>
      </c>
      <c r="K49">
        <v>0.46800000000000003</v>
      </c>
      <c r="L49">
        <v>3</v>
      </c>
      <c r="M49">
        <v>7.3</v>
      </c>
      <c r="N49">
        <v>0.41399999999999998</v>
      </c>
      <c r="O49">
        <v>4.2</v>
      </c>
      <c r="P49">
        <v>8</v>
      </c>
      <c r="Q49">
        <v>0.51700000000000002</v>
      </c>
      <c r="R49">
        <v>0.56599999999999995</v>
      </c>
      <c r="S49">
        <v>2.9</v>
      </c>
      <c r="T49">
        <v>3.8</v>
      </c>
      <c r="U49">
        <v>0.76500000000000001</v>
      </c>
      <c r="V49">
        <v>0.5</v>
      </c>
      <c r="W49">
        <v>2.9</v>
      </c>
      <c r="X49">
        <v>3.4</v>
      </c>
      <c r="Y49">
        <v>2.5</v>
      </c>
      <c r="Z49">
        <v>0.9</v>
      </c>
      <c r="AA49">
        <v>0.1</v>
      </c>
      <c r="AB49">
        <v>2.2000000000000002</v>
      </c>
      <c r="AC49">
        <v>2.1</v>
      </c>
      <c r="AD49">
        <v>20.3</v>
      </c>
    </row>
    <row r="50" spans="1:30" ht="15.75" customHeight="1" x14ac:dyDescent="0.2">
      <c r="A50">
        <v>49</v>
      </c>
      <c r="B50" t="s">
        <v>160</v>
      </c>
      <c r="C50" t="s">
        <v>84</v>
      </c>
      <c r="D50">
        <v>24</v>
      </c>
      <c r="E50" t="s">
        <v>99</v>
      </c>
      <c r="F50">
        <v>12</v>
      </c>
      <c r="G50">
        <v>0</v>
      </c>
      <c r="H50">
        <v>7.2</v>
      </c>
      <c r="I50">
        <v>1.4</v>
      </c>
      <c r="J50">
        <v>1.9</v>
      </c>
      <c r="K50">
        <v>0.73899999999999999</v>
      </c>
      <c r="L50">
        <v>0.3</v>
      </c>
      <c r="M50">
        <v>0.4</v>
      </c>
      <c r="N50">
        <v>0.6</v>
      </c>
      <c r="O50">
        <v>1.2</v>
      </c>
      <c r="P50">
        <v>1.5</v>
      </c>
      <c r="Q50">
        <v>0.77800000000000002</v>
      </c>
      <c r="R50">
        <v>0.80400000000000005</v>
      </c>
      <c r="S50">
        <v>0.3</v>
      </c>
      <c r="T50">
        <v>0.4</v>
      </c>
      <c r="U50">
        <v>0.8</v>
      </c>
      <c r="V50">
        <v>0.8</v>
      </c>
      <c r="W50">
        <v>1.5</v>
      </c>
      <c r="X50">
        <v>2.2999999999999998</v>
      </c>
      <c r="Y50">
        <v>0.5</v>
      </c>
      <c r="Z50">
        <v>0.3</v>
      </c>
      <c r="AA50">
        <v>0.5</v>
      </c>
      <c r="AB50">
        <v>0.5</v>
      </c>
      <c r="AC50">
        <v>0.8</v>
      </c>
      <c r="AD50">
        <v>3.4</v>
      </c>
    </row>
    <row r="51" spans="1:30" ht="15.75" customHeight="1" x14ac:dyDescent="0.2">
      <c r="A51">
        <v>50</v>
      </c>
      <c r="B51" t="s">
        <v>161</v>
      </c>
      <c r="C51" t="s">
        <v>29</v>
      </c>
      <c r="D51">
        <v>25</v>
      </c>
      <c r="E51" t="s">
        <v>107</v>
      </c>
      <c r="F51">
        <v>2</v>
      </c>
      <c r="G51">
        <v>0</v>
      </c>
      <c r="H51">
        <v>1.5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  <c r="S51">
        <v>0</v>
      </c>
      <c r="T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0.5</v>
      </c>
      <c r="AD51">
        <v>0</v>
      </c>
    </row>
    <row r="52" spans="1:30" ht="15.75" customHeight="1" x14ac:dyDescent="0.2">
      <c r="A52">
        <v>51</v>
      </c>
      <c r="B52" t="s">
        <v>162</v>
      </c>
      <c r="C52" t="s">
        <v>103</v>
      </c>
      <c r="D52">
        <v>27</v>
      </c>
      <c r="E52" t="s">
        <v>99</v>
      </c>
      <c r="F52">
        <v>39</v>
      </c>
      <c r="G52">
        <v>39</v>
      </c>
      <c r="H52">
        <v>36.200000000000003</v>
      </c>
      <c r="I52">
        <v>9.9</v>
      </c>
      <c r="J52">
        <v>19.8</v>
      </c>
      <c r="K52">
        <v>0.502</v>
      </c>
      <c r="L52">
        <v>2.2999999999999998</v>
      </c>
      <c r="M52">
        <v>5.9</v>
      </c>
      <c r="N52">
        <v>0.38800000000000001</v>
      </c>
      <c r="O52">
        <v>7.6</v>
      </c>
      <c r="P52">
        <v>13.9</v>
      </c>
      <c r="Q52">
        <v>0.55100000000000005</v>
      </c>
      <c r="R52">
        <v>0.56000000000000005</v>
      </c>
      <c r="S52">
        <v>6.1</v>
      </c>
      <c r="T52">
        <v>6.9</v>
      </c>
      <c r="U52">
        <v>0.878</v>
      </c>
      <c r="V52">
        <v>0.7</v>
      </c>
      <c r="W52">
        <v>4.2</v>
      </c>
      <c r="X52">
        <v>4.9000000000000004</v>
      </c>
      <c r="Y52">
        <v>7.3</v>
      </c>
      <c r="Z52">
        <v>0.9</v>
      </c>
      <c r="AA52">
        <v>0.4</v>
      </c>
      <c r="AB52">
        <v>2.7</v>
      </c>
      <c r="AC52">
        <v>3</v>
      </c>
      <c r="AD52">
        <v>28.3</v>
      </c>
    </row>
    <row r="53" spans="1:30" ht="15.75" customHeight="1" x14ac:dyDescent="0.2">
      <c r="A53">
        <v>52</v>
      </c>
      <c r="B53" t="s">
        <v>163</v>
      </c>
      <c r="C53" t="s">
        <v>112</v>
      </c>
      <c r="D53">
        <v>22</v>
      </c>
      <c r="E53" t="s">
        <v>164</v>
      </c>
      <c r="F53">
        <v>12</v>
      </c>
      <c r="G53">
        <v>0</v>
      </c>
      <c r="H53">
        <v>8.3000000000000007</v>
      </c>
      <c r="I53">
        <v>1.7</v>
      </c>
      <c r="J53">
        <v>4.0999999999999996</v>
      </c>
      <c r="K53">
        <v>0.40799999999999997</v>
      </c>
      <c r="L53">
        <v>0.5</v>
      </c>
      <c r="M53">
        <v>1.4</v>
      </c>
      <c r="N53">
        <v>0.35299999999999998</v>
      </c>
      <c r="O53">
        <v>1.2</v>
      </c>
      <c r="P53">
        <v>2.7</v>
      </c>
      <c r="Q53">
        <v>0.438</v>
      </c>
      <c r="R53">
        <v>0.46899999999999997</v>
      </c>
      <c r="S53">
        <v>0.6</v>
      </c>
      <c r="T53">
        <v>0.7</v>
      </c>
      <c r="U53">
        <v>0.875</v>
      </c>
      <c r="V53">
        <v>0.6</v>
      </c>
      <c r="W53">
        <v>0.6</v>
      </c>
      <c r="X53">
        <v>1.2</v>
      </c>
      <c r="Y53">
        <v>0.4</v>
      </c>
      <c r="Z53">
        <v>0.2</v>
      </c>
      <c r="AA53">
        <v>0.2</v>
      </c>
      <c r="AB53">
        <v>0.3</v>
      </c>
      <c r="AC53">
        <v>1.1000000000000001</v>
      </c>
      <c r="AD53">
        <v>4.4000000000000004</v>
      </c>
    </row>
    <row r="54" spans="1:30" ht="15.75" customHeight="1" x14ac:dyDescent="0.2">
      <c r="A54">
        <v>53</v>
      </c>
      <c r="B54" t="s">
        <v>165</v>
      </c>
      <c r="C54" t="s">
        <v>84</v>
      </c>
      <c r="D54">
        <v>31</v>
      </c>
      <c r="E54" t="s">
        <v>88</v>
      </c>
      <c r="F54">
        <v>44</v>
      </c>
      <c r="G54">
        <v>0</v>
      </c>
      <c r="H54">
        <v>14</v>
      </c>
      <c r="I54">
        <v>2.1</v>
      </c>
      <c r="J54">
        <v>4.4000000000000004</v>
      </c>
      <c r="K54">
        <v>0.47699999999999998</v>
      </c>
      <c r="L54">
        <v>0.6</v>
      </c>
      <c r="M54">
        <v>2</v>
      </c>
      <c r="N54">
        <v>0.32600000000000001</v>
      </c>
      <c r="O54">
        <v>1.5</v>
      </c>
      <c r="P54">
        <v>2.4</v>
      </c>
      <c r="Q54">
        <v>0.59799999999999998</v>
      </c>
      <c r="R54">
        <v>0.54900000000000004</v>
      </c>
      <c r="S54">
        <v>1.3</v>
      </c>
      <c r="T54">
        <v>1.8</v>
      </c>
      <c r="U54">
        <v>0.753</v>
      </c>
      <c r="V54">
        <v>1.2</v>
      </c>
      <c r="W54">
        <v>2.8</v>
      </c>
      <c r="X54">
        <v>4</v>
      </c>
      <c r="Y54">
        <v>0.4</v>
      </c>
      <c r="Z54">
        <v>0.3</v>
      </c>
      <c r="AA54">
        <v>0.4</v>
      </c>
      <c r="AB54">
        <v>0.5</v>
      </c>
      <c r="AC54">
        <v>1.4</v>
      </c>
      <c r="AD54">
        <v>6.1</v>
      </c>
    </row>
    <row r="55" spans="1:30" ht="15.75" customHeight="1" x14ac:dyDescent="0.2">
      <c r="A55">
        <v>54</v>
      </c>
      <c r="B55" t="s">
        <v>166</v>
      </c>
      <c r="C55" t="s">
        <v>92</v>
      </c>
      <c r="D55">
        <v>23</v>
      </c>
      <c r="E55" t="s">
        <v>123</v>
      </c>
      <c r="F55">
        <v>12</v>
      </c>
      <c r="G55">
        <v>0</v>
      </c>
      <c r="H55">
        <v>6.1</v>
      </c>
      <c r="I55">
        <v>1.3</v>
      </c>
      <c r="J55">
        <v>3.1</v>
      </c>
      <c r="K55">
        <v>0.432</v>
      </c>
      <c r="L55">
        <v>1</v>
      </c>
      <c r="M55">
        <v>2.2999999999999998</v>
      </c>
      <c r="N55">
        <v>0.44400000000000001</v>
      </c>
      <c r="O55">
        <v>0.3</v>
      </c>
      <c r="P55">
        <v>0.8</v>
      </c>
      <c r="Q55">
        <v>0.4</v>
      </c>
      <c r="R55">
        <v>0.59499999999999997</v>
      </c>
      <c r="S55">
        <v>0.1</v>
      </c>
      <c r="T55">
        <v>0.2</v>
      </c>
      <c r="U55">
        <v>0.5</v>
      </c>
      <c r="V55">
        <v>0.1</v>
      </c>
      <c r="W55">
        <v>0.7</v>
      </c>
      <c r="X55">
        <v>0.8</v>
      </c>
      <c r="Y55">
        <v>0.5</v>
      </c>
      <c r="Z55">
        <v>0</v>
      </c>
      <c r="AA55">
        <v>0.1</v>
      </c>
      <c r="AB55">
        <v>0.1</v>
      </c>
      <c r="AC55">
        <v>0.3</v>
      </c>
      <c r="AD55">
        <v>3.8</v>
      </c>
    </row>
    <row r="56" spans="1:30" ht="15.75" customHeight="1" x14ac:dyDescent="0.2">
      <c r="A56">
        <v>55</v>
      </c>
      <c r="B56" t="s">
        <v>167</v>
      </c>
      <c r="C56" t="s">
        <v>103</v>
      </c>
      <c r="D56">
        <v>24</v>
      </c>
      <c r="E56" t="s">
        <v>118</v>
      </c>
      <c r="F56">
        <v>6</v>
      </c>
      <c r="G56">
        <v>0</v>
      </c>
      <c r="H56">
        <v>9.5</v>
      </c>
      <c r="I56">
        <v>0.8</v>
      </c>
      <c r="J56">
        <v>3.5</v>
      </c>
      <c r="K56">
        <v>0.23799999999999999</v>
      </c>
      <c r="L56">
        <v>0</v>
      </c>
      <c r="M56">
        <v>1.3</v>
      </c>
      <c r="N56">
        <v>0</v>
      </c>
      <c r="O56">
        <v>0.8</v>
      </c>
      <c r="P56">
        <v>2.2000000000000002</v>
      </c>
      <c r="Q56">
        <v>0.38500000000000001</v>
      </c>
      <c r="R56">
        <v>0.23799999999999999</v>
      </c>
      <c r="S56">
        <v>0</v>
      </c>
      <c r="T56">
        <v>0</v>
      </c>
      <c r="V56">
        <v>0.3</v>
      </c>
      <c r="W56">
        <v>1.3</v>
      </c>
      <c r="X56">
        <v>1.7</v>
      </c>
      <c r="Y56">
        <v>1.3</v>
      </c>
      <c r="Z56">
        <v>0</v>
      </c>
      <c r="AA56">
        <v>0</v>
      </c>
      <c r="AB56">
        <v>1.3</v>
      </c>
      <c r="AC56">
        <v>0.5</v>
      </c>
      <c r="AD56">
        <v>1.7</v>
      </c>
    </row>
    <row r="57" spans="1:30" ht="15.75" customHeight="1" x14ac:dyDescent="0.2">
      <c r="A57">
        <v>56</v>
      </c>
      <c r="B57" t="s">
        <v>168</v>
      </c>
      <c r="C57" t="s">
        <v>103</v>
      </c>
      <c r="D57">
        <v>20</v>
      </c>
      <c r="E57" t="s">
        <v>133</v>
      </c>
      <c r="F57">
        <v>43</v>
      </c>
      <c r="G57">
        <v>21</v>
      </c>
      <c r="H57">
        <v>20.8</v>
      </c>
      <c r="I57">
        <v>3.4</v>
      </c>
      <c r="J57">
        <v>7.8</v>
      </c>
      <c r="K57">
        <v>0.434</v>
      </c>
      <c r="L57">
        <v>0.9</v>
      </c>
      <c r="M57">
        <v>3</v>
      </c>
      <c r="N57">
        <v>0.30499999999999999</v>
      </c>
      <c r="O57">
        <v>2.4</v>
      </c>
      <c r="P57">
        <v>4.7</v>
      </c>
      <c r="Q57">
        <v>0.51700000000000002</v>
      </c>
      <c r="R57">
        <v>0.49399999999999999</v>
      </c>
      <c r="S57">
        <v>0.6</v>
      </c>
      <c r="T57">
        <v>0.6</v>
      </c>
      <c r="U57">
        <v>0.92600000000000005</v>
      </c>
      <c r="V57">
        <v>0.3</v>
      </c>
      <c r="W57">
        <v>1.7</v>
      </c>
      <c r="X57">
        <v>2</v>
      </c>
      <c r="Y57">
        <v>2.2999999999999998</v>
      </c>
      <c r="Z57">
        <v>0.4</v>
      </c>
      <c r="AA57">
        <v>0.1</v>
      </c>
      <c r="AB57">
        <v>1.2</v>
      </c>
      <c r="AC57">
        <v>1.2</v>
      </c>
      <c r="AD57">
        <v>8.3000000000000007</v>
      </c>
    </row>
    <row r="58" spans="1:30" ht="15.75" customHeight="1" x14ac:dyDescent="0.2">
      <c r="A58">
        <v>57</v>
      </c>
      <c r="B58" t="s">
        <v>169</v>
      </c>
      <c r="C58" t="s">
        <v>92</v>
      </c>
      <c r="D58">
        <v>22</v>
      </c>
      <c r="E58" t="s">
        <v>170</v>
      </c>
      <c r="F58">
        <v>49</v>
      </c>
      <c r="G58">
        <v>0</v>
      </c>
      <c r="H58">
        <v>18.8</v>
      </c>
      <c r="I58">
        <v>2.6</v>
      </c>
      <c r="J58">
        <v>5.8</v>
      </c>
      <c r="K58">
        <v>0.44900000000000001</v>
      </c>
      <c r="L58">
        <v>0.7</v>
      </c>
      <c r="M58">
        <v>1.9</v>
      </c>
      <c r="N58">
        <v>0.36299999999999999</v>
      </c>
      <c r="O58">
        <v>1.9</v>
      </c>
      <c r="P58">
        <v>4</v>
      </c>
      <c r="Q58">
        <v>0.49</v>
      </c>
      <c r="R58">
        <v>0.50700000000000001</v>
      </c>
      <c r="S58">
        <v>1.2</v>
      </c>
      <c r="T58">
        <v>1.7</v>
      </c>
      <c r="U58">
        <v>0.73199999999999998</v>
      </c>
      <c r="V58">
        <v>0.8</v>
      </c>
      <c r="W58">
        <v>2.8</v>
      </c>
      <c r="X58">
        <v>3.6</v>
      </c>
      <c r="Y58">
        <v>1.4</v>
      </c>
      <c r="Z58">
        <v>0.4</v>
      </c>
      <c r="AA58">
        <v>0.4</v>
      </c>
      <c r="AB58">
        <v>0.7</v>
      </c>
      <c r="AC58">
        <v>1.5</v>
      </c>
      <c r="AD58">
        <v>7.1</v>
      </c>
    </row>
    <row r="59" spans="1:30" ht="15.75" customHeight="1" x14ac:dyDescent="0.2">
      <c r="A59">
        <v>58</v>
      </c>
      <c r="B59" t="s">
        <v>171</v>
      </c>
      <c r="C59" t="s">
        <v>112</v>
      </c>
      <c r="D59">
        <v>27</v>
      </c>
      <c r="E59" t="s">
        <v>172</v>
      </c>
      <c r="F59">
        <v>47</v>
      </c>
      <c r="G59">
        <v>47</v>
      </c>
      <c r="H59">
        <v>35.1</v>
      </c>
      <c r="I59">
        <v>7.7</v>
      </c>
      <c r="J59">
        <v>16.899999999999999</v>
      </c>
      <c r="K59">
        <v>0.45500000000000002</v>
      </c>
      <c r="L59">
        <v>2.4</v>
      </c>
      <c r="M59">
        <v>6.6</v>
      </c>
      <c r="N59">
        <v>0.36899999999999999</v>
      </c>
      <c r="O59">
        <v>5.3</v>
      </c>
      <c r="P59">
        <v>10.3</v>
      </c>
      <c r="Q59">
        <v>0.51</v>
      </c>
      <c r="R59">
        <v>0.52700000000000002</v>
      </c>
      <c r="S59">
        <v>4.0999999999999996</v>
      </c>
      <c r="T59">
        <v>5</v>
      </c>
      <c r="U59">
        <v>0.82499999999999996</v>
      </c>
      <c r="V59">
        <v>0.9</v>
      </c>
      <c r="W59">
        <v>4.2</v>
      </c>
      <c r="X59">
        <v>5</v>
      </c>
      <c r="Y59">
        <v>3.7</v>
      </c>
      <c r="Z59">
        <v>1</v>
      </c>
      <c r="AA59">
        <v>0.4</v>
      </c>
      <c r="AB59">
        <v>2.2999999999999998</v>
      </c>
      <c r="AC59">
        <v>1.7</v>
      </c>
      <c r="AD59">
        <v>21.9</v>
      </c>
    </row>
    <row r="60" spans="1:30" ht="15.75" customHeight="1" x14ac:dyDescent="0.2">
      <c r="A60">
        <v>59</v>
      </c>
      <c r="B60" t="s">
        <v>173</v>
      </c>
      <c r="C60" t="s">
        <v>112</v>
      </c>
      <c r="D60">
        <v>25</v>
      </c>
      <c r="E60" t="s">
        <v>123</v>
      </c>
      <c r="F60">
        <v>35</v>
      </c>
      <c r="G60">
        <v>33</v>
      </c>
      <c r="H60">
        <v>37.200000000000003</v>
      </c>
      <c r="I60">
        <v>8</v>
      </c>
      <c r="J60">
        <v>17.399999999999999</v>
      </c>
      <c r="K60">
        <v>0.46200000000000002</v>
      </c>
      <c r="L60">
        <v>2.4</v>
      </c>
      <c r="M60">
        <v>6.7</v>
      </c>
      <c r="N60">
        <v>0.35899999999999999</v>
      </c>
      <c r="O60">
        <v>5.6</v>
      </c>
      <c r="P60">
        <v>10.7</v>
      </c>
      <c r="Q60">
        <v>0.52700000000000002</v>
      </c>
      <c r="R60">
        <v>0.53100000000000003</v>
      </c>
      <c r="S60">
        <v>2.7</v>
      </c>
      <c r="T60">
        <v>3.1</v>
      </c>
      <c r="U60">
        <v>0.86099999999999999</v>
      </c>
      <c r="V60">
        <v>0.8</v>
      </c>
      <c r="W60">
        <v>6.7</v>
      </c>
      <c r="X60">
        <v>7.5</v>
      </c>
      <c r="Y60">
        <v>3.1</v>
      </c>
      <c r="Z60">
        <v>1.1000000000000001</v>
      </c>
      <c r="AA60">
        <v>0.6</v>
      </c>
      <c r="AB60">
        <v>2</v>
      </c>
      <c r="AC60">
        <v>1.9</v>
      </c>
      <c r="AD60">
        <v>21.1</v>
      </c>
    </row>
    <row r="61" spans="1:30" ht="15.75" customHeight="1" x14ac:dyDescent="0.2">
      <c r="A61">
        <v>60</v>
      </c>
      <c r="B61" t="s">
        <v>174</v>
      </c>
      <c r="C61" t="s">
        <v>112</v>
      </c>
      <c r="D61">
        <v>25</v>
      </c>
      <c r="E61" t="s">
        <v>131</v>
      </c>
      <c r="F61">
        <v>30</v>
      </c>
      <c r="G61">
        <v>0</v>
      </c>
      <c r="H61">
        <v>11.7</v>
      </c>
      <c r="I61">
        <v>1.4</v>
      </c>
      <c r="J61">
        <v>2.9</v>
      </c>
      <c r="K61">
        <v>0.46600000000000003</v>
      </c>
      <c r="L61">
        <v>0.3</v>
      </c>
      <c r="M61">
        <v>1.2</v>
      </c>
      <c r="N61">
        <v>0.28599999999999998</v>
      </c>
      <c r="O61">
        <v>1</v>
      </c>
      <c r="P61">
        <v>1.8</v>
      </c>
      <c r="Q61">
        <v>0.58499999999999996</v>
      </c>
      <c r="R61">
        <v>0.52300000000000002</v>
      </c>
      <c r="S61">
        <v>0.9</v>
      </c>
      <c r="T61">
        <v>1.3</v>
      </c>
      <c r="U61">
        <v>0.67500000000000004</v>
      </c>
      <c r="V61">
        <v>1.1000000000000001</v>
      </c>
      <c r="W61">
        <v>2</v>
      </c>
      <c r="X61">
        <v>3.1</v>
      </c>
      <c r="Y61">
        <v>0.6</v>
      </c>
      <c r="Z61">
        <v>0.4</v>
      </c>
      <c r="AA61">
        <v>0.1</v>
      </c>
      <c r="AB61">
        <v>0.3</v>
      </c>
      <c r="AC61">
        <v>1.2</v>
      </c>
      <c r="AD61">
        <v>4</v>
      </c>
    </row>
    <row r="62" spans="1:30" ht="15.75" customHeight="1" x14ac:dyDescent="0.2">
      <c r="A62">
        <v>61</v>
      </c>
      <c r="B62" t="s">
        <v>175</v>
      </c>
      <c r="C62" t="s">
        <v>103</v>
      </c>
      <c r="D62">
        <v>31</v>
      </c>
      <c r="E62" t="s">
        <v>118</v>
      </c>
      <c r="F62">
        <v>38</v>
      </c>
      <c r="G62">
        <v>24</v>
      </c>
      <c r="H62">
        <v>28.6</v>
      </c>
      <c r="I62">
        <v>5.6</v>
      </c>
      <c r="J62">
        <v>12.7</v>
      </c>
      <c r="K62">
        <v>0.441</v>
      </c>
      <c r="L62">
        <v>2.2000000000000002</v>
      </c>
      <c r="M62">
        <v>5.2</v>
      </c>
      <c r="N62">
        <v>0.41599999999999998</v>
      </c>
      <c r="O62">
        <v>3.4</v>
      </c>
      <c r="P62">
        <v>7.5</v>
      </c>
      <c r="Q62">
        <v>0.45800000000000002</v>
      </c>
      <c r="R62">
        <v>0.52600000000000002</v>
      </c>
      <c r="S62">
        <v>2.5</v>
      </c>
      <c r="T62">
        <v>3</v>
      </c>
      <c r="U62">
        <v>0.83199999999999996</v>
      </c>
      <c r="V62">
        <v>0.7</v>
      </c>
      <c r="W62">
        <v>3</v>
      </c>
      <c r="X62">
        <v>3.7</v>
      </c>
      <c r="Y62">
        <v>5.5</v>
      </c>
      <c r="Z62">
        <v>0.7</v>
      </c>
      <c r="AA62">
        <v>0.2</v>
      </c>
      <c r="AB62">
        <v>1.6</v>
      </c>
      <c r="AC62">
        <v>1.5</v>
      </c>
      <c r="AD62">
        <v>15.8</v>
      </c>
    </row>
    <row r="63" spans="1:30" ht="15.75" customHeight="1" x14ac:dyDescent="0.2">
      <c r="A63">
        <v>62</v>
      </c>
      <c r="B63" t="s">
        <v>176</v>
      </c>
      <c r="C63" t="s">
        <v>103</v>
      </c>
      <c r="D63">
        <v>25</v>
      </c>
      <c r="E63" t="s">
        <v>172</v>
      </c>
      <c r="F63">
        <v>10</v>
      </c>
      <c r="G63">
        <v>0</v>
      </c>
      <c r="H63">
        <v>10.4</v>
      </c>
      <c r="I63">
        <v>1.5</v>
      </c>
      <c r="J63">
        <v>4.5999999999999996</v>
      </c>
      <c r="K63">
        <v>0.32600000000000001</v>
      </c>
      <c r="L63">
        <v>1.1000000000000001</v>
      </c>
      <c r="M63">
        <v>3.2</v>
      </c>
      <c r="N63">
        <v>0.34399999999999997</v>
      </c>
      <c r="O63">
        <v>0.4</v>
      </c>
      <c r="P63">
        <v>1.4</v>
      </c>
      <c r="Q63">
        <v>0.28599999999999998</v>
      </c>
      <c r="R63">
        <v>0.44600000000000001</v>
      </c>
      <c r="S63">
        <v>0.1</v>
      </c>
      <c r="T63">
        <v>0.2</v>
      </c>
      <c r="U63">
        <v>0.5</v>
      </c>
      <c r="V63">
        <v>0.7</v>
      </c>
      <c r="W63">
        <v>1.1000000000000001</v>
      </c>
      <c r="X63">
        <v>1.8</v>
      </c>
      <c r="Y63">
        <v>0.5</v>
      </c>
      <c r="Z63">
        <v>0.1</v>
      </c>
      <c r="AA63">
        <v>0.1</v>
      </c>
      <c r="AB63">
        <v>0.3</v>
      </c>
      <c r="AC63">
        <v>0.3</v>
      </c>
      <c r="AD63">
        <v>4.2</v>
      </c>
    </row>
    <row r="64" spans="1:30" ht="15.75" customHeight="1" x14ac:dyDescent="0.2">
      <c r="A64">
        <v>63</v>
      </c>
      <c r="B64" t="s">
        <v>177</v>
      </c>
      <c r="C64" t="s">
        <v>112</v>
      </c>
      <c r="D64">
        <v>28</v>
      </c>
      <c r="E64" t="s">
        <v>178</v>
      </c>
      <c r="F64">
        <v>38</v>
      </c>
      <c r="G64">
        <v>38</v>
      </c>
      <c r="H64">
        <v>31.4</v>
      </c>
      <c r="I64">
        <v>5.0999999999999996</v>
      </c>
      <c r="J64">
        <v>11</v>
      </c>
      <c r="K64">
        <v>0.46</v>
      </c>
      <c r="L64">
        <v>1.9</v>
      </c>
      <c r="M64">
        <v>4.9000000000000004</v>
      </c>
      <c r="N64">
        <v>0.38900000000000001</v>
      </c>
      <c r="O64">
        <v>3.2</v>
      </c>
      <c r="P64">
        <v>6.1</v>
      </c>
      <c r="Q64">
        <v>0.51700000000000002</v>
      </c>
      <c r="R64">
        <v>0.54700000000000004</v>
      </c>
      <c r="S64">
        <v>1.9</v>
      </c>
      <c r="T64">
        <v>2.2999999999999998</v>
      </c>
      <c r="U64">
        <v>0.83699999999999997</v>
      </c>
      <c r="V64">
        <v>0.7</v>
      </c>
      <c r="W64">
        <v>2.7</v>
      </c>
      <c r="X64">
        <v>3.4</v>
      </c>
      <c r="Y64">
        <v>1.6</v>
      </c>
      <c r="Z64">
        <v>0.9</v>
      </c>
      <c r="AA64">
        <v>0.1</v>
      </c>
      <c r="AB64">
        <v>1.5</v>
      </c>
      <c r="AC64">
        <v>3.7</v>
      </c>
      <c r="AD64">
        <v>13.9</v>
      </c>
    </row>
    <row r="65" spans="1:30" ht="15.75" customHeight="1" x14ac:dyDescent="0.2">
      <c r="A65">
        <v>64</v>
      </c>
      <c r="B65" t="s">
        <v>179</v>
      </c>
      <c r="C65" t="s">
        <v>180</v>
      </c>
      <c r="D65">
        <v>27</v>
      </c>
      <c r="E65" t="s">
        <v>88</v>
      </c>
      <c r="F65">
        <v>39</v>
      </c>
      <c r="G65">
        <v>36</v>
      </c>
      <c r="H65">
        <v>29.6</v>
      </c>
      <c r="I65">
        <v>4.5</v>
      </c>
      <c r="J65">
        <v>9.5</v>
      </c>
      <c r="K65">
        <v>0.47799999999999998</v>
      </c>
      <c r="L65">
        <v>1</v>
      </c>
      <c r="M65">
        <v>2.9</v>
      </c>
      <c r="N65">
        <v>0.33</v>
      </c>
      <c r="O65">
        <v>3.6</v>
      </c>
      <c r="P65">
        <v>6.5</v>
      </c>
      <c r="Q65">
        <v>0.54500000000000004</v>
      </c>
      <c r="R65">
        <v>0.53</v>
      </c>
      <c r="S65">
        <v>1.9</v>
      </c>
      <c r="T65">
        <v>2.2999999999999998</v>
      </c>
      <c r="U65">
        <v>0.83299999999999996</v>
      </c>
      <c r="V65">
        <v>0.9</v>
      </c>
      <c r="W65">
        <v>4</v>
      </c>
      <c r="X65">
        <v>4.9000000000000004</v>
      </c>
      <c r="Y65">
        <v>2.8</v>
      </c>
      <c r="Z65">
        <v>1.1000000000000001</v>
      </c>
      <c r="AA65">
        <v>0.3</v>
      </c>
      <c r="AB65">
        <v>1.3</v>
      </c>
      <c r="AC65">
        <v>2.6</v>
      </c>
      <c r="AD65">
        <v>12</v>
      </c>
    </row>
    <row r="66" spans="1:30" ht="15.75" customHeight="1" x14ac:dyDescent="0.2">
      <c r="A66">
        <v>65</v>
      </c>
      <c r="B66" t="s">
        <v>181</v>
      </c>
      <c r="C66" t="s">
        <v>92</v>
      </c>
      <c r="D66">
        <v>26</v>
      </c>
      <c r="E66" t="s">
        <v>114</v>
      </c>
      <c r="F66">
        <v>4</v>
      </c>
      <c r="G66">
        <v>0</v>
      </c>
      <c r="H66">
        <v>1.5</v>
      </c>
      <c r="I66">
        <v>0.3</v>
      </c>
      <c r="J66">
        <v>1</v>
      </c>
      <c r="K66">
        <v>0.25</v>
      </c>
      <c r="L66">
        <v>0.3</v>
      </c>
      <c r="M66">
        <v>0.8</v>
      </c>
      <c r="N66">
        <v>0.33300000000000002</v>
      </c>
      <c r="O66">
        <v>0</v>
      </c>
      <c r="P66">
        <v>0.3</v>
      </c>
      <c r="Q66">
        <v>0</v>
      </c>
      <c r="R66">
        <v>0.375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0.3</v>
      </c>
      <c r="AB66">
        <v>0.5</v>
      </c>
      <c r="AC66">
        <v>0.3</v>
      </c>
      <c r="AD66">
        <v>0.8</v>
      </c>
    </row>
    <row r="67" spans="1:30" ht="15.75" customHeight="1" x14ac:dyDescent="0.2">
      <c r="A67">
        <v>66</v>
      </c>
      <c r="B67" t="s">
        <v>182</v>
      </c>
      <c r="C67" t="s">
        <v>84</v>
      </c>
      <c r="D67">
        <v>22</v>
      </c>
      <c r="E67" t="s">
        <v>183</v>
      </c>
      <c r="F67">
        <v>6</v>
      </c>
      <c r="G67">
        <v>0</v>
      </c>
      <c r="H67">
        <v>6.7</v>
      </c>
      <c r="I67">
        <v>0.8</v>
      </c>
      <c r="J67">
        <v>1.8</v>
      </c>
      <c r="K67">
        <v>0.45500000000000002</v>
      </c>
      <c r="L67">
        <v>0.2</v>
      </c>
      <c r="M67">
        <v>0.5</v>
      </c>
      <c r="N67">
        <v>0.33300000000000002</v>
      </c>
      <c r="O67">
        <v>0.7</v>
      </c>
      <c r="P67">
        <v>1.3</v>
      </c>
      <c r="Q67">
        <v>0.5</v>
      </c>
      <c r="R67">
        <v>0.5</v>
      </c>
      <c r="S67">
        <v>0.7</v>
      </c>
      <c r="T67">
        <v>1.5</v>
      </c>
      <c r="U67">
        <v>0.44400000000000001</v>
      </c>
      <c r="V67">
        <v>0.5</v>
      </c>
      <c r="W67">
        <v>1</v>
      </c>
      <c r="X67">
        <v>1.5</v>
      </c>
      <c r="Y67">
        <v>0.7</v>
      </c>
      <c r="Z67">
        <v>0</v>
      </c>
      <c r="AA67">
        <v>0.7</v>
      </c>
      <c r="AB67">
        <v>0.7</v>
      </c>
      <c r="AC67">
        <v>0.8</v>
      </c>
      <c r="AD67">
        <v>2.5</v>
      </c>
    </row>
    <row r="68" spans="1:30" ht="15.75" customHeight="1" x14ac:dyDescent="0.2">
      <c r="A68">
        <v>67</v>
      </c>
      <c r="B68" t="s">
        <v>184</v>
      </c>
      <c r="C68" t="s">
        <v>112</v>
      </c>
      <c r="D68">
        <v>27</v>
      </c>
      <c r="E68" t="s">
        <v>131</v>
      </c>
      <c r="F68">
        <v>45</v>
      </c>
      <c r="G68">
        <v>45</v>
      </c>
      <c r="H68">
        <v>33.299999999999997</v>
      </c>
      <c r="I68">
        <v>8.6999999999999993</v>
      </c>
      <c r="J68">
        <v>17.600000000000001</v>
      </c>
      <c r="K68">
        <v>0.49399999999999999</v>
      </c>
      <c r="L68">
        <v>2.1</v>
      </c>
      <c r="M68">
        <v>5.9</v>
      </c>
      <c r="N68">
        <v>0.35199999999999998</v>
      </c>
      <c r="O68">
        <v>6.6</v>
      </c>
      <c r="P68">
        <v>11.7</v>
      </c>
      <c r="Q68">
        <v>0.56399999999999995</v>
      </c>
      <c r="R68">
        <v>0.55200000000000005</v>
      </c>
      <c r="S68">
        <v>3.2</v>
      </c>
      <c r="T68">
        <v>4.4000000000000004</v>
      </c>
      <c r="U68">
        <v>0.72699999999999998</v>
      </c>
      <c r="V68">
        <v>1</v>
      </c>
      <c r="W68">
        <v>4.3</v>
      </c>
      <c r="X68">
        <v>5.4</v>
      </c>
      <c r="Y68">
        <v>3.7</v>
      </c>
      <c r="Z68">
        <v>1.1000000000000001</v>
      </c>
      <c r="AA68">
        <v>0.6</v>
      </c>
      <c r="AB68">
        <v>2.4</v>
      </c>
      <c r="AC68">
        <v>2.6</v>
      </c>
      <c r="AD68">
        <v>22.6</v>
      </c>
    </row>
    <row r="69" spans="1:30" ht="15.75" customHeight="1" x14ac:dyDescent="0.2">
      <c r="A69">
        <v>68</v>
      </c>
      <c r="B69" t="s">
        <v>185</v>
      </c>
      <c r="C69" t="s">
        <v>92</v>
      </c>
      <c r="D69">
        <v>20</v>
      </c>
      <c r="E69" t="s">
        <v>186</v>
      </c>
      <c r="F69">
        <v>4</v>
      </c>
      <c r="G69">
        <v>0</v>
      </c>
      <c r="H69">
        <v>4.5</v>
      </c>
      <c r="I69">
        <v>0.5</v>
      </c>
      <c r="J69">
        <v>1.3</v>
      </c>
      <c r="K69">
        <v>0.4</v>
      </c>
      <c r="L69">
        <v>0</v>
      </c>
      <c r="M69">
        <v>0.3</v>
      </c>
      <c r="N69">
        <v>0</v>
      </c>
      <c r="O69">
        <v>0.5</v>
      </c>
      <c r="P69">
        <v>1</v>
      </c>
      <c r="Q69">
        <v>0.5</v>
      </c>
      <c r="R69">
        <v>0.4</v>
      </c>
      <c r="S69">
        <v>1</v>
      </c>
      <c r="T69">
        <v>1.5</v>
      </c>
      <c r="U69">
        <v>0.66700000000000004</v>
      </c>
      <c r="V69">
        <v>0.5</v>
      </c>
      <c r="W69">
        <v>0</v>
      </c>
      <c r="X69">
        <v>0.5</v>
      </c>
      <c r="Y69">
        <v>0.3</v>
      </c>
      <c r="Z69">
        <v>0</v>
      </c>
      <c r="AA69">
        <v>0</v>
      </c>
      <c r="AB69">
        <v>0</v>
      </c>
      <c r="AC69">
        <v>1</v>
      </c>
      <c r="AD69">
        <v>2</v>
      </c>
    </row>
    <row r="70" spans="1:30" ht="15.75" customHeight="1" x14ac:dyDescent="0.2">
      <c r="A70">
        <v>69</v>
      </c>
      <c r="B70" t="s">
        <v>187</v>
      </c>
      <c r="C70" t="s">
        <v>84</v>
      </c>
      <c r="D70">
        <v>24</v>
      </c>
      <c r="E70" t="s">
        <v>164</v>
      </c>
      <c r="F70">
        <v>29</v>
      </c>
      <c r="G70">
        <v>0</v>
      </c>
      <c r="H70">
        <v>9.1999999999999993</v>
      </c>
      <c r="I70">
        <v>0.8</v>
      </c>
      <c r="J70">
        <v>2</v>
      </c>
      <c r="K70">
        <v>0.373</v>
      </c>
      <c r="L70">
        <v>0.4</v>
      </c>
      <c r="M70">
        <v>1.3</v>
      </c>
      <c r="N70">
        <v>0.28899999999999998</v>
      </c>
      <c r="O70">
        <v>0.4</v>
      </c>
      <c r="P70">
        <v>0.7</v>
      </c>
      <c r="Q70">
        <v>0.52400000000000002</v>
      </c>
      <c r="R70">
        <v>0.46600000000000003</v>
      </c>
      <c r="S70">
        <v>0</v>
      </c>
      <c r="T70">
        <v>0.1</v>
      </c>
      <c r="U70">
        <v>0.5</v>
      </c>
      <c r="V70">
        <v>0.3</v>
      </c>
      <c r="W70">
        <v>1.1000000000000001</v>
      </c>
      <c r="X70">
        <v>1.4</v>
      </c>
      <c r="Y70">
        <v>0.6</v>
      </c>
      <c r="Z70">
        <v>0.2</v>
      </c>
      <c r="AA70">
        <v>0.1</v>
      </c>
      <c r="AB70">
        <v>0.2</v>
      </c>
      <c r="AC70">
        <v>1.4</v>
      </c>
      <c r="AD70">
        <v>1.9</v>
      </c>
    </row>
    <row r="71" spans="1:30" ht="15.75" customHeight="1" x14ac:dyDescent="0.2">
      <c r="A71">
        <v>70</v>
      </c>
      <c r="B71" t="s">
        <v>188</v>
      </c>
      <c r="C71" t="s">
        <v>29</v>
      </c>
      <c r="D71">
        <v>24</v>
      </c>
      <c r="E71" t="s">
        <v>118</v>
      </c>
      <c r="F71">
        <v>9</v>
      </c>
      <c r="G71">
        <v>4</v>
      </c>
      <c r="H71">
        <v>9.1</v>
      </c>
      <c r="I71">
        <v>1</v>
      </c>
      <c r="J71">
        <v>2.2999999999999998</v>
      </c>
      <c r="K71">
        <v>0.42899999999999999</v>
      </c>
      <c r="L71">
        <v>0</v>
      </c>
      <c r="M71">
        <v>0</v>
      </c>
      <c r="O71">
        <v>1</v>
      </c>
      <c r="P71">
        <v>2.2999999999999998</v>
      </c>
      <c r="Q71">
        <v>0.42899999999999999</v>
      </c>
      <c r="R71">
        <v>0.42899999999999999</v>
      </c>
      <c r="S71">
        <v>0</v>
      </c>
      <c r="T71">
        <v>0.4</v>
      </c>
      <c r="U71">
        <v>0</v>
      </c>
      <c r="V71">
        <v>2</v>
      </c>
      <c r="W71">
        <v>3.1</v>
      </c>
      <c r="X71">
        <v>5.0999999999999996</v>
      </c>
      <c r="Y71">
        <v>0.2</v>
      </c>
      <c r="Z71">
        <v>0.2</v>
      </c>
      <c r="AA71">
        <v>0.3</v>
      </c>
      <c r="AB71">
        <v>0.4</v>
      </c>
      <c r="AC71">
        <v>1.2</v>
      </c>
      <c r="AD71">
        <v>2</v>
      </c>
    </row>
    <row r="72" spans="1:30" ht="15.75" customHeight="1" x14ac:dyDescent="0.2">
      <c r="A72">
        <v>71</v>
      </c>
      <c r="B72" t="s">
        <v>189</v>
      </c>
      <c r="C72" t="s">
        <v>112</v>
      </c>
      <c r="D72">
        <v>24</v>
      </c>
      <c r="E72" t="s">
        <v>97</v>
      </c>
      <c r="F72">
        <v>36</v>
      </c>
      <c r="G72">
        <v>3</v>
      </c>
      <c r="H72">
        <v>11.3</v>
      </c>
      <c r="I72">
        <v>1.4</v>
      </c>
      <c r="J72">
        <v>3.3</v>
      </c>
      <c r="K72">
        <v>0.441</v>
      </c>
      <c r="L72">
        <v>0.9</v>
      </c>
      <c r="M72">
        <v>2.2999999999999998</v>
      </c>
      <c r="N72">
        <v>0.36899999999999999</v>
      </c>
      <c r="O72">
        <v>0.6</v>
      </c>
      <c r="P72">
        <v>0.9</v>
      </c>
      <c r="Q72">
        <v>0.61799999999999999</v>
      </c>
      <c r="R72">
        <v>0.57199999999999995</v>
      </c>
      <c r="S72">
        <v>0.5</v>
      </c>
      <c r="T72">
        <v>0.6</v>
      </c>
      <c r="U72">
        <v>0.86399999999999999</v>
      </c>
      <c r="V72">
        <v>0.4</v>
      </c>
      <c r="W72">
        <v>1.6</v>
      </c>
      <c r="X72">
        <v>2</v>
      </c>
      <c r="Y72">
        <v>1</v>
      </c>
      <c r="Z72">
        <v>0.2</v>
      </c>
      <c r="AA72">
        <v>0.1</v>
      </c>
      <c r="AB72">
        <v>0.5</v>
      </c>
      <c r="AC72">
        <v>0.7</v>
      </c>
      <c r="AD72">
        <v>4.3</v>
      </c>
    </row>
    <row r="73" spans="1:30" ht="15.75" customHeight="1" x14ac:dyDescent="0.2">
      <c r="A73">
        <v>72</v>
      </c>
      <c r="B73" t="s">
        <v>190</v>
      </c>
      <c r="C73" t="s">
        <v>103</v>
      </c>
      <c r="D73">
        <v>27</v>
      </c>
      <c r="E73" t="s">
        <v>114</v>
      </c>
      <c r="F73">
        <v>46</v>
      </c>
      <c r="G73">
        <v>46</v>
      </c>
      <c r="H73">
        <v>35.700000000000003</v>
      </c>
      <c r="I73">
        <v>9.5</v>
      </c>
      <c r="J73">
        <v>19.7</v>
      </c>
      <c r="K73">
        <v>0.48</v>
      </c>
      <c r="L73">
        <v>2.8</v>
      </c>
      <c r="M73">
        <v>6.6</v>
      </c>
      <c r="N73">
        <v>0.42199999999999999</v>
      </c>
      <c r="O73">
        <v>6.7</v>
      </c>
      <c r="P73">
        <v>13.1</v>
      </c>
      <c r="Q73">
        <v>0.50900000000000001</v>
      </c>
      <c r="R73">
        <v>0.55100000000000005</v>
      </c>
      <c r="S73">
        <v>5.0999999999999996</v>
      </c>
      <c r="T73">
        <v>6.1</v>
      </c>
      <c r="U73">
        <v>0.83599999999999997</v>
      </c>
      <c r="V73">
        <v>0.6</v>
      </c>
      <c r="W73">
        <v>3.3</v>
      </c>
      <c r="X73">
        <v>3.8</v>
      </c>
      <c r="Y73">
        <v>6.5</v>
      </c>
      <c r="Z73">
        <v>0.9</v>
      </c>
      <c r="AA73">
        <v>0.2</v>
      </c>
      <c r="AB73">
        <v>2.2999999999999998</v>
      </c>
      <c r="AC73">
        <v>2</v>
      </c>
      <c r="AD73">
        <v>26.8</v>
      </c>
    </row>
    <row r="74" spans="1:30" ht="15.75" customHeight="1" x14ac:dyDescent="0.2">
      <c r="A74">
        <v>73</v>
      </c>
      <c r="B74" t="s">
        <v>191</v>
      </c>
      <c r="C74" t="s">
        <v>29</v>
      </c>
      <c r="D74">
        <v>26</v>
      </c>
      <c r="E74" t="s">
        <v>90</v>
      </c>
      <c r="F74">
        <v>25</v>
      </c>
      <c r="G74">
        <v>3</v>
      </c>
      <c r="H74">
        <v>10.4</v>
      </c>
      <c r="I74">
        <v>1.8</v>
      </c>
      <c r="J74">
        <v>3.1</v>
      </c>
      <c r="K74">
        <v>0.57099999999999995</v>
      </c>
      <c r="L74">
        <v>0</v>
      </c>
      <c r="M74">
        <v>0.2</v>
      </c>
      <c r="N74">
        <v>0</v>
      </c>
      <c r="O74">
        <v>1.8</v>
      </c>
      <c r="P74">
        <v>2.9</v>
      </c>
      <c r="Q74">
        <v>0.60299999999999998</v>
      </c>
      <c r="R74">
        <v>0.57099999999999995</v>
      </c>
      <c r="S74">
        <v>0.7</v>
      </c>
      <c r="T74">
        <v>0.9</v>
      </c>
      <c r="U74">
        <v>0.81799999999999995</v>
      </c>
      <c r="V74">
        <v>1</v>
      </c>
      <c r="W74">
        <v>2.1</v>
      </c>
      <c r="X74">
        <v>3.1</v>
      </c>
      <c r="Y74">
        <v>0.6</v>
      </c>
      <c r="Z74">
        <v>0.2</v>
      </c>
      <c r="AA74">
        <v>0.2</v>
      </c>
      <c r="AB74">
        <v>0.6</v>
      </c>
      <c r="AC74">
        <v>1</v>
      </c>
      <c r="AD74">
        <v>4.2</v>
      </c>
    </row>
    <row r="75" spans="1:30" ht="15.75" customHeight="1" x14ac:dyDescent="0.2">
      <c r="A75">
        <v>74</v>
      </c>
      <c r="B75" t="s">
        <v>192</v>
      </c>
      <c r="C75" t="s">
        <v>92</v>
      </c>
      <c r="D75">
        <v>20</v>
      </c>
      <c r="E75" t="s">
        <v>150</v>
      </c>
      <c r="F75">
        <v>3</v>
      </c>
      <c r="G75">
        <v>0</v>
      </c>
      <c r="H75">
        <v>2</v>
      </c>
      <c r="I75">
        <v>0.3</v>
      </c>
      <c r="J75">
        <v>1.3</v>
      </c>
      <c r="K75">
        <v>0.25</v>
      </c>
      <c r="L75">
        <v>0.3</v>
      </c>
      <c r="M75">
        <v>0.7</v>
      </c>
      <c r="N75">
        <v>0.5</v>
      </c>
      <c r="O75">
        <v>0</v>
      </c>
      <c r="P75">
        <v>0.7</v>
      </c>
      <c r="Q75">
        <v>0</v>
      </c>
      <c r="R75">
        <v>0.375</v>
      </c>
      <c r="S75">
        <v>0.3</v>
      </c>
      <c r="T75">
        <v>0.7</v>
      </c>
      <c r="U75">
        <v>0.5</v>
      </c>
      <c r="V75">
        <v>0.3</v>
      </c>
      <c r="W75">
        <v>0.7</v>
      </c>
      <c r="X75">
        <v>1</v>
      </c>
      <c r="Y75">
        <v>0.3</v>
      </c>
      <c r="Z75">
        <v>0</v>
      </c>
      <c r="AA75">
        <v>0</v>
      </c>
      <c r="AB75">
        <v>0</v>
      </c>
      <c r="AC75">
        <v>0</v>
      </c>
      <c r="AD75">
        <v>1.3</v>
      </c>
    </row>
    <row r="76" spans="1:30" ht="15.75" customHeight="1" x14ac:dyDescent="0.2">
      <c r="A76">
        <v>75</v>
      </c>
      <c r="B76" t="s">
        <v>193</v>
      </c>
      <c r="C76" t="s">
        <v>112</v>
      </c>
      <c r="D76">
        <v>32</v>
      </c>
      <c r="E76" t="s">
        <v>178</v>
      </c>
      <c r="F76">
        <v>18</v>
      </c>
      <c r="G76">
        <v>0</v>
      </c>
      <c r="H76">
        <v>9.1999999999999993</v>
      </c>
      <c r="I76">
        <v>0.9</v>
      </c>
      <c r="J76">
        <v>2.1</v>
      </c>
      <c r="K76">
        <v>0.42099999999999999</v>
      </c>
      <c r="L76">
        <v>0.6</v>
      </c>
      <c r="M76">
        <v>1.6</v>
      </c>
      <c r="N76">
        <v>0.39300000000000002</v>
      </c>
      <c r="O76">
        <v>0.3</v>
      </c>
      <c r="P76">
        <v>0.6</v>
      </c>
      <c r="Q76">
        <v>0.5</v>
      </c>
      <c r="R76">
        <v>0.56599999999999995</v>
      </c>
      <c r="S76">
        <v>0.1</v>
      </c>
      <c r="T76">
        <v>0.1</v>
      </c>
      <c r="U76">
        <v>1</v>
      </c>
      <c r="V76">
        <v>0.1</v>
      </c>
      <c r="W76">
        <v>1.2</v>
      </c>
      <c r="X76">
        <v>1.3</v>
      </c>
      <c r="Y76">
        <v>0.5</v>
      </c>
      <c r="Z76">
        <v>0.2</v>
      </c>
      <c r="AA76">
        <v>0.1</v>
      </c>
      <c r="AB76">
        <v>0.3</v>
      </c>
      <c r="AC76">
        <v>0.5</v>
      </c>
      <c r="AD76">
        <v>2.4</v>
      </c>
    </row>
    <row r="77" spans="1:30" ht="15.75" customHeight="1" x14ac:dyDescent="0.2">
      <c r="A77">
        <v>76</v>
      </c>
      <c r="B77" t="s">
        <v>194</v>
      </c>
      <c r="C77" t="s">
        <v>92</v>
      </c>
      <c r="D77">
        <v>32</v>
      </c>
      <c r="E77" t="s">
        <v>159</v>
      </c>
      <c r="F77">
        <v>40</v>
      </c>
      <c r="G77">
        <v>0</v>
      </c>
      <c r="H77">
        <v>20.8</v>
      </c>
      <c r="I77">
        <v>3.7</v>
      </c>
      <c r="J77">
        <v>9.4</v>
      </c>
      <c r="K77">
        <v>0.39300000000000002</v>
      </c>
      <c r="L77">
        <v>2.2999999999999998</v>
      </c>
      <c r="M77">
        <v>5.8</v>
      </c>
      <c r="N77">
        <v>0.4</v>
      </c>
      <c r="O77">
        <v>1.4</v>
      </c>
      <c r="P77">
        <v>3.7</v>
      </c>
      <c r="Q77">
        <v>0.38100000000000001</v>
      </c>
      <c r="R77">
        <v>0.51500000000000001</v>
      </c>
      <c r="S77">
        <v>2.8</v>
      </c>
      <c r="T77">
        <v>3.1</v>
      </c>
      <c r="U77">
        <v>0.89500000000000002</v>
      </c>
      <c r="V77">
        <v>0.4</v>
      </c>
      <c r="W77">
        <v>2.1</v>
      </c>
      <c r="X77">
        <v>2.5</v>
      </c>
      <c r="Y77">
        <v>1.6</v>
      </c>
      <c r="Z77">
        <v>0.5</v>
      </c>
      <c r="AA77">
        <v>0.3</v>
      </c>
      <c r="AB77">
        <v>0.8</v>
      </c>
      <c r="AC77">
        <v>1.5</v>
      </c>
      <c r="AD77">
        <v>12.5</v>
      </c>
    </row>
    <row r="78" spans="1:30" ht="15.75" customHeight="1" x14ac:dyDescent="0.2">
      <c r="A78">
        <v>77</v>
      </c>
      <c r="B78" t="s">
        <v>195</v>
      </c>
      <c r="C78" t="s">
        <v>92</v>
      </c>
      <c r="D78">
        <v>23</v>
      </c>
      <c r="E78" t="s">
        <v>116</v>
      </c>
      <c r="F78">
        <v>17</v>
      </c>
      <c r="G78">
        <v>0</v>
      </c>
      <c r="H78">
        <v>7.5</v>
      </c>
      <c r="I78">
        <v>1.6</v>
      </c>
      <c r="J78">
        <v>2.9</v>
      </c>
      <c r="K78">
        <v>0.56000000000000005</v>
      </c>
      <c r="L78">
        <v>0.6</v>
      </c>
      <c r="M78">
        <v>1.4</v>
      </c>
      <c r="N78">
        <v>0.41699999999999998</v>
      </c>
      <c r="O78">
        <v>1.1000000000000001</v>
      </c>
      <c r="P78">
        <v>1.5</v>
      </c>
      <c r="Q78">
        <v>0.69199999999999995</v>
      </c>
      <c r="R78">
        <v>0.66</v>
      </c>
      <c r="S78">
        <v>0.7</v>
      </c>
      <c r="T78">
        <v>0.9</v>
      </c>
      <c r="U78">
        <v>0.8</v>
      </c>
      <c r="V78">
        <v>0</v>
      </c>
      <c r="W78">
        <v>0.6</v>
      </c>
      <c r="X78">
        <v>0.6</v>
      </c>
      <c r="Y78">
        <v>1.8</v>
      </c>
      <c r="Z78">
        <v>0.5</v>
      </c>
      <c r="AA78">
        <v>0.1</v>
      </c>
      <c r="AB78">
        <v>0.6</v>
      </c>
      <c r="AC78">
        <v>0.8</v>
      </c>
      <c r="AD78">
        <v>4.5999999999999996</v>
      </c>
    </row>
    <row r="79" spans="1:30" ht="15.75" customHeight="1" x14ac:dyDescent="0.2">
      <c r="A79">
        <v>78</v>
      </c>
      <c r="B79" t="s">
        <v>196</v>
      </c>
      <c r="C79" t="s">
        <v>84</v>
      </c>
      <c r="D79">
        <v>34</v>
      </c>
      <c r="E79" t="s">
        <v>90</v>
      </c>
      <c r="F79">
        <v>33</v>
      </c>
      <c r="G79">
        <v>33</v>
      </c>
      <c r="H79">
        <v>33.799999999999997</v>
      </c>
      <c r="I79">
        <v>6.7</v>
      </c>
      <c r="J79">
        <v>13.5</v>
      </c>
      <c r="K79">
        <v>0.498</v>
      </c>
      <c r="L79">
        <v>0.9</v>
      </c>
      <c r="M79">
        <v>2.2000000000000002</v>
      </c>
      <c r="N79">
        <v>0.437</v>
      </c>
      <c r="O79">
        <v>5.8</v>
      </c>
      <c r="P79">
        <v>11.4</v>
      </c>
      <c r="Q79">
        <v>0.50900000000000001</v>
      </c>
      <c r="R79">
        <v>0.53300000000000003</v>
      </c>
      <c r="S79">
        <v>7</v>
      </c>
      <c r="T79">
        <v>8</v>
      </c>
      <c r="U79">
        <v>0.879</v>
      </c>
      <c r="V79">
        <v>2</v>
      </c>
      <c r="W79">
        <v>3.1</v>
      </c>
      <c r="X79">
        <v>5.2</v>
      </c>
      <c r="Y79">
        <v>4.4000000000000004</v>
      </c>
      <c r="Z79">
        <v>1.2</v>
      </c>
      <c r="AA79">
        <v>0.3</v>
      </c>
      <c r="AB79">
        <v>1.7</v>
      </c>
      <c r="AC79">
        <v>1.2</v>
      </c>
      <c r="AD79">
        <v>21.4</v>
      </c>
    </row>
    <row r="80" spans="1:30" ht="15.75" customHeight="1" x14ac:dyDescent="0.2">
      <c r="A80">
        <v>79</v>
      </c>
      <c r="B80" t="s">
        <v>197</v>
      </c>
      <c r="C80" t="s">
        <v>84</v>
      </c>
      <c r="D80">
        <v>24</v>
      </c>
      <c r="E80" t="s">
        <v>90</v>
      </c>
      <c r="F80">
        <v>14</v>
      </c>
      <c r="G80">
        <v>1</v>
      </c>
      <c r="H80">
        <v>14.9</v>
      </c>
      <c r="I80">
        <v>2.1</v>
      </c>
      <c r="J80">
        <v>4.7</v>
      </c>
      <c r="K80">
        <v>0.439</v>
      </c>
      <c r="L80">
        <v>0.6</v>
      </c>
      <c r="M80">
        <v>1.8</v>
      </c>
      <c r="N80">
        <v>0.32</v>
      </c>
      <c r="O80">
        <v>1.5</v>
      </c>
      <c r="P80">
        <v>2.9</v>
      </c>
      <c r="Q80">
        <v>0.51200000000000001</v>
      </c>
      <c r="R80">
        <v>0.5</v>
      </c>
      <c r="S80">
        <v>1</v>
      </c>
      <c r="T80">
        <v>1.4</v>
      </c>
      <c r="U80">
        <v>0.73699999999999999</v>
      </c>
      <c r="V80">
        <v>0.9</v>
      </c>
      <c r="W80">
        <v>1.2</v>
      </c>
      <c r="X80">
        <v>2.1</v>
      </c>
      <c r="Y80">
        <v>0.2</v>
      </c>
      <c r="Z80">
        <v>0.6</v>
      </c>
      <c r="AA80">
        <v>0.3</v>
      </c>
      <c r="AB80">
        <v>0.3</v>
      </c>
      <c r="AC80">
        <v>1.1000000000000001</v>
      </c>
      <c r="AD80">
        <v>5.7</v>
      </c>
    </row>
    <row r="81" spans="1:30" ht="15.75" customHeight="1" x14ac:dyDescent="0.2">
      <c r="A81">
        <v>80</v>
      </c>
      <c r="B81" t="s">
        <v>198</v>
      </c>
      <c r="C81" t="s">
        <v>92</v>
      </c>
      <c r="D81">
        <v>30</v>
      </c>
      <c r="E81" t="s">
        <v>170</v>
      </c>
      <c r="F81">
        <v>47</v>
      </c>
      <c r="G81">
        <v>47</v>
      </c>
      <c r="H81">
        <v>32.4</v>
      </c>
      <c r="I81">
        <v>3.6</v>
      </c>
      <c r="J81">
        <v>7.9</v>
      </c>
      <c r="K81">
        <v>0.44800000000000001</v>
      </c>
      <c r="L81">
        <v>1.5</v>
      </c>
      <c r="M81">
        <v>3.9</v>
      </c>
      <c r="N81">
        <v>0.379</v>
      </c>
      <c r="O81">
        <v>2.1</v>
      </c>
      <c r="P81">
        <v>4.0999999999999996</v>
      </c>
      <c r="Q81">
        <v>0.51300000000000001</v>
      </c>
      <c r="R81">
        <v>0.54</v>
      </c>
      <c r="S81">
        <v>1.5</v>
      </c>
      <c r="T81">
        <v>1.7</v>
      </c>
      <c r="U81">
        <v>0.91</v>
      </c>
      <c r="V81">
        <v>0.4</v>
      </c>
      <c r="W81">
        <v>1.9</v>
      </c>
      <c r="X81">
        <v>2.4</v>
      </c>
      <c r="Y81">
        <v>2.4</v>
      </c>
      <c r="Z81">
        <v>1.4</v>
      </c>
      <c r="AA81">
        <v>0.5</v>
      </c>
      <c r="AB81">
        <v>1</v>
      </c>
      <c r="AC81">
        <v>2</v>
      </c>
      <c r="AD81">
        <v>10.1</v>
      </c>
    </row>
    <row r="82" spans="1:30" ht="15.75" customHeight="1" x14ac:dyDescent="0.2">
      <c r="A82">
        <v>81</v>
      </c>
      <c r="B82" t="s">
        <v>199</v>
      </c>
      <c r="C82" t="s">
        <v>84</v>
      </c>
      <c r="D82">
        <v>23</v>
      </c>
      <c r="E82" t="s">
        <v>118</v>
      </c>
      <c r="F82">
        <v>47</v>
      </c>
      <c r="G82">
        <v>29</v>
      </c>
      <c r="H82">
        <v>23.6</v>
      </c>
      <c r="I82">
        <v>2.5</v>
      </c>
      <c r="J82">
        <v>6</v>
      </c>
      <c r="K82">
        <v>0.41399999999999998</v>
      </c>
      <c r="L82">
        <v>0.7</v>
      </c>
      <c r="M82">
        <v>2.5</v>
      </c>
      <c r="N82">
        <v>0.28000000000000003</v>
      </c>
      <c r="O82">
        <v>1.8</v>
      </c>
      <c r="P82">
        <v>3.4</v>
      </c>
      <c r="Q82">
        <v>0.51200000000000001</v>
      </c>
      <c r="R82">
        <v>0.47299999999999998</v>
      </c>
      <c r="S82">
        <v>1</v>
      </c>
      <c r="T82">
        <v>1.4</v>
      </c>
      <c r="U82">
        <v>0.70099999999999996</v>
      </c>
      <c r="V82">
        <v>1.9</v>
      </c>
      <c r="W82">
        <v>2.9</v>
      </c>
      <c r="X82">
        <v>4.7</v>
      </c>
      <c r="Y82">
        <v>1</v>
      </c>
      <c r="Z82">
        <v>1</v>
      </c>
      <c r="AA82">
        <v>0.5</v>
      </c>
      <c r="AB82">
        <v>1.1000000000000001</v>
      </c>
      <c r="AC82">
        <v>2.5</v>
      </c>
      <c r="AD82">
        <v>6.6</v>
      </c>
    </row>
    <row r="83" spans="1:30" ht="15.75" customHeight="1" x14ac:dyDescent="0.2">
      <c r="A83">
        <v>82</v>
      </c>
      <c r="B83" t="s">
        <v>200</v>
      </c>
      <c r="C83" t="s">
        <v>29</v>
      </c>
      <c r="D83">
        <v>29</v>
      </c>
      <c r="E83" t="s">
        <v>150</v>
      </c>
      <c r="F83">
        <v>45</v>
      </c>
      <c r="G83">
        <v>45</v>
      </c>
      <c r="H83">
        <v>25.8</v>
      </c>
      <c r="I83">
        <v>4.8</v>
      </c>
      <c r="J83">
        <v>8.3000000000000007</v>
      </c>
      <c r="K83">
        <v>0.57199999999999995</v>
      </c>
      <c r="L83">
        <v>0</v>
      </c>
      <c r="M83">
        <v>0</v>
      </c>
      <c r="O83">
        <v>4.8</v>
      </c>
      <c r="P83">
        <v>8.3000000000000007</v>
      </c>
      <c r="Q83">
        <v>0.57199999999999995</v>
      </c>
      <c r="R83">
        <v>0.57199999999999995</v>
      </c>
      <c r="S83">
        <v>1.8</v>
      </c>
      <c r="T83">
        <v>2.8</v>
      </c>
      <c r="U83">
        <v>0.65400000000000003</v>
      </c>
      <c r="V83">
        <v>4.7</v>
      </c>
      <c r="W83">
        <v>5.7</v>
      </c>
      <c r="X83">
        <v>10.5</v>
      </c>
      <c r="Y83">
        <v>1</v>
      </c>
      <c r="Z83">
        <v>0.6</v>
      </c>
      <c r="AA83">
        <v>1.6</v>
      </c>
      <c r="AB83">
        <v>0.9</v>
      </c>
      <c r="AC83">
        <v>2.5</v>
      </c>
      <c r="AD83">
        <v>11.4</v>
      </c>
    </row>
    <row r="84" spans="1:30" ht="15.75" customHeight="1" x14ac:dyDescent="0.2">
      <c r="A84">
        <v>83</v>
      </c>
      <c r="B84" t="s">
        <v>201</v>
      </c>
      <c r="C84" t="s">
        <v>103</v>
      </c>
      <c r="D84">
        <v>28</v>
      </c>
      <c r="E84" t="s">
        <v>153</v>
      </c>
      <c r="F84">
        <v>47</v>
      </c>
      <c r="G84">
        <v>0</v>
      </c>
      <c r="H84">
        <v>13.8</v>
      </c>
      <c r="I84">
        <v>1.9</v>
      </c>
      <c r="J84">
        <v>5.3</v>
      </c>
      <c r="K84">
        <v>0.36399999999999999</v>
      </c>
      <c r="L84">
        <v>1.2</v>
      </c>
      <c r="M84">
        <v>3.4</v>
      </c>
      <c r="N84">
        <v>0.34</v>
      </c>
      <c r="O84">
        <v>0.8</v>
      </c>
      <c r="P84">
        <v>1.9</v>
      </c>
      <c r="Q84">
        <v>0.40899999999999997</v>
      </c>
      <c r="R84">
        <v>0.47399999999999998</v>
      </c>
      <c r="S84">
        <v>0.1</v>
      </c>
      <c r="T84">
        <v>0.1</v>
      </c>
      <c r="U84">
        <v>0.6</v>
      </c>
      <c r="V84">
        <v>0.1</v>
      </c>
      <c r="W84">
        <v>0.7</v>
      </c>
      <c r="X84">
        <v>0.8</v>
      </c>
      <c r="Y84">
        <v>1.2</v>
      </c>
      <c r="Z84">
        <v>0.5</v>
      </c>
      <c r="AA84">
        <v>0.3</v>
      </c>
      <c r="AB84">
        <v>0.5</v>
      </c>
      <c r="AC84">
        <v>1</v>
      </c>
      <c r="AD84">
        <v>5.0999999999999996</v>
      </c>
    </row>
    <row r="85" spans="1:30" ht="15.75" customHeight="1" x14ac:dyDescent="0.2">
      <c r="A85">
        <v>84</v>
      </c>
      <c r="B85" t="s">
        <v>202</v>
      </c>
      <c r="C85" t="s">
        <v>29</v>
      </c>
      <c r="D85">
        <v>24</v>
      </c>
      <c r="E85" t="s">
        <v>110</v>
      </c>
      <c r="F85">
        <v>22</v>
      </c>
      <c r="G85">
        <v>16</v>
      </c>
      <c r="H85">
        <v>25.5</v>
      </c>
      <c r="I85">
        <v>4</v>
      </c>
      <c r="J85">
        <v>7.7</v>
      </c>
      <c r="K85">
        <v>0.51500000000000001</v>
      </c>
      <c r="L85">
        <v>1.1000000000000001</v>
      </c>
      <c r="M85">
        <v>2.7</v>
      </c>
      <c r="N85">
        <v>0.41699999999999998</v>
      </c>
      <c r="O85">
        <v>2.8</v>
      </c>
      <c r="P85">
        <v>5</v>
      </c>
      <c r="Q85">
        <v>0.56899999999999995</v>
      </c>
      <c r="R85">
        <v>0.58899999999999997</v>
      </c>
      <c r="S85">
        <v>2</v>
      </c>
      <c r="T85">
        <v>2.7</v>
      </c>
      <c r="U85">
        <v>0.76300000000000001</v>
      </c>
      <c r="V85">
        <v>2</v>
      </c>
      <c r="W85">
        <v>4.5999999999999996</v>
      </c>
      <c r="X85">
        <v>6.6</v>
      </c>
      <c r="Y85">
        <v>1.6</v>
      </c>
      <c r="Z85">
        <v>0.5</v>
      </c>
      <c r="AA85">
        <v>0.5</v>
      </c>
      <c r="AB85">
        <v>1.1000000000000001</v>
      </c>
      <c r="AC85">
        <v>2.2999999999999998</v>
      </c>
      <c r="AD85">
        <v>11.1</v>
      </c>
    </row>
    <row r="86" spans="1:30" ht="15.75" customHeight="1" x14ac:dyDescent="0.2">
      <c r="A86">
        <v>85</v>
      </c>
      <c r="B86" t="s">
        <v>203</v>
      </c>
      <c r="C86" t="s">
        <v>92</v>
      </c>
      <c r="D86">
        <v>29</v>
      </c>
      <c r="E86" t="s">
        <v>153</v>
      </c>
      <c r="F86">
        <v>42</v>
      </c>
      <c r="G86">
        <v>30</v>
      </c>
      <c r="H86">
        <v>26.4</v>
      </c>
      <c r="I86">
        <v>3.5</v>
      </c>
      <c r="J86">
        <v>7.3</v>
      </c>
      <c r="K86">
        <v>0.48699999999999999</v>
      </c>
      <c r="L86">
        <v>1.8</v>
      </c>
      <c r="M86">
        <v>4.4000000000000004</v>
      </c>
      <c r="N86">
        <v>0.40899999999999997</v>
      </c>
      <c r="O86">
        <v>1.7</v>
      </c>
      <c r="P86">
        <v>2.9</v>
      </c>
      <c r="Q86">
        <v>0.60799999999999998</v>
      </c>
      <c r="R86">
        <v>0.61099999999999999</v>
      </c>
      <c r="S86">
        <v>1.2</v>
      </c>
      <c r="T86">
        <v>1.6</v>
      </c>
      <c r="U86">
        <v>0.75800000000000001</v>
      </c>
      <c r="V86">
        <v>1</v>
      </c>
      <c r="W86">
        <v>2.6</v>
      </c>
      <c r="X86">
        <v>3.6</v>
      </c>
      <c r="Y86">
        <v>2.7</v>
      </c>
      <c r="Z86">
        <v>1.3</v>
      </c>
      <c r="AA86">
        <v>1</v>
      </c>
      <c r="AB86">
        <v>1.3</v>
      </c>
      <c r="AC86">
        <v>2.5</v>
      </c>
      <c r="AD86">
        <v>10.1</v>
      </c>
    </row>
    <row r="87" spans="1:30" ht="15.75" customHeight="1" x14ac:dyDescent="0.2">
      <c r="A87">
        <v>86</v>
      </c>
      <c r="B87" t="s">
        <v>204</v>
      </c>
      <c r="C87" t="s">
        <v>29</v>
      </c>
      <c r="D87">
        <v>23</v>
      </c>
      <c r="E87" t="s">
        <v>205</v>
      </c>
      <c r="F87">
        <v>5</v>
      </c>
      <c r="G87">
        <v>0</v>
      </c>
      <c r="H87">
        <v>6.4</v>
      </c>
      <c r="I87">
        <v>1.2</v>
      </c>
      <c r="J87">
        <v>1.8</v>
      </c>
      <c r="K87">
        <v>0.66700000000000004</v>
      </c>
      <c r="L87">
        <v>0</v>
      </c>
      <c r="M87">
        <v>0</v>
      </c>
      <c r="O87">
        <v>1.2</v>
      </c>
      <c r="P87">
        <v>1.8</v>
      </c>
      <c r="Q87">
        <v>0.66700000000000004</v>
      </c>
      <c r="R87">
        <v>0.66700000000000004</v>
      </c>
      <c r="S87">
        <v>0.8</v>
      </c>
      <c r="T87">
        <v>0.8</v>
      </c>
      <c r="U87">
        <v>1</v>
      </c>
      <c r="V87">
        <v>0.8</v>
      </c>
      <c r="W87">
        <v>1</v>
      </c>
      <c r="X87">
        <v>1.8</v>
      </c>
      <c r="Y87">
        <v>0.6</v>
      </c>
      <c r="Z87">
        <v>0</v>
      </c>
      <c r="AA87">
        <v>0</v>
      </c>
      <c r="AB87">
        <v>0.2</v>
      </c>
      <c r="AC87">
        <v>1.2</v>
      </c>
      <c r="AD87">
        <v>3.2</v>
      </c>
    </row>
    <row r="88" spans="1:30" ht="15.75" customHeight="1" x14ac:dyDescent="0.2">
      <c r="A88">
        <v>87</v>
      </c>
      <c r="B88" t="s">
        <v>206</v>
      </c>
      <c r="C88" t="s">
        <v>92</v>
      </c>
      <c r="D88">
        <v>22</v>
      </c>
      <c r="E88" t="s">
        <v>159</v>
      </c>
      <c r="F88">
        <v>1</v>
      </c>
      <c r="G88">
        <v>0</v>
      </c>
      <c r="H88">
        <v>3</v>
      </c>
      <c r="I88">
        <v>0</v>
      </c>
      <c r="J88">
        <v>0</v>
      </c>
      <c r="L88">
        <v>0</v>
      </c>
      <c r="M88">
        <v>0</v>
      </c>
      <c r="O88">
        <v>0</v>
      </c>
      <c r="P88">
        <v>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ht="15.75" customHeight="1" x14ac:dyDescent="0.2">
      <c r="A89">
        <v>88</v>
      </c>
      <c r="B89" t="s">
        <v>207</v>
      </c>
      <c r="C89" t="s">
        <v>112</v>
      </c>
      <c r="D89">
        <v>22</v>
      </c>
      <c r="E89" t="s">
        <v>133</v>
      </c>
      <c r="F89">
        <v>41</v>
      </c>
      <c r="G89">
        <v>26</v>
      </c>
      <c r="H89">
        <v>16</v>
      </c>
      <c r="I89">
        <v>1.9</v>
      </c>
      <c r="J89">
        <v>4.7</v>
      </c>
      <c r="K89">
        <v>0.40300000000000002</v>
      </c>
      <c r="L89">
        <v>1.3</v>
      </c>
      <c r="M89">
        <v>3.4</v>
      </c>
      <c r="N89">
        <v>0.39300000000000002</v>
      </c>
      <c r="O89">
        <v>0.5</v>
      </c>
      <c r="P89">
        <v>1.2</v>
      </c>
      <c r="Q89">
        <v>0.43099999999999999</v>
      </c>
      <c r="R89">
        <v>0.54700000000000004</v>
      </c>
      <c r="S89">
        <v>0.8</v>
      </c>
      <c r="T89">
        <v>0.9</v>
      </c>
      <c r="U89">
        <v>0.84199999999999997</v>
      </c>
      <c r="V89">
        <v>0.4</v>
      </c>
      <c r="W89">
        <v>1.8</v>
      </c>
      <c r="X89">
        <v>2.2000000000000002</v>
      </c>
      <c r="Y89">
        <v>1</v>
      </c>
      <c r="Z89">
        <v>0.6</v>
      </c>
      <c r="AA89">
        <v>0.5</v>
      </c>
      <c r="AB89">
        <v>0.7</v>
      </c>
      <c r="AC89">
        <v>1</v>
      </c>
      <c r="AD89">
        <v>5.9</v>
      </c>
    </row>
    <row r="90" spans="1:30" ht="15.75" customHeight="1" x14ac:dyDescent="0.2">
      <c r="A90">
        <v>89</v>
      </c>
      <c r="B90" t="s">
        <v>208</v>
      </c>
      <c r="C90" t="s">
        <v>92</v>
      </c>
      <c r="D90">
        <v>20</v>
      </c>
      <c r="E90" t="s">
        <v>205</v>
      </c>
      <c r="F90">
        <v>39</v>
      </c>
      <c r="G90">
        <v>6</v>
      </c>
      <c r="H90">
        <v>16.899999999999999</v>
      </c>
      <c r="I90">
        <v>1.8</v>
      </c>
      <c r="J90">
        <v>4.3</v>
      </c>
      <c r="K90">
        <v>0.41599999999999998</v>
      </c>
      <c r="L90">
        <v>0.7</v>
      </c>
      <c r="M90">
        <v>2.1</v>
      </c>
      <c r="N90">
        <v>0.33300000000000002</v>
      </c>
      <c r="O90">
        <v>1.1000000000000001</v>
      </c>
      <c r="P90">
        <v>2.2000000000000002</v>
      </c>
      <c r="Q90">
        <v>0.49399999999999999</v>
      </c>
      <c r="R90">
        <v>0.497</v>
      </c>
      <c r="S90">
        <v>0.6</v>
      </c>
      <c r="T90">
        <v>0.8</v>
      </c>
      <c r="U90">
        <v>0.8</v>
      </c>
      <c r="V90">
        <v>0.2</v>
      </c>
      <c r="W90">
        <v>2.4</v>
      </c>
      <c r="X90">
        <v>2.6</v>
      </c>
      <c r="Y90">
        <v>1</v>
      </c>
      <c r="Z90">
        <v>0.4</v>
      </c>
      <c r="AA90">
        <v>0.3</v>
      </c>
      <c r="AB90">
        <v>0.8</v>
      </c>
      <c r="AC90">
        <v>1.3</v>
      </c>
      <c r="AD90">
        <v>4.8</v>
      </c>
    </row>
    <row r="91" spans="1:30" ht="15.75" customHeight="1" x14ac:dyDescent="0.2">
      <c r="A91">
        <v>90</v>
      </c>
      <c r="B91" t="s">
        <v>209</v>
      </c>
      <c r="C91" t="s">
        <v>112</v>
      </c>
      <c r="D91">
        <v>19</v>
      </c>
      <c r="E91" t="s">
        <v>133</v>
      </c>
      <c r="F91">
        <v>5</v>
      </c>
      <c r="G91">
        <v>0</v>
      </c>
      <c r="H91">
        <v>6.4</v>
      </c>
      <c r="I91">
        <v>0.2</v>
      </c>
      <c r="J91">
        <v>1.2</v>
      </c>
      <c r="K91">
        <v>0.16700000000000001</v>
      </c>
      <c r="L91">
        <v>0</v>
      </c>
      <c r="M91">
        <v>0.8</v>
      </c>
      <c r="N91">
        <v>0</v>
      </c>
      <c r="O91">
        <v>0.2</v>
      </c>
      <c r="P91">
        <v>0.4</v>
      </c>
      <c r="Q91">
        <v>0.5</v>
      </c>
      <c r="R91">
        <v>0.16700000000000001</v>
      </c>
      <c r="S91">
        <v>0.8</v>
      </c>
      <c r="T91">
        <v>0.8</v>
      </c>
      <c r="U91">
        <v>1</v>
      </c>
      <c r="V91">
        <v>0</v>
      </c>
      <c r="W91">
        <v>1.2</v>
      </c>
      <c r="X91">
        <v>1.2</v>
      </c>
      <c r="Y91">
        <v>0</v>
      </c>
      <c r="Z91">
        <v>0.6</v>
      </c>
      <c r="AA91">
        <v>0</v>
      </c>
      <c r="AB91">
        <v>0.2</v>
      </c>
      <c r="AC91">
        <v>0.4</v>
      </c>
      <c r="AD91">
        <v>1.2</v>
      </c>
    </row>
    <row r="92" spans="1:30" ht="15.75" customHeight="1" x14ac:dyDescent="0.2">
      <c r="A92">
        <v>91</v>
      </c>
      <c r="B92" t="s">
        <v>210</v>
      </c>
      <c r="C92" t="s">
        <v>92</v>
      </c>
      <c r="D92">
        <v>31</v>
      </c>
      <c r="E92" t="s">
        <v>93</v>
      </c>
      <c r="F92">
        <v>39</v>
      </c>
      <c r="G92">
        <v>19</v>
      </c>
      <c r="H92">
        <v>30</v>
      </c>
      <c r="I92">
        <v>6.4</v>
      </c>
      <c r="J92">
        <v>15.2</v>
      </c>
      <c r="K92">
        <v>0.42099999999999999</v>
      </c>
      <c r="L92">
        <v>1.7</v>
      </c>
      <c r="M92">
        <v>5.5</v>
      </c>
      <c r="N92">
        <v>0.30099999999999999</v>
      </c>
      <c r="O92">
        <v>4.7</v>
      </c>
      <c r="P92">
        <v>9.6</v>
      </c>
      <c r="Q92">
        <v>0.49099999999999999</v>
      </c>
      <c r="R92">
        <v>0.47599999999999998</v>
      </c>
      <c r="S92">
        <v>3.2</v>
      </c>
      <c r="T92">
        <v>3.6</v>
      </c>
      <c r="U92">
        <v>0.88700000000000001</v>
      </c>
      <c r="V92">
        <v>1</v>
      </c>
      <c r="W92">
        <v>2.5</v>
      </c>
      <c r="X92">
        <v>3.5</v>
      </c>
      <c r="Y92">
        <v>4.8</v>
      </c>
      <c r="Z92">
        <v>0.6</v>
      </c>
      <c r="AA92">
        <v>0.1</v>
      </c>
      <c r="AB92">
        <v>2.8</v>
      </c>
      <c r="AC92">
        <v>1.4</v>
      </c>
      <c r="AD92">
        <v>17.7</v>
      </c>
    </row>
    <row r="93" spans="1:30" ht="15.75" customHeight="1" x14ac:dyDescent="0.2">
      <c r="A93">
        <v>92</v>
      </c>
      <c r="B93" t="s">
        <v>211</v>
      </c>
      <c r="C93" t="s">
        <v>29</v>
      </c>
      <c r="D93">
        <v>24</v>
      </c>
      <c r="E93" t="s">
        <v>172</v>
      </c>
      <c r="F93">
        <v>37</v>
      </c>
      <c r="G93">
        <v>37</v>
      </c>
      <c r="H93">
        <v>29.8</v>
      </c>
      <c r="I93">
        <v>5.4</v>
      </c>
      <c r="J93">
        <v>8.6</v>
      </c>
      <c r="K93">
        <v>0.63200000000000001</v>
      </c>
      <c r="L93">
        <v>0</v>
      </c>
      <c r="M93">
        <v>0.1</v>
      </c>
      <c r="N93">
        <v>0.33300000000000002</v>
      </c>
      <c r="O93">
        <v>5.4</v>
      </c>
      <c r="P93">
        <v>8.5</v>
      </c>
      <c r="Q93">
        <v>0.63500000000000001</v>
      </c>
      <c r="R93">
        <v>0.63400000000000001</v>
      </c>
      <c r="S93">
        <v>1.5</v>
      </c>
      <c r="T93">
        <v>2.7</v>
      </c>
      <c r="U93">
        <v>0.55600000000000005</v>
      </c>
      <c r="V93">
        <v>3</v>
      </c>
      <c r="W93">
        <v>7.3</v>
      </c>
      <c r="X93">
        <v>10.4</v>
      </c>
      <c r="Y93">
        <v>1.9</v>
      </c>
      <c r="Z93">
        <v>0.7</v>
      </c>
      <c r="AA93">
        <v>2.1</v>
      </c>
      <c r="AB93">
        <v>1.2</v>
      </c>
      <c r="AC93">
        <v>2.6</v>
      </c>
      <c r="AD93">
        <v>12.4</v>
      </c>
    </row>
    <row r="94" spans="1:30" ht="15.75" customHeight="1" x14ac:dyDescent="0.2">
      <c r="A94">
        <v>93</v>
      </c>
      <c r="B94" t="s">
        <v>212</v>
      </c>
      <c r="C94" t="s">
        <v>84</v>
      </c>
      <c r="D94">
        <v>19</v>
      </c>
      <c r="E94" t="s">
        <v>172</v>
      </c>
      <c r="F94">
        <v>3</v>
      </c>
      <c r="G94">
        <v>0</v>
      </c>
      <c r="H94">
        <v>10</v>
      </c>
      <c r="I94">
        <v>2</v>
      </c>
      <c r="J94">
        <v>3.3</v>
      </c>
      <c r="K94">
        <v>0.6</v>
      </c>
      <c r="L94">
        <v>0</v>
      </c>
      <c r="M94">
        <v>0.3</v>
      </c>
      <c r="N94">
        <v>0</v>
      </c>
      <c r="O94">
        <v>2</v>
      </c>
      <c r="P94">
        <v>3</v>
      </c>
      <c r="Q94">
        <v>0.66700000000000004</v>
      </c>
      <c r="R94">
        <v>0.6</v>
      </c>
      <c r="S94">
        <v>1.3</v>
      </c>
      <c r="T94">
        <v>1.3</v>
      </c>
      <c r="U94">
        <v>1</v>
      </c>
      <c r="V94">
        <v>1</v>
      </c>
      <c r="W94">
        <v>1.3</v>
      </c>
      <c r="X94">
        <v>2.2999999999999998</v>
      </c>
      <c r="Y94">
        <v>1</v>
      </c>
      <c r="Z94">
        <v>0</v>
      </c>
      <c r="AA94">
        <v>0.3</v>
      </c>
      <c r="AB94">
        <v>0.3</v>
      </c>
      <c r="AC94">
        <v>1</v>
      </c>
      <c r="AD94">
        <v>5.3</v>
      </c>
    </row>
    <row r="95" spans="1:30" ht="15.75" customHeight="1" x14ac:dyDescent="0.2">
      <c r="A95">
        <v>94</v>
      </c>
      <c r="B95" t="s">
        <v>213</v>
      </c>
      <c r="C95" t="s">
        <v>112</v>
      </c>
      <c r="D95">
        <v>26</v>
      </c>
      <c r="E95" t="s">
        <v>164</v>
      </c>
      <c r="F95">
        <v>34</v>
      </c>
      <c r="G95">
        <v>7</v>
      </c>
      <c r="H95">
        <v>16.600000000000001</v>
      </c>
      <c r="I95">
        <v>2</v>
      </c>
      <c r="J95">
        <v>3.5</v>
      </c>
      <c r="K95">
        <v>0.55800000000000005</v>
      </c>
      <c r="L95">
        <v>0.7</v>
      </c>
      <c r="M95">
        <v>1.8</v>
      </c>
      <c r="N95">
        <v>0.41699999999999998</v>
      </c>
      <c r="O95">
        <v>1.2</v>
      </c>
      <c r="P95">
        <v>1.8</v>
      </c>
      <c r="Q95">
        <v>0.7</v>
      </c>
      <c r="R95">
        <v>0.66300000000000003</v>
      </c>
      <c r="S95">
        <v>0.7</v>
      </c>
      <c r="T95">
        <v>0.8</v>
      </c>
      <c r="U95">
        <v>0.85699999999999998</v>
      </c>
      <c r="V95">
        <v>0.4</v>
      </c>
      <c r="W95">
        <v>1.3</v>
      </c>
      <c r="X95">
        <v>1.6</v>
      </c>
      <c r="Y95">
        <v>0.7</v>
      </c>
      <c r="Z95">
        <v>0.4</v>
      </c>
      <c r="AA95">
        <v>0.1</v>
      </c>
      <c r="AB95">
        <v>0.4</v>
      </c>
      <c r="AC95">
        <v>1.2</v>
      </c>
      <c r="AD95">
        <v>5.4</v>
      </c>
    </row>
    <row r="96" spans="1:30" ht="15.75" customHeight="1" x14ac:dyDescent="0.2">
      <c r="A96">
        <v>95</v>
      </c>
      <c r="B96" t="s">
        <v>214</v>
      </c>
      <c r="C96" t="s">
        <v>84</v>
      </c>
      <c r="D96">
        <v>26</v>
      </c>
      <c r="E96" t="s">
        <v>93</v>
      </c>
      <c r="F96">
        <v>45</v>
      </c>
      <c r="G96">
        <v>43</v>
      </c>
      <c r="H96">
        <v>27.6</v>
      </c>
      <c r="I96">
        <v>5.5</v>
      </c>
      <c r="J96">
        <v>10.7</v>
      </c>
      <c r="K96">
        <v>0.51300000000000001</v>
      </c>
      <c r="L96">
        <v>1.2</v>
      </c>
      <c r="M96">
        <v>3.5</v>
      </c>
      <c r="N96">
        <v>0.34599999999999997</v>
      </c>
      <c r="O96">
        <v>4.3</v>
      </c>
      <c r="P96">
        <v>7.2</v>
      </c>
      <c r="Q96">
        <v>0.59599999999999997</v>
      </c>
      <c r="R96">
        <v>0.56999999999999995</v>
      </c>
      <c r="S96">
        <v>1.8</v>
      </c>
      <c r="T96">
        <v>2.2999999999999998</v>
      </c>
      <c r="U96">
        <v>0.78100000000000003</v>
      </c>
      <c r="V96">
        <v>2.1</v>
      </c>
      <c r="W96">
        <v>5.8</v>
      </c>
      <c r="X96">
        <v>7.9</v>
      </c>
      <c r="Y96">
        <v>1</v>
      </c>
      <c r="Z96">
        <v>0.6</v>
      </c>
      <c r="AA96">
        <v>0.8</v>
      </c>
      <c r="AB96">
        <v>1.4</v>
      </c>
      <c r="AC96">
        <v>2.8</v>
      </c>
      <c r="AD96">
        <v>14.1</v>
      </c>
    </row>
    <row r="97" spans="1:30" ht="15.75" customHeight="1" x14ac:dyDescent="0.2">
      <c r="A97">
        <v>96</v>
      </c>
      <c r="B97" t="s">
        <v>215</v>
      </c>
      <c r="C97" t="s">
        <v>29</v>
      </c>
      <c r="D97">
        <v>26</v>
      </c>
      <c r="E97" t="s">
        <v>133</v>
      </c>
      <c r="F97">
        <v>36</v>
      </c>
      <c r="G97">
        <v>24</v>
      </c>
      <c r="H97">
        <v>25.3</v>
      </c>
      <c r="I97">
        <v>4.5999999999999996</v>
      </c>
      <c r="J97">
        <v>9.6999999999999993</v>
      </c>
      <c r="K97">
        <v>0.47899999999999998</v>
      </c>
      <c r="L97">
        <v>1</v>
      </c>
      <c r="M97">
        <v>3.4</v>
      </c>
      <c r="N97">
        <v>0.28999999999999998</v>
      </c>
      <c r="O97">
        <v>3.6</v>
      </c>
      <c r="P97">
        <v>6.3</v>
      </c>
      <c r="Q97">
        <v>0.58199999999999996</v>
      </c>
      <c r="R97">
        <v>0.53</v>
      </c>
      <c r="S97">
        <v>1.9</v>
      </c>
      <c r="T97">
        <v>2.5</v>
      </c>
      <c r="U97">
        <v>0.76900000000000002</v>
      </c>
      <c r="V97">
        <v>1.9</v>
      </c>
      <c r="W97">
        <v>3.8</v>
      </c>
      <c r="X97">
        <v>5.7</v>
      </c>
      <c r="Y97">
        <v>3.2</v>
      </c>
      <c r="Z97">
        <v>0.6</v>
      </c>
      <c r="AA97">
        <v>0.7</v>
      </c>
      <c r="AB97">
        <v>2.2000000000000002</v>
      </c>
      <c r="AC97">
        <v>3.3</v>
      </c>
      <c r="AD97">
        <v>12.2</v>
      </c>
    </row>
    <row r="98" spans="1:30" ht="15.75" customHeight="1" x14ac:dyDescent="0.2">
      <c r="A98">
        <v>97</v>
      </c>
      <c r="B98" t="s">
        <v>216</v>
      </c>
      <c r="C98" t="s">
        <v>103</v>
      </c>
      <c r="D98">
        <v>36</v>
      </c>
      <c r="E98" t="s">
        <v>97</v>
      </c>
      <c r="F98">
        <v>43</v>
      </c>
      <c r="G98">
        <v>43</v>
      </c>
      <c r="H98">
        <v>29.2</v>
      </c>
      <c r="I98">
        <v>3.7</v>
      </c>
      <c r="J98">
        <v>8.1999999999999993</v>
      </c>
      <c r="K98">
        <v>0.45</v>
      </c>
      <c r="L98">
        <v>2.2999999999999998</v>
      </c>
      <c r="M98">
        <v>5.3</v>
      </c>
      <c r="N98">
        <v>0.442</v>
      </c>
      <c r="O98">
        <v>1.3</v>
      </c>
      <c r="P98">
        <v>2.9</v>
      </c>
      <c r="Q98">
        <v>0.46400000000000002</v>
      </c>
      <c r="R98">
        <v>0.59299999999999997</v>
      </c>
      <c r="S98">
        <v>1.2</v>
      </c>
      <c r="T98">
        <v>1.3</v>
      </c>
      <c r="U98">
        <v>0.92600000000000005</v>
      </c>
      <c r="V98">
        <v>0.3</v>
      </c>
      <c r="W98">
        <v>2.4</v>
      </c>
      <c r="X98">
        <v>2.8</v>
      </c>
      <c r="Y98">
        <v>6.3</v>
      </c>
      <c r="Z98">
        <v>1</v>
      </c>
      <c r="AA98">
        <v>0.2</v>
      </c>
      <c r="AB98">
        <v>1.1000000000000001</v>
      </c>
      <c r="AC98">
        <v>1.7</v>
      </c>
      <c r="AD98">
        <v>10.8</v>
      </c>
    </row>
    <row r="99" spans="1:30" ht="15.75" customHeight="1" x14ac:dyDescent="0.2">
      <c r="A99">
        <v>98</v>
      </c>
      <c r="B99" t="s">
        <v>217</v>
      </c>
      <c r="C99" t="s">
        <v>112</v>
      </c>
      <c r="D99">
        <v>31</v>
      </c>
      <c r="E99" t="s">
        <v>107</v>
      </c>
      <c r="F99">
        <v>42</v>
      </c>
      <c r="G99">
        <v>0</v>
      </c>
      <c r="H99">
        <v>20.8</v>
      </c>
      <c r="I99">
        <v>1.9</v>
      </c>
      <c r="J99">
        <v>4.2</v>
      </c>
      <c r="K99">
        <v>0.44900000000000001</v>
      </c>
      <c r="L99">
        <v>1.2</v>
      </c>
      <c r="M99">
        <v>3</v>
      </c>
      <c r="N99">
        <v>0.38300000000000001</v>
      </c>
      <c r="O99">
        <v>0.7</v>
      </c>
      <c r="P99">
        <v>1.1000000000000001</v>
      </c>
      <c r="Q99">
        <v>0.625</v>
      </c>
      <c r="R99">
        <v>0.58799999999999997</v>
      </c>
      <c r="S99">
        <v>0.4</v>
      </c>
      <c r="T99">
        <v>0.5</v>
      </c>
      <c r="U99">
        <v>0.78300000000000003</v>
      </c>
      <c r="V99">
        <v>0.6</v>
      </c>
      <c r="W99">
        <v>2.4</v>
      </c>
      <c r="X99">
        <v>3</v>
      </c>
      <c r="Y99">
        <v>1.7</v>
      </c>
      <c r="Z99">
        <v>0.5</v>
      </c>
      <c r="AA99">
        <v>0.2</v>
      </c>
      <c r="AB99">
        <v>0.5</v>
      </c>
      <c r="AC99">
        <v>1.2</v>
      </c>
      <c r="AD99">
        <v>5.4</v>
      </c>
    </row>
    <row r="100" spans="1:30" ht="15.75" customHeight="1" x14ac:dyDescent="0.2">
      <c r="A100">
        <v>99</v>
      </c>
      <c r="B100" t="s">
        <v>218</v>
      </c>
      <c r="C100" t="s">
        <v>112</v>
      </c>
      <c r="D100">
        <v>19</v>
      </c>
      <c r="E100" t="s">
        <v>116</v>
      </c>
      <c r="F100">
        <v>46</v>
      </c>
      <c r="G100">
        <v>2</v>
      </c>
      <c r="H100">
        <v>26.7</v>
      </c>
      <c r="I100">
        <v>3.1</v>
      </c>
      <c r="J100">
        <v>6.6</v>
      </c>
      <c r="K100">
        <v>0.46600000000000003</v>
      </c>
      <c r="L100">
        <v>1</v>
      </c>
      <c r="M100">
        <v>2.7</v>
      </c>
      <c r="N100">
        <v>0.38500000000000001</v>
      </c>
      <c r="O100">
        <v>2.1</v>
      </c>
      <c r="P100">
        <v>4</v>
      </c>
      <c r="Q100">
        <v>0.51900000000000002</v>
      </c>
      <c r="R100">
        <v>0.54300000000000004</v>
      </c>
      <c r="S100">
        <v>1.2</v>
      </c>
      <c r="T100">
        <v>1.8</v>
      </c>
      <c r="U100">
        <v>0.67500000000000004</v>
      </c>
      <c r="V100">
        <v>0.8</v>
      </c>
      <c r="W100">
        <v>3.2</v>
      </c>
      <c r="X100">
        <v>4</v>
      </c>
      <c r="Y100">
        <v>1.8</v>
      </c>
      <c r="Z100">
        <v>0.9</v>
      </c>
      <c r="AA100">
        <v>0.8</v>
      </c>
      <c r="AB100">
        <v>1.4</v>
      </c>
      <c r="AC100">
        <v>2.1</v>
      </c>
      <c r="AD100">
        <v>8.4</v>
      </c>
    </row>
    <row r="101" spans="1:30" ht="15.75" customHeight="1" x14ac:dyDescent="0.2">
      <c r="A101">
        <v>100</v>
      </c>
      <c r="B101" t="s">
        <v>219</v>
      </c>
      <c r="C101" t="s">
        <v>92</v>
      </c>
      <c r="D101">
        <v>22</v>
      </c>
      <c r="E101" t="s">
        <v>127</v>
      </c>
      <c r="F101">
        <v>7</v>
      </c>
      <c r="G101">
        <v>0</v>
      </c>
      <c r="H101">
        <v>4.5999999999999996</v>
      </c>
      <c r="I101">
        <v>0.9</v>
      </c>
      <c r="J101">
        <v>1.9</v>
      </c>
      <c r="K101">
        <v>0.46200000000000002</v>
      </c>
      <c r="L101">
        <v>0.1</v>
      </c>
      <c r="M101">
        <v>0.3</v>
      </c>
      <c r="N101">
        <v>0.5</v>
      </c>
      <c r="O101">
        <v>0.7</v>
      </c>
      <c r="P101">
        <v>1.6</v>
      </c>
      <c r="Q101">
        <v>0.45500000000000002</v>
      </c>
      <c r="R101">
        <v>0.5</v>
      </c>
      <c r="S101">
        <v>1.3</v>
      </c>
      <c r="T101">
        <v>1.7</v>
      </c>
      <c r="U101">
        <v>0.75</v>
      </c>
      <c r="V101">
        <v>0.4</v>
      </c>
      <c r="W101">
        <v>0</v>
      </c>
      <c r="X101">
        <v>0.4</v>
      </c>
      <c r="Y101">
        <v>0</v>
      </c>
      <c r="Z101">
        <v>0.3</v>
      </c>
      <c r="AA101">
        <v>0</v>
      </c>
      <c r="AB101">
        <v>0</v>
      </c>
      <c r="AC101">
        <v>0.1</v>
      </c>
      <c r="AD101">
        <v>3.1</v>
      </c>
    </row>
    <row r="102" spans="1:30" ht="15.75" customHeight="1" x14ac:dyDescent="0.2">
      <c r="A102">
        <v>101</v>
      </c>
      <c r="B102" t="s">
        <v>220</v>
      </c>
      <c r="C102" t="s">
        <v>221</v>
      </c>
      <c r="D102">
        <v>33</v>
      </c>
      <c r="E102" t="s">
        <v>88</v>
      </c>
      <c r="F102">
        <v>29</v>
      </c>
      <c r="G102">
        <v>6</v>
      </c>
      <c r="H102">
        <v>16.8</v>
      </c>
      <c r="I102">
        <v>1.5</v>
      </c>
      <c r="J102">
        <v>3.4</v>
      </c>
      <c r="K102">
        <v>0.439</v>
      </c>
      <c r="L102">
        <v>0.7</v>
      </c>
      <c r="M102">
        <v>1.9</v>
      </c>
      <c r="N102">
        <v>0.33900000000000002</v>
      </c>
      <c r="O102">
        <v>0.8</v>
      </c>
      <c r="P102">
        <v>1.4</v>
      </c>
      <c r="Q102">
        <v>0.57099999999999995</v>
      </c>
      <c r="R102">
        <v>0.53600000000000003</v>
      </c>
      <c r="S102">
        <v>0.8</v>
      </c>
      <c r="T102">
        <v>0.9</v>
      </c>
      <c r="U102">
        <v>0.84599999999999997</v>
      </c>
      <c r="V102">
        <v>1.1000000000000001</v>
      </c>
      <c r="W102">
        <v>2.2999999999999998</v>
      </c>
      <c r="X102">
        <v>3.3</v>
      </c>
      <c r="Y102">
        <v>0.8</v>
      </c>
      <c r="Z102">
        <v>1.3</v>
      </c>
      <c r="AA102">
        <v>0.6</v>
      </c>
      <c r="AB102">
        <v>0.4</v>
      </c>
      <c r="AC102">
        <v>1.9</v>
      </c>
      <c r="AD102">
        <v>4.4000000000000004</v>
      </c>
    </row>
    <row r="103" spans="1:30" ht="15.75" customHeight="1" x14ac:dyDescent="0.2">
      <c r="A103">
        <v>102</v>
      </c>
      <c r="B103" t="s">
        <v>222</v>
      </c>
      <c r="C103" t="s">
        <v>112</v>
      </c>
      <c r="D103">
        <v>33</v>
      </c>
      <c r="E103" t="s">
        <v>153</v>
      </c>
      <c r="F103">
        <v>27</v>
      </c>
      <c r="G103">
        <v>7</v>
      </c>
      <c r="H103">
        <v>21.2</v>
      </c>
      <c r="I103">
        <v>2.2000000000000002</v>
      </c>
      <c r="J103">
        <v>5.0999999999999996</v>
      </c>
      <c r="K103">
        <v>0.42399999999999999</v>
      </c>
      <c r="L103">
        <v>1.1000000000000001</v>
      </c>
      <c r="M103">
        <v>2.8</v>
      </c>
      <c r="N103">
        <v>0.38200000000000001</v>
      </c>
      <c r="O103">
        <v>1.1000000000000001</v>
      </c>
      <c r="P103">
        <v>2.2999999999999998</v>
      </c>
      <c r="Q103">
        <v>0.47599999999999998</v>
      </c>
      <c r="R103">
        <v>0.52900000000000003</v>
      </c>
      <c r="S103">
        <v>0.7</v>
      </c>
      <c r="T103">
        <v>0.9</v>
      </c>
      <c r="U103">
        <v>0.78300000000000003</v>
      </c>
      <c r="V103">
        <v>1.9</v>
      </c>
      <c r="W103">
        <v>3</v>
      </c>
      <c r="X103">
        <v>4.8</v>
      </c>
      <c r="Y103">
        <v>1</v>
      </c>
      <c r="Z103">
        <v>0.6</v>
      </c>
      <c r="AA103">
        <v>0.4</v>
      </c>
      <c r="AB103">
        <v>0.6</v>
      </c>
      <c r="AC103">
        <v>2.5</v>
      </c>
      <c r="AD103">
        <v>6.1</v>
      </c>
    </row>
    <row r="104" spans="1:30" ht="15.75" customHeight="1" x14ac:dyDescent="0.2">
      <c r="A104">
        <v>103</v>
      </c>
      <c r="B104" t="s">
        <v>223</v>
      </c>
      <c r="C104" t="s">
        <v>84</v>
      </c>
      <c r="D104">
        <v>33</v>
      </c>
      <c r="E104" t="s">
        <v>107</v>
      </c>
      <c r="F104">
        <v>17</v>
      </c>
      <c r="G104">
        <v>3</v>
      </c>
      <c r="H104">
        <v>22.6</v>
      </c>
      <c r="I104">
        <v>2.4</v>
      </c>
      <c r="J104">
        <v>5.2</v>
      </c>
      <c r="K104">
        <v>0.44900000000000001</v>
      </c>
      <c r="L104">
        <v>1.6</v>
      </c>
      <c r="M104">
        <v>3.8</v>
      </c>
      <c r="N104">
        <v>0.41499999999999998</v>
      </c>
      <c r="O104">
        <v>0.8</v>
      </c>
      <c r="P104">
        <v>1.4</v>
      </c>
      <c r="Q104">
        <v>0.54200000000000004</v>
      </c>
      <c r="R104">
        <v>0.60099999999999998</v>
      </c>
      <c r="S104">
        <v>0.5</v>
      </c>
      <c r="T104">
        <v>0.9</v>
      </c>
      <c r="U104">
        <v>0.56299999999999994</v>
      </c>
      <c r="V104">
        <v>0.5</v>
      </c>
      <c r="W104">
        <v>2.8</v>
      </c>
      <c r="X104">
        <v>3.2</v>
      </c>
      <c r="Y104">
        <v>1.2</v>
      </c>
      <c r="Z104">
        <v>0.6</v>
      </c>
      <c r="AA104">
        <v>0.2</v>
      </c>
      <c r="AB104">
        <v>0.5</v>
      </c>
      <c r="AC104">
        <v>1.6</v>
      </c>
      <c r="AD104">
        <v>6.8</v>
      </c>
    </row>
    <row r="105" spans="1:30" ht="15.75" customHeight="1" x14ac:dyDescent="0.2">
      <c r="A105">
        <v>104</v>
      </c>
      <c r="B105" t="s">
        <v>224</v>
      </c>
      <c r="C105" t="s">
        <v>103</v>
      </c>
      <c r="D105">
        <v>22</v>
      </c>
      <c r="E105" t="s">
        <v>159</v>
      </c>
      <c r="F105">
        <v>38</v>
      </c>
      <c r="G105">
        <v>38</v>
      </c>
      <c r="H105">
        <v>34.4</v>
      </c>
      <c r="I105">
        <v>8.5</v>
      </c>
      <c r="J105">
        <v>18.899999999999999</v>
      </c>
      <c r="K105">
        <v>0.44900000000000001</v>
      </c>
      <c r="L105">
        <v>1.9</v>
      </c>
      <c r="M105">
        <v>5.4</v>
      </c>
      <c r="N105">
        <v>0.34300000000000003</v>
      </c>
      <c r="O105">
        <v>6.6</v>
      </c>
      <c r="P105">
        <v>13.4</v>
      </c>
      <c r="Q105">
        <v>0.49199999999999999</v>
      </c>
      <c r="R105">
        <v>0.499</v>
      </c>
      <c r="S105">
        <v>3.8</v>
      </c>
      <c r="T105">
        <v>4.5</v>
      </c>
      <c r="U105">
        <v>0.85899999999999999</v>
      </c>
      <c r="V105">
        <v>0.4</v>
      </c>
      <c r="W105">
        <v>3.6</v>
      </c>
      <c r="X105">
        <v>4</v>
      </c>
      <c r="Y105">
        <v>7.4</v>
      </c>
      <c r="Z105">
        <v>1</v>
      </c>
      <c r="AA105">
        <v>0.3</v>
      </c>
      <c r="AB105">
        <v>3.8</v>
      </c>
      <c r="AC105">
        <v>2.8</v>
      </c>
      <c r="AD105">
        <v>22.7</v>
      </c>
    </row>
    <row r="106" spans="1:30" ht="15.75" customHeight="1" x14ac:dyDescent="0.2">
      <c r="A106">
        <v>105</v>
      </c>
      <c r="B106" t="s">
        <v>225</v>
      </c>
      <c r="C106" t="s">
        <v>92</v>
      </c>
      <c r="D106">
        <v>33</v>
      </c>
      <c r="E106" t="s">
        <v>183</v>
      </c>
      <c r="F106">
        <v>36</v>
      </c>
      <c r="G106">
        <v>3</v>
      </c>
      <c r="H106">
        <v>12.7</v>
      </c>
      <c r="I106">
        <v>1.5</v>
      </c>
      <c r="J106">
        <v>4</v>
      </c>
      <c r="K106">
        <v>0.372</v>
      </c>
      <c r="L106">
        <v>0.8</v>
      </c>
      <c r="M106">
        <v>2.2000000000000002</v>
      </c>
      <c r="N106">
        <v>0.36299999999999999</v>
      </c>
      <c r="O106">
        <v>0.7</v>
      </c>
      <c r="P106">
        <v>1.8</v>
      </c>
      <c r="Q106">
        <v>0.38500000000000001</v>
      </c>
      <c r="R106">
        <v>0.47199999999999998</v>
      </c>
      <c r="S106">
        <v>0.5</v>
      </c>
      <c r="T106">
        <v>0.5</v>
      </c>
      <c r="U106">
        <v>0.89500000000000002</v>
      </c>
      <c r="V106">
        <v>0.4</v>
      </c>
      <c r="W106">
        <v>1</v>
      </c>
      <c r="X106">
        <v>1.4</v>
      </c>
      <c r="Y106">
        <v>0.8</v>
      </c>
      <c r="Z106">
        <v>0.5</v>
      </c>
      <c r="AA106">
        <v>0.1</v>
      </c>
      <c r="AB106">
        <v>0.4</v>
      </c>
      <c r="AC106">
        <v>0.9</v>
      </c>
      <c r="AD106">
        <v>4.3</v>
      </c>
    </row>
    <row r="107" spans="1:30" ht="15.75" customHeight="1" x14ac:dyDescent="0.2">
      <c r="A107">
        <v>106</v>
      </c>
      <c r="B107" t="s">
        <v>226</v>
      </c>
      <c r="C107" t="s">
        <v>103</v>
      </c>
      <c r="D107">
        <v>35</v>
      </c>
      <c r="E107" t="s">
        <v>227</v>
      </c>
      <c r="F107">
        <v>41</v>
      </c>
      <c r="G107">
        <v>41</v>
      </c>
      <c r="H107">
        <v>33.5</v>
      </c>
      <c r="I107">
        <v>8.8000000000000007</v>
      </c>
      <c r="J107">
        <v>19.399999999999999</v>
      </c>
      <c r="K107">
        <v>0.45500000000000002</v>
      </c>
      <c r="L107">
        <v>4.8</v>
      </c>
      <c r="M107">
        <v>11.6</v>
      </c>
      <c r="N107">
        <v>0.40899999999999997</v>
      </c>
      <c r="O107">
        <v>4.0999999999999996</v>
      </c>
      <c r="P107">
        <v>7.8</v>
      </c>
      <c r="Q107">
        <v>0.52400000000000002</v>
      </c>
      <c r="R107">
        <v>0.57699999999999996</v>
      </c>
      <c r="S107">
        <v>5.0999999999999996</v>
      </c>
      <c r="T107">
        <v>5.5</v>
      </c>
      <c r="U107">
        <v>0.92900000000000005</v>
      </c>
      <c r="V107">
        <v>0.5</v>
      </c>
      <c r="W107">
        <v>3.8</v>
      </c>
      <c r="X107">
        <v>4.3</v>
      </c>
      <c r="Y107">
        <v>5</v>
      </c>
      <c r="Z107">
        <v>0.8</v>
      </c>
      <c r="AA107">
        <v>0.4</v>
      </c>
      <c r="AB107">
        <v>3</v>
      </c>
      <c r="AC107">
        <v>1.9</v>
      </c>
      <c r="AD107">
        <v>27.5</v>
      </c>
    </row>
    <row r="108" spans="1:30" ht="15.75" customHeight="1" x14ac:dyDescent="0.2">
      <c r="A108">
        <v>107</v>
      </c>
      <c r="B108" t="s">
        <v>228</v>
      </c>
      <c r="C108" t="s">
        <v>103</v>
      </c>
      <c r="D108">
        <v>20</v>
      </c>
      <c r="E108" t="s">
        <v>104</v>
      </c>
      <c r="F108">
        <v>48</v>
      </c>
      <c r="G108">
        <v>15</v>
      </c>
      <c r="H108">
        <v>21.8</v>
      </c>
      <c r="I108">
        <v>2.1</v>
      </c>
      <c r="J108">
        <v>4.9000000000000004</v>
      </c>
      <c r="K108">
        <v>0.43</v>
      </c>
      <c r="L108">
        <v>0.6</v>
      </c>
      <c r="M108">
        <v>2.1</v>
      </c>
      <c r="N108">
        <v>0.28399999999999997</v>
      </c>
      <c r="O108">
        <v>1.5</v>
      </c>
      <c r="P108">
        <v>2.8</v>
      </c>
      <c r="Q108">
        <v>0.54100000000000004</v>
      </c>
      <c r="R108">
        <v>0.49199999999999999</v>
      </c>
      <c r="S108">
        <v>0.6</v>
      </c>
      <c r="T108">
        <v>1</v>
      </c>
      <c r="U108">
        <v>0.64600000000000002</v>
      </c>
      <c r="V108">
        <v>1</v>
      </c>
      <c r="W108">
        <v>2.7</v>
      </c>
      <c r="X108">
        <v>3.7</v>
      </c>
      <c r="Y108">
        <v>2.6</v>
      </c>
      <c r="Z108">
        <v>1.3</v>
      </c>
      <c r="AA108">
        <v>0.4</v>
      </c>
      <c r="AB108">
        <v>1</v>
      </c>
      <c r="AC108">
        <v>1.6</v>
      </c>
      <c r="AD108">
        <v>5.5</v>
      </c>
    </row>
    <row r="109" spans="1:30" ht="15.75" customHeight="1" x14ac:dyDescent="0.2">
      <c r="A109">
        <v>108</v>
      </c>
      <c r="B109" t="s">
        <v>229</v>
      </c>
      <c r="C109" t="s">
        <v>29</v>
      </c>
      <c r="D109">
        <v>30</v>
      </c>
      <c r="E109" t="s">
        <v>205</v>
      </c>
      <c r="F109">
        <v>46</v>
      </c>
      <c r="G109">
        <v>46</v>
      </c>
      <c r="H109">
        <v>35.9</v>
      </c>
      <c r="I109">
        <v>9.5</v>
      </c>
      <c r="J109">
        <v>17.2</v>
      </c>
      <c r="K109">
        <v>0.55400000000000005</v>
      </c>
      <c r="L109">
        <v>0.4</v>
      </c>
      <c r="M109">
        <v>1.2</v>
      </c>
      <c r="N109">
        <v>0.315</v>
      </c>
      <c r="O109">
        <v>9.1</v>
      </c>
      <c r="P109">
        <v>16</v>
      </c>
      <c r="Q109">
        <v>0.57099999999999995</v>
      </c>
      <c r="R109">
        <v>0.56499999999999995</v>
      </c>
      <c r="S109">
        <v>5.6</v>
      </c>
      <c r="T109">
        <v>6.9</v>
      </c>
      <c r="U109">
        <v>0.80500000000000005</v>
      </c>
      <c r="V109">
        <v>3.2</v>
      </c>
      <c r="W109">
        <v>8.9</v>
      </c>
      <c r="X109">
        <v>12.1</v>
      </c>
      <c r="Y109">
        <v>3.7</v>
      </c>
      <c r="Z109">
        <v>1.2</v>
      </c>
      <c r="AA109">
        <v>2.2999999999999998</v>
      </c>
      <c r="AB109">
        <v>2.1</v>
      </c>
      <c r="AC109">
        <v>2.5</v>
      </c>
      <c r="AD109">
        <v>24.9</v>
      </c>
    </row>
    <row r="110" spans="1:30" ht="15.75" customHeight="1" x14ac:dyDescent="0.2">
      <c r="A110">
        <v>109</v>
      </c>
      <c r="B110" t="s">
        <v>230</v>
      </c>
      <c r="C110" t="s">
        <v>92</v>
      </c>
      <c r="D110">
        <v>21</v>
      </c>
      <c r="E110" t="s">
        <v>116</v>
      </c>
      <c r="F110">
        <v>21</v>
      </c>
      <c r="G110">
        <v>0</v>
      </c>
      <c r="H110">
        <v>7.8</v>
      </c>
      <c r="I110">
        <v>1</v>
      </c>
      <c r="J110">
        <v>2.4</v>
      </c>
      <c r="K110">
        <v>0.43099999999999999</v>
      </c>
      <c r="L110">
        <v>0</v>
      </c>
      <c r="M110">
        <v>0.2</v>
      </c>
      <c r="N110">
        <v>0.25</v>
      </c>
      <c r="O110">
        <v>1</v>
      </c>
      <c r="P110">
        <v>2.2000000000000002</v>
      </c>
      <c r="Q110">
        <v>0.44700000000000001</v>
      </c>
      <c r="R110">
        <v>0.441</v>
      </c>
      <c r="S110">
        <v>0.2</v>
      </c>
      <c r="T110">
        <v>0.3</v>
      </c>
      <c r="U110">
        <v>0.57099999999999995</v>
      </c>
      <c r="V110">
        <v>0.4</v>
      </c>
      <c r="W110">
        <v>0.6</v>
      </c>
      <c r="X110">
        <v>1</v>
      </c>
      <c r="Y110">
        <v>0.3</v>
      </c>
      <c r="Z110">
        <v>0.3</v>
      </c>
      <c r="AA110">
        <v>0.1</v>
      </c>
      <c r="AB110">
        <v>0.2</v>
      </c>
      <c r="AC110">
        <v>0.6</v>
      </c>
      <c r="AD110">
        <v>2.2999999999999998</v>
      </c>
    </row>
    <row r="111" spans="1:30" ht="15.75" customHeight="1" x14ac:dyDescent="0.2">
      <c r="A111">
        <v>110</v>
      </c>
      <c r="B111" t="s">
        <v>231</v>
      </c>
      <c r="C111" t="s">
        <v>92</v>
      </c>
      <c r="D111">
        <v>21</v>
      </c>
      <c r="E111" t="s">
        <v>131</v>
      </c>
      <c r="F111">
        <v>2</v>
      </c>
      <c r="G111">
        <v>0</v>
      </c>
      <c r="H111">
        <v>3</v>
      </c>
      <c r="I111">
        <v>0</v>
      </c>
      <c r="J111">
        <v>0.5</v>
      </c>
      <c r="K111">
        <v>0</v>
      </c>
      <c r="L111">
        <v>0</v>
      </c>
      <c r="M111">
        <v>0.5</v>
      </c>
      <c r="N111">
        <v>0</v>
      </c>
      <c r="O111">
        <v>0</v>
      </c>
      <c r="P111">
        <v>0</v>
      </c>
      <c r="R111">
        <v>0</v>
      </c>
      <c r="S111">
        <v>1</v>
      </c>
      <c r="T111">
        <v>1</v>
      </c>
      <c r="U111">
        <v>1</v>
      </c>
      <c r="V111">
        <v>0.5</v>
      </c>
      <c r="W111">
        <v>0.5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</row>
    <row r="112" spans="1:30" ht="15.75" customHeight="1" x14ac:dyDescent="0.2">
      <c r="A112">
        <v>111</v>
      </c>
      <c r="B112" t="s">
        <v>232</v>
      </c>
      <c r="C112" t="s">
        <v>92</v>
      </c>
      <c r="D112">
        <v>24</v>
      </c>
      <c r="E112" t="s">
        <v>183</v>
      </c>
      <c r="F112">
        <v>4</v>
      </c>
      <c r="G112">
        <v>0</v>
      </c>
      <c r="H112">
        <v>7.5</v>
      </c>
      <c r="I112">
        <v>2.5</v>
      </c>
      <c r="J112">
        <v>4.8</v>
      </c>
      <c r="K112">
        <v>0.52600000000000002</v>
      </c>
      <c r="L112">
        <v>0.3</v>
      </c>
      <c r="M112">
        <v>2</v>
      </c>
      <c r="N112">
        <v>0.125</v>
      </c>
      <c r="O112">
        <v>2.2999999999999998</v>
      </c>
      <c r="P112">
        <v>2.8</v>
      </c>
      <c r="Q112">
        <v>0.81799999999999995</v>
      </c>
      <c r="R112">
        <v>0.55300000000000005</v>
      </c>
      <c r="S112">
        <v>0.3</v>
      </c>
      <c r="T112">
        <v>0.8</v>
      </c>
      <c r="U112">
        <v>0.33300000000000002</v>
      </c>
      <c r="V112">
        <v>0.3</v>
      </c>
      <c r="W112">
        <v>2</v>
      </c>
      <c r="X112">
        <v>2.2999999999999998</v>
      </c>
      <c r="Y112">
        <v>1</v>
      </c>
      <c r="Z112">
        <v>0</v>
      </c>
      <c r="AA112">
        <v>0.3</v>
      </c>
      <c r="AB112">
        <v>0.8</v>
      </c>
      <c r="AC112">
        <v>0.3</v>
      </c>
      <c r="AD112">
        <v>5.5</v>
      </c>
    </row>
    <row r="113" spans="1:30" ht="15.75" customHeight="1" x14ac:dyDescent="0.2">
      <c r="A113">
        <v>112</v>
      </c>
      <c r="B113" t="s">
        <v>233</v>
      </c>
      <c r="C113" t="s">
        <v>112</v>
      </c>
      <c r="D113">
        <v>34</v>
      </c>
      <c r="E113" t="s">
        <v>153</v>
      </c>
      <c r="F113">
        <v>47</v>
      </c>
      <c r="G113">
        <v>47</v>
      </c>
      <c r="H113">
        <v>37.299999999999997</v>
      </c>
      <c r="I113">
        <v>7.7</v>
      </c>
      <c r="J113">
        <v>16.399999999999999</v>
      </c>
      <c r="K113">
        <v>0.46700000000000003</v>
      </c>
      <c r="L113">
        <v>1</v>
      </c>
      <c r="M113">
        <v>2.9</v>
      </c>
      <c r="N113">
        <v>0.33600000000000002</v>
      </c>
      <c r="O113">
        <v>6.7</v>
      </c>
      <c r="P113">
        <v>13.6</v>
      </c>
      <c r="Q113">
        <v>0.495</v>
      </c>
      <c r="R113">
        <v>0.496</v>
      </c>
      <c r="S113">
        <v>5.7</v>
      </c>
      <c r="T113">
        <v>6.7</v>
      </c>
      <c r="U113">
        <v>0.84199999999999997</v>
      </c>
      <c r="V113">
        <v>0.6</v>
      </c>
      <c r="W113">
        <v>3.5</v>
      </c>
      <c r="X113">
        <v>4</v>
      </c>
      <c r="Y113">
        <v>5.3</v>
      </c>
      <c r="Z113">
        <v>1.1000000000000001</v>
      </c>
      <c r="AA113">
        <v>0.7</v>
      </c>
      <c r="AB113">
        <v>1.5</v>
      </c>
      <c r="AC113">
        <v>2.1</v>
      </c>
      <c r="AD113">
        <v>22</v>
      </c>
    </row>
    <row r="114" spans="1:30" ht="15.75" customHeight="1" x14ac:dyDescent="0.2">
      <c r="A114">
        <v>113</v>
      </c>
      <c r="B114" t="s">
        <v>234</v>
      </c>
      <c r="C114" t="s">
        <v>29</v>
      </c>
      <c r="D114">
        <v>22</v>
      </c>
      <c r="E114" t="s">
        <v>164</v>
      </c>
      <c r="F114">
        <v>10</v>
      </c>
      <c r="G114">
        <v>0</v>
      </c>
      <c r="H114">
        <v>5.8</v>
      </c>
      <c r="I114">
        <v>0.9</v>
      </c>
      <c r="J114">
        <v>1.8</v>
      </c>
      <c r="K114">
        <v>0.5</v>
      </c>
      <c r="L114">
        <v>0</v>
      </c>
      <c r="M114">
        <v>0</v>
      </c>
      <c r="O114">
        <v>0.9</v>
      </c>
      <c r="P114">
        <v>1.8</v>
      </c>
      <c r="Q114">
        <v>0.5</v>
      </c>
      <c r="R114">
        <v>0.5</v>
      </c>
      <c r="S114">
        <v>0.9</v>
      </c>
      <c r="T114">
        <v>1.2</v>
      </c>
      <c r="U114">
        <v>0.75</v>
      </c>
      <c r="V114">
        <v>1.4</v>
      </c>
      <c r="W114">
        <v>0.6</v>
      </c>
      <c r="X114">
        <v>2</v>
      </c>
      <c r="Y114">
        <v>0.4</v>
      </c>
      <c r="Z114">
        <v>0.4</v>
      </c>
      <c r="AA114">
        <v>0</v>
      </c>
      <c r="AB114">
        <v>0.2</v>
      </c>
      <c r="AC114">
        <v>0.4</v>
      </c>
      <c r="AD114">
        <v>2.7</v>
      </c>
    </row>
    <row r="115" spans="1:30" ht="15.75" customHeight="1" x14ac:dyDescent="0.2">
      <c r="A115">
        <v>114</v>
      </c>
      <c r="B115" t="s">
        <v>235</v>
      </c>
      <c r="C115" t="s">
        <v>84</v>
      </c>
      <c r="D115">
        <v>27</v>
      </c>
      <c r="E115" t="s">
        <v>133</v>
      </c>
      <c r="F115">
        <v>3</v>
      </c>
      <c r="G115">
        <v>0</v>
      </c>
      <c r="H115">
        <v>5.3</v>
      </c>
      <c r="I115">
        <v>1.3</v>
      </c>
      <c r="J115">
        <v>1.7</v>
      </c>
      <c r="K115">
        <v>0.8</v>
      </c>
      <c r="L115">
        <v>0</v>
      </c>
      <c r="M115">
        <v>0</v>
      </c>
      <c r="O115">
        <v>1.3</v>
      </c>
      <c r="P115">
        <v>1.7</v>
      </c>
      <c r="Q115">
        <v>0.8</v>
      </c>
      <c r="R115">
        <v>0.8</v>
      </c>
      <c r="S115">
        <v>1.3</v>
      </c>
      <c r="T115">
        <v>2</v>
      </c>
      <c r="U115">
        <v>0.66700000000000004</v>
      </c>
      <c r="V115">
        <v>0.3</v>
      </c>
      <c r="W115">
        <v>0.7</v>
      </c>
      <c r="X115">
        <v>1</v>
      </c>
      <c r="Y115">
        <v>0.7</v>
      </c>
      <c r="Z115">
        <v>0</v>
      </c>
      <c r="AA115">
        <v>0.3</v>
      </c>
      <c r="AB115">
        <v>0</v>
      </c>
      <c r="AC115">
        <v>0.3</v>
      </c>
      <c r="AD115">
        <v>4</v>
      </c>
    </row>
    <row r="116" spans="1:30" ht="15.75" customHeight="1" x14ac:dyDescent="0.2">
      <c r="A116">
        <v>115</v>
      </c>
      <c r="B116" t="s">
        <v>236</v>
      </c>
      <c r="C116" t="s">
        <v>92</v>
      </c>
      <c r="D116">
        <v>25</v>
      </c>
      <c r="E116" t="s">
        <v>116</v>
      </c>
      <c r="F116">
        <v>2</v>
      </c>
      <c r="G116">
        <v>0</v>
      </c>
      <c r="H116">
        <v>2.5</v>
      </c>
      <c r="I116">
        <v>0.5</v>
      </c>
      <c r="J116">
        <v>1</v>
      </c>
      <c r="K116">
        <v>0.5</v>
      </c>
      <c r="L116">
        <v>0</v>
      </c>
      <c r="M116">
        <v>0</v>
      </c>
      <c r="O116">
        <v>0.5</v>
      </c>
      <c r="P116">
        <v>1</v>
      </c>
      <c r="Q116">
        <v>0.5</v>
      </c>
      <c r="R116">
        <v>0.5</v>
      </c>
      <c r="S116">
        <v>0</v>
      </c>
      <c r="T116">
        <v>0</v>
      </c>
      <c r="V116">
        <v>1</v>
      </c>
      <c r="W116">
        <v>0</v>
      </c>
      <c r="X116">
        <v>1</v>
      </c>
      <c r="Y116">
        <v>0.5</v>
      </c>
      <c r="Z116">
        <v>1</v>
      </c>
      <c r="AA116">
        <v>0</v>
      </c>
      <c r="AB116">
        <v>0.5</v>
      </c>
      <c r="AC116">
        <v>0.5</v>
      </c>
      <c r="AD116">
        <v>1</v>
      </c>
    </row>
    <row r="117" spans="1:30" ht="15.75" customHeight="1" x14ac:dyDescent="0.2">
      <c r="A117">
        <v>116</v>
      </c>
      <c r="B117" t="s">
        <v>237</v>
      </c>
      <c r="C117" t="s">
        <v>92</v>
      </c>
      <c r="D117">
        <v>20</v>
      </c>
      <c r="E117" t="s">
        <v>88</v>
      </c>
      <c r="F117">
        <v>26</v>
      </c>
      <c r="G117">
        <v>1</v>
      </c>
      <c r="H117">
        <v>13.7</v>
      </c>
      <c r="I117">
        <v>1.3</v>
      </c>
      <c r="J117">
        <v>3.9</v>
      </c>
      <c r="K117">
        <v>0.33700000000000002</v>
      </c>
      <c r="L117">
        <v>0.7</v>
      </c>
      <c r="M117">
        <v>2.5</v>
      </c>
      <c r="N117">
        <v>0.29699999999999999</v>
      </c>
      <c r="O117">
        <v>0.6</v>
      </c>
      <c r="P117">
        <v>1.4</v>
      </c>
      <c r="Q117">
        <v>0.40500000000000003</v>
      </c>
      <c r="R117">
        <v>0.43099999999999999</v>
      </c>
      <c r="S117">
        <v>0.7</v>
      </c>
      <c r="T117">
        <v>0.7</v>
      </c>
      <c r="U117">
        <v>0.94399999999999995</v>
      </c>
      <c r="V117">
        <v>0.5</v>
      </c>
      <c r="W117">
        <v>1.1000000000000001</v>
      </c>
      <c r="X117">
        <v>1.5</v>
      </c>
      <c r="Y117">
        <v>1.2</v>
      </c>
      <c r="Z117">
        <v>0.5</v>
      </c>
      <c r="AA117">
        <v>0</v>
      </c>
      <c r="AB117">
        <v>0.7</v>
      </c>
      <c r="AC117">
        <v>1.4</v>
      </c>
      <c r="AD117">
        <v>4</v>
      </c>
    </row>
    <row r="118" spans="1:30" ht="15.75" customHeight="1" x14ac:dyDescent="0.2">
      <c r="A118">
        <v>117</v>
      </c>
      <c r="B118" t="s">
        <v>238</v>
      </c>
      <c r="C118" t="s">
        <v>84</v>
      </c>
      <c r="D118">
        <v>20</v>
      </c>
      <c r="E118" t="s">
        <v>147</v>
      </c>
      <c r="F118">
        <v>23</v>
      </c>
      <c r="G118">
        <v>0</v>
      </c>
      <c r="H118">
        <v>11.2</v>
      </c>
      <c r="I118">
        <v>1.4</v>
      </c>
      <c r="J118">
        <v>3.4</v>
      </c>
      <c r="K118">
        <v>0.42299999999999999</v>
      </c>
      <c r="L118">
        <v>0.7</v>
      </c>
      <c r="M118">
        <v>2.2999999999999998</v>
      </c>
      <c r="N118">
        <v>0.308</v>
      </c>
      <c r="O118">
        <v>0.7</v>
      </c>
      <c r="P118">
        <v>1.1000000000000001</v>
      </c>
      <c r="Q118">
        <v>0.65400000000000003</v>
      </c>
      <c r="R118">
        <v>0.52600000000000002</v>
      </c>
      <c r="S118">
        <v>0.4</v>
      </c>
      <c r="T118">
        <v>0.5</v>
      </c>
      <c r="U118">
        <v>0.83299999999999996</v>
      </c>
      <c r="V118">
        <v>0.4</v>
      </c>
      <c r="W118">
        <v>1.4</v>
      </c>
      <c r="X118">
        <v>1.8</v>
      </c>
      <c r="Y118">
        <v>0.8</v>
      </c>
      <c r="Z118">
        <v>0.1</v>
      </c>
      <c r="AA118">
        <v>0</v>
      </c>
      <c r="AB118">
        <v>0.5</v>
      </c>
      <c r="AC118">
        <v>0.7</v>
      </c>
      <c r="AD118">
        <v>4</v>
      </c>
    </row>
    <row r="119" spans="1:30" ht="15.75" customHeight="1" x14ac:dyDescent="0.2">
      <c r="A119">
        <v>118</v>
      </c>
      <c r="B119" t="s">
        <v>239</v>
      </c>
      <c r="C119" t="s">
        <v>103</v>
      </c>
      <c r="D119">
        <v>30</v>
      </c>
      <c r="E119" t="s">
        <v>172</v>
      </c>
      <c r="F119">
        <v>45</v>
      </c>
      <c r="G119">
        <v>45</v>
      </c>
      <c r="H119">
        <v>30.5</v>
      </c>
      <c r="I119">
        <v>4.2</v>
      </c>
      <c r="J119">
        <v>10.5</v>
      </c>
      <c r="K119">
        <v>0.39500000000000002</v>
      </c>
      <c r="L119">
        <v>1.9</v>
      </c>
      <c r="M119">
        <v>5.8</v>
      </c>
      <c r="N119">
        <v>0.32700000000000001</v>
      </c>
      <c r="O119">
        <v>2.2000000000000002</v>
      </c>
      <c r="P119">
        <v>4.7</v>
      </c>
      <c r="Q119">
        <v>0.47899999999999998</v>
      </c>
      <c r="R119">
        <v>0.48499999999999999</v>
      </c>
      <c r="S119">
        <v>2.7</v>
      </c>
      <c r="T119">
        <v>3.5</v>
      </c>
      <c r="U119">
        <v>0.78300000000000003</v>
      </c>
      <c r="V119">
        <v>0.6</v>
      </c>
      <c r="W119">
        <v>2.8</v>
      </c>
      <c r="X119">
        <v>3.4</v>
      </c>
      <c r="Y119">
        <v>6</v>
      </c>
      <c r="Z119">
        <v>0.8</v>
      </c>
      <c r="AA119">
        <v>0.2</v>
      </c>
      <c r="AB119">
        <v>1.4</v>
      </c>
      <c r="AC119">
        <v>1.8</v>
      </c>
      <c r="AD119">
        <v>13</v>
      </c>
    </row>
    <row r="120" spans="1:30" ht="15.75" customHeight="1" x14ac:dyDescent="0.2">
      <c r="A120">
        <v>119</v>
      </c>
      <c r="B120" t="s">
        <v>240</v>
      </c>
      <c r="C120" t="s">
        <v>92</v>
      </c>
      <c r="D120">
        <v>27</v>
      </c>
      <c r="E120" t="s">
        <v>114</v>
      </c>
      <c r="F120">
        <v>48</v>
      </c>
      <c r="G120">
        <v>30</v>
      </c>
      <c r="H120">
        <v>23</v>
      </c>
      <c r="I120">
        <v>4.2</v>
      </c>
      <c r="J120">
        <v>9.1999999999999993</v>
      </c>
      <c r="K120">
        <v>0.45900000000000002</v>
      </c>
      <c r="L120">
        <v>2.8</v>
      </c>
      <c r="M120">
        <v>6.6</v>
      </c>
      <c r="N120">
        <v>0.42599999999999999</v>
      </c>
      <c r="O120">
        <v>1.4</v>
      </c>
      <c r="P120">
        <v>2.6</v>
      </c>
      <c r="Q120">
        <v>0.54500000000000004</v>
      </c>
      <c r="R120">
        <v>0.61299999999999999</v>
      </c>
      <c r="S120">
        <v>0.9</v>
      </c>
      <c r="T120">
        <v>1.3</v>
      </c>
      <c r="U120">
        <v>0.73299999999999998</v>
      </c>
      <c r="V120">
        <v>0.8</v>
      </c>
      <c r="W120">
        <v>2.4</v>
      </c>
      <c r="X120">
        <v>3.2</v>
      </c>
      <c r="Y120">
        <v>2.2999999999999998</v>
      </c>
      <c r="Z120">
        <v>1.1000000000000001</v>
      </c>
      <c r="AA120">
        <v>0.3</v>
      </c>
      <c r="AB120">
        <v>1.1000000000000001</v>
      </c>
      <c r="AC120">
        <v>1.9</v>
      </c>
      <c r="AD120">
        <v>12.2</v>
      </c>
    </row>
    <row r="121" spans="1:30" ht="15.75" customHeight="1" x14ac:dyDescent="0.2">
      <c r="A121">
        <v>120</v>
      </c>
      <c r="B121" t="s">
        <v>241</v>
      </c>
      <c r="C121" t="s">
        <v>103</v>
      </c>
      <c r="D121">
        <v>24</v>
      </c>
      <c r="E121" t="s">
        <v>183</v>
      </c>
      <c r="F121">
        <v>40</v>
      </c>
      <c r="G121">
        <v>40</v>
      </c>
      <c r="H121">
        <v>37.5</v>
      </c>
      <c r="I121">
        <v>11.7</v>
      </c>
      <c r="J121">
        <v>24</v>
      </c>
      <c r="K121">
        <v>0.48899999999999999</v>
      </c>
      <c r="L121">
        <v>3.9</v>
      </c>
      <c r="M121">
        <v>10.3</v>
      </c>
      <c r="N121">
        <v>0.375</v>
      </c>
      <c r="O121">
        <v>7.9</v>
      </c>
      <c r="P121">
        <v>13.7</v>
      </c>
      <c r="Q121">
        <v>0.57399999999999995</v>
      </c>
      <c r="R121">
        <v>0.56899999999999995</v>
      </c>
      <c r="S121">
        <v>7.4</v>
      </c>
      <c r="T121">
        <v>9.5</v>
      </c>
      <c r="U121">
        <v>0.78</v>
      </c>
      <c r="V121">
        <v>0.8</v>
      </c>
      <c r="W121">
        <v>7.8</v>
      </c>
      <c r="X121">
        <v>8.6</v>
      </c>
      <c r="Y121">
        <v>9.6</v>
      </c>
      <c r="Z121">
        <v>1.4</v>
      </c>
      <c r="AA121">
        <v>0.6</v>
      </c>
      <c r="AB121">
        <v>3.9</v>
      </c>
      <c r="AC121">
        <v>1.9</v>
      </c>
      <c r="AD121">
        <v>34.700000000000003</v>
      </c>
    </row>
    <row r="122" spans="1:30" ht="15.75" customHeight="1" x14ac:dyDescent="0.2">
      <c r="A122">
        <v>121</v>
      </c>
      <c r="B122" t="s">
        <v>242</v>
      </c>
      <c r="C122" t="s">
        <v>112</v>
      </c>
      <c r="D122">
        <v>24</v>
      </c>
      <c r="E122" t="s">
        <v>147</v>
      </c>
      <c r="F122">
        <v>46</v>
      </c>
      <c r="G122">
        <v>46</v>
      </c>
      <c r="H122">
        <v>28.5</v>
      </c>
      <c r="I122">
        <v>3.5</v>
      </c>
      <c r="J122">
        <v>8.1</v>
      </c>
      <c r="K122">
        <v>0.435</v>
      </c>
      <c r="L122">
        <v>1.8</v>
      </c>
      <c r="M122">
        <v>4.7</v>
      </c>
      <c r="N122">
        <v>0.38400000000000001</v>
      </c>
      <c r="O122">
        <v>1.7</v>
      </c>
      <c r="P122">
        <v>3.4</v>
      </c>
      <c r="Q122">
        <v>0.50600000000000001</v>
      </c>
      <c r="R122">
        <v>0.54700000000000004</v>
      </c>
      <c r="S122">
        <v>1.7</v>
      </c>
      <c r="T122">
        <v>2</v>
      </c>
      <c r="U122">
        <v>0.80900000000000005</v>
      </c>
      <c r="V122">
        <v>1.2</v>
      </c>
      <c r="W122">
        <v>2.7</v>
      </c>
      <c r="X122">
        <v>3.8</v>
      </c>
      <c r="Y122">
        <v>1.3</v>
      </c>
      <c r="Z122">
        <v>0.8</v>
      </c>
      <c r="AA122">
        <v>0.7</v>
      </c>
      <c r="AB122">
        <v>0.9</v>
      </c>
      <c r="AC122">
        <v>3</v>
      </c>
      <c r="AD122">
        <v>10.5</v>
      </c>
    </row>
    <row r="123" spans="1:30" ht="15.75" customHeight="1" x14ac:dyDescent="0.2">
      <c r="A123">
        <v>122</v>
      </c>
      <c r="B123" t="s">
        <v>243</v>
      </c>
      <c r="C123" t="s">
        <v>92</v>
      </c>
      <c r="D123">
        <v>24</v>
      </c>
      <c r="E123" t="s">
        <v>153</v>
      </c>
      <c r="F123">
        <v>47</v>
      </c>
      <c r="G123">
        <v>9</v>
      </c>
      <c r="H123">
        <v>24.3</v>
      </c>
      <c r="I123">
        <v>3.7</v>
      </c>
      <c r="J123">
        <v>7.4</v>
      </c>
      <c r="K123">
        <v>0.496</v>
      </c>
      <c r="L123">
        <v>1.1000000000000001</v>
      </c>
      <c r="M123">
        <v>3</v>
      </c>
      <c r="N123">
        <v>0.38300000000000001</v>
      </c>
      <c r="O123">
        <v>2.5</v>
      </c>
      <c r="P123">
        <v>4.4000000000000004</v>
      </c>
      <c r="Q123">
        <v>0.57299999999999995</v>
      </c>
      <c r="R123">
        <v>0.57299999999999995</v>
      </c>
      <c r="S123">
        <v>1</v>
      </c>
      <c r="T123">
        <v>1.2</v>
      </c>
      <c r="U123">
        <v>0.80400000000000005</v>
      </c>
      <c r="V123">
        <v>0.7</v>
      </c>
      <c r="W123">
        <v>1.9</v>
      </c>
      <c r="X123">
        <v>2.6</v>
      </c>
      <c r="Y123">
        <v>2.1</v>
      </c>
      <c r="Z123">
        <v>0.8</v>
      </c>
      <c r="AA123">
        <v>0.5</v>
      </c>
      <c r="AB123">
        <v>1</v>
      </c>
      <c r="AC123">
        <v>2</v>
      </c>
      <c r="AD123">
        <v>9.4</v>
      </c>
    </row>
    <row r="124" spans="1:30" ht="15.75" customHeight="1" x14ac:dyDescent="0.2">
      <c r="A124">
        <v>123</v>
      </c>
      <c r="B124" t="s">
        <v>244</v>
      </c>
      <c r="C124" t="s">
        <v>29</v>
      </c>
      <c r="D124">
        <v>30</v>
      </c>
      <c r="E124" t="s">
        <v>153</v>
      </c>
      <c r="F124">
        <v>49</v>
      </c>
      <c r="G124">
        <v>7</v>
      </c>
      <c r="H124">
        <v>15.9</v>
      </c>
      <c r="I124">
        <v>3.2</v>
      </c>
      <c r="J124">
        <v>5.7</v>
      </c>
      <c r="K124">
        <v>0.55700000000000005</v>
      </c>
      <c r="L124">
        <v>0</v>
      </c>
      <c r="M124">
        <v>0</v>
      </c>
      <c r="N124">
        <v>0</v>
      </c>
      <c r="O124">
        <v>3.2</v>
      </c>
      <c r="P124">
        <v>5.7</v>
      </c>
      <c r="Q124">
        <v>0.56100000000000005</v>
      </c>
      <c r="R124">
        <v>0.55700000000000005</v>
      </c>
      <c r="S124">
        <v>1.5</v>
      </c>
      <c r="T124">
        <v>2.6</v>
      </c>
      <c r="U124">
        <v>0.55800000000000005</v>
      </c>
      <c r="V124">
        <v>3.3</v>
      </c>
      <c r="W124">
        <v>5</v>
      </c>
      <c r="X124">
        <v>8.3000000000000007</v>
      </c>
      <c r="Y124">
        <v>0.6</v>
      </c>
      <c r="Z124">
        <v>1.1000000000000001</v>
      </c>
      <c r="AA124">
        <v>0.6</v>
      </c>
      <c r="AB124">
        <v>1.1000000000000001</v>
      </c>
      <c r="AC124">
        <v>1.7</v>
      </c>
      <c r="AD124">
        <v>7.8</v>
      </c>
    </row>
    <row r="125" spans="1:30" ht="15.75" customHeight="1" x14ac:dyDescent="0.2">
      <c r="A125">
        <v>124</v>
      </c>
      <c r="B125" t="s">
        <v>245</v>
      </c>
      <c r="C125" t="s">
        <v>112</v>
      </c>
      <c r="D125">
        <v>26</v>
      </c>
      <c r="E125" t="s">
        <v>135</v>
      </c>
      <c r="F125">
        <v>35</v>
      </c>
      <c r="G125">
        <v>11</v>
      </c>
      <c r="H125">
        <v>13.2</v>
      </c>
      <c r="I125">
        <v>1.3</v>
      </c>
      <c r="J125">
        <v>3.6</v>
      </c>
      <c r="K125">
        <v>0.36</v>
      </c>
      <c r="L125">
        <v>0.6</v>
      </c>
      <c r="M125">
        <v>1.9</v>
      </c>
      <c r="N125">
        <v>0.313</v>
      </c>
      <c r="O125">
        <v>0.7</v>
      </c>
      <c r="P125">
        <v>1.7</v>
      </c>
      <c r="Q125">
        <v>0.41399999999999998</v>
      </c>
      <c r="R125">
        <v>0.44400000000000001</v>
      </c>
      <c r="S125">
        <v>0.5</v>
      </c>
      <c r="T125">
        <v>0.7</v>
      </c>
      <c r="U125">
        <v>0.75</v>
      </c>
      <c r="V125">
        <v>0.4</v>
      </c>
      <c r="W125">
        <v>1.5</v>
      </c>
      <c r="X125">
        <v>1.8</v>
      </c>
      <c r="Y125">
        <v>0.9</v>
      </c>
      <c r="Z125">
        <v>0.5</v>
      </c>
      <c r="AA125">
        <v>0.1</v>
      </c>
      <c r="AB125">
        <v>0.6</v>
      </c>
      <c r="AC125">
        <v>1.7</v>
      </c>
      <c r="AD125">
        <v>3.7</v>
      </c>
    </row>
    <row r="126" spans="1:30" ht="15.75" customHeight="1" x14ac:dyDescent="0.2">
      <c r="A126">
        <v>125</v>
      </c>
      <c r="B126" t="s">
        <v>246</v>
      </c>
      <c r="C126" t="s">
        <v>103</v>
      </c>
      <c r="D126">
        <v>29</v>
      </c>
      <c r="E126" t="s">
        <v>93</v>
      </c>
      <c r="F126">
        <v>41</v>
      </c>
      <c r="G126">
        <v>23</v>
      </c>
      <c r="H126">
        <v>17.5</v>
      </c>
      <c r="I126">
        <v>2.2000000000000002</v>
      </c>
      <c r="J126">
        <v>4.5</v>
      </c>
      <c r="K126">
        <v>0.49199999999999999</v>
      </c>
      <c r="L126">
        <v>0.6</v>
      </c>
      <c r="M126">
        <v>1.4</v>
      </c>
      <c r="N126">
        <v>0.42099999999999999</v>
      </c>
      <c r="O126">
        <v>1.6</v>
      </c>
      <c r="P126">
        <v>3.1</v>
      </c>
      <c r="Q126">
        <v>0.52400000000000002</v>
      </c>
      <c r="R126">
        <v>0.55700000000000005</v>
      </c>
      <c r="S126">
        <v>0.3</v>
      </c>
      <c r="T126">
        <v>0.4</v>
      </c>
      <c r="U126">
        <v>0.66700000000000004</v>
      </c>
      <c r="V126">
        <v>0.7</v>
      </c>
      <c r="W126">
        <v>2.2000000000000002</v>
      </c>
      <c r="X126">
        <v>2.9</v>
      </c>
      <c r="Y126">
        <v>4.2</v>
      </c>
      <c r="Z126">
        <v>0.9</v>
      </c>
      <c r="AA126">
        <v>0.4</v>
      </c>
      <c r="AB126">
        <v>1.3</v>
      </c>
      <c r="AC126">
        <v>1.9</v>
      </c>
      <c r="AD126">
        <v>5.3</v>
      </c>
    </row>
    <row r="127" spans="1:30" ht="15.75" customHeight="1" x14ac:dyDescent="0.2">
      <c r="A127">
        <v>126</v>
      </c>
      <c r="B127" t="s">
        <v>247</v>
      </c>
      <c r="C127" t="s">
        <v>84</v>
      </c>
      <c r="D127">
        <v>35</v>
      </c>
      <c r="E127" t="s">
        <v>99</v>
      </c>
      <c r="F127">
        <v>41</v>
      </c>
      <c r="G127">
        <v>41</v>
      </c>
      <c r="H127">
        <v>37.299999999999997</v>
      </c>
      <c r="I127">
        <v>10.1</v>
      </c>
      <c r="J127">
        <v>19</v>
      </c>
      <c r="K127">
        <v>0.53300000000000003</v>
      </c>
      <c r="L127">
        <v>2.2000000000000002</v>
      </c>
      <c r="M127">
        <v>5</v>
      </c>
      <c r="N127">
        <v>0.44900000000000001</v>
      </c>
      <c r="O127">
        <v>7.9</v>
      </c>
      <c r="P127">
        <v>14</v>
      </c>
      <c r="Q127">
        <v>0.56299999999999994</v>
      </c>
      <c r="R127">
        <v>0.59199999999999997</v>
      </c>
      <c r="S127">
        <v>5.9</v>
      </c>
      <c r="T127">
        <v>6.7</v>
      </c>
      <c r="U127">
        <v>0.876</v>
      </c>
      <c r="V127">
        <v>0.5</v>
      </c>
      <c r="W127">
        <v>5.9</v>
      </c>
      <c r="X127">
        <v>6.4</v>
      </c>
      <c r="Y127">
        <v>5.8</v>
      </c>
      <c r="Z127">
        <v>0.8</v>
      </c>
      <c r="AA127">
        <v>1.3</v>
      </c>
      <c r="AB127">
        <v>3.1</v>
      </c>
      <c r="AC127">
        <v>1.9</v>
      </c>
      <c r="AD127">
        <v>28.4</v>
      </c>
    </row>
    <row r="128" spans="1:30" ht="15.75" customHeight="1" x14ac:dyDescent="0.2">
      <c r="A128">
        <v>127</v>
      </c>
      <c r="B128" t="s">
        <v>248</v>
      </c>
      <c r="C128" t="s">
        <v>29</v>
      </c>
      <c r="D128">
        <v>20</v>
      </c>
      <c r="E128" t="s">
        <v>159</v>
      </c>
      <c r="F128">
        <v>32</v>
      </c>
      <c r="G128">
        <v>31</v>
      </c>
      <c r="H128">
        <v>29.9</v>
      </c>
      <c r="I128">
        <v>6.2</v>
      </c>
      <c r="J128">
        <v>9.6999999999999993</v>
      </c>
      <c r="K128">
        <v>0.64</v>
      </c>
      <c r="L128">
        <v>0</v>
      </c>
      <c r="M128">
        <v>0.1</v>
      </c>
      <c r="N128">
        <v>0</v>
      </c>
      <c r="O128">
        <v>6.2</v>
      </c>
      <c r="P128">
        <v>9.6999999999999993</v>
      </c>
      <c r="Q128">
        <v>0.64400000000000002</v>
      </c>
      <c r="R128">
        <v>0.64</v>
      </c>
      <c r="S128">
        <v>1.5</v>
      </c>
      <c r="T128">
        <v>2.2000000000000002</v>
      </c>
      <c r="U128">
        <v>0.7</v>
      </c>
      <c r="V128">
        <v>3.3</v>
      </c>
      <c r="W128">
        <v>8.4</v>
      </c>
      <c r="X128">
        <v>11.8</v>
      </c>
      <c r="Y128">
        <v>2.5</v>
      </c>
      <c r="Z128">
        <v>0.4</v>
      </c>
      <c r="AA128">
        <v>0.8</v>
      </c>
      <c r="AB128">
        <v>2</v>
      </c>
      <c r="AC128">
        <v>3.2</v>
      </c>
      <c r="AD128">
        <v>14</v>
      </c>
    </row>
    <row r="129" spans="1:30" ht="15.75" customHeight="1" x14ac:dyDescent="0.2">
      <c r="A129">
        <v>128</v>
      </c>
      <c r="B129" t="s">
        <v>249</v>
      </c>
      <c r="C129" t="s">
        <v>84</v>
      </c>
      <c r="D129">
        <v>22</v>
      </c>
      <c r="E129" t="s">
        <v>178</v>
      </c>
      <c r="F129">
        <v>22</v>
      </c>
      <c r="G129">
        <v>0</v>
      </c>
      <c r="H129">
        <v>21.8</v>
      </c>
      <c r="I129">
        <v>4</v>
      </c>
      <c r="J129">
        <v>8.6</v>
      </c>
      <c r="K129">
        <v>0.46600000000000003</v>
      </c>
      <c r="L129">
        <v>0.8</v>
      </c>
      <c r="M129">
        <v>2.2999999999999998</v>
      </c>
      <c r="N129">
        <v>0.36</v>
      </c>
      <c r="O129">
        <v>3.2</v>
      </c>
      <c r="P129">
        <v>6.3</v>
      </c>
      <c r="Q129">
        <v>0.504</v>
      </c>
      <c r="R129">
        <v>0.51300000000000001</v>
      </c>
      <c r="S129">
        <v>1</v>
      </c>
      <c r="T129">
        <v>1.5</v>
      </c>
      <c r="U129">
        <v>0.63600000000000001</v>
      </c>
      <c r="V129">
        <v>2.1</v>
      </c>
      <c r="W129">
        <v>4.9000000000000004</v>
      </c>
      <c r="X129">
        <v>7</v>
      </c>
      <c r="Y129">
        <v>1.2</v>
      </c>
      <c r="Z129">
        <v>1.4</v>
      </c>
      <c r="AA129">
        <v>0.9</v>
      </c>
      <c r="AB129">
        <v>0.9</v>
      </c>
      <c r="AC129">
        <v>2.2999999999999998</v>
      </c>
      <c r="AD129">
        <v>9.8000000000000007</v>
      </c>
    </row>
    <row r="130" spans="1:30" ht="15.75" customHeight="1" x14ac:dyDescent="0.2">
      <c r="A130">
        <v>129</v>
      </c>
      <c r="B130" t="s">
        <v>250</v>
      </c>
      <c r="C130" t="s">
        <v>92</v>
      </c>
      <c r="D130">
        <v>22</v>
      </c>
      <c r="E130" t="s">
        <v>97</v>
      </c>
      <c r="F130">
        <v>45</v>
      </c>
      <c r="G130">
        <v>45</v>
      </c>
      <c r="H130">
        <v>34.9</v>
      </c>
      <c r="I130">
        <v>8.8000000000000007</v>
      </c>
      <c r="J130">
        <v>19</v>
      </c>
      <c r="K130">
        <v>0.46400000000000002</v>
      </c>
      <c r="L130">
        <v>2.5</v>
      </c>
      <c r="M130">
        <v>6.3</v>
      </c>
      <c r="N130">
        <v>0.38900000000000001</v>
      </c>
      <c r="O130">
        <v>6.3</v>
      </c>
      <c r="P130">
        <v>12.6</v>
      </c>
      <c r="Q130">
        <v>0.502</v>
      </c>
      <c r="R130">
        <v>0.52900000000000003</v>
      </c>
      <c r="S130">
        <v>5.5</v>
      </c>
      <c r="T130">
        <v>6.5</v>
      </c>
      <c r="U130">
        <v>0.84199999999999997</v>
      </c>
      <c r="V130">
        <v>0.6</v>
      </c>
      <c r="W130">
        <v>4.5999999999999996</v>
      </c>
      <c r="X130">
        <v>5.2</v>
      </c>
      <c r="Y130">
        <v>5.2</v>
      </c>
      <c r="Z130">
        <v>1.2</v>
      </c>
      <c r="AA130">
        <v>0.5</v>
      </c>
      <c r="AB130">
        <v>3.4</v>
      </c>
      <c r="AC130">
        <v>1.9</v>
      </c>
      <c r="AD130">
        <v>25.5</v>
      </c>
    </row>
    <row r="131" spans="1:30" ht="15.75" customHeight="1" x14ac:dyDescent="0.2">
      <c r="A131">
        <v>130</v>
      </c>
      <c r="B131" t="s">
        <v>251</v>
      </c>
      <c r="C131" t="s">
        <v>112</v>
      </c>
      <c r="D131">
        <v>23</v>
      </c>
      <c r="E131" t="s">
        <v>135</v>
      </c>
      <c r="F131">
        <v>31</v>
      </c>
      <c r="G131">
        <v>0</v>
      </c>
      <c r="H131">
        <v>4.7</v>
      </c>
      <c r="I131">
        <v>0.5</v>
      </c>
      <c r="J131">
        <v>1.4</v>
      </c>
      <c r="K131">
        <v>0.39500000000000002</v>
      </c>
      <c r="L131">
        <v>0.3</v>
      </c>
      <c r="M131">
        <v>0.8</v>
      </c>
      <c r="N131">
        <v>0.34599999999999997</v>
      </c>
      <c r="O131">
        <v>0.3</v>
      </c>
      <c r="P131">
        <v>0.5</v>
      </c>
      <c r="Q131">
        <v>0.47099999999999997</v>
      </c>
      <c r="R131">
        <v>0.5</v>
      </c>
      <c r="S131">
        <v>0.1</v>
      </c>
      <c r="T131">
        <v>0.1</v>
      </c>
      <c r="U131">
        <v>0.75</v>
      </c>
      <c r="V131">
        <v>0.2</v>
      </c>
      <c r="W131">
        <v>0.5</v>
      </c>
      <c r="X131">
        <v>0.7</v>
      </c>
      <c r="Y131">
        <v>0.3</v>
      </c>
      <c r="Z131">
        <v>0.1</v>
      </c>
      <c r="AA131">
        <v>0.1</v>
      </c>
      <c r="AB131">
        <v>0</v>
      </c>
      <c r="AC131">
        <v>0.4</v>
      </c>
      <c r="AD131">
        <v>1.5</v>
      </c>
    </row>
    <row r="132" spans="1:30" ht="15.75" customHeight="1" x14ac:dyDescent="0.2">
      <c r="A132">
        <v>131</v>
      </c>
      <c r="B132" t="s">
        <v>252</v>
      </c>
      <c r="C132" t="s">
        <v>92</v>
      </c>
      <c r="D132">
        <v>24</v>
      </c>
      <c r="E132" t="s">
        <v>135</v>
      </c>
      <c r="F132">
        <v>28</v>
      </c>
      <c r="G132">
        <v>3</v>
      </c>
      <c r="H132">
        <v>12.2</v>
      </c>
      <c r="I132">
        <v>1.3</v>
      </c>
      <c r="J132">
        <v>3</v>
      </c>
      <c r="K132">
        <v>0.434</v>
      </c>
      <c r="L132">
        <v>0.9</v>
      </c>
      <c r="M132">
        <v>2.4</v>
      </c>
      <c r="N132">
        <v>0.38200000000000001</v>
      </c>
      <c r="O132">
        <v>0.4</v>
      </c>
      <c r="P132">
        <v>0.5</v>
      </c>
      <c r="Q132">
        <v>0.66700000000000004</v>
      </c>
      <c r="R132">
        <v>0.59</v>
      </c>
      <c r="S132">
        <v>0.4</v>
      </c>
      <c r="T132">
        <v>0.6</v>
      </c>
      <c r="U132">
        <v>0.64700000000000002</v>
      </c>
      <c r="V132">
        <v>0.3</v>
      </c>
      <c r="W132">
        <v>1</v>
      </c>
      <c r="X132">
        <v>1.3</v>
      </c>
      <c r="Y132">
        <v>1.3</v>
      </c>
      <c r="Z132">
        <v>0.5</v>
      </c>
      <c r="AA132">
        <v>0.4</v>
      </c>
      <c r="AB132">
        <v>0.5</v>
      </c>
      <c r="AC132">
        <v>1.4</v>
      </c>
      <c r="AD132">
        <v>3.9</v>
      </c>
    </row>
    <row r="133" spans="1:30" ht="15.75" customHeight="1" x14ac:dyDescent="0.2">
      <c r="A133">
        <v>132</v>
      </c>
      <c r="B133" t="s">
        <v>253</v>
      </c>
      <c r="C133" t="s">
        <v>29</v>
      </c>
      <c r="D133">
        <v>29</v>
      </c>
      <c r="E133" t="s">
        <v>127</v>
      </c>
      <c r="F133">
        <v>34</v>
      </c>
      <c r="G133">
        <v>34</v>
      </c>
      <c r="H133">
        <v>34</v>
      </c>
      <c r="I133">
        <v>11.8</v>
      </c>
      <c r="J133">
        <v>22.2</v>
      </c>
      <c r="K133">
        <v>0.53300000000000003</v>
      </c>
      <c r="L133">
        <v>1.2</v>
      </c>
      <c r="M133">
        <v>3.3</v>
      </c>
      <c r="N133">
        <v>0.36599999999999999</v>
      </c>
      <c r="O133">
        <v>10.6</v>
      </c>
      <c r="P133">
        <v>18.899999999999999</v>
      </c>
      <c r="Q133">
        <v>0.56200000000000006</v>
      </c>
      <c r="R133">
        <v>0.56000000000000005</v>
      </c>
      <c r="S133">
        <v>10.5</v>
      </c>
      <c r="T133">
        <v>11.9</v>
      </c>
      <c r="U133">
        <v>0.88300000000000001</v>
      </c>
      <c r="V133">
        <v>2.6</v>
      </c>
      <c r="W133">
        <v>8.6999999999999993</v>
      </c>
      <c r="X133">
        <v>11.3</v>
      </c>
      <c r="Y133">
        <v>5.7</v>
      </c>
      <c r="Z133">
        <v>1.1000000000000001</v>
      </c>
      <c r="AA133">
        <v>1.8</v>
      </c>
      <c r="AB133">
        <v>3.7</v>
      </c>
      <c r="AC133">
        <v>2.9</v>
      </c>
      <c r="AD133">
        <v>35.299999999999997</v>
      </c>
    </row>
    <row r="134" spans="1:30" ht="15.75" customHeight="1" x14ac:dyDescent="0.2">
      <c r="A134">
        <v>133</v>
      </c>
      <c r="B134" t="s">
        <v>254</v>
      </c>
      <c r="C134" t="s">
        <v>29</v>
      </c>
      <c r="D134">
        <v>26</v>
      </c>
      <c r="E134" t="s">
        <v>99</v>
      </c>
      <c r="F134">
        <v>42</v>
      </c>
      <c r="G134">
        <v>3</v>
      </c>
      <c r="H134">
        <v>16.100000000000001</v>
      </c>
      <c r="I134">
        <v>2.2999999999999998</v>
      </c>
      <c r="J134">
        <v>3.7</v>
      </c>
      <c r="K134">
        <v>0.63</v>
      </c>
      <c r="L134">
        <v>0.1</v>
      </c>
      <c r="M134">
        <v>0.1</v>
      </c>
      <c r="N134">
        <v>1</v>
      </c>
      <c r="O134">
        <v>2.2000000000000002</v>
      </c>
      <c r="P134">
        <v>3.6</v>
      </c>
      <c r="Q134">
        <v>0.623</v>
      </c>
      <c r="R134">
        <v>0.64</v>
      </c>
      <c r="S134">
        <v>1</v>
      </c>
      <c r="T134">
        <v>1.4</v>
      </c>
      <c r="U134">
        <v>0.74099999999999999</v>
      </c>
      <c r="V134">
        <v>1.4</v>
      </c>
      <c r="W134">
        <v>2.9</v>
      </c>
      <c r="X134">
        <v>4.3</v>
      </c>
      <c r="Y134">
        <v>1</v>
      </c>
      <c r="Z134">
        <v>0.3</v>
      </c>
      <c r="AA134">
        <v>0.8</v>
      </c>
      <c r="AB134">
        <v>1</v>
      </c>
      <c r="AC134">
        <v>1.7</v>
      </c>
      <c r="AD134">
        <v>5.7</v>
      </c>
    </row>
    <row r="135" spans="1:30" ht="15.75" customHeight="1" x14ac:dyDescent="0.2">
      <c r="A135">
        <v>134</v>
      </c>
      <c r="B135" t="s">
        <v>255</v>
      </c>
      <c r="C135" t="s">
        <v>103</v>
      </c>
      <c r="D135">
        <v>28</v>
      </c>
      <c r="E135" t="s">
        <v>183</v>
      </c>
      <c r="F135">
        <v>32</v>
      </c>
      <c r="G135">
        <v>14</v>
      </c>
      <c r="H135">
        <v>19.7</v>
      </c>
      <c r="I135">
        <v>3.6</v>
      </c>
      <c r="J135">
        <v>6.3</v>
      </c>
      <c r="K135">
        <v>0.57099999999999995</v>
      </c>
      <c r="L135">
        <v>1</v>
      </c>
      <c r="M135">
        <v>2</v>
      </c>
      <c r="N135">
        <v>0.47699999999999998</v>
      </c>
      <c r="O135">
        <v>2.7</v>
      </c>
      <c r="P135">
        <v>4.3</v>
      </c>
      <c r="Q135">
        <v>0.61599999999999999</v>
      </c>
      <c r="R135">
        <v>0.64800000000000002</v>
      </c>
      <c r="S135">
        <v>1</v>
      </c>
      <c r="T135">
        <v>1.4</v>
      </c>
      <c r="U135">
        <v>0.72699999999999998</v>
      </c>
      <c r="V135">
        <v>0.6</v>
      </c>
      <c r="W135">
        <v>2.2000000000000002</v>
      </c>
      <c r="X135">
        <v>2.8</v>
      </c>
      <c r="Y135">
        <v>2.8</v>
      </c>
      <c r="Z135">
        <v>0.6</v>
      </c>
      <c r="AA135">
        <v>0.2</v>
      </c>
      <c r="AB135">
        <v>0.8</v>
      </c>
      <c r="AC135">
        <v>1.6</v>
      </c>
      <c r="AD135">
        <v>9.1999999999999993</v>
      </c>
    </row>
    <row r="136" spans="1:30" ht="15.75" customHeight="1" x14ac:dyDescent="0.2">
      <c r="A136">
        <v>135</v>
      </c>
      <c r="B136" t="s">
        <v>256</v>
      </c>
      <c r="C136" t="s">
        <v>29</v>
      </c>
      <c r="D136">
        <v>25</v>
      </c>
      <c r="E136" t="s">
        <v>150</v>
      </c>
      <c r="F136">
        <v>13</v>
      </c>
      <c r="G136">
        <v>0</v>
      </c>
      <c r="H136">
        <v>6.5</v>
      </c>
      <c r="I136">
        <v>1.1000000000000001</v>
      </c>
      <c r="J136">
        <v>2.1</v>
      </c>
      <c r="K136">
        <v>0.51900000000000002</v>
      </c>
      <c r="L136">
        <v>0</v>
      </c>
      <c r="M136">
        <v>0.2</v>
      </c>
      <c r="N136">
        <v>0</v>
      </c>
      <c r="O136">
        <v>1.1000000000000001</v>
      </c>
      <c r="P136">
        <v>1.8</v>
      </c>
      <c r="Q136">
        <v>0.58299999999999996</v>
      </c>
      <c r="R136">
        <v>0.51900000000000002</v>
      </c>
      <c r="S136">
        <v>0.8</v>
      </c>
      <c r="T136">
        <v>1.5</v>
      </c>
      <c r="U136">
        <v>0.52600000000000002</v>
      </c>
      <c r="V136">
        <v>0.5</v>
      </c>
      <c r="W136">
        <v>1.5</v>
      </c>
      <c r="X136">
        <v>2</v>
      </c>
      <c r="Y136">
        <v>0.3</v>
      </c>
      <c r="Z136">
        <v>0.2</v>
      </c>
      <c r="AA136">
        <v>0.4</v>
      </c>
      <c r="AB136">
        <v>0.5</v>
      </c>
      <c r="AC136">
        <v>0.9</v>
      </c>
      <c r="AD136">
        <v>2.9</v>
      </c>
    </row>
    <row r="137" spans="1:30" ht="15.75" customHeight="1" x14ac:dyDescent="0.2">
      <c r="A137">
        <v>136</v>
      </c>
      <c r="B137" t="s">
        <v>257</v>
      </c>
      <c r="C137" t="s">
        <v>84</v>
      </c>
      <c r="D137">
        <v>30</v>
      </c>
      <c r="E137" t="s">
        <v>172</v>
      </c>
      <c r="F137">
        <v>42</v>
      </c>
      <c r="G137">
        <v>31</v>
      </c>
      <c r="H137">
        <v>28.8</v>
      </c>
      <c r="I137">
        <v>3.3</v>
      </c>
      <c r="J137">
        <v>8.1</v>
      </c>
      <c r="K137">
        <v>0.41199999999999998</v>
      </c>
      <c r="L137">
        <v>2.1</v>
      </c>
      <c r="M137">
        <v>5.5</v>
      </c>
      <c r="N137">
        <v>0.38300000000000001</v>
      </c>
      <c r="O137">
        <v>1.2</v>
      </c>
      <c r="P137">
        <v>2.6</v>
      </c>
      <c r="Q137">
        <v>0.47299999999999998</v>
      </c>
      <c r="R137">
        <v>0.54100000000000004</v>
      </c>
      <c r="S137">
        <v>0.3</v>
      </c>
      <c r="T137">
        <v>0.5</v>
      </c>
      <c r="U137">
        <v>0.7</v>
      </c>
      <c r="V137">
        <v>1.7</v>
      </c>
      <c r="W137">
        <v>3.1</v>
      </c>
      <c r="X137">
        <v>4.8</v>
      </c>
      <c r="Y137">
        <v>1.4</v>
      </c>
      <c r="Z137">
        <v>0.7</v>
      </c>
      <c r="AA137">
        <v>0.6</v>
      </c>
      <c r="AB137">
        <v>0.8</v>
      </c>
      <c r="AC137">
        <v>2.2000000000000002</v>
      </c>
      <c r="AD137">
        <v>9.1</v>
      </c>
    </row>
    <row r="138" spans="1:30" ht="15.75" customHeight="1" x14ac:dyDescent="0.2">
      <c r="A138">
        <v>137</v>
      </c>
      <c r="B138" t="s">
        <v>258</v>
      </c>
      <c r="C138" t="s">
        <v>103</v>
      </c>
      <c r="D138">
        <v>25</v>
      </c>
      <c r="E138" t="s">
        <v>88</v>
      </c>
      <c r="F138">
        <v>42</v>
      </c>
      <c r="G138">
        <v>0</v>
      </c>
      <c r="H138">
        <v>12.2</v>
      </c>
      <c r="I138">
        <v>1.5</v>
      </c>
      <c r="J138">
        <v>3.6</v>
      </c>
      <c r="K138">
        <v>0.41099999999999998</v>
      </c>
      <c r="L138">
        <v>0.7</v>
      </c>
      <c r="M138">
        <v>2.1</v>
      </c>
      <c r="N138">
        <v>0.34100000000000003</v>
      </c>
      <c r="O138">
        <v>0.8</v>
      </c>
      <c r="P138">
        <v>1.5</v>
      </c>
      <c r="Q138">
        <v>0.50800000000000001</v>
      </c>
      <c r="R138">
        <v>0.51</v>
      </c>
      <c r="S138">
        <v>0.5</v>
      </c>
      <c r="T138">
        <v>0.7</v>
      </c>
      <c r="U138">
        <v>0.76700000000000002</v>
      </c>
      <c r="V138">
        <v>0.3</v>
      </c>
      <c r="W138">
        <v>1.3</v>
      </c>
      <c r="X138">
        <v>1.6</v>
      </c>
      <c r="Y138">
        <v>1.8</v>
      </c>
      <c r="Z138">
        <v>0.5</v>
      </c>
      <c r="AA138">
        <v>0.1</v>
      </c>
      <c r="AB138">
        <v>0.8</v>
      </c>
      <c r="AC138">
        <v>1.1000000000000001</v>
      </c>
      <c r="AD138">
        <v>4.2</v>
      </c>
    </row>
    <row r="139" spans="1:30" ht="15.75" customHeight="1" x14ac:dyDescent="0.2">
      <c r="A139">
        <v>138</v>
      </c>
      <c r="B139" t="s">
        <v>259</v>
      </c>
      <c r="C139" t="s">
        <v>112</v>
      </c>
      <c r="D139">
        <v>28</v>
      </c>
      <c r="E139" t="s">
        <v>93</v>
      </c>
      <c r="F139">
        <v>47</v>
      </c>
      <c r="G139">
        <v>31</v>
      </c>
      <c r="H139">
        <v>23.1</v>
      </c>
      <c r="I139">
        <v>3.3</v>
      </c>
      <c r="J139">
        <v>7.2</v>
      </c>
      <c r="K139">
        <v>0.45100000000000001</v>
      </c>
      <c r="L139">
        <v>1.9</v>
      </c>
      <c r="M139">
        <v>4.7</v>
      </c>
      <c r="N139">
        <v>0.40100000000000002</v>
      </c>
      <c r="O139">
        <v>1.4</v>
      </c>
      <c r="P139">
        <v>2.5</v>
      </c>
      <c r="Q139">
        <v>0.54700000000000004</v>
      </c>
      <c r="R139">
        <v>0.58299999999999996</v>
      </c>
      <c r="S139">
        <v>0.6</v>
      </c>
      <c r="T139">
        <v>0.8</v>
      </c>
      <c r="U139">
        <v>0.78900000000000003</v>
      </c>
      <c r="V139">
        <v>1</v>
      </c>
      <c r="W139">
        <v>2.5</v>
      </c>
      <c r="X139">
        <v>3.4</v>
      </c>
      <c r="Y139">
        <v>1.4</v>
      </c>
      <c r="Z139">
        <v>0.6</v>
      </c>
      <c r="AA139">
        <v>0.4</v>
      </c>
      <c r="AB139">
        <v>1</v>
      </c>
      <c r="AC139">
        <v>1.7</v>
      </c>
      <c r="AD139">
        <v>9</v>
      </c>
    </row>
    <row r="140" spans="1:30" ht="15.75" customHeight="1" x14ac:dyDescent="0.2">
      <c r="A140">
        <v>139</v>
      </c>
      <c r="B140" t="s">
        <v>260</v>
      </c>
      <c r="C140" t="s">
        <v>103</v>
      </c>
      <c r="D140">
        <v>25</v>
      </c>
      <c r="E140" t="s">
        <v>135</v>
      </c>
      <c r="F140">
        <v>6</v>
      </c>
      <c r="G140">
        <v>0</v>
      </c>
      <c r="H140">
        <v>3.7</v>
      </c>
      <c r="I140">
        <v>0.7</v>
      </c>
      <c r="J140">
        <v>1.2</v>
      </c>
      <c r="K140">
        <v>0.57099999999999995</v>
      </c>
      <c r="L140">
        <v>0.3</v>
      </c>
      <c r="M140">
        <v>0.5</v>
      </c>
      <c r="N140">
        <v>0.66700000000000004</v>
      </c>
      <c r="O140">
        <v>0.3</v>
      </c>
      <c r="P140">
        <v>0.7</v>
      </c>
      <c r="Q140">
        <v>0.5</v>
      </c>
      <c r="R140">
        <v>0.71399999999999997</v>
      </c>
      <c r="S140">
        <v>0.3</v>
      </c>
      <c r="T140">
        <v>0.3</v>
      </c>
      <c r="U140">
        <v>1</v>
      </c>
      <c r="V140">
        <v>0</v>
      </c>
      <c r="W140">
        <v>0.3</v>
      </c>
      <c r="X140">
        <v>0.3</v>
      </c>
      <c r="Y140">
        <v>0.3</v>
      </c>
      <c r="Z140">
        <v>0</v>
      </c>
      <c r="AA140">
        <v>0</v>
      </c>
      <c r="AB140">
        <v>0.2</v>
      </c>
      <c r="AC140">
        <v>0</v>
      </c>
      <c r="AD140">
        <v>2</v>
      </c>
    </row>
    <row r="141" spans="1:30" ht="15.75" customHeight="1" x14ac:dyDescent="0.2">
      <c r="A141">
        <v>140</v>
      </c>
      <c r="B141" t="s">
        <v>261</v>
      </c>
      <c r="C141" t="s">
        <v>92</v>
      </c>
      <c r="D141">
        <v>25</v>
      </c>
      <c r="E141" t="s">
        <v>150</v>
      </c>
      <c r="F141">
        <v>19</v>
      </c>
      <c r="G141">
        <v>0</v>
      </c>
      <c r="H141">
        <v>10.6</v>
      </c>
      <c r="I141">
        <v>0.8</v>
      </c>
      <c r="J141">
        <v>2.5</v>
      </c>
      <c r="K141">
        <v>0.31900000000000001</v>
      </c>
      <c r="L141">
        <v>0.1</v>
      </c>
      <c r="M141">
        <v>0.4</v>
      </c>
      <c r="N141">
        <v>0.28599999999999998</v>
      </c>
      <c r="O141">
        <v>0.7</v>
      </c>
      <c r="P141">
        <v>2.1</v>
      </c>
      <c r="Q141">
        <v>0.32500000000000001</v>
      </c>
      <c r="R141">
        <v>0.34</v>
      </c>
      <c r="S141">
        <v>0.4</v>
      </c>
      <c r="T141">
        <v>0.5</v>
      </c>
      <c r="U141">
        <v>0.8</v>
      </c>
      <c r="V141">
        <v>0.3</v>
      </c>
      <c r="W141">
        <v>1.1000000000000001</v>
      </c>
      <c r="X141">
        <v>1.4</v>
      </c>
      <c r="Y141">
        <v>2</v>
      </c>
      <c r="Z141">
        <v>0.4</v>
      </c>
      <c r="AA141">
        <v>0.1</v>
      </c>
      <c r="AB141">
        <v>0.5</v>
      </c>
      <c r="AC141">
        <v>0.9</v>
      </c>
      <c r="AD141">
        <v>2.1</v>
      </c>
    </row>
    <row r="142" spans="1:30" ht="15.75" customHeight="1" x14ac:dyDescent="0.2">
      <c r="A142">
        <v>141</v>
      </c>
      <c r="B142" t="s">
        <v>262</v>
      </c>
      <c r="C142" t="s">
        <v>92</v>
      </c>
      <c r="D142">
        <v>31</v>
      </c>
      <c r="E142" t="s">
        <v>114</v>
      </c>
      <c r="F142">
        <v>3</v>
      </c>
      <c r="G142">
        <v>0</v>
      </c>
      <c r="H142">
        <v>13</v>
      </c>
      <c r="I142">
        <v>1.3</v>
      </c>
      <c r="J142">
        <v>6.7</v>
      </c>
      <c r="K142">
        <v>0.2</v>
      </c>
      <c r="L142">
        <v>0.7</v>
      </c>
      <c r="M142">
        <v>5</v>
      </c>
      <c r="N142">
        <v>0.13300000000000001</v>
      </c>
      <c r="O142">
        <v>0.7</v>
      </c>
      <c r="P142">
        <v>1.7</v>
      </c>
      <c r="Q142">
        <v>0.4</v>
      </c>
      <c r="R142">
        <v>0.25</v>
      </c>
      <c r="S142">
        <v>0.7</v>
      </c>
      <c r="T142">
        <v>0.7</v>
      </c>
      <c r="U142">
        <v>1</v>
      </c>
      <c r="V142">
        <v>0</v>
      </c>
      <c r="W142">
        <v>1.3</v>
      </c>
      <c r="X142">
        <v>1.3</v>
      </c>
      <c r="Y142">
        <v>1</v>
      </c>
      <c r="Z142">
        <v>1.3</v>
      </c>
      <c r="AA142">
        <v>0</v>
      </c>
      <c r="AB142">
        <v>0.3</v>
      </c>
      <c r="AC142">
        <v>1.3</v>
      </c>
      <c r="AD142">
        <v>4</v>
      </c>
    </row>
    <row r="143" spans="1:30" ht="15.75" customHeight="1" x14ac:dyDescent="0.2">
      <c r="A143">
        <v>142</v>
      </c>
      <c r="B143" t="s">
        <v>263</v>
      </c>
      <c r="C143" t="s">
        <v>103</v>
      </c>
      <c r="D143">
        <v>26</v>
      </c>
      <c r="E143" t="s">
        <v>135</v>
      </c>
      <c r="F143">
        <v>40</v>
      </c>
      <c r="G143">
        <v>40</v>
      </c>
      <c r="H143">
        <v>35.6</v>
      </c>
      <c r="I143">
        <v>9.6</v>
      </c>
      <c r="J143">
        <v>20.6</v>
      </c>
      <c r="K143">
        <v>0.46700000000000003</v>
      </c>
      <c r="L143">
        <v>3</v>
      </c>
      <c r="M143">
        <v>7.9</v>
      </c>
      <c r="N143">
        <v>0.38</v>
      </c>
      <c r="O143">
        <v>6.6</v>
      </c>
      <c r="P143">
        <v>12.7</v>
      </c>
      <c r="Q143">
        <v>0.52100000000000002</v>
      </c>
      <c r="R143">
        <v>0.53900000000000003</v>
      </c>
      <c r="S143">
        <v>4.9000000000000004</v>
      </c>
      <c r="T143">
        <v>6.8</v>
      </c>
      <c r="U143">
        <v>0.72399999999999998</v>
      </c>
      <c r="V143">
        <v>0.9</v>
      </c>
      <c r="W143">
        <v>3.2</v>
      </c>
      <c r="X143">
        <v>4.0999999999999996</v>
      </c>
      <c r="Y143">
        <v>5.5</v>
      </c>
      <c r="Z143">
        <v>1.6</v>
      </c>
      <c r="AA143">
        <v>0.4</v>
      </c>
      <c r="AB143">
        <v>2.5</v>
      </c>
      <c r="AC143">
        <v>2.5</v>
      </c>
      <c r="AD143">
        <v>27.2</v>
      </c>
    </row>
    <row r="144" spans="1:30" ht="15.75" customHeight="1" x14ac:dyDescent="0.2">
      <c r="A144">
        <v>143</v>
      </c>
      <c r="B144" t="s">
        <v>264</v>
      </c>
      <c r="C144" t="s">
        <v>103</v>
      </c>
      <c r="D144">
        <v>24</v>
      </c>
      <c r="E144" t="s">
        <v>88</v>
      </c>
      <c r="F144">
        <v>2</v>
      </c>
      <c r="G144">
        <v>0</v>
      </c>
      <c r="H144">
        <v>2</v>
      </c>
      <c r="I144">
        <v>0.5</v>
      </c>
      <c r="J144">
        <v>1.5</v>
      </c>
      <c r="K144">
        <v>0.33300000000000002</v>
      </c>
      <c r="L144">
        <v>0</v>
      </c>
      <c r="M144">
        <v>0</v>
      </c>
      <c r="O144">
        <v>0.5</v>
      </c>
      <c r="P144">
        <v>1.5</v>
      </c>
      <c r="Q144">
        <v>0.33300000000000002</v>
      </c>
      <c r="R144">
        <v>0.33300000000000002</v>
      </c>
      <c r="S144">
        <v>0</v>
      </c>
      <c r="T144">
        <v>0</v>
      </c>
      <c r="V144">
        <v>0.5</v>
      </c>
      <c r="W144">
        <v>0</v>
      </c>
      <c r="X144">
        <v>0.5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</row>
    <row r="145" spans="1:30" ht="15.75" customHeight="1" x14ac:dyDescent="0.2">
      <c r="A145">
        <v>144</v>
      </c>
      <c r="B145" t="s">
        <v>265</v>
      </c>
      <c r="C145" t="s">
        <v>112</v>
      </c>
      <c r="D145">
        <v>20</v>
      </c>
      <c r="E145" t="s">
        <v>205</v>
      </c>
      <c r="F145">
        <v>4</v>
      </c>
      <c r="G145">
        <v>0</v>
      </c>
      <c r="H145">
        <v>3.5</v>
      </c>
      <c r="I145">
        <v>0.3</v>
      </c>
      <c r="J145">
        <v>1.5</v>
      </c>
      <c r="K145">
        <v>0.16700000000000001</v>
      </c>
      <c r="L145">
        <v>0</v>
      </c>
      <c r="M145">
        <v>0.5</v>
      </c>
      <c r="N145">
        <v>0</v>
      </c>
      <c r="O145">
        <v>0.3</v>
      </c>
      <c r="P145">
        <v>1</v>
      </c>
      <c r="Q145">
        <v>0.25</v>
      </c>
      <c r="R145">
        <v>0.16700000000000001</v>
      </c>
      <c r="S145">
        <v>0.5</v>
      </c>
      <c r="T145">
        <v>0.5</v>
      </c>
      <c r="U145">
        <v>1</v>
      </c>
      <c r="V145">
        <v>0.5</v>
      </c>
      <c r="W145">
        <v>0</v>
      </c>
      <c r="X145">
        <v>0.5</v>
      </c>
      <c r="Y145">
        <v>0</v>
      </c>
      <c r="Z145">
        <v>0</v>
      </c>
      <c r="AA145">
        <v>0</v>
      </c>
      <c r="AB145">
        <v>0.3</v>
      </c>
      <c r="AC145">
        <v>0.3</v>
      </c>
      <c r="AD145">
        <v>1</v>
      </c>
    </row>
    <row r="146" spans="1:30" ht="15.75" customHeight="1" x14ac:dyDescent="0.2">
      <c r="A146">
        <v>145</v>
      </c>
      <c r="B146" t="s">
        <v>266</v>
      </c>
      <c r="C146" t="s">
        <v>103</v>
      </c>
      <c r="D146">
        <v>25</v>
      </c>
      <c r="E146" t="s">
        <v>110</v>
      </c>
      <c r="F146">
        <v>15</v>
      </c>
      <c r="G146">
        <v>9</v>
      </c>
      <c r="H146">
        <v>24.7</v>
      </c>
      <c r="I146">
        <v>4.3</v>
      </c>
      <c r="J146">
        <v>8.3000000000000007</v>
      </c>
      <c r="K146">
        <v>0.51200000000000001</v>
      </c>
      <c r="L146">
        <v>0</v>
      </c>
      <c r="M146">
        <v>0.2</v>
      </c>
      <c r="N146">
        <v>0</v>
      </c>
      <c r="O146">
        <v>4.3</v>
      </c>
      <c r="P146">
        <v>8.1</v>
      </c>
      <c r="Q146">
        <v>0.52500000000000002</v>
      </c>
      <c r="R146">
        <v>0.51200000000000001</v>
      </c>
      <c r="S146">
        <v>0.4</v>
      </c>
      <c r="T146">
        <v>0.9</v>
      </c>
      <c r="U146">
        <v>0.46200000000000002</v>
      </c>
      <c r="V146">
        <v>1.3</v>
      </c>
      <c r="W146">
        <v>1.9</v>
      </c>
      <c r="X146">
        <v>3.2</v>
      </c>
      <c r="Y146">
        <v>3.7</v>
      </c>
      <c r="Z146">
        <v>1.4</v>
      </c>
      <c r="AA146">
        <v>0.3</v>
      </c>
      <c r="AB146">
        <v>1.1000000000000001</v>
      </c>
      <c r="AC146">
        <v>1.7</v>
      </c>
      <c r="AD146">
        <v>8.9</v>
      </c>
    </row>
    <row r="147" spans="1:30" ht="15.75" customHeight="1" x14ac:dyDescent="0.2">
      <c r="A147">
        <v>146</v>
      </c>
      <c r="B147" t="s">
        <v>267</v>
      </c>
      <c r="C147" t="s">
        <v>29</v>
      </c>
      <c r="D147">
        <v>25</v>
      </c>
      <c r="E147" t="s">
        <v>116</v>
      </c>
      <c r="F147">
        <v>42</v>
      </c>
      <c r="G147">
        <v>42</v>
      </c>
      <c r="H147">
        <v>26.2</v>
      </c>
      <c r="I147">
        <v>4.4000000000000004</v>
      </c>
      <c r="J147">
        <v>6.4</v>
      </c>
      <c r="K147">
        <v>0.69299999999999995</v>
      </c>
      <c r="L147">
        <v>0</v>
      </c>
      <c r="M147">
        <v>0</v>
      </c>
      <c r="O147">
        <v>4.4000000000000004</v>
      </c>
      <c r="P147">
        <v>6.4</v>
      </c>
      <c r="Q147">
        <v>0.69299999999999995</v>
      </c>
      <c r="R147">
        <v>0.69299999999999995</v>
      </c>
      <c r="S147">
        <v>1.9</v>
      </c>
      <c r="T147">
        <v>2.7</v>
      </c>
      <c r="U147">
        <v>0.70799999999999996</v>
      </c>
      <c r="V147">
        <v>2.8</v>
      </c>
      <c r="W147">
        <v>5</v>
      </c>
      <c r="X147">
        <v>7.8</v>
      </c>
      <c r="Y147">
        <v>1.6</v>
      </c>
      <c r="Z147">
        <v>1</v>
      </c>
      <c r="AA147">
        <v>2.1</v>
      </c>
      <c r="AB147">
        <v>1</v>
      </c>
      <c r="AC147">
        <v>3.3</v>
      </c>
      <c r="AD147">
        <v>10.7</v>
      </c>
    </row>
    <row r="148" spans="1:30" ht="15.75" customHeight="1" x14ac:dyDescent="0.2">
      <c r="A148">
        <v>147</v>
      </c>
      <c r="B148" t="s">
        <v>268</v>
      </c>
      <c r="C148" t="s">
        <v>269</v>
      </c>
      <c r="D148">
        <v>35</v>
      </c>
      <c r="E148" t="s">
        <v>88</v>
      </c>
      <c r="F148">
        <v>29</v>
      </c>
      <c r="G148">
        <v>0</v>
      </c>
      <c r="H148">
        <v>14.9</v>
      </c>
      <c r="I148">
        <v>2.2999999999999998</v>
      </c>
      <c r="J148">
        <v>5</v>
      </c>
      <c r="K148">
        <v>0.46500000000000002</v>
      </c>
      <c r="L148">
        <v>0.9</v>
      </c>
      <c r="M148">
        <v>2.4</v>
      </c>
      <c r="N148">
        <v>0.371</v>
      </c>
      <c r="O148">
        <v>1.4</v>
      </c>
      <c r="P148">
        <v>2.6</v>
      </c>
      <c r="Q148">
        <v>0.55400000000000005</v>
      </c>
      <c r="R148">
        <v>0.55600000000000005</v>
      </c>
      <c r="S148">
        <v>2</v>
      </c>
      <c r="T148">
        <v>2.4</v>
      </c>
      <c r="U148">
        <v>0.84099999999999997</v>
      </c>
      <c r="V148">
        <v>0.4</v>
      </c>
      <c r="W148">
        <v>2.4</v>
      </c>
      <c r="X148">
        <v>2.9</v>
      </c>
      <c r="Y148">
        <v>1.3</v>
      </c>
      <c r="Z148">
        <v>0.2</v>
      </c>
      <c r="AA148">
        <v>0.1</v>
      </c>
      <c r="AB148">
        <v>0.4</v>
      </c>
      <c r="AC148">
        <v>1</v>
      </c>
      <c r="AD148">
        <v>7.5</v>
      </c>
    </row>
    <row r="149" spans="1:30" ht="15.75" customHeight="1" x14ac:dyDescent="0.2">
      <c r="A149">
        <v>148</v>
      </c>
      <c r="B149" t="s">
        <v>270</v>
      </c>
      <c r="C149" t="s">
        <v>103</v>
      </c>
      <c r="D149">
        <v>24</v>
      </c>
      <c r="E149" t="s">
        <v>101</v>
      </c>
      <c r="F149">
        <v>21</v>
      </c>
      <c r="G149">
        <v>21</v>
      </c>
      <c r="H149">
        <v>33.299999999999997</v>
      </c>
      <c r="I149">
        <v>7.5</v>
      </c>
      <c r="J149">
        <v>15.9</v>
      </c>
      <c r="K149">
        <v>0.47399999999999998</v>
      </c>
      <c r="L149">
        <v>1.8</v>
      </c>
      <c r="M149">
        <v>5.2</v>
      </c>
      <c r="N149">
        <v>0.34499999999999997</v>
      </c>
      <c r="O149">
        <v>5.7</v>
      </c>
      <c r="P149">
        <v>10.6</v>
      </c>
      <c r="Q149">
        <v>0.53800000000000003</v>
      </c>
      <c r="R149">
        <v>0.53200000000000003</v>
      </c>
      <c r="S149">
        <v>3.8</v>
      </c>
      <c r="T149">
        <v>4.5</v>
      </c>
      <c r="U149">
        <v>0.84</v>
      </c>
      <c r="V149">
        <v>0.6</v>
      </c>
      <c r="W149">
        <v>2</v>
      </c>
      <c r="X149">
        <v>2.6</v>
      </c>
      <c r="Y149">
        <v>5.8</v>
      </c>
      <c r="Z149">
        <v>1.6</v>
      </c>
      <c r="AA149">
        <v>0.2</v>
      </c>
      <c r="AB149">
        <v>3.7</v>
      </c>
      <c r="AC149">
        <v>1.5</v>
      </c>
      <c r="AD149">
        <v>20.6</v>
      </c>
    </row>
    <row r="150" spans="1:30" ht="15.75" customHeight="1" x14ac:dyDescent="0.2">
      <c r="A150">
        <v>149</v>
      </c>
      <c r="B150" t="s">
        <v>271</v>
      </c>
      <c r="C150" t="s">
        <v>84</v>
      </c>
      <c r="D150">
        <v>21</v>
      </c>
      <c r="E150" t="s">
        <v>227</v>
      </c>
      <c r="F150">
        <v>2</v>
      </c>
      <c r="G150">
        <v>0</v>
      </c>
      <c r="H150">
        <v>3</v>
      </c>
      <c r="I150">
        <v>0</v>
      </c>
      <c r="J150">
        <v>0.5</v>
      </c>
      <c r="K150">
        <v>0</v>
      </c>
      <c r="L150">
        <v>0</v>
      </c>
      <c r="M150">
        <v>0</v>
      </c>
      <c r="O150">
        <v>0</v>
      </c>
      <c r="P150">
        <v>0.5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0.5</v>
      </c>
      <c r="Z150">
        <v>0.5</v>
      </c>
      <c r="AA150">
        <v>0</v>
      </c>
      <c r="AB150">
        <v>0</v>
      </c>
      <c r="AC150">
        <v>0.5</v>
      </c>
      <c r="AD150">
        <v>0</v>
      </c>
    </row>
    <row r="151" spans="1:30" ht="15.75" customHeight="1" x14ac:dyDescent="0.2">
      <c r="A151">
        <v>150</v>
      </c>
      <c r="B151" t="s">
        <v>272</v>
      </c>
      <c r="C151" t="s">
        <v>29</v>
      </c>
      <c r="D151">
        <v>25</v>
      </c>
      <c r="E151" t="s">
        <v>97</v>
      </c>
      <c r="F151">
        <v>10</v>
      </c>
      <c r="G151">
        <v>0</v>
      </c>
      <c r="H151">
        <v>2.8</v>
      </c>
      <c r="I151">
        <v>0.8</v>
      </c>
      <c r="J151">
        <v>2.1</v>
      </c>
      <c r="K151">
        <v>0.38100000000000001</v>
      </c>
      <c r="L151">
        <v>0.1</v>
      </c>
      <c r="M151">
        <v>0.6</v>
      </c>
      <c r="N151">
        <v>0.16700000000000001</v>
      </c>
      <c r="O151">
        <v>0.7</v>
      </c>
      <c r="P151">
        <v>1.5</v>
      </c>
      <c r="Q151">
        <v>0.46700000000000003</v>
      </c>
      <c r="R151">
        <v>0.40500000000000003</v>
      </c>
      <c r="S151">
        <v>0.6</v>
      </c>
      <c r="T151">
        <v>1</v>
      </c>
      <c r="U151">
        <v>0.6</v>
      </c>
      <c r="V151">
        <v>0.5</v>
      </c>
      <c r="W151">
        <v>0.4</v>
      </c>
      <c r="X151">
        <v>0.9</v>
      </c>
      <c r="Y151">
        <v>0.2</v>
      </c>
      <c r="Z151">
        <v>0</v>
      </c>
      <c r="AA151">
        <v>0</v>
      </c>
      <c r="AB151">
        <v>0.2</v>
      </c>
      <c r="AC151">
        <v>0.8</v>
      </c>
      <c r="AD151">
        <v>2.2999999999999998</v>
      </c>
    </row>
    <row r="152" spans="1:30" ht="15.75" customHeight="1" x14ac:dyDescent="0.2">
      <c r="A152">
        <v>151</v>
      </c>
      <c r="B152" t="s">
        <v>273</v>
      </c>
      <c r="C152" t="s">
        <v>112</v>
      </c>
      <c r="D152">
        <v>27</v>
      </c>
      <c r="E152" t="s">
        <v>104</v>
      </c>
      <c r="F152">
        <v>1</v>
      </c>
      <c r="G152">
        <v>0</v>
      </c>
      <c r="H152">
        <v>7</v>
      </c>
      <c r="I152">
        <v>0</v>
      </c>
      <c r="J152">
        <v>4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ht="15.75" customHeight="1" x14ac:dyDescent="0.2">
      <c r="A153">
        <v>152</v>
      </c>
      <c r="B153" t="s">
        <v>274</v>
      </c>
      <c r="C153" t="s">
        <v>103</v>
      </c>
      <c r="D153">
        <v>20</v>
      </c>
      <c r="E153" t="s">
        <v>93</v>
      </c>
      <c r="F153">
        <v>43</v>
      </c>
      <c r="G153">
        <v>16</v>
      </c>
      <c r="H153">
        <v>24.2</v>
      </c>
      <c r="I153">
        <v>3.4</v>
      </c>
      <c r="J153">
        <v>9.1</v>
      </c>
      <c r="K153">
        <v>0.373</v>
      </c>
      <c r="L153">
        <v>1.7</v>
      </c>
      <c r="M153">
        <v>5.0999999999999996</v>
      </c>
      <c r="N153">
        <v>0.32400000000000001</v>
      </c>
      <c r="O153">
        <v>1.7</v>
      </c>
      <c r="P153">
        <v>4</v>
      </c>
      <c r="Q153">
        <v>0.436</v>
      </c>
      <c r="R153">
        <v>0.46400000000000002</v>
      </c>
      <c r="S153">
        <v>2.6</v>
      </c>
      <c r="T153">
        <v>3.2</v>
      </c>
      <c r="U153">
        <v>0.82399999999999995</v>
      </c>
      <c r="V153">
        <v>0.3</v>
      </c>
      <c r="W153">
        <v>2.4</v>
      </c>
      <c r="X153">
        <v>2.7</v>
      </c>
      <c r="Y153">
        <v>4.2</v>
      </c>
      <c r="Z153">
        <v>0.4</v>
      </c>
      <c r="AA153">
        <v>0.1</v>
      </c>
      <c r="AB153">
        <v>2</v>
      </c>
      <c r="AC153">
        <v>1</v>
      </c>
      <c r="AD153">
        <v>11</v>
      </c>
    </row>
    <row r="154" spans="1:30" ht="15.75" customHeight="1" x14ac:dyDescent="0.2">
      <c r="A154">
        <v>153</v>
      </c>
      <c r="B154" t="s">
        <v>275</v>
      </c>
      <c r="C154" t="s">
        <v>84</v>
      </c>
      <c r="D154">
        <v>33</v>
      </c>
      <c r="E154" t="s">
        <v>164</v>
      </c>
      <c r="F154">
        <v>43</v>
      </c>
      <c r="G154">
        <v>43</v>
      </c>
      <c r="H154">
        <v>34.1</v>
      </c>
      <c r="I154">
        <v>8</v>
      </c>
      <c r="J154">
        <v>17.399999999999999</v>
      </c>
      <c r="K154">
        <v>0.46300000000000002</v>
      </c>
      <c r="L154">
        <v>3.4</v>
      </c>
      <c r="M154">
        <v>8.3000000000000007</v>
      </c>
      <c r="N154">
        <v>0.41199999999999998</v>
      </c>
      <c r="O154">
        <v>4.5999999999999996</v>
      </c>
      <c r="P154">
        <v>9</v>
      </c>
      <c r="Q154">
        <v>0.51</v>
      </c>
      <c r="R154">
        <v>0.56200000000000006</v>
      </c>
      <c r="S154">
        <v>3.5</v>
      </c>
      <c r="T154">
        <v>3.8</v>
      </c>
      <c r="U154">
        <v>0.90900000000000003</v>
      </c>
      <c r="V154">
        <v>0.6</v>
      </c>
      <c r="W154">
        <v>4.8</v>
      </c>
      <c r="X154">
        <v>5.5</v>
      </c>
      <c r="Y154">
        <v>3.5</v>
      </c>
      <c r="Z154">
        <v>1.6</v>
      </c>
      <c r="AA154">
        <v>0.4</v>
      </c>
      <c r="AB154">
        <v>2.1</v>
      </c>
      <c r="AC154">
        <v>2.9</v>
      </c>
      <c r="AD154">
        <v>23</v>
      </c>
    </row>
    <row r="155" spans="1:30" ht="15.75" customHeight="1" x14ac:dyDescent="0.2">
      <c r="A155">
        <v>154</v>
      </c>
      <c r="B155" t="s">
        <v>276</v>
      </c>
      <c r="C155" t="s">
        <v>84</v>
      </c>
      <c r="D155">
        <v>38</v>
      </c>
      <c r="E155" t="s">
        <v>114</v>
      </c>
      <c r="F155">
        <v>11</v>
      </c>
      <c r="G155">
        <v>0</v>
      </c>
      <c r="H155">
        <v>8.8000000000000007</v>
      </c>
      <c r="I155">
        <v>0.6</v>
      </c>
      <c r="J155">
        <v>1.3</v>
      </c>
      <c r="K155">
        <v>0.5</v>
      </c>
      <c r="L155">
        <v>0</v>
      </c>
      <c r="M155">
        <v>0.4</v>
      </c>
      <c r="N155">
        <v>0</v>
      </c>
      <c r="O155">
        <v>0.6</v>
      </c>
      <c r="P155">
        <v>0.9</v>
      </c>
      <c r="Q155">
        <v>0.7</v>
      </c>
      <c r="R155">
        <v>0.5</v>
      </c>
      <c r="S155">
        <v>0</v>
      </c>
      <c r="T155">
        <v>0</v>
      </c>
      <c r="V155">
        <v>0.5</v>
      </c>
      <c r="W155">
        <v>1.1000000000000001</v>
      </c>
      <c r="X155">
        <v>1.6</v>
      </c>
      <c r="Y155">
        <v>0.5</v>
      </c>
      <c r="Z155">
        <v>0.1</v>
      </c>
      <c r="AA155">
        <v>0.5</v>
      </c>
      <c r="AB155">
        <v>0.2</v>
      </c>
      <c r="AC155">
        <v>1.8</v>
      </c>
      <c r="AD155">
        <v>1.3</v>
      </c>
    </row>
    <row r="156" spans="1:30" ht="15.75" customHeight="1" x14ac:dyDescent="0.2">
      <c r="A156">
        <v>155</v>
      </c>
      <c r="B156" t="s">
        <v>277</v>
      </c>
      <c r="C156" t="s">
        <v>92</v>
      </c>
      <c r="D156">
        <v>21</v>
      </c>
      <c r="E156" t="s">
        <v>147</v>
      </c>
      <c r="F156">
        <v>47</v>
      </c>
      <c r="G156">
        <v>47</v>
      </c>
      <c r="H156">
        <v>24.8</v>
      </c>
      <c r="I156">
        <v>4.7</v>
      </c>
      <c r="J156">
        <v>10.4</v>
      </c>
      <c r="K156">
        <v>0.45</v>
      </c>
      <c r="L156">
        <v>0.9</v>
      </c>
      <c r="M156">
        <v>2.8</v>
      </c>
      <c r="N156">
        <v>0.33100000000000002</v>
      </c>
      <c r="O156">
        <v>3.8</v>
      </c>
      <c r="P156">
        <v>7.7</v>
      </c>
      <c r="Q156">
        <v>0.49299999999999999</v>
      </c>
      <c r="R156">
        <v>0.49399999999999999</v>
      </c>
      <c r="S156">
        <v>1.2</v>
      </c>
      <c r="T156">
        <v>1.5</v>
      </c>
      <c r="U156">
        <v>0.81200000000000006</v>
      </c>
      <c r="V156">
        <v>1.4</v>
      </c>
      <c r="W156">
        <v>4.9000000000000004</v>
      </c>
      <c r="X156">
        <v>6.3</v>
      </c>
      <c r="Y156">
        <v>4.5999999999999996</v>
      </c>
      <c r="Z156">
        <v>0.7</v>
      </c>
      <c r="AA156">
        <v>0.5</v>
      </c>
      <c r="AB156">
        <v>2.1</v>
      </c>
      <c r="AC156">
        <v>1.2</v>
      </c>
      <c r="AD156">
        <v>11.5</v>
      </c>
    </row>
    <row r="157" spans="1:30" ht="15.75" customHeight="1" x14ac:dyDescent="0.2">
      <c r="A157">
        <v>156</v>
      </c>
      <c r="B157" t="s">
        <v>278</v>
      </c>
      <c r="C157" t="s">
        <v>29</v>
      </c>
      <c r="D157">
        <v>25</v>
      </c>
      <c r="E157" t="s">
        <v>172</v>
      </c>
      <c r="F157">
        <v>15</v>
      </c>
      <c r="G157">
        <v>0</v>
      </c>
      <c r="H157">
        <v>4.9000000000000004</v>
      </c>
      <c r="I157">
        <v>1.3</v>
      </c>
      <c r="J157">
        <v>2.5</v>
      </c>
      <c r="K157">
        <v>0.5</v>
      </c>
      <c r="L157">
        <v>0.1</v>
      </c>
      <c r="M157">
        <v>0.7</v>
      </c>
      <c r="N157">
        <v>0.2</v>
      </c>
      <c r="O157">
        <v>1.1000000000000001</v>
      </c>
      <c r="P157">
        <v>1.9</v>
      </c>
      <c r="Q157">
        <v>0.60699999999999998</v>
      </c>
      <c r="R157">
        <v>0.52600000000000002</v>
      </c>
      <c r="S157">
        <v>0.4</v>
      </c>
      <c r="T157">
        <v>0.7</v>
      </c>
      <c r="U157">
        <v>0.54500000000000004</v>
      </c>
      <c r="V157">
        <v>0.7</v>
      </c>
      <c r="W157">
        <v>0.8</v>
      </c>
      <c r="X157">
        <v>1.5</v>
      </c>
      <c r="Y157">
        <v>0.3</v>
      </c>
      <c r="Z157">
        <v>0.1</v>
      </c>
      <c r="AA157">
        <v>0.2</v>
      </c>
      <c r="AB157">
        <v>0.4</v>
      </c>
      <c r="AC157">
        <v>0.8</v>
      </c>
      <c r="AD157">
        <v>3.1</v>
      </c>
    </row>
    <row r="158" spans="1:30" ht="15.75" customHeight="1" x14ac:dyDescent="0.2">
      <c r="A158">
        <v>157</v>
      </c>
      <c r="B158" t="s">
        <v>279</v>
      </c>
      <c r="C158" t="s">
        <v>103</v>
      </c>
      <c r="D158">
        <v>25</v>
      </c>
      <c r="E158" t="s">
        <v>147</v>
      </c>
      <c r="F158">
        <v>47</v>
      </c>
      <c r="G158">
        <v>47</v>
      </c>
      <c r="H158">
        <v>34.4</v>
      </c>
      <c r="I158">
        <v>10.9</v>
      </c>
      <c r="J158">
        <v>20.100000000000001</v>
      </c>
      <c r="K158">
        <v>0.54500000000000004</v>
      </c>
      <c r="L158">
        <v>1.2</v>
      </c>
      <c r="M158">
        <v>3.4</v>
      </c>
      <c r="N158">
        <v>0.34799999999999998</v>
      </c>
      <c r="O158">
        <v>9.6999999999999993</v>
      </c>
      <c r="P158">
        <v>16.600000000000001</v>
      </c>
      <c r="Q158">
        <v>0.58599999999999997</v>
      </c>
      <c r="R158">
        <v>0.57499999999999996</v>
      </c>
      <c r="S158">
        <v>8.3000000000000007</v>
      </c>
      <c r="T158">
        <v>9.3000000000000007</v>
      </c>
      <c r="U158">
        <v>0.89200000000000002</v>
      </c>
      <c r="V158">
        <v>0.9</v>
      </c>
      <c r="W158">
        <v>4.7</v>
      </c>
      <c r="X158">
        <v>5.6</v>
      </c>
      <c r="Y158">
        <v>6.4</v>
      </c>
      <c r="Z158">
        <v>2.2000000000000002</v>
      </c>
      <c r="AA158">
        <v>0.8</v>
      </c>
      <c r="AB158">
        <v>2.2000000000000002</v>
      </c>
      <c r="AC158">
        <v>2.6</v>
      </c>
      <c r="AD158">
        <v>31.3</v>
      </c>
    </row>
    <row r="159" spans="1:30" ht="15.75" customHeight="1" x14ac:dyDescent="0.2">
      <c r="A159">
        <v>158</v>
      </c>
      <c r="B159" t="s">
        <v>280</v>
      </c>
      <c r="C159" t="s">
        <v>84</v>
      </c>
      <c r="D159">
        <v>31</v>
      </c>
      <c r="E159" t="s">
        <v>116</v>
      </c>
      <c r="F159">
        <v>27</v>
      </c>
      <c r="G159">
        <v>0</v>
      </c>
      <c r="H159">
        <v>5.8</v>
      </c>
      <c r="I159">
        <v>0.9</v>
      </c>
      <c r="J159">
        <v>1.7</v>
      </c>
      <c r="K159">
        <v>0.5</v>
      </c>
      <c r="L159">
        <v>0.1</v>
      </c>
      <c r="M159">
        <v>0.4</v>
      </c>
      <c r="N159">
        <v>0.25</v>
      </c>
      <c r="O159">
        <v>0.7</v>
      </c>
      <c r="P159">
        <v>1.3</v>
      </c>
      <c r="Q159">
        <v>0.58799999999999997</v>
      </c>
      <c r="R159">
        <v>0.53300000000000003</v>
      </c>
      <c r="S159">
        <v>0.4</v>
      </c>
      <c r="T159">
        <v>0.6</v>
      </c>
      <c r="U159">
        <v>0.75</v>
      </c>
      <c r="V159">
        <v>0.5</v>
      </c>
      <c r="W159">
        <v>0.9</v>
      </c>
      <c r="X159">
        <v>1.3</v>
      </c>
      <c r="Y159">
        <v>0.4</v>
      </c>
      <c r="Z159">
        <v>0.1</v>
      </c>
      <c r="AA159">
        <v>0.2</v>
      </c>
      <c r="AB159">
        <v>0.4</v>
      </c>
      <c r="AC159">
        <v>0.4</v>
      </c>
      <c r="AD159">
        <v>2.2999999999999998</v>
      </c>
    </row>
    <row r="160" spans="1:30" ht="15.75" customHeight="1" x14ac:dyDescent="0.2">
      <c r="A160">
        <v>159</v>
      </c>
      <c r="B160" t="s">
        <v>281</v>
      </c>
      <c r="C160" t="s">
        <v>103</v>
      </c>
      <c r="D160">
        <v>24</v>
      </c>
      <c r="E160" t="s">
        <v>170</v>
      </c>
      <c r="F160">
        <v>14</v>
      </c>
      <c r="G160">
        <v>0</v>
      </c>
      <c r="H160">
        <v>6.9</v>
      </c>
      <c r="I160">
        <v>0.8</v>
      </c>
      <c r="J160">
        <v>1.7</v>
      </c>
      <c r="K160">
        <v>0.45800000000000002</v>
      </c>
      <c r="L160">
        <v>0.3</v>
      </c>
      <c r="M160">
        <v>0.9</v>
      </c>
      <c r="N160">
        <v>0.308</v>
      </c>
      <c r="O160">
        <v>0.5</v>
      </c>
      <c r="P160">
        <v>0.8</v>
      </c>
      <c r="Q160">
        <v>0.63600000000000001</v>
      </c>
      <c r="R160">
        <v>0.54200000000000004</v>
      </c>
      <c r="S160">
        <v>0.3</v>
      </c>
      <c r="T160">
        <v>0.4</v>
      </c>
      <c r="U160">
        <v>0.8</v>
      </c>
      <c r="V160">
        <v>0.1</v>
      </c>
      <c r="W160">
        <v>0.3</v>
      </c>
      <c r="X160">
        <v>0.4</v>
      </c>
      <c r="Y160">
        <v>0.6</v>
      </c>
      <c r="Z160">
        <v>0.4</v>
      </c>
      <c r="AA160">
        <v>0</v>
      </c>
      <c r="AB160">
        <v>0.4</v>
      </c>
      <c r="AC160">
        <v>0.9</v>
      </c>
      <c r="AD160">
        <v>2.1</v>
      </c>
    </row>
    <row r="161" spans="1:30" ht="15.75" customHeight="1" x14ac:dyDescent="0.2">
      <c r="A161">
        <v>160</v>
      </c>
      <c r="B161" t="s">
        <v>282</v>
      </c>
      <c r="C161" t="s">
        <v>103</v>
      </c>
      <c r="D161">
        <v>25</v>
      </c>
      <c r="E161" t="s">
        <v>95</v>
      </c>
      <c r="F161">
        <v>30</v>
      </c>
      <c r="G161">
        <v>10</v>
      </c>
      <c r="H161">
        <v>16.100000000000001</v>
      </c>
      <c r="I161">
        <v>1.3</v>
      </c>
      <c r="J161">
        <v>3.3</v>
      </c>
      <c r="K161">
        <v>0.39400000000000002</v>
      </c>
      <c r="L161">
        <v>1.1000000000000001</v>
      </c>
      <c r="M161">
        <v>2.7</v>
      </c>
      <c r="N161">
        <v>0.40699999999999997</v>
      </c>
      <c r="O161">
        <v>0.2</v>
      </c>
      <c r="P161">
        <v>0.6</v>
      </c>
      <c r="Q161">
        <v>0.33300000000000002</v>
      </c>
      <c r="R161">
        <v>0.56100000000000005</v>
      </c>
      <c r="S161">
        <v>0</v>
      </c>
      <c r="T161">
        <v>0</v>
      </c>
      <c r="U161">
        <v>1</v>
      </c>
      <c r="V161">
        <v>0.2</v>
      </c>
      <c r="W161">
        <v>0.8</v>
      </c>
      <c r="X161">
        <v>1</v>
      </c>
      <c r="Y161">
        <v>3.2</v>
      </c>
      <c r="Z161">
        <v>0.6</v>
      </c>
      <c r="AA161">
        <v>0.1</v>
      </c>
      <c r="AB161">
        <v>0.6</v>
      </c>
      <c r="AC161">
        <v>0.9</v>
      </c>
      <c r="AD161">
        <v>3.7</v>
      </c>
    </row>
    <row r="162" spans="1:30" ht="15.75" customHeight="1" x14ac:dyDescent="0.2">
      <c r="A162">
        <v>161</v>
      </c>
      <c r="B162" t="s">
        <v>283</v>
      </c>
      <c r="C162" t="s">
        <v>29</v>
      </c>
      <c r="D162">
        <v>31</v>
      </c>
      <c r="E162" t="s">
        <v>97</v>
      </c>
      <c r="F162">
        <v>47</v>
      </c>
      <c r="G162">
        <v>47</v>
      </c>
      <c r="H162">
        <v>33.1</v>
      </c>
      <c r="I162">
        <v>5.0999999999999996</v>
      </c>
      <c r="J162">
        <v>8</v>
      </c>
      <c r="K162">
        <v>0.63900000000000001</v>
      </c>
      <c r="L162">
        <v>0</v>
      </c>
      <c r="M162">
        <v>0</v>
      </c>
      <c r="N162">
        <v>0</v>
      </c>
      <c r="O162">
        <v>5.0999999999999996</v>
      </c>
      <c r="P162">
        <v>7.9</v>
      </c>
      <c r="Q162">
        <v>0.64200000000000002</v>
      </c>
      <c r="R162">
        <v>0.63900000000000001</v>
      </c>
      <c r="S162">
        <v>3.3</v>
      </c>
      <c r="T162">
        <v>5.0999999999999996</v>
      </c>
      <c r="U162">
        <v>0.63200000000000001</v>
      </c>
      <c r="V162">
        <v>3.4</v>
      </c>
      <c r="W162">
        <v>9</v>
      </c>
      <c r="X162">
        <v>12.4</v>
      </c>
      <c r="Y162">
        <v>1.2</v>
      </c>
      <c r="Z162">
        <v>0.6</v>
      </c>
      <c r="AA162">
        <v>2.1</v>
      </c>
      <c r="AB162">
        <v>1.6</v>
      </c>
      <c r="AC162">
        <v>2.9</v>
      </c>
      <c r="AD162">
        <v>13.4</v>
      </c>
    </row>
    <row r="163" spans="1:30" ht="15.75" customHeight="1" x14ac:dyDescent="0.2">
      <c r="A163">
        <v>162</v>
      </c>
      <c r="B163" t="s">
        <v>284</v>
      </c>
      <c r="C163" t="s">
        <v>103</v>
      </c>
      <c r="D163">
        <v>25</v>
      </c>
      <c r="E163" t="s">
        <v>99</v>
      </c>
      <c r="F163">
        <v>38</v>
      </c>
      <c r="G163">
        <v>0</v>
      </c>
      <c r="H163">
        <v>14.4</v>
      </c>
      <c r="I163">
        <v>1.9</v>
      </c>
      <c r="J163">
        <v>5</v>
      </c>
      <c r="K163">
        <v>0.38400000000000001</v>
      </c>
      <c r="L163">
        <v>0.6</v>
      </c>
      <c r="M163">
        <v>2.1</v>
      </c>
      <c r="N163">
        <v>0.28799999999999998</v>
      </c>
      <c r="O163">
        <v>1.3</v>
      </c>
      <c r="P163">
        <v>2.9</v>
      </c>
      <c r="Q163">
        <v>0.45500000000000002</v>
      </c>
      <c r="R163">
        <v>0.44500000000000001</v>
      </c>
      <c r="S163">
        <v>0.6</v>
      </c>
      <c r="T163">
        <v>0.7</v>
      </c>
      <c r="U163">
        <v>0.85199999999999998</v>
      </c>
      <c r="V163">
        <v>1.1000000000000001</v>
      </c>
      <c r="W163">
        <v>2</v>
      </c>
      <c r="X163">
        <v>3.1</v>
      </c>
      <c r="Y163">
        <v>2</v>
      </c>
      <c r="Z163">
        <v>0.6</v>
      </c>
      <c r="AA163">
        <v>0.2</v>
      </c>
      <c r="AB163">
        <v>0.8</v>
      </c>
      <c r="AC163">
        <v>1.1000000000000001</v>
      </c>
      <c r="AD163">
        <v>5.0999999999999996</v>
      </c>
    </row>
    <row r="164" spans="1:30" ht="15.75" customHeight="1" x14ac:dyDescent="0.2">
      <c r="A164">
        <v>163</v>
      </c>
      <c r="B164" t="s">
        <v>285</v>
      </c>
      <c r="C164" t="s">
        <v>84</v>
      </c>
      <c r="D164">
        <v>28</v>
      </c>
      <c r="E164" t="s">
        <v>170</v>
      </c>
      <c r="F164">
        <v>43</v>
      </c>
      <c r="G164">
        <v>43</v>
      </c>
      <c r="H164">
        <v>32</v>
      </c>
      <c r="I164">
        <v>5.4</v>
      </c>
      <c r="J164">
        <v>10</v>
      </c>
      <c r="K164">
        <v>0.53800000000000003</v>
      </c>
      <c r="L164">
        <v>0.6</v>
      </c>
      <c r="M164">
        <v>1.9</v>
      </c>
      <c r="N164">
        <v>0.3</v>
      </c>
      <c r="O164">
        <v>4.8</v>
      </c>
      <c r="P164">
        <v>8.1</v>
      </c>
      <c r="Q164">
        <v>0.59299999999999997</v>
      </c>
      <c r="R164">
        <v>0.56599999999999995</v>
      </c>
      <c r="S164">
        <v>2.2999999999999998</v>
      </c>
      <c r="T164">
        <v>3.7</v>
      </c>
      <c r="U164">
        <v>0.61399999999999999</v>
      </c>
      <c r="V164">
        <v>2.6</v>
      </c>
      <c r="W164">
        <v>4.0999999999999996</v>
      </c>
      <c r="X164">
        <v>6.7</v>
      </c>
      <c r="Y164">
        <v>3.1</v>
      </c>
      <c r="Z164">
        <v>0.8</v>
      </c>
      <c r="AA164">
        <v>0.7</v>
      </c>
      <c r="AB164">
        <v>1.3</v>
      </c>
      <c r="AC164">
        <v>1.9</v>
      </c>
      <c r="AD164">
        <v>13.6</v>
      </c>
    </row>
    <row r="165" spans="1:30" ht="15.75" customHeight="1" x14ac:dyDescent="0.2">
      <c r="A165">
        <v>164</v>
      </c>
      <c r="B165" t="s">
        <v>286</v>
      </c>
      <c r="C165" t="s">
        <v>92</v>
      </c>
      <c r="D165">
        <v>35</v>
      </c>
      <c r="E165" t="s">
        <v>99</v>
      </c>
      <c r="F165">
        <v>40</v>
      </c>
      <c r="G165">
        <v>20</v>
      </c>
      <c r="H165">
        <v>30.3</v>
      </c>
      <c r="I165">
        <v>4.7</v>
      </c>
      <c r="J165">
        <v>10.4</v>
      </c>
      <c r="K165">
        <v>0.45400000000000001</v>
      </c>
      <c r="L165">
        <v>2.6</v>
      </c>
      <c r="M165">
        <v>6.7</v>
      </c>
      <c r="N165">
        <v>0.38300000000000001</v>
      </c>
      <c r="O165">
        <v>2.2000000000000002</v>
      </c>
      <c r="P165">
        <v>3.8</v>
      </c>
      <c r="Q165">
        <v>0.57999999999999996</v>
      </c>
      <c r="R165">
        <v>0.57699999999999996</v>
      </c>
      <c r="S165">
        <v>0.8</v>
      </c>
      <c r="T165">
        <v>1</v>
      </c>
      <c r="U165">
        <v>0.78</v>
      </c>
      <c r="V165">
        <v>0.3</v>
      </c>
      <c r="W165">
        <v>1.8</v>
      </c>
      <c r="X165">
        <v>2.2000000000000002</v>
      </c>
      <c r="Y165">
        <v>2.4</v>
      </c>
      <c r="Z165">
        <v>1</v>
      </c>
      <c r="AA165">
        <v>0.5</v>
      </c>
      <c r="AB165">
        <v>1.3</v>
      </c>
      <c r="AC165">
        <v>1.3</v>
      </c>
      <c r="AD165">
        <v>12.8</v>
      </c>
    </row>
    <row r="166" spans="1:30" ht="15.75" customHeight="1" x14ac:dyDescent="0.2">
      <c r="A166">
        <v>165</v>
      </c>
      <c r="B166" t="s">
        <v>287</v>
      </c>
      <c r="C166" t="s">
        <v>103</v>
      </c>
      <c r="D166">
        <v>28</v>
      </c>
      <c r="E166" t="s">
        <v>133</v>
      </c>
      <c r="F166">
        <v>10</v>
      </c>
      <c r="G166">
        <v>0</v>
      </c>
      <c r="H166">
        <v>8.8000000000000007</v>
      </c>
      <c r="I166">
        <v>1.1000000000000001</v>
      </c>
      <c r="J166">
        <v>2.8</v>
      </c>
      <c r="K166">
        <v>0.39300000000000002</v>
      </c>
      <c r="L166">
        <v>0.7</v>
      </c>
      <c r="M166">
        <v>2</v>
      </c>
      <c r="N166">
        <v>0.35</v>
      </c>
      <c r="O166">
        <v>0.4</v>
      </c>
      <c r="P166">
        <v>0.8</v>
      </c>
      <c r="Q166">
        <v>0.5</v>
      </c>
      <c r="R166">
        <v>0.51800000000000002</v>
      </c>
      <c r="S166">
        <v>0.6</v>
      </c>
      <c r="T166">
        <v>0.8</v>
      </c>
      <c r="U166">
        <v>0.75</v>
      </c>
      <c r="V166">
        <v>0.2</v>
      </c>
      <c r="W166">
        <v>1.1000000000000001</v>
      </c>
      <c r="X166">
        <v>1.3</v>
      </c>
      <c r="Y166">
        <v>1.9</v>
      </c>
      <c r="Z166">
        <v>0.3</v>
      </c>
      <c r="AA166">
        <v>0.1</v>
      </c>
      <c r="AB166">
        <v>0.3</v>
      </c>
      <c r="AC166">
        <v>0.4</v>
      </c>
      <c r="AD166">
        <v>3.5</v>
      </c>
    </row>
    <row r="167" spans="1:30" ht="15.75" customHeight="1" x14ac:dyDescent="0.2">
      <c r="A167">
        <v>166</v>
      </c>
      <c r="B167" t="s">
        <v>288</v>
      </c>
      <c r="C167" t="s">
        <v>84</v>
      </c>
      <c r="D167">
        <v>29</v>
      </c>
      <c r="E167" t="s">
        <v>118</v>
      </c>
      <c r="F167">
        <v>43</v>
      </c>
      <c r="G167">
        <v>43</v>
      </c>
      <c r="H167">
        <v>33.6</v>
      </c>
      <c r="I167">
        <v>7.3</v>
      </c>
      <c r="J167">
        <v>15.8</v>
      </c>
      <c r="K167">
        <v>0.46100000000000002</v>
      </c>
      <c r="L167">
        <v>2.1</v>
      </c>
      <c r="M167">
        <v>5.0999999999999996</v>
      </c>
      <c r="N167">
        <v>0.40300000000000002</v>
      </c>
      <c r="O167">
        <v>5.2</v>
      </c>
      <c r="P167">
        <v>10.7</v>
      </c>
      <c r="Q167">
        <v>0.48899999999999999</v>
      </c>
      <c r="R167">
        <v>0.52700000000000002</v>
      </c>
      <c r="S167">
        <v>4.5999999999999996</v>
      </c>
      <c r="T167">
        <v>5.7</v>
      </c>
      <c r="U167">
        <v>0.80900000000000005</v>
      </c>
      <c r="V167">
        <v>0.7</v>
      </c>
      <c r="W167">
        <v>3</v>
      </c>
      <c r="X167">
        <v>3.7</v>
      </c>
      <c r="Y167">
        <v>2.6</v>
      </c>
      <c r="Z167">
        <v>0.7</v>
      </c>
      <c r="AA167">
        <v>0.7</v>
      </c>
      <c r="AB167">
        <v>2</v>
      </c>
      <c r="AC167">
        <v>2.2000000000000002</v>
      </c>
      <c r="AD167">
        <v>21.3</v>
      </c>
    </row>
    <row r="168" spans="1:30" ht="15.75" customHeight="1" x14ac:dyDescent="0.2">
      <c r="A168">
        <v>167</v>
      </c>
      <c r="B168" t="s">
        <v>289</v>
      </c>
      <c r="C168" t="s">
        <v>92</v>
      </c>
      <c r="D168">
        <v>24</v>
      </c>
      <c r="E168" t="s">
        <v>107</v>
      </c>
      <c r="F168">
        <v>28</v>
      </c>
      <c r="G168">
        <v>0</v>
      </c>
      <c r="H168">
        <v>7.5</v>
      </c>
      <c r="I168">
        <v>1.1000000000000001</v>
      </c>
      <c r="J168">
        <v>2.6</v>
      </c>
      <c r="K168">
        <v>0.42499999999999999</v>
      </c>
      <c r="L168">
        <v>0.9</v>
      </c>
      <c r="M168">
        <v>2.2999999999999998</v>
      </c>
      <c r="N168">
        <v>0.41299999999999998</v>
      </c>
      <c r="O168">
        <v>0.2</v>
      </c>
      <c r="P168">
        <v>0.4</v>
      </c>
      <c r="Q168">
        <v>0.5</v>
      </c>
      <c r="R168">
        <v>0.60299999999999998</v>
      </c>
      <c r="S168">
        <v>0.1</v>
      </c>
      <c r="T168">
        <v>0.1</v>
      </c>
      <c r="U168">
        <v>1</v>
      </c>
      <c r="V168">
        <v>0.2</v>
      </c>
      <c r="W168">
        <v>0.6</v>
      </c>
      <c r="X168">
        <v>0.8</v>
      </c>
      <c r="Y168">
        <v>0.6</v>
      </c>
      <c r="Z168">
        <v>0</v>
      </c>
      <c r="AA168">
        <v>0</v>
      </c>
      <c r="AB168">
        <v>0</v>
      </c>
      <c r="AC168">
        <v>0.9</v>
      </c>
      <c r="AD168">
        <v>3.3</v>
      </c>
    </row>
    <row r="169" spans="1:30" ht="15.75" customHeight="1" x14ac:dyDescent="0.2">
      <c r="A169">
        <v>168</v>
      </c>
      <c r="B169" t="s">
        <v>290</v>
      </c>
      <c r="C169" t="s">
        <v>92</v>
      </c>
      <c r="D169">
        <v>36</v>
      </c>
      <c r="E169" t="s">
        <v>127</v>
      </c>
      <c r="F169">
        <v>2</v>
      </c>
      <c r="G169">
        <v>0</v>
      </c>
      <c r="H169">
        <v>9</v>
      </c>
      <c r="I169">
        <v>0</v>
      </c>
      <c r="J169">
        <v>1</v>
      </c>
      <c r="K169">
        <v>0</v>
      </c>
      <c r="L169">
        <v>0</v>
      </c>
      <c r="M169">
        <v>0.5</v>
      </c>
      <c r="N169">
        <v>0</v>
      </c>
      <c r="O169">
        <v>0</v>
      </c>
      <c r="P169">
        <v>0.5</v>
      </c>
      <c r="Q169">
        <v>0</v>
      </c>
      <c r="R169">
        <v>0</v>
      </c>
      <c r="S169">
        <v>0</v>
      </c>
      <c r="T169">
        <v>0</v>
      </c>
      <c r="V169">
        <v>0</v>
      </c>
      <c r="W169">
        <v>1</v>
      </c>
      <c r="X169">
        <v>1</v>
      </c>
      <c r="Y169">
        <v>0.5</v>
      </c>
      <c r="Z169">
        <v>0.5</v>
      </c>
      <c r="AA169">
        <v>0</v>
      </c>
      <c r="AB169">
        <v>0</v>
      </c>
      <c r="AC169">
        <v>0.5</v>
      </c>
      <c r="AD169">
        <v>0</v>
      </c>
    </row>
    <row r="170" spans="1:30" ht="15.75" customHeight="1" x14ac:dyDescent="0.2">
      <c r="A170">
        <v>169</v>
      </c>
      <c r="B170" t="s">
        <v>291</v>
      </c>
      <c r="C170" t="s">
        <v>84</v>
      </c>
      <c r="D170">
        <v>33</v>
      </c>
      <c r="E170" t="s">
        <v>227</v>
      </c>
      <c r="F170">
        <v>20</v>
      </c>
      <c r="G170">
        <v>17</v>
      </c>
      <c r="H170">
        <v>26.5</v>
      </c>
      <c r="I170">
        <v>3.3</v>
      </c>
      <c r="J170">
        <v>6.7</v>
      </c>
      <c r="K170">
        <v>0.48499999999999999</v>
      </c>
      <c r="L170">
        <v>1.2</v>
      </c>
      <c r="M170">
        <v>2.8</v>
      </c>
      <c r="N170">
        <v>0.41799999999999998</v>
      </c>
      <c r="O170">
        <v>2.1</v>
      </c>
      <c r="P170">
        <v>4</v>
      </c>
      <c r="Q170">
        <v>0.53200000000000003</v>
      </c>
      <c r="R170">
        <v>0.57099999999999995</v>
      </c>
      <c r="S170">
        <v>1.7</v>
      </c>
      <c r="T170">
        <v>2.1</v>
      </c>
      <c r="U170">
        <v>0.80500000000000005</v>
      </c>
      <c r="V170">
        <v>1.2</v>
      </c>
      <c r="W170">
        <v>4.8</v>
      </c>
      <c r="X170">
        <v>6</v>
      </c>
      <c r="Y170">
        <v>6.1</v>
      </c>
      <c r="Z170">
        <v>0.8</v>
      </c>
      <c r="AA170">
        <v>0.8</v>
      </c>
      <c r="AB170">
        <v>2.4</v>
      </c>
      <c r="AC170">
        <v>3.2</v>
      </c>
      <c r="AD170">
        <v>9.3000000000000007</v>
      </c>
    </row>
    <row r="171" spans="1:30" ht="15.75" customHeight="1" x14ac:dyDescent="0.2">
      <c r="A171">
        <v>170</v>
      </c>
      <c r="B171" t="s">
        <v>292</v>
      </c>
      <c r="C171" t="s">
        <v>92</v>
      </c>
      <c r="D171">
        <v>21</v>
      </c>
      <c r="E171" t="s">
        <v>178</v>
      </c>
      <c r="F171">
        <v>47</v>
      </c>
      <c r="G171">
        <v>47</v>
      </c>
      <c r="H171">
        <v>30.9</v>
      </c>
      <c r="I171">
        <v>6.3</v>
      </c>
      <c r="J171">
        <v>15.1</v>
      </c>
      <c r="K171">
        <v>0.41399999999999998</v>
      </c>
      <c r="L171">
        <v>2.2000000000000002</v>
      </c>
      <c r="M171">
        <v>6.7</v>
      </c>
      <c r="N171">
        <v>0.32500000000000001</v>
      </c>
      <c r="O171">
        <v>4.0999999999999996</v>
      </c>
      <c r="P171">
        <v>8.4</v>
      </c>
      <c r="Q171">
        <v>0.48499999999999999</v>
      </c>
      <c r="R171">
        <v>0.48599999999999999</v>
      </c>
      <c r="S171">
        <v>3.8</v>
      </c>
      <c r="T171">
        <v>4.5999999999999996</v>
      </c>
      <c r="U171">
        <v>0.81599999999999995</v>
      </c>
      <c r="V171">
        <v>0.4</v>
      </c>
      <c r="W171">
        <v>4.4000000000000004</v>
      </c>
      <c r="X171">
        <v>4.9000000000000004</v>
      </c>
      <c r="Y171">
        <v>3.3</v>
      </c>
      <c r="Z171">
        <v>0.7</v>
      </c>
      <c r="AA171">
        <v>0.3</v>
      </c>
      <c r="AB171">
        <v>2.1</v>
      </c>
      <c r="AC171">
        <v>1.3</v>
      </c>
      <c r="AD171">
        <v>18.399999999999999</v>
      </c>
    </row>
    <row r="172" spans="1:30" ht="15.75" customHeight="1" x14ac:dyDescent="0.2">
      <c r="A172">
        <v>171</v>
      </c>
      <c r="B172" t="s">
        <v>293</v>
      </c>
      <c r="C172" t="s">
        <v>84</v>
      </c>
      <c r="D172">
        <v>37</v>
      </c>
      <c r="E172" t="s">
        <v>178</v>
      </c>
      <c r="F172">
        <v>45</v>
      </c>
      <c r="G172">
        <v>4</v>
      </c>
      <c r="H172">
        <v>16.600000000000001</v>
      </c>
      <c r="I172">
        <v>2</v>
      </c>
      <c r="J172">
        <v>4</v>
      </c>
      <c r="K172">
        <v>0.497</v>
      </c>
      <c r="L172">
        <v>0.4</v>
      </c>
      <c r="M172">
        <v>1.3</v>
      </c>
      <c r="N172">
        <v>0.28100000000000003</v>
      </c>
      <c r="O172">
        <v>1.6</v>
      </c>
      <c r="P172">
        <v>2.8</v>
      </c>
      <c r="Q172">
        <v>0.59699999999999998</v>
      </c>
      <c r="R172">
        <v>0.54100000000000004</v>
      </c>
      <c r="S172">
        <v>1.7</v>
      </c>
      <c r="T172">
        <v>2.1</v>
      </c>
      <c r="U172">
        <v>0.83</v>
      </c>
      <c r="V172">
        <v>0.6</v>
      </c>
      <c r="W172">
        <v>1.4</v>
      </c>
      <c r="X172">
        <v>2</v>
      </c>
      <c r="Y172">
        <v>0.7</v>
      </c>
      <c r="Z172">
        <v>0.2</v>
      </c>
      <c r="AA172">
        <v>0.5</v>
      </c>
      <c r="AB172">
        <v>0.6</v>
      </c>
      <c r="AC172">
        <v>1.4</v>
      </c>
      <c r="AD172">
        <v>6.1</v>
      </c>
    </row>
    <row r="173" spans="1:30" ht="15.75" customHeight="1" x14ac:dyDescent="0.2">
      <c r="A173">
        <v>172</v>
      </c>
      <c r="B173" t="s">
        <v>294</v>
      </c>
      <c r="C173" t="s">
        <v>92</v>
      </c>
      <c r="D173">
        <v>23</v>
      </c>
      <c r="E173" t="s">
        <v>183</v>
      </c>
      <c r="F173">
        <v>35</v>
      </c>
      <c r="G173">
        <v>18</v>
      </c>
      <c r="H173">
        <v>26.9</v>
      </c>
      <c r="I173">
        <v>3.1</v>
      </c>
      <c r="J173">
        <v>6.7</v>
      </c>
      <c r="K173">
        <v>0.47</v>
      </c>
      <c r="L173">
        <v>1.3</v>
      </c>
      <c r="M173">
        <v>3.3</v>
      </c>
      <c r="N173">
        <v>0.39300000000000002</v>
      </c>
      <c r="O173">
        <v>1.8</v>
      </c>
      <c r="P173">
        <v>3.3</v>
      </c>
      <c r="Q173">
        <v>0.54700000000000004</v>
      </c>
      <c r="R173">
        <v>0.56799999999999995</v>
      </c>
      <c r="S173">
        <v>0.6</v>
      </c>
      <c r="T173">
        <v>1</v>
      </c>
      <c r="U173">
        <v>0.55600000000000005</v>
      </c>
      <c r="V173">
        <v>0.6</v>
      </c>
      <c r="W173">
        <v>2.4</v>
      </c>
      <c r="X173">
        <v>3</v>
      </c>
      <c r="Y173">
        <v>2.5</v>
      </c>
      <c r="Z173">
        <v>0.7</v>
      </c>
      <c r="AA173">
        <v>0.1</v>
      </c>
      <c r="AB173">
        <v>1.1000000000000001</v>
      </c>
      <c r="AC173">
        <v>2.1</v>
      </c>
      <c r="AD173">
        <v>8.1999999999999993</v>
      </c>
    </row>
    <row r="174" spans="1:30" ht="15.75" customHeight="1" x14ac:dyDescent="0.2">
      <c r="A174">
        <v>173</v>
      </c>
      <c r="B174" t="s">
        <v>295</v>
      </c>
      <c r="C174" t="s">
        <v>112</v>
      </c>
      <c r="D174">
        <v>20</v>
      </c>
      <c r="E174" t="s">
        <v>150</v>
      </c>
      <c r="F174">
        <v>18</v>
      </c>
      <c r="G174">
        <v>0</v>
      </c>
      <c r="H174">
        <v>7.3</v>
      </c>
      <c r="I174">
        <v>0.7</v>
      </c>
      <c r="J174">
        <v>2.5</v>
      </c>
      <c r="K174">
        <v>0.28899999999999998</v>
      </c>
      <c r="L174">
        <v>0.5</v>
      </c>
      <c r="M174">
        <v>1.8</v>
      </c>
      <c r="N174">
        <v>0.27300000000000002</v>
      </c>
      <c r="O174">
        <v>0.2</v>
      </c>
      <c r="P174">
        <v>0.7</v>
      </c>
      <c r="Q174">
        <v>0.33300000000000002</v>
      </c>
      <c r="R174">
        <v>0.38900000000000001</v>
      </c>
      <c r="S174">
        <v>0.1</v>
      </c>
      <c r="T174">
        <v>0.1</v>
      </c>
      <c r="U174">
        <v>1</v>
      </c>
      <c r="V174">
        <v>0.1</v>
      </c>
      <c r="W174">
        <v>0.7</v>
      </c>
      <c r="X174">
        <v>0.8</v>
      </c>
      <c r="Y174">
        <v>0.2</v>
      </c>
      <c r="Z174">
        <v>0.1</v>
      </c>
      <c r="AA174">
        <v>0.1</v>
      </c>
      <c r="AB174">
        <v>0.3</v>
      </c>
      <c r="AC174">
        <v>0.3</v>
      </c>
      <c r="AD174">
        <v>2.1</v>
      </c>
    </row>
    <row r="175" spans="1:30" ht="15.75" customHeight="1" x14ac:dyDescent="0.2">
      <c r="A175">
        <v>174</v>
      </c>
      <c r="B175" t="s">
        <v>296</v>
      </c>
      <c r="C175" t="s">
        <v>92</v>
      </c>
      <c r="D175">
        <v>23</v>
      </c>
      <c r="E175" t="s">
        <v>114</v>
      </c>
      <c r="F175">
        <v>45</v>
      </c>
      <c r="G175">
        <v>18</v>
      </c>
      <c r="H175">
        <v>20.2</v>
      </c>
      <c r="I175">
        <v>2.5</v>
      </c>
      <c r="J175">
        <v>6.4</v>
      </c>
      <c r="K175">
        <v>0.39500000000000002</v>
      </c>
      <c r="L175">
        <v>1.7</v>
      </c>
      <c r="M175">
        <v>4.7</v>
      </c>
      <c r="N175">
        <v>0.36299999999999999</v>
      </c>
      <c r="O175">
        <v>0.8</v>
      </c>
      <c r="P175">
        <v>1.6</v>
      </c>
      <c r="Q175">
        <v>0.48599999999999999</v>
      </c>
      <c r="R175">
        <v>0.53</v>
      </c>
      <c r="S175">
        <v>0.5</v>
      </c>
      <c r="T175">
        <v>0.8</v>
      </c>
      <c r="U175">
        <v>0.70599999999999996</v>
      </c>
      <c r="V175">
        <v>0.3</v>
      </c>
      <c r="W175">
        <v>1.6</v>
      </c>
      <c r="X175">
        <v>2</v>
      </c>
      <c r="Y175">
        <v>1.2</v>
      </c>
      <c r="Z175">
        <v>0.7</v>
      </c>
      <c r="AA175">
        <v>0.1</v>
      </c>
      <c r="AB175">
        <v>0.5</v>
      </c>
      <c r="AC175">
        <v>1.5</v>
      </c>
      <c r="AD175">
        <v>7.3</v>
      </c>
    </row>
    <row r="176" spans="1:30" ht="15.75" customHeight="1" x14ac:dyDescent="0.2">
      <c r="A176">
        <v>175</v>
      </c>
      <c r="B176" t="s">
        <v>297</v>
      </c>
      <c r="C176" t="s">
        <v>84</v>
      </c>
      <c r="D176">
        <v>21</v>
      </c>
      <c r="E176" t="s">
        <v>150</v>
      </c>
      <c r="F176">
        <v>2</v>
      </c>
      <c r="G176">
        <v>0</v>
      </c>
      <c r="H176">
        <v>2</v>
      </c>
      <c r="I176">
        <v>0</v>
      </c>
      <c r="J176">
        <v>0.5</v>
      </c>
      <c r="K176">
        <v>0</v>
      </c>
      <c r="L176">
        <v>0</v>
      </c>
      <c r="M176">
        <v>0.5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0.5</v>
      </c>
      <c r="AA176">
        <v>0</v>
      </c>
      <c r="AB176">
        <v>0</v>
      </c>
      <c r="AC176">
        <v>0.5</v>
      </c>
      <c r="AD176">
        <v>0</v>
      </c>
    </row>
    <row r="177" spans="1:30" ht="15.75" customHeight="1" x14ac:dyDescent="0.2">
      <c r="A177">
        <v>176</v>
      </c>
      <c r="B177" t="s">
        <v>298</v>
      </c>
      <c r="C177" t="s">
        <v>84</v>
      </c>
      <c r="D177">
        <v>25</v>
      </c>
      <c r="E177" t="s">
        <v>205</v>
      </c>
      <c r="F177">
        <v>35</v>
      </c>
      <c r="G177">
        <v>7</v>
      </c>
      <c r="H177">
        <v>22.8</v>
      </c>
      <c r="I177">
        <v>4.3</v>
      </c>
      <c r="J177">
        <v>8.6</v>
      </c>
      <c r="K177">
        <v>0.498</v>
      </c>
      <c r="L177">
        <v>1.1000000000000001</v>
      </c>
      <c r="M177">
        <v>2.9</v>
      </c>
      <c r="N177">
        <v>0.39200000000000002</v>
      </c>
      <c r="O177">
        <v>3.1</v>
      </c>
      <c r="P177">
        <v>5.7</v>
      </c>
      <c r="Q177">
        <v>0.55300000000000005</v>
      </c>
      <c r="R177">
        <v>0.56499999999999995</v>
      </c>
      <c r="S177">
        <v>1.7</v>
      </c>
      <c r="T177">
        <v>2.2000000000000002</v>
      </c>
      <c r="U177">
        <v>0.753</v>
      </c>
      <c r="V177">
        <v>0.8</v>
      </c>
      <c r="W177">
        <v>2.7</v>
      </c>
      <c r="X177">
        <v>3.5</v>
      </c>
      <c r="Y177">
        <v>1.1000000000000001</v>
      </c>
      <c r="Z177">
        <v>0.8</v>
      </c>
      <c r="AA177">
        <v>0.2</v>
      </c>
      <c r="AB177">
        <v>0.7</v>
      </c>
      <c r="AC177">
        <v>1.3</v>
      </c>
      <c r="AD177">
        <v>11.4</v>
      </c>
    </row>
    <row r="178" spans="1:30" ht="15.75" customHeight="1" x14ac:dyDescent="0.2">
      <c r="A178">
        <v>177</v>
      </c>
      <c r="B178" t="s">
        <v>299</v>
      </c>
      <c r="C178" t="s">
        <v>103</v>
      </c>
      <c r="D178">
        <v>23</v>
      </c>
      <c r="E178" t="s">
        <v>186</v>
      </c>
      <c r="F178">
        <v>35</v>
      </c>
      <c r="G178">
        <v>35</v>
      </c>
      <c r="H178">
        <v>33.1</v>
      </c>
      <c r="I178">
        <v>8.3000000000000007</v>
      </c>
      <c r="J178">
        <v>16.8</v>
      </c>
      <c r="K178">
        <v>0.49099999999999999</v>
      </c>
      <c r="L178">
        <v>3.3</v>
      </c>
      <c r="M178">
        <v>8.3000000000000007</v>
      </c>
      <c r="N178">
        <v>0.39700000000000002</v>
      </c>
      <c r="O178">
        <v>5</v>
      </c>
      <c r="P178">
        <v>8.5</v>
      </c>
      <c r="Q178">
        <v>0.58199999999999996</v>
      </c>
      <c r="R178">
        <v>0.58799999999999997</v>
      </c>
      <c r="S178">
        <v>3.5</v>
      </c>
      <c r="T178">
        <v>4</v>
      </c>
      <c r="U178">
        <v>0.86399999999999999</v>
      </c>
      <c r="V178">
        <v>0.7</v>
      </c>
      <c r="W178">
        <v>3.4</v>
      </c>
      <c r="X178">
        <v>4.0999999999999996</v>
      </c>
      <c r="Y178">
        <v>12.5</v>
      </c>
      <c r="Z178">
        <v>1.1000000000000001</v>
      </c>
      <c r="AA178">
        <v>0.6</v>
      </c>
      <c r="AB178">
        <v>2.4</v>
      </c>
      <c r="AC178">
        <v>1.1000000000000001</v>
      </c>
      <c r="AD178">
        <v>23.3</v>
      </c>
    </row>
    <row r="179" spans="1:30" ht="15.75" customHeight="1" x14ac:dyDescent="0.2">
      <c r="A179">
        <v>178</v>
      </c>
      <c r="B179" t="s">
        <v>300</v>
      </c>
      <c r="C179" t="s">
        <v>103</v>
      </c>
      <c r="D179">
        <v>22</v>
      </c>
      <c r="E179" t="s">
        <v>90</v>
      </c>
      <c r="F179">
        <v>8</v>
      </c>
      <c r="G179">
        <v>2</v>
      </c>
      <c r="H179">
        <v>9.5</v>
      </c>
      <c r="I179">
        <v>0.5</v>
      </c>
      <c r="J179">
        <v>1.8</v>
      </c>
      <c r="K179">
        <v>0.28599999999999998</v>
      </c>
      <c r="L179">
        <v>0.1</v>
      </c>
      <c r="M179">
        <v>1</v>
      </c>
      <c r="N179">
        <v>0.125</v>
      </c>
      <c r="O179">
        <v>0.4</v>
      </c>
      <c r="P179">
        <v>0.8</v>
      </c>
      <c r="Q179">
        <v>0.5</v>
      </c>
      <c r="R179">
        <v>0.32100000000000001</v>
      </c>
      <c r="S179">
        <v>0.1</v>
      </c>
      <c r="T179">
        <v>0.3</v>
      </c>
      <c r="U179">
        <v>0.5</v>
      </c>
      <c r="V179">
        <v>0.3</v>
      </c>
      <c r="W179">
        <v>0.5</v>
      </c>
      <c r="X179">
        <v>0.8</v>
      </c>
      <c r="Y179">
        <v>1</v>
      </c>
      <c r="Z179">
        <v>0</v>
      </c>
      <c r="AA179">
        <v>0</v>
      </c>
      <c r="AB179">
        <v>0.4</v>
      </c>
      <c r="AC179">
        <v>1</v>
      </c>
      <c r="AD179">
        <v>1.3</v>
      </c>
    </row>
    <row r="180" spans="1:30" ht="15.75" customHeight="1" x14ac:dyDescent="0.2">
      <c r="A180">
        <v>179</v>
      </c>
      <c r="B180" t="s">
        <v>301</v>
      </c>
      <c r="C180" t="s">
        <v>112</v>
      </c>
      <c r="D180">
        <v>31</v>
      </c>
      <c r="E180" t="s">
        <v>183</v>
      </c>
      <c r="F180">
        <v>45</v>
      </c>
      <c r="G180">
        <v>10</v>
      </c>
      <c r="H180">
        <v>30.2</v>
      </c>
      <c r="I180">
        <v>6.2</v>
      </c>
      <c r="J180">
        <v>14.8</v>
      </c>
      <c r="K180">
        <v>0.42299999999999999</v>
      </c>
      <c r="L180">
        <v>3.3</v>
      </c>
      <c r="M180">
        <v>8.9</v>
      </c>
      <c r="N180">
        <v>0.36599999999999999</v>
      </c>
      <c r="O180">
        <v>3</v>
      </c>
      <c r="P180">
        <v>5.8</v>
      </c>
      <c r="Q180">
        <v>0.51</v>
      </c>
      <c r="R180">
        <v>0.53300000000000003</v>
      </c>
      <c r="S180">
        <v>2.6</v>
      </c>
      <c r="T180">
        <v>3</v>
      </c>
      <c r="U180">
        <v>0.872</v>
      </c>
      <c r="V180">
        <v>0.3</v>
      </c>
      <c r="W180">
        <v>3.4</v>
      </c>
      <c r="X180">
        <v>3.7</v>
      </c>
      <c r="Y180">
        <v>1.7</v>
      </c>
      <c r="Z180">
        <v>0.5</v>
      </c>
      <c r="AA180">
        <v>0</v>
      </c>
      <c r="AB180">
        <v>1</v>
      </c>
      <c r="AC180">
        <v>1.5</v>
      </c>
      <c r="AD180">
        <v>18.3</v>
      </c>
    </row>
    <row r="181" spans="1:30" ht="15.75" customHeight="1" x14ac:dyDescent="0.2">
      <c r="A181">
        <v>180</v>
      </c>
      <c r="B181" t="s">
        <v>302</v>
      </c>
      <c r="C181" t="s">
        <v>103</v>
      </c>
      <c r="D181">
        <v>34</v>
      </c>
      <c r="E181" t="s">
        <v>164</v>
      </c>
      <c r="F181">
        <v>41</v>
      </c>
      <c r="G181">
        <v>41</v>
      </c>
      <c r="H181">
        <v>34.1</v>
      </c>
      <c r="I181">
        <v>5.0999999999999996</v>
      </c>
      <c r="J181">
        <v>11.3</v>
      </c>
      <c r="K181">
        <v>0.45200000000000001</v>
      </c>
      <c r="L181">
        <v>2.7</v>
      </c>
      <c r="M181">
        <v>6.6</v>
      </c>
      <c r="N181">
        <v>0.41299999999999998</v>
      </c>
      <c r="O181">
        <v>2.4</v>
      </c>
      <c r="P181">
        <v>4.8</v>
      </c>
      <c r="Q181">
        <v>0.505</v>
      </c>
      <c r="R181">
        <v>0.57099999999999995</v>
      </c>
      <c r="S181">
        <v>4.3</v>
      </c>
      <c r="T181">
        <v>4.9000000000000004</v>
      </c>
      <c r="U181">
        <v>0.876</v>
      </c>
      <c r="V181">
        <v>0.3</v>
      </c>
      <c r="W181">
        <v>4.5999999999999996</v>
      </c>
      <c r="X181">
        <v>4.9000000000000004</v>
      </c>
      <c r="Y181">
        <v>8.5</v>
      </c>
      <c r="Z181">
        <v>1.2</v>
      </c>
      <c r="AA181">
        <v>0.9</v>
      </c>
      <c r="AB181">
        <v>2.6</v>
      </c>
      <c r="AC181">
        <v>2.1</v>
      </c>
      <c r="AD181">
        <v>17.2</v>
      </c>
    </row>
    <row r="182" spans="1:30" ht="15.75" customHeight="1" x14ac:dyDescent="0.2">
      <c r="A182">
        <v>181</v>
      </c>
      <c r="B182" t="s">
        <v>303</v>
      </c>
      <c r="C182" t="s">
        <v>92</v>
      </c>
      <c r="D182">
        <v>21</v>
      </c>
      <c r="E182" t="s">
        <v>183</v>
      </c>
      <c r="F182">
        <v>43</v>
      </c>
      <c r="G182">
        <v>6</v>
      </c>
      <c r="H182">
        <v>16.100000000000001</v>
      </c>
      <c r="I182">
        <v>3</v>
      </c>
      <c r="J182">
        <v>7.6</v>
      </c>
      <c r="K182">
        <v>0.39100000000000001</v>
      </c>
      <c r="L182">
        <v>1.4</v>
      </c>
      <c r="M182">
        <v>3.9</v>
      </c>
      <c r="N182">
        <v>0.35499999999999998</v>
      </c>
      <c r="O182">
        <v>1.6</v>
      </c>
      <c r="P182">
        <v>3.7</v>
      </c>
      <c r="Q182">
        <v>0.42799999999999999</v>
      </c>
      <c r="R182">
        <v>0.48199999999999998</v>
      </c>
      <c r="S182">
        <v>0.8</v>
      </c>
      <c r="T182">
        <v>1.1000000000000001</v>
      </c>
      <c r="U182">
        <v>0.70199999999999996</v>
      </c>
      <c r="V182">
        <v>0.3</v>
      </c>
      <c r="W182">
        <v>1.8</v>
      </c>
      <c r="X182">
        <v>2.1</v>
      </c>
      <c r="Y182">
        <v>1.8</v>
      </c>
      <c r="Z182">
        <v>0.3</v>
      </c>
      <c r="AA182">
        <v>0.1</v>
      </c>
      <c r="AB182">
        <v>0.8</v>
      </c>
      <c r="AC182">
        <v>1.2</v>
      </c>
      <c r="AD182">
        <v>8</v>
      </c>
    </row>
    <row r="183" spans="1:30" ht="15.75" customHeight="1" x14ac:dyDescent="0.2">
      <c r="A183">
        <v>182</v>
      </c>
      <c r="B183" t="s">
        <v>304</v>
      </c>
      <c r="C183" t="s">
        <v>84</v>
      </c>
      <c r="D183">
        <v>23</v>
      </c>
      <c r="E183" t="s">
        <v>88</v>
      </c>
      <c r="F183">
        <v>1</v>
      </c>
      <c r="G183">
        <v>0</v>
      </c>
      <c r="H183">
        <v>4</v>
      </c>
      <c r="I183">
        <v>0</v>
      </c>
      <c r="J183">
        <v>0</v>
      </c>
      <c r="L183">
        <v>0</v>
      </c>
      <c r="M183">
        <v>0</v>
      </c>
      <c r="O183">
        <v>0</v>
      </c>
      <c r="P183">
        <v>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2</v>
      </c>
      <c r="AD183">
        <v>0</v>
      </c>
    </row>
    <row r="184" spans="1:30" ht="15.75" customHeight="1" x14ac:dyDescent="0.2">
      <c r="A184">
        <v>183</v>
      </c>
      <c r="B184" t="s">
        <v>305</v>
      </c>
      <c r="C184" t="s">
        <v>92</v>
      </c>
      <c r="D184">
        <v>29</v>
      </c>
      <c r="E184" t="s">
        <v>110</v>
      </c>
      <c r="F184">
        <v>27</v>
      </c>
      <c r="G184">
        <v>6</v>
      </c>
      <c r="H184">
        <v>22.8</v>
      </c>
      <c r="I184">
        <v>2.4</v>
      </c>
      <c r="J184">
        <v>5.7</v>
      </c>
      <c r="K184">
        <v>0.42899999999999999</v>
      </c>
      <c r="L184">
        <v>1.3</v>
      </c>
      <c r="M184">
        <v>4</v>
      </c>
      <c r="N184">
        <v>0.33300000000000002</v>
      </c>
      <c r="O184">
        <v>1.1000000000000001</v>
      </c>
      <c r="P184">
        <v>1.7</v>
      </c>
      <c r="Q184">
        <v>0.65200000000000002</v>
      </c>
      <c r="R184">
        <v>0.54500000000000004</v>
      </c>
      <c r="S184">
        <v>0.9</v>
      </c>
      <c r="T184">
        <v>1.1000000000000001</v>
      </c>
      <c r="U184">
        <v>0.77400000000000002</v>
      </c>
      <c r="V184">
        <v>0.5</v>
      </c>
      <c r="W184">
        <v>1.2</v>
      </c>
      <c r="X184">
        <v>1.7</v>
      </c>
      <c r="Y184">
        <v>1.9</v>
      </c>
      <c r="Z184">
        <v>0.9</v>
      </c>
      <c r="AA184">
        <v>0.2</v>
      </c>
      <c r="AB184">
        <v>0.5</v>
      </c>
      <c r="AC184">
        <v>1.7</v>
      </c>
      <c r="AD184">
        <v>7.1</v>
      </c>
    </row>
    <row r="185" spans="1:30" ht="15.75" customHeight="1" x14ac:dyDescent="0.2">
      <c r="A185">
        <v>184</v>
      </c>
      <c r="B185" t="s">
        <v>306</v>
      </c>
      <c r="C185" t="s">
        <v>92</v>
      </c>
      <c r="D185">
        <v>32</v>
      </c>
      <c r="E185" t="s">
        <v>159</v>
      </c>
      <c r="F185">
        <v>15</v>
      </c>
      <c r="G185">
        <v>0</v>
      </c>
      <c r="H185">
        <v>10.5</v>
      </c>
      <c r="I185">
        <v>0.9</v>
      </c>
      <c r="J185">
        <v>2.4</v>
      </c>
      <c r="K185">
        <v>0.36099999999999999</v>
      </c>
      <c r="L185">
        <v>0.7</v>
      </c>
      <c r="M185">
        <v>1.9</v>
      </c>
      <c r="N185">
        <v>0.34499999999999997</v>
      </c>
      <c r="O185">
        <v>0.2</v>
      </c>
      <c r="P185">
        <v>0.5</v>
      </c>
      <c r="Q185">
        <v>0.42899999999999999</v>
      </c>
      <c r="R185">
        <v>0.5</v>
      </c>
      <c r="S185">
        <v>0.1</v>
      </c>
      <c r="T185">
        <v>0.1</v>
      </c>
      <c r="U185">
        <v>0.5</v>
      </c>
      <c r="V185">
        <v>0.2</v>
      </c>
      <c r="W185">
        <v>0.7</v>
      </c>
      <c r="X185">
        <v>0.9</v>
      </c>
      <c r="Y185">
        <v>0.7</v>
      </c>
      <c r="Z185">
        <v>0.2</v>
      </c>
      <c r="AA185">
        <v>0.1</v>
      </c>
      <c r="AB185">
        <v>0.3</v>
      </c>
      <c r="AC185">
        <v>1.2</v>
      </c>
      <c r="AD185">
        <v>2.5</v>
      </c>
    </row>
    <row r="186" spans="1:30" ht="15.75" customHeight="1" x14ac:dyDescent="0.2">
      <c r="A186">
        <v>185</v>
      </c>
      <c r="B186" t="s">
        <v>307</v>
      </c>
      <c r="C186" t="s">
        <v>92</v>
      </c>
      <c r="D186">
        <v>26</v>
      </c>
      <c r="E186" t="s">
        <v>110</v>
      </c>
      <c r="F186">
        <v>1</v>
      </c>
      <c r="G186">
        <v>0</v>
      </c>
      <c r="H186">
        <v>3</v>
      </c>
      <c r="I186">
        <v>0</v>
      </c>
      <c r="J186">
        <v>0</v>
      </c>
      <c r="L186">
        <v>0</v>
      </c>
      <c r="M186">
        <v>0</v>
      </c>
      <c r="O186">
        <v>0</v>
      </c>
      <c r="P186">
        <v>0</v>
      </c>
      <c r="S186">
        <v>0</v>
      </c>
      <c r="T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</row>
    <row r="187" spans="1:30" ht="15.75" customHeight="1" x14ac:dyDescent="0.2">
      <c r="A187">
        <v>186</v>
      </c>
      <c r="B187" t="s">
        <v>308</v>
      </c>
      <c r="C187" t="s">
        <v>84</v>
      </c>
      <c r="D187">
        <v>31</v>
      </c>
      <c r="E187" t="s">
        <v>127</v>
      </c>
      <c r="F187">
        <v>43</v>
      </c>
      <c r="G187">
        <v>43</v>
      </c>
      <c r="H187">
        <v>33.9</v>
      </c>
      <c r="I187">
        <v>6.7</v>
      </c>
      <c r="J187">
        <v>13.1</v>
      </c>
      <c r="K187">
        <v>0.50800000000000001</v>
      </c>
      <c r="L187">
        <v>1.2</v>
      </c>
      <c r="M187">
        <v>3.5</v>
      </c>
      <c r="N187">
        <v>0.35599999999999998</v>
      </c>
      <c r="O187">
        <v>5.4</v>
      </c>
      <c r="P187">
        <v>9.6</v>
      </c>
      <c r="Q187">
        <v>0.56299999999999994</v>
      </c>
      <c r="R187">
        <v>0.55500000000000005</v>
      </c>
      <c r="S187">
        <v>3.2</v>
      </c>
      <c r="T187">
        <v>3.5</v>
      </c>
      <c r="U187">
        <v>0.90100000000000002</v>
      </c>
      <c r="V187">
        <v>1.1000000000000001</v>
      </c>
      <c r="W187">
        <v>4.9000000000000004</v>
      </c>
      <c r="X187">
        <v>6</v>
      </c>
      <c r="Y187">
        <v>3.1</v>
      </c>
      <c r="Z187">
        <v>1</v>
      </c>
      <c r="AA187">
        <v>0.5</v>
      </c>
      <c r="AB187">
        <v>1.5</v>
      </c>
      <c r="AC187">
        <v>1.7</v>
      </c>
      <c r="AD187">
        <v>17.7</v>
      </c>
    </row>
    <row r="188" spans="1:30" ht="15.75" customHeight="1" x14ac:dyDescent="0.2">
      <c r="A188">
        <v>187</v>
      </c>
      <c r="B188" t="s">
        <v>309</v>
      </c>
      <c r="C188" t="s">
        <v>92</v>
      </c>
      <c r="D188">
        <v>30</v>
      </c>
      <c r="E188" t="s">
        <v>95</v>
      </c>
      <c r="F188">
        <v>3</v>
      </c>
      <c r="G188">
        <v>0</v>
      </c>
      <c r="H188">
        <v>2</v>
      </c>
      <c r="I188">
        <v>0.3</v>
      </c>
      <c r="J188">
        <v>0.7</v>
      </c>
      <c r="K188">
        <v>0.5</v>
      </c>
      <c r="L188">
        <v>0</v>
      </c>
      <c r="M188">
        <v>0</v>
      </c>
      <c r="O188">
        <v>0.3</v>
      </c>
      <c r="P188">
        <v>0.7</v>
      </c>
      <c r="Q188">
        <v>0.5</v>
      </c>
      <c r="R188">
        <v>0.5</v>
      </c>
      <c r="S188">
        <v>0</v>
      </c>
      <c r="T188">
        <v>0</v>
      </c>
      <c r="V188">
        <v>0</v>
      </c>
      <c r="W188">
        <v>0.7</v>
      </c>
      <c r="X188">
        <v>0.7</v>
      </c>
      <c r="Y188">
        <v>0</v>
      </c>
      <c r="Z188">
        <v>0</v>
      </c>
      <c r="AA188">
        <v>0.3</v>
      </c>
      <c r="AB188">
        <v>0</v>
      </c>
      <c r="AC188">
        <v>0</v>
      </c>
      <c r="AD188">
        <v>0.7</v>
      </c>
    </row>
    <row r="189" spans="1:30" ht="15.75" customHeight="1" x14ac:dyDescent="0.2">
      <c r="A189">
        <v>188</v>
      </c>
      <c r="B189" t="s">
        <v>310</v>
      </c>
      <c r="C189" t="s">
        <v>112</v>
      </c>
      <c r="D189">
        <v>28</v>
      </c>
      <c r="E189" t="s">
        <v>114</v>
      </c>
      <c r="F189">
        <v>47</v>
      </c>
      <c r="G189">
        <v>8</v>
      </c>
      <c r="H189">
        <v>28.7</v>
      </c>
      <c r="I189">
        <v>2.9</v>
      </c>
      <c r="J189">
        <v>6.6</v>
      </c>
      <c r="K189">
        <v>0.44</v>
      </c>
      <c r="L189">
        <v>0.9</v>
      </c>
      <c r="M189">
        <v>2.8</v>
      </c>
      <c r="N189">
        <v>0.308</v>
      </c>
      <c r="O189">
        <v>2</v>
      </c>
      <c r="P189">
        <v>3.8</v>
      </c>
      <c r="Q189">
        <v>0.53600000000000003</v>
      </c>
      <c r="R189">
        <v>0.505</v>
      </c>
      <c r="S189">
        <v>0.7</v>
      </c>
      <c r="T189">
        <v>0.9</v>
      </c>
      <c r="U189">
        <v>0.83299999999999996</v>
      </c>
      <c r="V189">
        <v>1.2</v>
      </c>
      <c r="W189">
        <v>5.5</v>
      </c>
      <c r="X189">
        <v>6.7</v>
      </c>
      <c r="Y189">
        <v>3</v>
      </c>
      <c r="Z189">
        <v>0.8</v>
      </c>
      <c r="AA189">
        <v>0.3</v>
      </c>
      <c r="AB189">
        <v>1.2</v>
      </c>
      <c r="AC189">
        <v>1.8</v>
      </c>
      <c r="AD189">
        <v>7.4</v>
      </c>
    </row>
    <row r="190" spans="1:30" ht="15.75" customHeight="1" x14ac:dyDescent="0.2">
      <c r="A190">
        <v>189</v>
      </c>
      <c r="B190" t="s">
        <v>311</v>
      </c>
      <c r="C190" t="s">
        <v>29</v>
      </c>
      <c r="D190">
        <v>25</v>
      </c>
      <c r="E190" t="s">
        <v>114</v>
      </c>
      <c r="F190">
        <v>46</v>
      </c>
      <c r="G190">
        <v>20</v>
      </c>
      <c r="H190">
        <v>25.2</v>
      </c>
      <c r="I190">
        <v>2.7</v>
      </c>
      <c r="J190">
        <v>4.4000000000000004</v>
      </c>
      <c r="K190">
        <v>0.61699999999999999</v>
      </c>
      <c r="L190">
        <v>0</v>
      </c>
      <c r="M190">
        <v>0.1</v>
      </c>
      <c r="N190">
        <v>0.33300000000000002</v>
      </c>
      <c r="O190">
        <v>2.7</v>
      </c>
      <c r="P190">
        <v>4.3</v>
      </c>
      <c r="Q190">
        <v>0.621</v>
      </c>
      <c r="R190">
        <v>0.61899999999999999</v>
      </c>
      <c r="S190">
        <v>1.4</v>
      </c>
      <c r="T190">
        <v>2</v>
      </c>
      <c r="U190">
        <v>0.7</v>
      </c>
      <c r="V190">
        <v>3.3</v>
      </c>
      <c r="W190">
        <v>5.0999999999999996</v>
      </c>
      <c r="X190">
        <v>8.4</v>
      </c>
      <c r="Y190">
        <v>1.9</v>
      </c>
      <c r="Z190">
        <v>1.2</v>
      </c>
      <c r="AA190">
        <v>1.1000000000000001</v>
      </c>
      <c r="AB190">
        <v>1.2</v>
      </c>
      <c r="AC190">
        <v>2.9</v>
      </c>
      <c r="AD190">
        <v>6.8</v>
      </c>
    </row>
    <row r="191" spans="1:30" ht="15.75" customHeight="1" x14ac:dyDescent="0.2">
      <c r="A191">
        <v>190</v>
      </c>
      <c r="B191" t="s">
        <v>312</v>
      </c>
      <c r="C191" t="s">
        <v>112</v>
      </c>
      <c r="D191">
        <v>26</v>
      </c>
      <c r="E191" t="s">
        <v>131</v>
      </c>
      <c r="F191">
        <v>47</v>
      </c>
      <c r="G191">
        <v>5</v>
      </c>
      <c r="H191">
        <v>21.6</v>
      </c>
      <c r="I191">
        <v>2.8</v>
      </c>
      <c r="J191">
        <v>6.3</v>
      </c>
      <c r="K191">
        <v>0.44400000000000001</v>
      </c>
      <c r="L191">
        <v>2.2000000000000002</v>
      </c>
      <c r="M191">
        <v>5.4</v>
      </c>
      <c r="N191">
        <v>0.41199999999999998</v>
      </c>
      <c r="O191">
        <v>0.6</v>
      </c>
      <c r="P191">
        <v>0.9</v>
      </c>
      <c r="Q191">
        <v>0.64300000000000002</v>
      </c>
      <c r="R191">
        <v>0.621</v>
      </c>
      <c r="S191">
        <v>0.2</v>
      </c>
      <c r="T191">
        <v>0.3</v>
      </c>
      <c r="U191">
        <v>0.84599999999999997</v>
      </c>
      <c r="V191">
        <v>0.7</v>
      </c>
      <c r="W191">
        <v>2.8</v>
      </c>
      <c r="X191">
        <v>3.4</v>
      </c>
      <c r="Y191">
        <v>1</v>
      </c>
      <c r="Z191">
        <v>0.4</v>
      </c>
      <c r="AA191">
        <v>0.3</v>
      </c>
      <c r="AB191">
        <v>0.5</v>
      </c>
      <c r="AC191">
        <v>1.3</v>
      </c>
      <c r="AD191">
        <v>8.1</v>
      </c>
    </row>
    <row r="192" spans="1:30" ht="15.75" customHeight="1" x14ac:dyDescent="0.2">
      <c r="A192">
        <v>191</v>
      </c>
      <c r="B192" t="s">
        <v>313</v>
      </c>
      <c r="C192" t="s">
        <v>92</v>
      </c>
      <c r="D192">
        <v>21</v>
      </c>
      <c r="E192" t="s">
        <v>104</v>
      </c>
      <c r="F192">
        <v>43</v>
      </c>
      <c r="G192">
        <v>10</v>
      </c>
      <c r="H192">
        <v>21.7</v>
      </c>
      <c r="I192">
        <v>3.4</v>
      </c>
      <c r="J192">
        <v>8.4</v>
      </c>
      <c r="K192">
        <v>0.40300000000000002</v>
      </c>
      <c r="L192">
        <v>2.1</v>
      </c>
      <c r="M192">
        <v>5.5</v>
      </c>
      <c r="N192">
        <v>0.38800000000000001</v>
      </c>
      <c r="O192">
        <v>1.3</v>
      </c>
      <c r="P192">
        <v>2.9</v>
      </c>
      <c r="Q192">
        <v>0.432</v>
      </c>
      <c r="R192">
        <v>0.53</v>
      </c>
      <c r="S192">
        <v>1.4</v>
      </c>
      <c r="T192">
        <v>1.7</v>
      </c>
      <c r="U192">
        <v>0.84699999999999998</v>
      </c>
      <c r="V192">
        <v>0.6</v>
      </c>
      <c r="W192">
        <v>2.2999999999999998</v>
      </c>
      <c r="X192">
        <v>2.9</v>
      </c>
      <c r="Y192">
        <v>1.4</v>
      </c>
      <c r="Z192">
        <v>0.3</v>
      </c>
      <c r="AA192">
        <v>0.1</v>
      </c>
      <c r="AB192">
        <v>0.8</v>
      </c>
      <c r="AC192">
        <v>1.4</v>
      </c>
      <c r="AD192">
        <v>10.3</v>
      </c>
    </row>
    <row r="193" spans="1:30" ht="15.75" customHeight="1" x14ac:dyDescent="0.2">
      <c r="A193">
        <v>192</v>
      </c>
      <c r="B193" t="s">
        <v>314</v>
      </c>
      <c r="C193" t="s">
        <v>29</v>
      </c>
      <c r="D193">
        <v>23</v>
      </c>
      <c r="E193" t="s">
        <v>205</v>
      </c>
      <c r="F193">
        <v>38</v>
      </c>
      <c r="G193">
        <v>2</v>
      </c>
      <c r="H193">
        <v>10</v>
      </c>
      <c r="I193">
        <v>1.3</v>
      </c>
      <c r="J193">
        <v>1.9</v>
      </c>
      <c r="K193">
        <v>0.68500000000000005</v>
      </c>
      <c r="L193">
        <v>0</v>
      </c>
      <c r="M193">
        <v>0.1</v>
      </c>
      <c r="N193">
        <v>0</v>
      </c>
      <c r="O193">
        <v>1.3</v>
      </c>
      <c r="P193">
        <v>1.8</v>
      </c>
      <c r="Q193">
        <v>0.73499999999999999</v>
      </c>
      <c r="R193">
        <v>0.68500000000000005</v>
      </c>
      <c r="S193">
        <v>0.4</v>
      </c>
      <c r="T193">
        <v>0.8</v>
      </c>
      <c r="U193">
        <v>0.55200000000000005</v>
      </c>
      <c r="V193">
        <v>0.5</v>
      </c>
      <c r="W193">
        <v>1.3</v>
      </c>
      <c r="X193">
        <v>1.8</v>
      </c>
      <c r="Y193">
        <v>0.3</v>
      </c>
      <c r="Z193">
        <v>0.3</v>
      </c>
      <c r="AA193">
        <v>0.4</v>
      </c>
      <c r="AB193">
        <v>0.6</v>
      </c>
      <c r="AC193">
        <v>1.8</v>
      </c>
      <c r="AD193">
        <v>3.1</v>
      </c>
    </row>
    <row r="194" spans="1:30" ht="15.75" customHeight="1" x14ac:dyDescent="0.2">
      <c r="A194">
        <v>193</v>
      </c>
      <c r="B194" t="s">
        <v>315</v>
      </c>
      <c r="C194" t="s">
        <v>103</v>
      </c>
      <c r="D194">
        <v>22</v>
      </c>
      <c r="E194" t="s">
        <v>159</v>
      </c>
      <c r="F194">
        <v>41</v>
      </c>
      <c r="G194">
        <v>30</v>
      </c>
      <c r="H194">
        <v>23.9</v>
      </c>
      <c r="I194">
        <v>2.8</v>
      </c>
      <c r="J194">
        <v>6.7</v>
      </c>
      <c r="K194">
        <v>0.41299999999999998</v>
      </c>
      <c r="L194">
        <v>0.5</v>
      </c>
      <c r="M194">
        <v>1.7</v>
      </c>
      <c r="N194">
        <v>0.28599999999999998</v>
      </c>
      <c r="O194">
        <v>2.2999999999999998</v>
      </c>
      <c r="P194">
        <v>5</v>
      </c>
      <c r="Q194">
        <v>0.45600000000000002</v>
      </c>
      <c r="R194">
        <v>0.44900000000000001</v>
      </c>
      <c r="S194">
        <v>0.8</v>
      </c>
      <c r="T194">
        <v>1.2</v>
      </c>
      <c r="U194">
        <v>0.66</v>
      </c>
      <c r="V194">
        <v>0.3</v>
      </c>
      <c r="W194">
        <v>2.5</v>
      </c>
      <c r="X194">
        <v>2.8</v>
      </c>
      <c r="Y194">
        <v>4.8</v>
      </c>
      <c r="Z194">
        <v>0.9</v>
      </c>
      <c r="AA194">
        <v>0.5</v>
      </c>
      <c r="AB194">
        <v>1.2</v>
      </c>
      <c r="AC194">
        <v>1.8</v>
      </c>
      <c r="AD194">
        <v>6.9</v>
      </c>
    </row>
    <row r="195" spans="1:30" ht="15.75" customHeight="1" x14ac:dyDescent="0.2">
      <c r="A195">
        <v>194</v>
      </c>
      <c r="B195" t="s">
        <v>316</v>
      </c>
      <c r="C195" t="s">
        <v>112</v>
      </c>
      <c r="D195">
        <v>33</v>
      </c>
      <c r="E195" t="s">
        <v>123</v>
      </c>
      <c r="F195">
        <v>25</v>
      </c>
      <c r="G195">
        <v>25</v>
      </c>
      <c r="H195">
        <v>31.9</v>
      </c>
      <c r="I195">
        <v>5.6</v>
      </c>
      <c r="J195">
        <v>11.9</v>
      </c>
      <c r="K195">
        <v>0.46800000000000003</v>
      </c>
      <c r="L195">
        <v>0.9</v>
      </c>
      <c r="M195">
        <v>2.4</v>
      </c>
      <c r="N195">
        <v>0.36099999999999999</v>
      </c>
      <c r="O195">
        <v>4.7</v>
      </c>
      <c r="P195">
        <v>9.4</v>
      </c>
      <c r="Q195">
        <v>0.496</v>
      </c>
      <c r="R195">
        <v>0.505</v>
      </c>
      <c r="S195">
        <v>2.5</v>
      </c>
      <c r="T195">
        <v>3.2</v>
      </c>
      <c r="U195">
        <v>0.76500000000000001</v>
      </c>
      <c r="V195">
        <v>1</v>
      </c>
      <c r="W195">
        <v>3.7</v>
      </c>
      <c r="X195">
        <v>4.7</v>
      </c>
      <c r="Y195">
        <v>4.5999999999999996</v>
      </c>
      <c r="Z195">
        <v>1.1000000000000001</v>
      </c>
      <c r="AA195">
        <v>0.5</v>
      </c>
      <c r="AB195">
        <v>2</v>
      </c>
      <c r="AC195">
        <v>1.8</v>
      </c>
      <c r="AD195">
        <v>14.5</v>
      </c>
    </row>
    <row r="196" spans="1:30" ht="15.75" customHeight="1" x14ac:dyDescent="0.2">
      <c r="A196">
        <v>195</v>
      </c>
      <c r="B196" t="s">
        <v>317</v>
      </c>
      <c r="C196" t="s">
        <v>103</v>
      </c>
      <c r="D196">
        <v>19</v>
      </c>
      <c r="E196" t="s">
        <v>118</v>
      </c>
      <c r="F196">
        <v>39</v>
      </c>
      <c r="G196">
        <v>15</v>
      </c>
      <c r="H196">
        <v>26.3</v>
      </c>
      <c r="I196">
        <v>4.4000000000000004</v>
      </c>
      <c r="J196">
        <v>11.6</v>
      </c>
      <c r="K196">
        <v>0.374</v>
      </c>
      <c r="L196">
        <v>1.2</v>
      </c>
      <c r="M196">
        <v>3.8</v>
      </c>
      <c r="N196">
        <v>0.309</v>
      </c>
      <c r="O196">
        <v>3.2</v>
      </c>
      <c r="P196">
        <v>7.8</v>
      </c>
      <c r="Q196">
        <v>0.40699999999999997</v>
      </c>
      <c r="R196">
        <v>0.42499999999999999</v>
      </c>
      <c r="S196">
        <v>2.4</v>
      </c>
      <c r="T196">
        <v>3.1</v>
      </c>
      <c r="U196">
        <v>0.79</v>
      </c>
      <c r="V196">
        <v>0.8</v>
      </c>
      <c r="W196">
        <v>2.1</v>
      </c>
      <c r="X196">
        <v>2.9</v>
      </c>
      <c r="Y196">
        <v>4.5999999999999996</v>
      </c>
      <c r="Z196">
        <v>0.6</v>
      </c>
      <c r="AA196">
        <v>0.3</v>
      </c>
      <c r="AB196">
        <v>3</v>
      </c>
      <c r="AC196">
        <v>3</v>
      </c>
      <c r="AD196">
        <v>12.3</v>
      </c>
    </row>
    <row r="197" spans="1:30" ht="15.75" customHeight="1" x14ac:dyDescent="0.2">
      <c r="A197">
        <v>196</v>
      </c>
      <c r="B197" t="s">
        <v>318</v>
      </c>
      <c r="C197" t="s">
        <v>84</v>
      </c>
      <c r="D197">
        <v>20</v>
      </c>
      <c r="E197" t="s">
        <v>93</v>
      </c>
      <c r="F197">
        <v>13</v>
      </c>
      <c r="G197">
        <v>0</v>
      </c>
      <c r="H197">
        <v>13.9</v>
      </c>
      <c r="I197">
        <v>1.8</v>
      </c>
      <c r="J197">
        <v>4.5</v>
      </c>
      <c r="K197">
        <v>0.39700000000000002</v>
      </c>
      <c r="L197">
        <v>0.9</v>
      </c>
      <c r="M197">
        <v>2.7</v>
      </c>
      <c r="N197">
        <v>0.34300000000000003</v>
      </c>
      <c r="O197">
        <v>0.8</v>
      </c>
      <c r="P197">
        <v>1.8</v>
      </c>
      <c r="Q197">
        <v>0.47799999999999998</v>
      </c>
      <c r="R197">
        <v>0.5</v>
      </c>
      <c r="S197">
        <v>0.5</v>
      </c>
      <c r="T197">
        <v>0.6</v>
      </c>
      <c r="U197">
        <v>0.75</v>
      </c>
      <c r="V197">
        <v>0.8</v>
      </c>
      <c r="W197">
        <v>1.4</v>
      </c>
      <c r="X197">
        <v>2.2000000000000002</v>
      </c>
      <c r="Y197">
        <v>0.5</v>
      </c>
      <c r="Z197">
        <v>0.7</v>
      </c>
      <c r="AA197">
        <v>0.5</v>
      </c>
      <c r="AB197">
        <v>0.7</v>
      </c>
      <c r="AC197">
        <v>0.9</v>
      </c>
      <c r="AD197">
        <v>4.9000000000000004</v>
      </c>
    </row>
    <row r="198" spans="1:30" ht="15.75" customHeight="1" x14ac:dyDescent="0.2">
      <c r="A198">
        <v>197</v>
      </c>
      <c r="B198" t="s">
        <v>319</v>
      </c>
      <c r="C198" t="s">
        <v>92</v>
      </c>
      <c r="D198">
        <v>24</v>
      </c>
      <c r="E198" t="s">
        <v>90</v>
      </c>
      <c r="F198">
        <v>29</v>
      </c>
      <c r="G198">
        <v>29</v>
      </c>
      <c r="H198">
        <v>34</v>
      </c>
      <c r="I198">
        <v>7.9</v>
      </c>
      <c r="J198">
        <v>18.2</v>
      </c>
      <c r="K198">
        <v>0.433</v>
      </c>
      <c r="L198">
        <v>3.3</v>
      </c>
      <c r="M198">
        <v>8.3000000000000007</v>
      </c>
      <c r="N198">
        <v>0.40400000000000003</v>
      </c>
      <c r="O198">
        <v>4.5</v>
      </c>
      <c r="P198">
        <v>9.9</v>
      </c>
      <c r="Q198">
        <v>0.45600000000000002</v>
      </c>
      <c r="R198">
        <v>0.52500000000000002</v>
      </c>
      <c r="S198">
        <v>2.1</v>
      </c>
      <c r="T198">
        <v>2.6</v>
      </c>
      <c r="U198">
        <v>0.83799999999999997</v>
      </c>
      <c r="V198">
        <v>0.6</v>
      </c>
      <c r="W198">
        <v>4.9000000000000004</v>
      </c>
      <c r="X198">
        <v>5.4</v>
      </c>
      <c r="Y198">
        <v>4.2</v>
      </c>
      <c r="Z198">
        <v>1</v>
      </c>
      <c r="AA198">
        <v>0.1</v>
      </c>
      <c r="AB198">
        <v>2.2999999999999998</v>
      </c>
      <c r="AC198">
        <v>1.5</v>
      </c>
      <c r="AD198">
        <v>21.2</v>
      </c>
    </row>
    <row r="199" spans="1:30" ht="15.75" customHeight="1" x14ac:dyDescent="0.2">
      <c r="A199">
        <v>198</v>
      </c>
      <c r="B199" t="s">
        <v>320</v>
      </c>
      <c r="C199" t="s">
        <v>112</v>
      </c>
      <c r="D199">
        <v>31</v>
      </c>
      <c r="E199" t="s">
        <v>186</v>
      </c>
      <c r="F199">
        <v>48</v>
      </c>
      <c r="G199">
        <v>27</v>
      </c>
      <c r="H199">
        <v>25.9</v>
      </c>
      <c r="I199">
        <v>4.5</v>
      </c>
      <c r="J199">
        <v>10.1</v>
      </c>
      <c r="K199">
        <v>0.443</v>
      </c>
      <c r="L199">
        <v>2.7</v>
      </c>
      <c r="M199">
        <v>7</v>
      </c>
      <c r="N199">
        <v>0.38800000000000001</v>
      </c>
      <c r="O199">
        <v>1.8</v>
      </c>
      <c r="P199">
        <v>3.1</v>
      </c>
      <c r="Q199">
        <v>0.56699999999999995</v>
      </c>
      <c r="R199">
        <v>0.57699999999999996</v>
      </c>
      <c r="S199">
        <v>0.6</v>
      </c>
      <c r="T199">
        <v>0.7</v>
      </c>
      <c r="U199">
        <v>0.84799999999999998</v>
      </c>
      <c r="V199">
        <v>0.7</v>
      </c>
      <c r="W199">
        <v>2.6</v>
      </c>
      <c r="X199">
        <v>3.3</v>
      </c>
      <c r="Y199">
        <v>2.7</v>
      </c>
      <c r="Z199">
        <v>0.8</v>
      </c>
      <c r="AA199">
        <v>0.6</v>
      </c>
      <c r="AB199">
        <v>1.3</v>
      </c>
      <c r="AC199">
        <v>2</v>
      </c>
      <c r="AD199">
        <v>12.3</v>
      </c>
    </row>
    <row r="200" spans="1:30" ht="15.75" customHeight="1" x14ac:dyDescent="0.2">
      <c r="A200">
        <v>199</v>
      </c>
      <c r="B200" t="s">
        <v>321</v>
      </c>
      <c r="C200" t="s">
        <v>84</v>
      </c>
      <c r="D200">
        <v>27</v>
      </c>
      <c r="E200" t="s">
        <v>90</v>
      </c>
      <c r="F200">
        <v>34</v>
      </c>
      <c r="G200">
        <v>22</v>
      </c>
      <c r="H200">
        <v>21.2</v>
      </c>
      <c r="I200">
        <v>2.2000000000000002</v>
      </c>
      <c r="J200">
        <v>5</v>
      </c>
      <c r="K200">
        <v>0.435</v>
      </c>
      <c r="L200">
        <v>1.1000000000000001</v>
      </c>
      <c r="M200">
        <v>2.9</v>
      </c>
      <c r="N200">
        <v>0.39</v>
      </c>
      <c r="O200">
        <v>1</v>
      </c>
      <c r="P200">
        <v>2.1</v>
      </c>
      <c r="Q200">
        <v>0.5</v>
      </c>
      <c r="R200">
        <v>0.55000000000000004</v>
      </c>
      <c r="S200">
        <v>0.6</v>
      </c>
      <c r="T200">
        <v>0.7</v>
      </c>
      <c r="U200">
        <v>0.79200000000000004</v>
      </c>
      <c r="V200">
        <v>0.8</v>
      </c>
      <c r="W200">
        <v>2.1</v>
      </c>
      <c r="X200">
        <v>2.9</v>
      </c>
      <c r="Y200">
        <v>1.2</v>
      </c>
      <c r="Z200">
        <v>0.9</v>
      </c>
      <c r="AA200">
        <v>0.5</v>
      </c>
      <c r="AB200">
        <v>0.7</v>
      </c>
      <c r="AC200">
        <v>2</v>
      </c>
      <c r="AD200">
        <v>6.1</v>
      </c>
    </row>
    <row r="201" spans="1:30" ht="15.75" customHeight="1" x14ac:dyDescent="0.2">
      <c r="A201">
        <v>200</v>
      </c>
      <c r="B201" t="s">
        <v>322</v>
      </c>
      <c r="C201" t="s">
        <v>92</v>
      </c>
      <c r="D201">
        <v>24</v>
      </c>
      <c r="E201" t="s">
        <v>178</v>
      </c>
      <c r="F201">
        <v>8</v>
      </c>
      <c r="G201">
        <v>0</v>
      </c>
      <c r="H201">
        <v>4.3</v>
      </c>
      <c r="I201">
        <v>0.6</v>
      </c>
      <c r="J201">
        <v>1.4</v>
      </c>
      <c r="K201">
        <v>0.45500000000000002</v>
      </c>
      <c r="L201">
        <v>0.5</v>
      </c>
      <c r="M201">
        <v>0.6</v>
      </c>
      <c r="N201">
        <v>0.8</v>
      </c>
      <c r="O201">
        <v>0.1</v>
      </c>
      <c r="P201">
        <v>0.8</v>
      </c>
      <c r="Q201">
        <v>0.16700000000000001</v>
      </c>
      <c r="R201">
        <v>0.63600000000000001</v>
      </c>
      <c r="S201">
        <v>0</v>
      </c>
      <c r="T201">
        <v>0</v>
      </c>
      <c r="V201">
        <v>0.3</v>
      </c>
      <c r="W201">
        <v>0.8</v>
      </c>
      <c r="X201">
        <v>1</v>
      </c>
      <c r="Y201">
        <v>0.3</v>
      </c>
      <c r="Z201">
        <v>0</v>
      </c>
      <c r="AA201">
        <v>0.1</v>
      </c>
      <c r="AB201">
        <v>0.3</v>
      </c>
      <c r="AC201">
        <v>0.9</v>
      </c>
      <c r="AD201">
        <v>1.8</v>
      </c>
    </row>
    <row r="202" spans="1:30" ht="15.75" customHeight="1" x14ac:dyDescent="0.2">
      <c r="A202">
        <v>201</v>
      </c>
      <c r="B202" t="s">
        <v>323</v>
      </c>
      <c r="C202" t="s">
        <v>92</v>
      </c>
      <c r="D202">
        <v>25</v>
      </c>
      <c r="E202" t="s">
        <v>205</v>
      </c>
      <c r="F202">
        <v>7</v>
      </c>
      <c r="G202">
        <v>0</v>
      </c>
      <c r="H202">
        <v>5.9</v>
      </c>
      <c r="I202">
        <v>0.7</v>
      </c>
      <c r="J202">
        <v>2.1</v>
      </c>
      <c r="K202">
        <v>0.33300000000000002</v>
      </c>
      <c r="L202">
        <v>0.4</v>
      </c>
      <c r="M202">
        <v>1.7</v>
      </c>
      <c r="N202">
        <v>0.25</v>
      </c>
      <c r="O202">
        <v>0.3</v>
      </c>
      <c r="P202">
        <v>0.4</v>
      </c>
      <c r="Q202">
        <v>0.66700000000000004</v>
      </c>
      <c r="R202">
        <v>0.433</v>
      </c>
      <c r="S202">
        <v>0.1</v>
      </c>
      <c r="T202">
        <v>0.3</v>
      </c>
      <c r="U202">
        <v>0.5</v>
      </c>
      <c r="V202">
        <v>0</v>
      </c>
      <c r="W202">
        <v>0</v>
      </c>
      <c r="X202">
        <v>0</v>
      </c>
      <c r="Y202">
        <v>0.7</v>
      </c>
      <c r="Z202">
        <v>0.1</v>
      </c>
      <c r="AA202">
        <v>0.1</v>
      </c>
      <c r="AB202">
        <v>0.1</v>
      </c>
      <c r="AC202">
        <v>0.6</v>
      </c>
      <c r="AD202">
        <v>2</v>
      </c>
    </row>
    <row r="203" spans="1:30" ht="15.75" customHeight="1" x14ac:dyDescent="0.2">
      <c r="A203">
        <v>202</v>
      </c>
      <c r="B203" t="s">
        <v>324</v>
      </c>
      <c r="C203" t="s">
        <v>103</v>
      </c>
      <c r="D203">
        <v>27</v>
      </c>
      <c r="E203" t="s">
        <v>178</v>
      </c>
      <c r="F203">
        <v>44</v>
      </c>
      <c r="G203">
        <v>1</v>
      </c>
      <c r="H203">
        <v>17.2</v>
      </c>
      <c r="I203">
        <v>2.2999999999999998</v>
      </c>
      <c r="J203">
        <v>5.3</v>
      </c>
      <c r="K203">
        <v>0.44400000000000001</v>
      </c>
      <c r="L203">
        <v>1.1000000000000001</v>
      </c>
      <c r="M203">
        <v>2.9</v>
      </c>
      <c r="N203">
        <v>0.39400000000000002</v>
      </c>
      <c r="O203">
        <v>1.2</v>
      </c>
      <c r="P203">
        <v>2.4</v>
      </c>
      <c r="Q203">
        <v>0.505</v>
      </c>
      <c r="R203">
        <v>0.55200000000000005</v>
      </c>
      <c r="S203">
        <v>0.7</v>
      </c>
      <c r="T203">
        <v>0.8</v>
      </c>
      <c r="U203">
        <v>0.91200000000000003</v>
      </c>
      <c r="V203">
        <v>0.3</v>
      </c>
      <c r="W203">
        <v>1.6</v>
      </c>
      <c r="X203">
        <v>1.9</v>
      </c>
      <c r="Y203">
        <v>1.7</v>
      </c>
      <c r="Z203">
        <v>0.5</v>
      </c>
      <c r="AA203">
        <v>0.1</v>
      </c>
      <c r="AB203">
        <v>0.8</v>
      </c>
      <c r="AC203">
        <v>1.5</v>
      </c>
      <c r="AD203">
        <v>6.5</v>
      </c>
    </row>
    <row r="204" spans="1:30" ht="15.75" customHeight="1" x14ac:dyDescent="0.2">
      <c r="A204">
        <v>203</v>
      </c>
      <c r="B204" t="s">
        <v>325</v>
      </c>
      <c r="C204" t="s">
        <v>103</v>
      </c>
      <c r="D204">
        <v>33</v>
      </c>
      <c r="E204" t="s">
        <v>131</v>
      </c>
      <c r="F204">
        <v>44</v>
      </c>
      <c r="G204">
        <v>44</v>
      </c>
      <c r="H204">
        <v>33.6</v>
      </c>
      <c r="I204">
        <v>5</v>
      </c>
      <c r="J204">
        <v>10.8</v>
      </c>
      <c r="K204">
        <v>0.46500000000000002</v>
      </c>
      <c r="L204">
        <v>2.1</v>
      </c>
      <c r="M204">
        <v>4.9000000000000004</v>
      </c>
      <c r="N204">
        <v>0.42799999999999999</v>
      </c>
      <c r="O204">
        <v>3</v>
      </c>
      <c r="P204">
        <v>6</v>
      </c>
      <c r="Q204">
        <v>0.496</v>
      </c>
      <c r="R204">
        <v>0.56200000000000006</v>
      </c>
      <c r="S204">
        <v>1.2</v>
      </c>
      <c r="T204">
        <v>1.5</v>
      </c>
      <c r="U204">
        <v>0.82799999999999996</v>
      </c>
      <c r="V204">
        <v>1.4</v>
      </c>
      <c r="W204">
        <v>4.5999999999999996</v>
      </c>
      <c r="X204">
        <v>6</v>
      </c>
      <c r="Y204">
        <v>4.5</v>
      </c>
      <c r="Z204">
        <v>0.8</v>
      </c>
      <c r="AA204">
        <v>0.8</v>
      </c>
      <c r="AB204">
        <v>1.9</v>
      </c>
      <c r="AC204">
        <v>1.6</v>
      </c>
      <c r="AD204">
        <v>13.4</v>
      </c>
    </row>
    <row r="205" spans="1:30" ht="15.75" customHeight="1" x14ac:dyDescent="0.2">
      <c r="A205">
        <v>204</v>
      </c>
      <c r="B205" t="s">
        <v>326</v>
      </c>
      <c r="C205" t="s">
        <v>92</v>
      </c>
      <c r="D205">
        <v>34</v>
      </c>
      <c r="E205" t="s">
        <v>170</v>
      </c>
      <c r="F205">
        <v>27</v>
      </c>
      <c r="G205">
        <v>6</v>
      </c>
      <c r="H205">
        <v>12.9</v>
      </c>
      <c r="I205">
        <v>1.4</v>
      </c>
      <c r="J205">
        <v>2.7</v>
      </c>
      <c r="K205">
        <v>0.5</v>
      </c>
      <c r="L205">
        <v>0.8</v>
      </c>
      <c r="M205">
        <v>1.9</v>
      </c>
      <c r="N205">
        <v>0.43099999999999999</v>
      </c>
      <c r="O205">
        <v>0.6</v>
      </c>
      <c r="P205">
        <v>0.9</v>
      </c>
      <c r="Q205">
        <v>0.65200000000000002</v>
      </c>
      <c r="R205">
        <v>0.64900000000000002</v>
      </c>
      <c r="S205">
        <v>0</v>
      </c>
      <c r="T205">
        <v>0</v>
      </c>
      <c r="V205">
        <v>0.1</v>
      </c>
      <c r="W205">
        <v>1</v>
      </c>
      <c r="X205">
        <v>1.1000000000000001</v>
      </c>
      <c r="Y205">
        <v>0.9</v>
      </c>
      <c r="Z205">
        <v>0.6</v>
      </c>
      <c r="AA205">
        <v>0.1</v>
      </c>
      <c r="AB205">
        <v>0.2</v>
      </c>
      <c r="AC205">
        <v>1.2</v>
      </c>
      <c r="AD205">
        <v>3.6</v>
      </c>
    </row>
    <row r="206" spans="1:30" ht="15.75" customHeight="1" x14ac:dyDescent="0.2">
      <c r="A206">
        <v>205</v>
      </c>
      <c r="B206" t="s">
        <v>327</v>
      </c>
      <c r="C206" t="s">
        <v>29</v>
      </c>
      <c r="D206">
        <v>30</v>
      </c>
      <c r="E206" t="s">
        <v>183</v>
      </c>
      <c r="F206">
        <v>22</v>
      </c>
      <c r="G206">
        <v>2</v>
      </c>
      <c r="H206">
        <v>10.5</v>
      </c>
      <c r="I206">
        <v>1.5</v>
      </c>
      <c r="J206">
        <v>2.7</v>
      </c>
      <c r="K206">
        <v>0.55900000000000005</v>
      </c>
      <c r="L206">
        <v>0</v>
      </c>
      <c r="M206">
        <v>0</v>
      </c>
      <c r="O206">
        <v>1.5</v>
      </c>
      <c r="P206">
        <v>2.7</v>
      </c>
      <c r="Q206">
        <v>0.55900000000000005</v>
      </c>
      <c r="R206">
        <v>0.55900000000000005</v>
      </c>
      <c r="S206">
        <v>0.5</v>
      </c>
      <c r="T206">
        <v>1</v>
      </c>
      <c r="U206">
        <v>0.57099999999999995</v>
      </c>
      <c r="V206">
        <v>1.5</v>
      </c>
      <c r="W206">
        <v>2</v>
      </c>
      <c r="X206">
        <v>3.5</v>
      </c>
      <c r="Y206">
        <v>0.6</v>
      </c>
      <c r="Z206">
        <v>0.1</v>
      </c>
      <c r="AA206">
        <v>0.4</v>
      </c>
      <c r="AB206">
        <v>0.5</v>
      </c>
      <c r="AC206">
        <v>1.5</v>
      </c>
      <c r="AD206">
        <v>3.5</v>
      </c>
    </row>
    <row r="207" spans="1:30" ht="15.75" customHeight="1" x14ac:dyDescent="0.2">
      <c r="A207">
        <v>206</v>
      </c>
      <c r="B207" t="s">
        <v>328</v>
      </c>
      <c r="C207" t="s">
        <v>29</v>
      </c>
      <c r="D207">
        <v>21</v>
      </c>
      <c r="E207" t="s">
        <v>147</v>
      </c>
      <c r="F207">
        <v>48</v>
      </c>
      <c r="G207">
        <v>48</v>
      </c>
      <c r="H207">
        <v>30.1</v>
      </c>
      <c r="I207">
        <v>6.4</v>
      </c>
      <c r="J207">
        <v>11.9</v>
      </c>
      <c r="K207">
        <v>0.53300000000000003</v>
      </c>
      <c r="L207">
        <v>1.6</v>
      </c>
      <c r="M207">
        <v>4.0999999999999996</v>
      </c>
      <c r="N207">
        <v>0.38200000000000001</v>
      </c>
      <c r="O207">
        <v>4.8</v>
      </c>
      <c r="P207">
        <v>7.8</v>
      </c>
      <c r="Q207">
        <v>0.61399999999999999</v>
      </c>
      <c r="R207">
        <v>0.6</v>
      </c>
      <c r="S207">
        <v>2.4</v>
      </c>
      <c r="T207">
        <v>3.2</v>
      </c>
      <c r="U207">
        <v>0.77</v>
      </c>
      <c r="V207">
        <v>1.5</v>
      </c>
      <c r="W207">
        <v>6.1</v>
      </c>
      <c r="X207">
        <v>7.6</v>
      </c>
      <c r="Y207">
        <v>2.7</v>
      </c>
      <c r="Z207">
        <v>0.6</v>
      </c>
      <c r="AA207">
        <v>2.6</v>
      </c>
      <c r="AB207">
        <v>1.7</v>
      </c>
      <c r="AC207">
        <v>2.5</v>
      </c>
      <c r="AD207">
        <v>16.7</v>
      </c>
    </row>
    <row r="208" spans="1:30" ht="15.75" customHeight="1" x14ac:dyDescent="0.2">
      <c r="A208">
        <v>207</v>
      </c>
      <c r="B208" t="s">
        <v>329</v>
      </c>
      <c r="C208" t="s">
        <v>92</v>
      </c>
      <c r="D208">
        <v>20</v>
      </c>
      <c r="E208" t="s">
        <v>205</v>
      </c>
      <c r="F208">
        <v>14</v>
      </c>
      <c r="G208">
        <v>0</v>
      </c>
      <c r="H208">
        <v>6.4</v>
      </c>
      <c r="I208">
        <v>0.6</v>
      </c>
      <c r="J208">
        <v>2.5</v>
      </c>
      <c r="K208">
        <v>0.22900000000000001</v>
      </c>
      <c r="L208">
        <v>0.1</v>
      </c>
      <c r="M208">
        <v>0.8</v>
      </c>
      <c r="N208">
        <v>9.0999999999999998E-2</v>
      </c>
      <c r="O208">
        <v>0.5</v>
      </c>
      <c r="P208">
        <v>1.7</v>
      </c>
      <c r="Q208">
        <v>0.29199999999999998</v>
      </c>
      <c r="R208">
        <v>0.24299999999999999</v>
      </c>
      <c r="S208">
        <v>0.6</v>
      </c>
      <c r="T208">
        <v>1</v>
      </c>
      <c r="U208">
        <v>0.64300000000000002</v>
      </c>
      <c r="V208">
        <v>0.1</v>
      </c>
      <c r="W208">
        <v>0.6</v>
      </c>
      <c r="X208">
        <v>0.7</v>
      </c>
      <c r="Y208">
        <v>0.6</v>
      </c>
      <c r="Z208">
        <v>0.2</v>
      </c>
      <c r="AA208">
        <v>0.1</v>
      </c>
      <c r="AB208">
        <v>0.6</v>
      </c>
      <c r="AC208">
        <v>0.8</v>
      </c>
      <c r="AD208">
        <v>1.9</v>
      </c>
    </row>
    <row r="209" spans="1:30" ht="15.75" customHeight="1" x14ac:dyDescent="0.2">
      <c r="A209">
        <v>208</v>
      </c>
      <c r="B209" t="s">
        <v>330</v>
      </c>
      <c r="C209" t="s">
        <v>29</v>
      </c>
      <c r="D209">
        <v>37</v>
      </c>
      <c r="E209" t="s">
        <v>131</v>
      </c>
      <c r="F209">
        <v>39</v>
      </c>
      <c r="G209">
        <v>19</v>
      </c>
      <c r="H209">
        <v>27.1</v>
      </c>
      <c r="I209">
        <v>2.9</v>
      </c>
      <c r="J209">
        <v>6</v>
      </c>
      <c r="K209">
        <v>0.48299999999999998</v>
      </c>
      <c r="L209">
        <v>1.6</v>
      </c>
      <c r="M209">
        <v>4</v>
      </c>
      <c r="N209">
        <v>0.41299999999999998</v>
      </c>
      <c r="O209">
        <v>1.3</v>
      </c>
      <c r="P209">
        <v>2</v>
      </c>
      <c r="Q209">
        <v>0.62</v>
      </c>
      <c r="R209">
        <v>0.62</v>
      </c>
      <c r="S209">
        <v>0.3</v>
      </c>
      <c r="T209">
        <v>0.4</v>
      </c>
      <c r="U209">
        <v>0.85699999999999998</v>
      </c>
      <c r="V209">
        <v>1.3</v>
      </c>
      <c r="W209">
        <v>5.5</v>
      </c>
      <c r="X209">
        <v>6.8</v>
      </c>
      <c r="Y209">
        <v>2.9</v>
      </c>
      <c r="Z209">
        <v>0.4</v>
      </c>
      <c r="AA209">
        <v>0.9</v>
      </c>
      <c r="AB209">
        <v>0.8</v>
      </c>
      <c r="AC209">
        <v>1.6</v>
      </c>
      <c r="AD209">
        <v>7.7</v>
      </c>
    </row>
    <row r="210" spans="1:30" ht="15.75" customHeight="1" x14ac:dyDescent="0.2">
      <c r="A210">
        <v>209</v>
      </c>
      <c r="B210" t="s">
        <v>331</v>
      </c>
      <c r="C210" t="s">
        <v>103</v>
      </c>
      <c r="D210">
        <v>23</v>
      </c>
      <c r="E210" t="s">
        <v>93</v>
      </c>
      <c r="F210">
        <v>32</v>
      </c>
      <c r="G210">
        <v>11</v>
      </c>
      <c r="H210">
        <v>21.1</v>
      </c>
      <c r="I210">
        <v>4</v>
      </c>
      <c r="J210">
        <v>9.6999999999999993</v>
      </c>
      <c r="K210">
        <v>0.41099999999999998</v>
      </c>
      <c r="L210">
        <v>1.2</v>
      </c>
      <c r="M210">
        <v>3.6</v>
      </c>
      <c r="N210">
        <v>0.33300000000000002</v>
      </c>
      <c r="O210">
        <v>2.8</v>
      </c>
      <c r="P210">
        <v>6.1</v>
      </c>
      <c r="Q210">
        <v>0.45600000000000002</v>
      </c>
      <c r="R210">
        <v>0.47199999999999998</v>
      </c>
      <c r="S210">
        <v>1.6</v>
      </c>
      <c r="T210">
        <v>2</v>
      </c>
      <c r="U210">
        <v>0.8</v>
      </c>
      <c r="V210">
        <v>0.4</v>
      </c>
      <c r="W210">
        <v>2.1</v>
      </c>
      <c r="X210">
        <v>2.5</v>
      </c>
      <c r="Y210">
        <v>4.0999999999999996</v>
      </c>
      <c r="Z210">
        <v>1</v>
      </c>
      <c r="AA210">
        <v>0.3</v>
      </c>
      <c r="AB210">
        <v>1.6</v>
      </c>
      <c r="AC210">
        <v>1.9</v>
      </c>
      <c r="AD210">
        <v>10.8</v>
      </c>
    </row>
    <row r="211" spans="1:30" ht="15.75" customHeight="1" x14ac:dyDescent="0.2">
      <c r="A211">
        <v>210</v>
      </c>
      <c r="B211" t="s">
        <v>332</v>
      </c>
      <c r="C211" t="s">
        <v>112</v>
      </c>
      <c r="D211">
        <v>30</v>
      </c>
      <c r="E211" t="s">
        <v>127</v>
      </c>
      <c r="F211">
        <v>31</v>
      </c>
      <c r="G211">
        <v>1</v>
      </c>
      <c r="H211">
        <v>14.8</v>
      </c>
      <c r="I211">
        <v>1.3</v>
      </c>
      <c r="J211">
        <v>3</v>
      </c>
      <c r="K211">
        <v>0.441</v>
      </c>
      <c r="L211">
        <v>0.5</v>
      </c>
      <c r="M211">
        <v>1.5</v>
      </c>
      <c r="N211">
        <v>0.32600000000000001</v>
      </c>
      <c r="O211">
        <v>0.8</v>
      </c>
      <c r="P211">
        <v>1.5</v>
      </c>
      <c r="Q211">
        <v>0.55300000000000005</v>
      </c>
      <c r="R211">
        <v>0.52200000000000002</v>
      </c>
      <c r="S211">
        <v>1</v>
      </c>
      <c r="T211">
        <v>1.3</v>
      </c>
      <c r="U211">
        <v>0.73199999999999998</v>
      </c>
      <c r="V211">
        <v>0.4</v>
      </c>
      <c r="W211">
        <v>1.1000000000000001</v>
      </c>
      <c r="X211">
        <v>1.5</v>
      </c>
      <c r="Y211">
        <v>0.8</v>
      </c>
      <c r="Z211">
        <v>0.5</v>
      </c>
      <c r="AA211">
        <v>0.1</v>
      </c>
      <c r="AB211">
        <v>0.6</v>
      </c>
      <c r="AC211">
        <v>1.2</v>
      </c>
      <c r="AD211">
        <v>4.0999999999999996</v>
      </c>
    </row>
    <row r="212" spans="1:30" ht="15.75" customHeight="1" x14ac:dyDescent="0.2">
      <c r="A212">
        <v>211</v>
      </c>
      <c r="B212" t="s">
        <v>333</v>
      </c>
      <c r="C212" t="s">
        <v>112</v>
      </c>
      <c r="D212">
        <v>21</v>
      </c>
      <c r="E212" t="s">
        <v>110</v>
      </c>
      <c r="F212">
        <v>36</v>
      </c>
      <c r="G212">
        <v>7</v>
      </c>
      <c r="H212">
        <v>15.6</v>
      </c>
      <c r="I212">
        <v>1.6</v>
      </c>
      <c r="J212">
        <v>4.0999999999999996</v>
      </c>
      <c r="K212">
        <v>0.38300000000000001</v>
      </c>
      <c r="L212">
        <v>1.4</v>
      </c>
      <c r="M212">
        <v>3.9</v>
      </c>
      <c r="N212">
        <v>0.36</v>
      </c>
      <c r="O212">
        <v>0.2</v>
      </c>
      <c r="P212">
        <v>0.3</v>
      </c>
      <c r="Q212">
        <v>0.7</v>
      </c>
      <c r="R212">
        <v>0.55000000000000004</v>
      </c>
      <c r="S212">
        <v>0.5</v>
      </c>
      <c r="T212">
        <v>0.6</v>
      </c>
      <c r="U212">
        <v>0.77300000000000002</v>
      </c>
      <c r="V212">
        <v>0.6</v>
      </c>
      <c r="W212">
        <v>1.1000000000000001</v>
      </c>
      <c r="X212">
        <v>1.7</v>
      </c>
      <c r="Y212">
        <v>0.6</v>
      </c>
      <c r="Z212">
        <v>0.3</v>
      </c>
      <c r="AA212">
        <v>0</v>
      </c>
      <c r="AB212">
        <v>0.4</v>
      </c>
      <c r="AC212">
        <v>1.2</v>
      </c>
      <c r="AD212">
        <v>5</v>
      </c>
    </row>
    <row r="213" spans="1:30" ht="15.75" customHeight="1" x14ac:dyDescent="0.2">
      <c r="A213">
        <v>212</v>
      </c>
      <c r="B213" t="s">
        <v>334</v>
      </c>
      <c r="C213" t="s">
        <v>112</v>
      </c>
      <c r="D213">
        <v>20</v>
      </c>
      <c r="E213" t="s">
        <v>110</v>
      </c>
      <c r="F213">
        <v>11</v>
      </c>
      <c r="G213">
        <v>0</v>
      </c>
      <c r="H213">
        <v>3.8</v>
      </c>
      <c r="I213">
        <v>0.6</v>
      </c>
      <c r="J213">
        <v>1.7</v>
      </c>
      <c r="K213">
        <v>0.36799999999999999</v>
      </c>
      <c r="L213">
        <v>0.4</v>
      </c>
      <c r="M213">
        <v>1.3</v>
      </c>
      <c r="N213">
        <v>0.28599999999999998</v>
      </c>
      <c r="O213">
        <v>0.3</v>
      </c>
      <c r="P213">
        <v>0.5</v>
      </c>
      <c r="Q213">
        <v>0.6</v>
      </c>
      <c r="R213">
        <v>0.47399999999999998</v>
      </c>
      <c r="S213">
        <v>0.2</v>
      </c>
      <c r="T213">
        <v>0.4</v>
      </c>
      <c r="U213">
        <v>0.5</v>
      </c>
      <c r="V213">
        <v>0.1</v>
      </c>
      <c r="W213">
        <v>0.4</v>
      </c>
      <c r="X213">
        <v>0.5</v>
      </c>
      <c r="Y213">
        <v>0.3</v>
      </c>
      <c r="Z213">
        <v>0</v>
      </c>
      <c r="AA213">
        <v>0.1</v>
      </c>
      <c r="AB213">
        <v>0.2</v>
      </c>
      <c r="AC213">
        <v>0.1</v>
      </c>
      <c r="AD213">
        <v>1.8</v>
      </c>
    </row>
    <row r="214" spans="1:30" ht="15.75" customHeight="1" x14ac:dyDescent="0.2">
      <c r="A214">
        <v>213</v>
      </c>
      <c r="B214" t="s">
        <v>335</v>
      </c>
      <c r="C214" t="s">
        <v>92</v>
      </c>
      <c r="D214">
        <v>25</v>
      </c>
      <c r="E214" t="s">
        <v>135</v>
      </c>
      <c r="F214">
        <v>44</v>
      </c>
      <c r="G214">
        <v>39</v>
      </c>
      <c r="H214">
        <v>24.9</v>
      </c>
      <c r="I214">
        <v>4.0999999999999996</v>
      </c>
      <c r="J214">
        <v>9.1</v>
      </c>
      <c r="K214">
        <v>0.44800000000000001</v>
      </c>
      <c r="L214">
        <v>2</v>
      </c>
      <c r="M214">
        <v>5.6</v>
      </c>
      <c r="N214">
        <v>0.36399999999999999</v>
      </c>
      <c r="O214">
        <v>2</v>
      </c>
      <c r="P214">
        <v>3.5</v>
      </c>
      <c r="Q214">
        <v>0.58099999999999996</v>
      </c>
      <c r="R214">
        <v>0.56000000000000005</v>
      </c>
      <c r="S214">
        <v>0.6</v>
      </c>
      <c r="T214">
        <v>0.8</v>
      </c>
      <c r="U214">
        <v>0.77800000000000002</v>
      </c>
      <c r="V214">
        <v>0.5</v>
      </c>
      <c r="W214">
        <v>3.3</v>
      </c>
      <c r="X214">
        <v>3.8</v>
      </c>
      <c r="Y214">
        <v>2.7</v>
      </c>
      <c r="Z214">
        <v>0.7</v>
      </c>
      <c r="AA214">
        <v>0.4</v>
      </c>
      <c r="AB214">
        <v>0.6</v>
      </c>
      <c r="AC214">
        <v>2.2999999999999998</v>
      </c>
      <c r="AD214">
        <v>10.9</v>
      </c>
    </row>
    <row r="215" spans="1:30" ht="15.75" customHeight="1" x14ac:dyDescent="0.2">
      <c r="A215">
        <v>214</v>
      </c>
      <c r="B215" t="s">
        <v>336</v>
      </c>
      <c r="C215" t="s">
        <v>29</v>
      </c>
      <c r="D215">
        <v>25</v>
      </c>
      <c r="E215" t="s">
        <v>170</v>
      </c>
      <c r="F215">
        <v>6</v>
      </c>
      <c r="G215">
        <v>0</v>
      </c>
      <c r="H215">
        <v>2.8</v>
      </c>
      <c r="I215">
        <v>0.5</v>
      </c>
      <c r="J215">
        <v>1</v>
      </c>
      <c r="K215">
        <v>0.5</v>
      </c>
      <c r="L215">
        <v>0.2</v>
      </c>
      <c r="M215">
        <v>0.7</v>
      </c>
      <c r="N215">
        <v>0.25</v>
      </c>
      <c r="O215">
        <v>0.3</v>
      </c>
      <c r="P215">
        <v>0.3</v>
      </c>
      <c r="Q215">
        <v>1</v>
      </c>
      <c r="R215">
        <v>0.58299999999999996</v>
      </c>
      <c r="S215">
        <v>0</v>
      </c>
      <c r="T215">
        <v>0</v>
      </c>
      <c r="V215">
        <v>0</v>
      </c>
      <c r="W215">
        <v>0.2</v>
      </c>
      <c r="X215">
        <v>0.2</v>
      </c>
      <c r="Y215">
        <v>0.2</v>
      </c>
      <c r="Z215">
        <v>0</v>
      </c>
      <c r="AA215">
        <v>0</v>
      </c>
      <c r="AB215">
        <v>0.2</v>
      </c>
      <c r="AC215">
        <v>0.8</v>
      </c>
      <c r="AD215">
        <v>1.2</v>
      </c>
    </row>
    <row r="216" spans="1:30" ht="15.75" customHeight="1" x14ac:dyDescent="0.2">
      <c r="A216">
        <v>215</v>
      </c>
      <c r="B216" t="s">
        <v>337</v>
      </c>
      <c r="C216" t="s">
        <v>112</v>
      </c>
      <c r="D216">
        <v>26</v>
      </c>
      <c r="E216" t="s">
        <v>150</v>
      </c>
      <c r="F216">
        <v>25</v>
      </c>
      <c r="G216">
        <v>24</v>
      </c>
      <c r="H216">
        <v>29.7</v>
      </c>
      <c r="I216">
        <v>5</v>
      </c>
      <c r="J216">
        <v>10.8</v>
      </c>
      <c r="K216">
        <v>0.45900000000000002</v>
      </c>
      <c r="L216">
        <v>1.9</v>
      </c>
      <c r="M216">
        <v>4.8</v>
      </c>
      <c r="N216">
        <v>0.40300000000000002</v>
      </c>
      <c r="O216">
        <v>3</v>
      </c>
      <c r="P216">
        <v>6</v>
      </c>
      <c r="Q216">
        <v>0.503</v>
      </c>
      <c r="R216">
        <v>0.54800000000000004</v>
      </c>
      <c r="S216">
        <v>2.7</v>
      </c>
      <c r="T216">
        <v>3</v>
      </c>
      <c r="U216">
        <v>0.90700000000000003</v>
      </c>
      <c r="V216">
        <v>0.6</v>
      </c>
      <c r="W216">
        <v>3.4</v>
      </c>
      <c r="X216">
        <v>4</v>
      </c>
      <c r="Y216">
        <v>1.4</v>
      </c>
      <c r="Z216">
        <v>0.8</v>
      </c>
      <c r="AA216">
        <v>0.4</v>
      </c>
      <c r="AB216">
        <v>1.6</v>
      </c>
      <c r="AC216">
        <v>2.9</v>
      </c>
      <c r="AD216">
        <v>14.6</v>
      </c>
    </row>
    <row r="217" spans="1:30" ht="15.75" customHeight="1" x14ac:dyDescent="0.2">
      <c r="A217">
        <v>216</v>
      </c>
      <c r="B217" t="s">
        <v>338</v>
      </c>
      <c r="C217" t="s">
        <v>84</v>
      </c>
      <c r="D217">
        <v>23</v>
      </c>
      <c r="E217" t="s">
        <v>95</v>
      </c>
      <c r="F217">
        <v>1</v>
      </c>
      <c r="G217">
        <v>0</v>
      </c>
      <c r="H217">
        <v>23</v>
      </c>
      <c r="I217">
        <v>3</v>
      </c>
      <c r="J217">
        <v>6</v>
      </c>
      <c r="K217">
        <v>0.5</v>
      </c>
      <c r="L217">
        <v>2</v>
      </c>
      <c r="M217">
        <v>3</v>
      </c>
      <c r="N217">
        <v>0.66700000000000004</v>
      </c>
      <c r="O217">
        <v>1</v>
      </c>
      <c r="P217">
        <v>3</v>
      </c>
      <c r="Q217">
        <v>0.33300000000000002</v>
      </c>
      <c r="R217">
        <v>0.66700000000000004</v>
      </c>
      <c r="S217">
        <v>2</v>
      </c>
      <c r="T217">
        <v>2</v>
      </c>
      <c r="U217">
        <v>1</v>
      </c>
      <c r="V217">
        <v>1</v>
      </c>
      <c r="W217">
        <v>1</v>
      </c>
      <c r="X217">
        <v>2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10</v>
      </c>
    </row>
    <row r="218" spans="1:30" ht="15.75" customHeight="1" x14ac:dyDescent="0.2">
      <c r="A218">
        <v>217</v>
      </c>
      <c r="B218" t="s">
        <v>339</v>
      </c>
      <c r="C218" t="s">
        <v>103</v>
      </c>
      <c r="D218">
        <v>23</v>
      </c>
      <c r="E218" t="s">
        <v>164</v>
      </c>
      <c r="F218">
        <v>19</v>
      </c>
      <c r="G218">
        <v>2</v>
      </c>
      <c r="H218">
        <v>13.2</v>
      </c>
      <c r="I218">
        <v>2.2999999999999998</v>
      </c>
      <c r="J218">
        <v>6.3</v>
      </c>
      <c r="K218">
        <v>0.36699999999999999</v>
      </c>
      <c r="L218">
        <v>1.1000000000000001</v>
      </c>
      <c r="M218">
        <v>3.4</v>
      </c>
      <c r="N218">
        <v>0.313</v>
      </c>
      <c r="O218">
        <v>1.3</v>
      </c>
      <c r="P218">
        <v>2.9</v>
      </c>
      <c r="Q218">
        <v>0.42899999999999999</v>
      </c>
      <c r="R218">
        <v>0.45</v>
      </c>
      <c r="S218">
        <v>0.5</v>
      </c>
      <c r="T218">
        <v>0.6</v>
      </c>
      <c r="U218">
        <v>0.83299999999999996</v>
      </c>
      <c r="V218">
        <v>0.2</v>
      </c>
      <c r="W218">
        <v>0.7</v>
      </c>
      <c r="X218">
        <v>0.9</v>
      </c>
      <c r="Y218">
        <v>1.7</v>
      </c>
      <c r="Z218">
        <v>0.5</v>
      </c>
      <c r="AA218">
        <v>0.1</v>
      </c>
      <c r="AB218">
        <v>1.2</v>
      </c>
      <c r="AC218">
        <v>1.4</v>
      </c>
      <c r="AD218">
        <v>6.2</v>
      </c>
    </row>
    <row r="219" spans="1:30" ht="15.75" customHeight="1" x14ac:dyDescent="0.2">
      <c r="A219">
        <v>218</v>
      </c>
      <c r="B219" t="s">
        <v>340</v>
      </c>
      <c r="C219" t="s">
        <v>112</v>
      </c>
      <c r="D219">
        <v>36</v>
      </c>
      <c r="E219" t="s">
        <v>110</v>
      </c>
      <c r="F219">
        <v>34</v>
      </c>
      <c r="G219">
        <v>0</v>
      </c>
      <c r="H219">
        <v>18</v>
      </c>
      <c r="I219">
        <v>1.6</v>
      </c>
      <c r="J219">
        <v>4.0999999999999996</v>
      </c>
      <c r="K219">
        <v>0.39600000000000002</v>
      </c>
      <c r="L219">
        <v>1</v>
      </c>
      <c r="M219">
        <v>2.7</v>
      </c>
      <c r="N219">
        <v>0.38500000000000001</v>
      </c>
      <c r="O219">
        <v>0.6</v>
      </c>
      <c r="P219">
        <v>1.4</v>
      </c>
      <c r="Q219">
        <v>0.41699999999999998</v>
      </c>
      <c r="R219">
        <v>0.52200000000000002</v>
      </c>
      <c r="S219">
        <v>0.5</v>
      </c>
      <c r="T219">
        <v>0.6</v>
      </c>
      <c r="U219">
        <v>0.85</v>
      </c>
      <c r="V219">
        <v>0.4</v>
      </c>
      <c r="W219">
        <v>2.1</v>
      </c>
      <c r="X219">
        <v>2.6</v>
      </c>
      <c r="Y219">
        <v>3.1</v>
      </c>
      <c r="Z219">
        <v>0.7</v>
      </c>
      <c r="AA219">
        <v>0.1</v>
      </c>
      <c r="AB219">
        <v>1</v>
      </c>
      <c r="AC219">
        <v>1.6</v>
      </c>
      <c r="AD219">
        <v>4.8</v>
      </c>
    </row>
    <row r="220" spans="1:30" ht="15.75" customHeight="1" x14ac:dyDescent="0.2">
      <c r="A220">
        <v>219</v>
      </c>
      <c r="B220" t="s">
        <v>341</v>
      </c>
      <c r="C220" t="s">
        <v>112</v>
      </c>
      <c r="D220">
        <v>26</v>
      </c>
      <c r="E220" t="s">
        <v>104</v>
      </c>
      <c r="F220">
        <v>44</v>
      </c>
      <c r="G220">
        <v>44</v>
      </c>
      <c r="H220">
        <v>33.1</v>
      </c>
      <c r="I220">
        <v>8</v>
      </c>
      <c r="J220">
        <v>16.399999999999999</v>
      </c>
      <c r="K220">
        <v>0.48799999999999999</v>
      </c>
      <c r="L220">
        <v>1.3</v>
      </c>
      <c r="M220">
        <v>3.8</v>
      </c>
      <c r="N220">
        <v>0.34899999999999998</v>
      </c>
      <c r="O220">
        <v>6.7</v>
      </c>
      <c r="P220">
        <v>12.5</v>
      </c>
      <c r="Q220">
        <v>0.53100000000000003</v>
      </c>
      <c r="R220">
        <v>0.52900000000000003</v>
      </c>
      <c r="S220">
        <v>4.0999999999999996</v>
      </c>
      <c r="T220">
        <v>5.2</v>
      </c>
      <c r="U220">
        <v>0.80200000000000005</v>
      </c>
      <c r="V220">
        <v>0.7</v>
      </c>
      <c r="W220">
        <v>4.3</v>
      </c>
      <c r="X220">
        <v>5</v>
      </c>
      <c r="Y220">
        <v>5.6</v>
      </c>
      <c r="Z220">
        <v>0.8</v>
      </c>
      <c r="AA220">
        <v>0.5</v>
      </c>
      <c r="AB220">
        <v>2.5</v>
      </c>
      <c r="AC220">
        <v>2.2000000000000002</v>
      </c>
      <c r="AD220">
        <v>21.5</v>
      </c>
    </row>
    <row r="221" spans="1:30" ht="15.75" customHeight="1" x14ac:dyDescent="0.2">
      <c r="A221">
        <v>220</v>
      </c>
      <c r="B221" t="s">
        <v>342</v>
      </c>
      <c r="C221" t="s">
        <v>92</v>
      </c>
      <c r="D221">
        <v>31</v>
      </c>
      <c r="E221" t="s">
        <v>183</v>
      </c>
      <c r="F221">
        <v>27</v>
      </c>
      <c r="G221">
        <v>27</v>
      </c>
      <c r="H221">
        <v>33.299999999999997</v>
      </c>
      <c r="I221">
        <v>9.3000000000000007</v>
      </c>
      <c r="J221">
        <v>19.600000000000001</v>
      </c>
      <c r="K221">
        <v>0.47199999999999998</v>
      </c>
      <c r="L221">
        <v>2.9</v>
      </c>
      <c r="M221">
        <v>7</v>
      </c>
      <c r="N221">
        <v>0.41099999999999998</v>
      </c>
      <c r="O221">
        <v>6.4</v>
      </c>
      <c r="P221">
        <v>12.6</v>
      </c>
      <c r="Q221">
        <v>0.50600000000000001</v>
      </c>
      <c r="R221">
        <v>0.54500000000000004</v>
      </c>
      <c r="S221">
        <v>3.8</v>
      </c>
      <c r="T221">
        <v>4.2</v>
      </c>
      <c r="U221">
        <v>0.89500000000000002</v>
      </c>
      <c r="V221">
        <v>0.8</v>
      </c>
      <c r="W221">
        <v>4.3</v>
      </c>
      <c r="X221">
        <v>5.0999999999999996</v>
      </c>
      <c r="Y221">
        <v>5.3</v>
      </c>
      <c r="Z221">
        <v>1.3</v>
      </c>
      <c r="AA221">
        <v>0.4</v>
      </c>
      <c r="AB221">
        <v>1.6</v>
      </c>
      <c r="AC221">
        <v>1.9</v>
      </c>
      <c r="AD221">
        <v>25.2</v>
      </c>
    </row>
    <row r="222" spans="1:30" ht="15.75" customHeight="1" x14ac:dyDescent="0.2">
      <c r="A222">
        <v>221</v>
      </c>
      <c r="B222" t="s">
        <v>343</v>
      </c>
      <c r="C222" t="s">
        <v>84</v>
      </c>
      <c r="D222">
        <v>26</v>
      </c>
      <c r="E222" t="s">
        <v>110</v>
      </c>
      <c r="F222">
        <v>30</v>
      </c>
      <c r="G222">
        <v>1</v>
      </c>
      <c r="H222">
        <v>14.1</v>
      </c>
      <c r="I222">
        <v>2.2999999999999998</v>
      </c>
      <c r="J222">
        <v>4.8</v>
      </c>
      <c r="K222">
        <v>0.47199999999999998</v>
      </c>
      <c r="L222">
        <v>0.5</v>
      </c>
      <c r="M222">
        <v>1.9</v>
      </c>
      <c r="N222">
        <v>0.28100000000000003</v>
      </c>
      <c r="O222">
        <v>1.7</v>
      </c>
      <c r="P222">
        <v>2.9</v>
      </c>
      <c r="Q222">
        <v>0.59799999999999998</v>
      </c>
      <c r="R222">
        <v>0.52800000000000002</v>
      </c>
      <c r="S222">
        <v>1.2</v>
      </c>
      <c r="T222">
        <v>1.6</v>
      </c>
      <c r="U222">
        <v>0.77100000000000002</v>
      </c>
      <c r="V222">
        <v>1.1000000000000001</v>
      </c>
      <c r="W222">
        <v>2.7</v>
      </c>
      <c r="X222">
        <v>3.8</v>
      </c>
      <c r="Y222">
        <v>0.4</v>
      </c>
      <c r="Z222">
        <v>0.7</v>
      </c>
      <c r="AA222">
        <v>1.2</v>
      </c>
      <c r="AB222">
        <v>0.5</v>
      </c>
      <c r="AC222">
        <v>1.2</v>
      </c>
      <c r="AD222">
        <v>6.3</v>
      </c>
    </row>
    <row r="223" spans="1:30" ht="15.75" customHeight="1" x14ac:dyDescent="0.2">
      <c r="A223">
        <v>222</v>
      </c>
      <c r="B223" t="s">
        <v>344</v>
      </c>
      <c r="C223" t="s">
        <v>92</v>
      </c>
      <c r="D223">
        <v>21</v>
      </c>
      <c r="E223" t="s">
        <v>159</v>
      </c>
      <c r="F223">
        <v>43</v>
      </c>
      <c r="G223">
        <v>27</v>
      </c>
      <c r="H223">
        <v>26.7</v>
      </c>
      <c r="I223">
        <v>5</v>
      </c>
      <c r="J223">
        <v>11.1</v>
      </c>
      <c r="K223">
        <v>0.45200000000000001</v>
      </c>
      <c r="L223">
        <v>1.3</v>
      </c>
      <c r="M223">
        <v>4</v>
      </c>
      <c r="N223">
        <v>0.33300000000000002</v>
      </c>
      <c r="O223">
        <v>3.7</v>
      </c>
      <c r="P223">
        <v>7.1</v>
      </c>
      <c r="Q223">
        <v>0.52</v>
      </c>
      <c r="R223">
        <v>0.51300000000000001</v>
      </c>
      <c r="S223">
        <v>2.9</v>
      </c>
      <c r="T223">
        <v>4</v>
      </c>
      <c r="U223">
        <v>0.72099999999999997</v>
      </c>
      <c r="V223">
        <v>1.3</v>
      </c>
      <c r="W223">
        <v>2.4</v>
      </c>
      <c r="X223">
        <v>3.8</v>
      </c>
      <c r="Y223">
        <v>3.7</v>
      </c>
      <c r="Z223">
        <v>0.7</v>
      </c>
      <c r="AA223">
        <v>0.6</v>
      </c>
      <c r="AB223">
        <v>2.2999999999999998</v>
      </c>
      <c r="AC223">
        <v>2.8</v>
      </c>
      <c r="AD223">
        <v>14.3</v>
      </c>
    </row>
    <row r="224" spans="1:30" ht="15.75" customHeight="1" x14ac:dyDescent="0.2">
      <c r="A224">
        <v>223</v>
      </c>
      <c r="B224" t="s">
        <v>345</v>
      </c>
      <c r="C224" t="s">
        <v>92</v>
      </c>
      <c r="D224">
        <v>22</v>
      </c>
      <c r="E224" t="s">
        <v>107</v>
      </c>
      <c r="F224">
        <v>39</v>
      </c>
      <c r="G224">
        <v>8</v>
      </c>
      <c r="H224">
        <v>11.5</v>
      </c>
      <c r="I224">
        <v>1.1000000000000001</v>
      </c>
      <c r="J224">
        <v>2</v>
      </c>
      <c r="K224">
        <v>0.55100000000000005</v>
      </c>
      <c r="L224">
        <v>0.4</v>
      </c>
      <c r="M224">
        <v>0.9</v>
      </c>
      <c r="N224">
        <v>0.38900000000000001</v>
      </c>
      <c r="O224">
        <v>0.7</v>
      </c>
      <c r="P224">
        <v>1.1000000000000001</v>
      </c>
      <c r="Q224">
        <v>0.69</v>
      </c>
      <c r="R224">
        <v>0.64100000000000001</v>
      </c>
      <c r="S224">
        <v>0.2</v>
      </c>
      <c r="T224">
        <v>0.2</v>
      </c>
      <c r="U224">
        <v>0.88900000000000001</v>
      </c>
      <c r="V224">
        <v>0.9</v>
      </c>
      <c r="W224">
        <v>1.3</v>
      </c>
      <c r="X224">
        <v>2.2000000000000002</v>
      </c>
      <c r="Y224">
        <v>0.9</v>
      </c>
      <c r="Z224">
        <v>0.3</v>
      </c>
      <c r="AA224">
        <v>0.1</v>
      </c>
      <c r="AB224">
        <v>0.5</v>
      </c>
      <c r="AC224">
        <v>1.9</v>
      </c>
      <c r="AD224">
        <v>2.8</v>
      </c>
    </row>
    <row r="225" spans="1:30" ht="15.75" customHeight="1" x14ac:dyDescent="0.2">
      <c r="A225">
        <v>224</v>
      </c>
      <c r="B225" t="s">
        <v>346</v>
      </c>
      <c r="C225" t="s">
        <v>84</v>
      </c>
      <c r="D225">
        <v>19</v>
      </c>
      <c r="E225" t="s">
        <v>95</v>
      </c>
      <c r="F225">
        <v>15</v>
      </c>
      <c r="G225">
        <v>0</v>
      </c>
      <c r="H225">
        <v>15.5</v>
      </c>
      <c r="I225">
        <v>2.7</v>
      </c>
      <c r="J225">
        <v>5.7</v>
      </c>
      <c r="K225">
        <v>0.48199999999999998</v>
      </c>
      <c r="L225">
        <v>1.4</v>
      </c>
      <c r="M225">
        <v>3.1</v>
      </c>
      <c r="N225">
        <v>0.45700000000000002</v>
      </c>
      <c r="O225">
        <v>1.3</v>
      </c>
      <c r="P225">
        <v>2.6</v>
      </c>
      <c r="Q225">
        <v>0.51300000000000001</v>
      </c>
      <c r="R225">
        <v>0.60599999999999998</v>
      </c>
      <c r="S225">
        <v>1.5</v>
      </c>
      <c r="T225">
        <v>2</v>
      </c>
      <c r="U225">
        <v>0.73299999999999998</v>
      </c>
      <c r="V225">
        <v>0.7</v>
      </c>
      <c r="W225">
        <v>2.1</v>
      </c>
      <c r="X225">
        <v>2.9</v>
      </c>
      <c r="Y225">
        <v>0.7</v>
      </c>
      <c r="Z225">
        <v>0.4</v>
      </c>
      <c r="AA225">
        <v>0.5</v>
      </c>
      <c r="AB225">
        <v>0.6</v>
      </c>
      <c r="AC225">
        <v>1</v>
      </c>
      <c r="AD225">
        <v>8.3000000000000007</v>
      </c>
    </row>
    <row r="226" spans="1:30" ht="15.75" customHeight="1" x14ac:dyDescent="0.2">
      <c r="A226">
        <v>225</v>
      </c>
      <c r="B226" t="s">
        <v>347</v>
      </c>
      <c r="C226" t="s">
        <v>29</v>
      </c>
      <c r="D226">
        <v>22</v>
      </c>
      <c r="E226" t="s">
        <v>186</v>
      </c>
      <c r="F226">
        <v>36</v>
      </c>
      <c r="G226">
        <v>1</v>
      </c>
      <c r="H226">
        <v>13.4</v>
      </c>
      <c r="I226">
        <v>2.8</v>
      </c>
      <c r="J226">
        <v>4.0999999999999996</v>
      </c>
      <c r="K226">
        <v>0.66400000000000003</v>
      </c>
      <c r="L226">
        <v>0</v>
      </c>
      <c r="M226">
        <v>0.1</v>
      </c>
      <c r="N226">
        <v>0</v>
      </c>
      <c r="O226">
        <v>2.8</v>
      </c>
      <c r="P226">
        <v>4.0999999999999996</v>
      </c>
      <c r="Q226">
        <v>0.67800000000000005</v>
      </c>
      <c r="R226">
        <v>0.66400000000000003</v>
      </c>
      <c r="S226">
        <v>1.3</v>
      </c>
      <c r="T226">
        <v>1.8</v>
      </c>
      <c r="U226">
        <v>0.69699999999999995</v>
      </c>
      <c r="V226">
        <v>1.5</v>
      </c>
      <c r="W226">
        <v>2.6</v>
      </c>
      <c r="X226">
        <v>4.0999999999999996</v>
      </c>
      <c r="Y226">
        <v>0.9</v>
      </c>
      <c r="Z226">
        <v>0.6</v>
      </c>
      <c r="AA226">
        <v>1.2</v>
      </c>
      <c r="AB226">
        <v>0.7</v>
      </c>
      <c r="AC226">
        <v>2.8</v>
      </c>
      <c r="AD226">
        <v>6.8</v>
      </c>
    </row>
    <row r="227" spans="1:30" ht="15.75" customHeight="1" x14ac:dyDescent="0.2">
      <c r="A227">
        <v>226</v>
      </c>
      <c r="B227" t="s">
        <v>348</v>
      </c>
      <c r="C227" t="s">
        <v>29</v>
      </c>
      <c r="D227">
        <v>24</v>
      </c>
      <c r="E227" t="s">
        <v>95</v>
      </c>
      <c r="F227">
        <v>45</v>
      </c>
      <c r="G227">
        <v>45</v>
      </c>
      <c r="H227">
        <v>31.7</v>
      </c>
      <c r="I227">
        <v>7.5</v>
      </c>
      <c r="J227">
        <v>16.8</v>
      </c>
      <c r="K227">
        <v>0.44600000000000001</v>
      </c>
      <c r="L227">
        <v>1.7</v>
      </c>
      <c r="M227">
        <v>5.4</v>
      </c>
      <c r="N227">
        <v>0.315</v>
      </c>
      <c r="O227">
        <v>5.8</v>
      </c>
      <c r="P227">
        <v>11.4</v>
      </c>
      <c r="Q227">
        <v>0.50800000000000001</v>
      </c>
      <c r="R227">
        <v>0.497</v>
      </c>
      <c r="S227">
        <v>5.2</v>
      </c>
      <c r="T227">
        <v>6.3</v>
      </c>
      <c r="U227">
        <v>0.83399999999999996</v>
      </c>
      <c r="V227">
        <v>1.3</v>
      </c>
      <c r="W227">
        <v>4.4000000000000004</v>
      </c>
      <c r="X227">
        <v>5.6</v>
      </c>
      <c r="Y227">
        <v>2</v>
      </c>
      <c r="Z227">
        <v>1</v>
      </c>
      <c r="AA227">
        <v>1.6</v>
      </c>
      <c r="AB227">
        <v>2.2000000000000002</v>
      </c>
      <c r="AC227">
        <v>3.5</v>
      </c>
      <c r="AD227">
        <v>21.9</v>
      </c>
    </row>
    <row r="228" spans="1:30" ht="15.75" customHeight="1" x14ac:dyDescent="0.2">
      <c r="A228">
        <v>227</v>
      </c>
      <c r="B228" t="s">
        <v>349</v>
      </c>
      <c r="C228" t="s">
        <v>103</v>
      </c>
      <c r="D228">
        <v>33</v>
      </c>
      <c r="E228" t="s">
        <v>170</v>
      </c>
      <c r="F228">
        <v>49</v>
      </c>
      <c r="G228">
        <v>14</v>
      </c>
      <c r="H228">
        <v>23.1</v>
      </c>
      <c r="I228">
        <v>4.4000000000000004</v>
      </c>
      <c r="J228">
        <v>9.6</v>
      </c>
      <c r="K228">
        <v>0.45900000000000002</v>
      </c>
      <c r="L228">
        <v>1.3</v>
      </c>
      <c r="M228">
        <v>3.6</v>
      </c>
      <c r="N228">
        <v>0.379</v>
      </c>
      <c r="O228">
        <v>3</v>
      </c>
      <c r="P228">
        <v>6</v>
      </c>
      <c r="Q228">
        <v>0.50700000000000001</v>
      </c>
      <c r="R228">
        <v>0.53</v>
      </c>
      <c r="S228">
        <v>1</v>
      </c>
      <c r="T228">
        <v>1.3</v>
      </c>
      <c r="U228">
        <v>0.77400000000000002</v>
      </c>
      <c r="V228">
        <v>0.4</v>
      </c>
      <c r="W228">
        <v>1.7</v>
      </c>
      <c r="X228">
        <v>2.1</v>
      </c>
      <c r="Y228">
        <v>4</v>
      </c>
      <c r="Z228">
        <v>0.6</v>
      </c>
      <c r="AA228">
        <v>0.2</v>
      </c>
      <c r="AB228">
        <v>1.4</v>
      </c>
      <c r="AC228">
        <v>1.9</v>
      </c>
      <c r="AD228">
        <v>11.1</v>
      </c>
    </row>
    <row r="229" spans="1:30" ht="15.75" customHeight="1" x14ac:dyDescent="0.2">
      <c r="A229">
        <v>228</v>
      </c>
      <c r="B229" t="s">
        <v>350</v>
      </c>
      <c r="C229" t="s">
        <v>84</v>
      </c>
      <c r="D229">
        <v>23</v>
      </c>
      <c r="E229" t="s">
        <v>227</v>
      </c>
      <c r="F229">
        <v>33</v>
      </c>
      <c r="G229">
        <v>3</v>
      </c>
      <c r="H229">
        <v>14.1</v>
      </c>
      <c r="I229">
        <v>2.9</v>
      </c>
      <c r="J229">
        <v>4.2</v>
      </c>
      <c r="K229">
        <v>0.68300000000000005</v>
      </c>
      <c r="L229">
        <v>0</v>
      </c>
      <c r="M229">
        <v>0</v>
      </c>
      <c r="O229">
        <v>2.9</v>
      </c>
      <c r="P229">
        <v>4.2</v>
      </c>
      <c r="Q229">
        <v>0.68300000000000005</v>
      </c>
      <c r="R229">
        <v>0.68300000000000005</v>
      </c>
      <c r="S229">
        <v>1</v>
      </c>
      <c r="T229">
        <v>1.8</v>
      </c>
      <c r="U229">
        <v>0.56699999999999995</v>
      </c>
      <c r="V229">
        <v>1.7</v>
      </c>
      <c r="W229">
        <v>2.6</v>
      </c>
      <c r="X229">
        <v>4.2</v>
      </c>
      <c r="Y229">
        <v>1</v>
      </c>
      <c r="Z229">
        <v>0.4</v>
      </c>
      <c r="AA229">
        <v>0.8</v>
      </c>
      <c r="AB229">
        <v>0.7</v>
      </c>
      <c r="AC229">
        <v>1.6</v>
      </c>
      <c r="AD229">
        <v>6.8</v>
      </c>
    </row>
    <row r="230" spans="1:30" ht="15.75" customHeight="1" x14ac:dyDescent="0.2">
      <c r="A230">
        <v>229</v>
      </c>
      <c r="B230" t="s">
        <v>351</v>
      </c>
      <c r="C230" t="s">
        <v>84</v>
      </c>
      <c r="D230">
        <v>39</v>
      </c>
      <c r="E230" t="s">
        <v>205</v>
      </c>
      <c r="F230">
        <v>44</v>
      </c>
      <c r="G230">
        <v>44</v>
      </c>
      <c r="H230">
        <v>34.700000000000003</v>
      </c>
      <c r="I230">
        <v>9.3000000000000007</v>
      </c>
      <c r="J230">
        <v>17.899999999999999</v>
      </c>
      <c r="K230">
        <v>0.52</v>
      </c>
      <c r="L230">
        <v>2.2000000000000002</v>
      </c>
      <c r="M230">
        <v>5.4</v>
      </c>
      <c r="N230">
        <v>0.39700000000000002</v>
      </c>
      <c r="O230">
        <v>7.2</v>
      </c>
      <c r="P230">
        <v>12.5</v>
      </c>
      <c r="Q230">
        <v>0.57399999999999995</v>
      </c>
      <c r="R230">
        <v>0.58099999999999996</v>
      </c>
      <c r="S230">
        <v>4.0999999999999996</v>
      </c>
      <c r="T230">
        <v>5.6</v>
      </c>
      <c r="U230">
        <v>0.72599999999999998</v>
      </c>
      <c r="V230">
        <v>0.9</v>
      </c>
      <c r="W230">
        <v>6.5</v>
      </c>
      <c r="X230">
        <v>7.5</v>
      </c>
      <c r="Y230">
        <v>7.7</v>
      </c>
      <c r="Z230">
        <v>1.3</v>
      </c>
      <c r="AA230">
        <v>0.6</v>
      </c>
      <c r="AB230">
        <v>3.3</v>
      </c>
      <c r="AC230">
        <v>1.2</v>
      </c>
      <c r="AD230">
        <v>24.9</v>
      </c>
    </row>
    <row r="231" spans="1:30" ht="15.75" customHeight="1" x14ac:dyDescent="0.2">
      <c r="A231">
        <v>230</v>
      </c>
      <c r="B231" t="s">
        <v>352</v>
      </c>
      <c r="C231" t="s">
        <v>112</v>
      </c>
      <c r="D231">
        <v>22</v>
      </c>
      <c r="E231" t="s">
        <v>90</v>
      </c>
      <c r="F231">
        <v>42</v>
      </c>
      <c r="G231">
        <v>15</v>
      </c>
      <c r="H231">
        <v>29.8</v>
      </c>
      <c r="I231">
        <v>5.0999999999999996</v>
      </c>
      <c r="J231">
        <v>10.3</v>
      </c>
      <c r="K231">
        <v>0.501</v>
      </c>
      <c r="L231">
        <v>1</v>
      </c>
      <c r="M231">
        <v>2.9</v>
      </c>
      <c r="N231">
        <v>0.34100000000000003</v>
      </c>
      <c r="O231">
        <v>4.0999999999999996</v>
      </c>
      <c r="P231">
        <v>7.3</v>
      </c>
      <c r="Q231">
        <v>0.56499999999999995</v>
      </c>
      <c r="R231">
        <v>0.55000000000000004</v>
      </c>
      <c r="S231">
        <v>2.1</v>
      </c>
      <c r="T231">
        <v>2.5</v>
      </c>
      <c r="U231">
        <v>0.84</v>
      </c>
      <c r="V231">
        <v>1.2</v>
      </c>
      <c r="W231">
        <v>2.6</v>
      </c>
      <c r="X231">
        <v>3.8</v>
      </c>
      <c r="Y231">
        <v>2.6</v>
      </c>
      <c r="Z231">
        <v>1.1000000000000001</v>
      </c>
      <c r="AA231">
        <v>0.3</v>
      </c>
      <c r="AB231">
        <v>1.7</v>
      </c>
      <c r="AC231">
        <v>2.5</v>
      </c>
      <c r="AD231">
        <v>13.4</v>
      </c>
    </row>
    <row r="232" spans="1:30" ht="15.75" customHeight="1" x14ac:dyDescent="0.2">
      <c r="A232">
        <v>231</v>
      </c>
      <c r="B232" t="s">
        <v>353</v>
      </c>
      <c r="C232" t="s">
        <v>92</v>
      </c>
      <c r="D232">
        <v>26</v>
      </c>
      <c r="E232" t="s">
        <v>114</v>
      </c>
      <c r="F232">
        <v>10</v>
      </c>
      <c r="G232">
        <v>0</v>
      </c>
      <c r="H232">
        <v>3</v>
      </c>
      <c r="I232">
        <v>0.5</v>
      </c>
      <c r="J232">
        <v>1.2</v>
      </c>
      <c r="K232">
        <v>0.41699999999999998</v>
      </c>
      <c r="L232">
        <v>0.1</v>
      </c>
      <c r="M232">
        <v>0.5</v>
      </c>
      <c r="N232">
        <v>0.2</v>
      </c>
      <c r="O232">
        <v>0.4</v>
      </c>
      <c r="P232">
        <v>0.7</v>
      </c>
      <c r="Q232">
        <v>0.57099999999999995</v>
      </c>
      <c r="R232">
        <v>0.45800000000000002</v>
      </c>
      <c r="S232">
        <v>0</v>
      </c>
      <c r="T232">
        <v>0.2</v>
      </c>
      <c r="U232">
        <v>0</v>
      </c>
      <c r="V232">
        <v>0</v>
      </c>
      <c r="W232">
        <v>0.5</v>
      </c>
      <c r="X232">
        <v>0.5</v>
      </c>
      <c r="Y232">
        <v>0.2</v>
      </c>
      <c r="Z232">
        <v>0</v>
      </c>
      <c r="AA232">
        <v>0</v>
      </c>
      <c r="AB232">
        <v>0.1</v>
      </c>
      <c r="AC232">
        <v>0.2</v>
      </c>
      <c r="AD232">
        <v>1.1000000000000001</v>
      </c>
    </row>
    <row r="233" spans="1:30" ht="15.75" customHeight="1" x14ac:dyDescent="0.2">
      <c r="A233">
        <v>232</v>
      </c>
      <c r="B233" t="s">
        <v>354</v>
      </c>
      <c r="C233" t="s">
        <v>29</v>
      </c>
      <c r="D233">
        <v>24</v>
      </c>
      <c r="E233" t="s">
        <v>116</v>
      </c>
      <c r="F233">
        <v>2</v>
      </c>
      <c r="G233">
        <v>0</v>
      </c>
      <c r="H233">
        <v>0.5</v>
      </c>
      <c r="I233">
        <v>0</v>
      </c>
      <c r="J233">
        <v>0</v>
      </c>
      <c r="L233">
        <v>0</v>
      </c>
      <c r="M233">
        <v>0</v>
      </c>
      <c r="O233">
        <v>0</v>
      </c>
      <c r="P233">
        <v>0</v>
      </c>
      <c r="S233">
        <v>0</v>
      </c>
      <c r="T233">
        <v>0</v>
      </c>
      <c r="V233">
        <v>0</v>
      </c>
      <c r="W233">
        <v>0.5</v>
      </c>
      <c r="X233">
        <v>0.5</v>
      </c>
      <c r="Y233">
        <v>0</v>
      </c>
      <c r="Z233">
        <v>0</v>
      </c>
      <c r="AA233">
        <v>0</v>
      </c>
      <c r="AB233">
        <v>0.5</v>
      </c>
      <c r="AC233">
        <v>0</v>
      </c>
      <c r="AD233">
        <v>0</v>
      </c>
    </row>
    <row r="234" spans="1:30" ht="15.75" customHeight="1" x14ac:dyDescent="0.2">
      <c r="A234">
        <v>233</v>
      </c>
      <c r="B234" t="s">
        <v>355</v>
      </c>
      <c r="C234" t="s">
        <v>92</v>
      </c>
      <c r="D234">
        <v>26</v>
      </c>
      <c r="E234" t="s">
        <v>101</v>
      </c>
      <c r="F234">
        <v>2</v>
      </c>
      <c r="G234">
        <v>0</v>
      </c>
      <c r="H234">
        <v>7.5</v>
      </c>
      <c r="I234">
        <v>1</v>
      </c>
      <c r="J234">
        <v>2</v>
      </c>
      <c r="K234">
        <v>0.5</v>
      </c>
      <c r="L234">
        <v>0</v>
      </c>
      <c r="M234">
        <v>0.5</v>
      </c>
      <c r="N234">
        <v>0</v>
      </c>
      <c r="O234">
        <v>1</v>
      </c>
      <c r="P234">
        <v>1.5</v>
      </c>
      <c r="Q234">
        <v>0.66700000000000004</v>
      </c>
      <c r="R234">
        <v>0.5</v>
      </c>
      <c r="S234">
        <v>0</v>
      </c>
      <c r="T234">
        <v>0</v>
      </c>
      <c r="V234">
        <v>0.5</v>
      </c>
      <c r="W234">
        <v>0</v>
      </c>
      <c r="X234">
        <v>0.5</v>
      </c>
      <c r="Y234">
        <v>1.5</v>
      </c>
      <c r="Z234">
        <v>0</v>
      </c>
      <c r="AA234">
        <v>0</v>
      </c>
      <c r="AB234">
        <v>0.5</v>
      </c>
      <c r="AC234">
        <v>1</v>
      </c>
      <c r="AD234">
        <v>2</v>
      </c>
    </row>
    <row r="235" spans="1:30" ht="15.75" customHeight="1" x14ac:dyDescent="0.2">
      <c r="A235">
        <v>234</v>
      </c>
      <c r="B235" t="s">
        <v>356</v>
      </c>
      <c r="C235" t="s">
        <v>92</v>
      </c>
      <c r="D235">
        <v>24</v>
      </c>
      <c r="E235" t="s">
        <v>147</v>
      </c>
      <c r="F235">
        <v>47</v>
      </c>
      <c r="G235">
        <v>0</v>
      </c>
      <c r="H235">
        <v>18.8</v>
      </c>
      <c r="I235">
        <v>3</v>
      </c>
      <c r="J235">
        <v>6.4</v>
      </c>
      <c r="K235">
        <v>0.46200000000000002</v>
      </c>
      <c r="L235">
        <v>2</v>
      </c>
      <c r="M235">
        <v>4.8</v>
      </c>
      <c r="N235">
        <v>0.42399999999999999</v>
      </c>
      <c r="O235">
        <v>0.9</v>
      </c>
      <c r="P235">
        <v>1.6</v>
      </c>
      <c r="Q235">
        <v>0.57099999999999995</v>
      </c>
      <c r="R235">
        <v>0.62</v>
      </c>
      <c r="S235">
        <v>0.7</v>
      </c>
      <c r="T235">
        <v>0.8</v>
      </c>
      <c r="U235">
        <v>0.84199999999999997</v>
      </c>
      <c r="V235">
        <v>0.4</v>
      </c>
      <c r="W235">
        <v>2</v>
      </c>
      <c r="X235">
        <v>2.4</v>
      </c>
      <c r="Y235">
        <v>1.1000000000000001</v>
      </c>
      <c r="Z235">
        <v>0.6</v>
      </c>
      <c r="AA235">
        <v>0.3</v>
      </c>
      <c r="AB235">
        <v>0.6</v>
      </c>
      <c r="AC235">
        <v>1.2</v>
      </c>
      <c r="AD235">
        <v>8.6</v>
      </c>
    </row>
    <row r="236" spans="1:30" ht="15.75" customHeight="1" x14ac:dyDescent="0.2">
      <c r="A236">
        <v>235</v>
      </c>
      <c r="B236" t="s">
        <v>357</v>
      </c>
      <c r="C236" t="s">
        <v>84</v>
      </c>
      <c r="D236">
        <v>27</v>
      </c>
      <c r="E236" t="s">
        <v>172</v>
      </c>
      <c r="F236">
        <v>38</v>
      </c>
      <c r="G236">
        <v>38</v>
      </c>
      <c r="H236">
        <v>28.4</v>
      </c>
      <c r="I236">
        <v>5.2</v>
      </c>
      <c r="J236">
        <v>11.3</v>
      </c>
      <c r="K236">
        <v>0.45700000000000002</v>
      </c>
      <c r="L236">
        <v>2.5</v>
      </c>
      <c r="M236">
        <v>6.1</v>
      </c>
      <c r="N236">
        <v>0.40500000000000003</v>
      </c>
      <c r="O236">
        <v>2.7</v>
      </c>
      <c r="P236">
        <v>5.2</v>
      </c>
      <c r="Q236">
        <v>0.51800000000000002</v>
      </c>
      <c r="R236">
        <v>0.56599999999999995</v>
      </c>
      <c r="S236">
        <v>1.2</v>
      </c>
      <c r="T236">
        <v>1.6</v>
      </c>
      <c r="U236">
        <v>0.73799999999999999</v>
      </c>
      <c r="V236">
        <v>1.1000000000000001</v>
      </c>
      <c r="W236">
        <v>3.5</v>
      </c>
      <c r="X236">
        <v>4.5999999999999996</v>
      </c>
      <c r="Y236">
        <v>2.6</v>
      </c>
      <c r="Z236">
        <v>0.8</v>
      </c>
      <c r="AA236">
        <v>0.2</v>
      </c>
      <c r="AB236">
        <v>0.9</v>
      </c>
      <c r="AC236">
        <v>1.9</v>
      </c>
      <c r="AD236">
        <v>14</v>
      </c>
    </row>
    <row r="237" spans="1:30" ht="15.75" customHeight="1" x14ac:dyDescent="0.2">
      <c r="A237">
        <v>236</v>
      </c>
      <c r="B237" t="s">
        <v>358</v>
      </c>
      <c r="C237" t="s">
        <v>112</v>
      </c>
      <c r="D237">
        <v>22</v>
      </c>
      <c r="E237" t="s">
        <v>150</v>
      </c>
      <c r="F237">
        <v>33</v>
      </c>
      <c r="G237">
        <v>30</v>
      </c>
      <c r="H237">
        <v>33</v>
      </c>
      <c r="I237">
        <v>6.2</v>
      </c>
      <c r="J237">
        <v>11.4</v>
      </c>
      <c r="K237">
        <v>0.54300000000000004</v>
      </c>
      <c r="L237">
        <v>1.2</v>
      </c>
      <c r="M237">
        <v>3.2</v>
      </c>
      <c r="N237">
        <v>0.371</v>
      </c>
      <c r="O237">
        <v>5</v>
      </c>
      <c r="P237">
        <v>8.1999999999999993</v>
      </c>
      <c r="Q237">
        <v>0.60899999999999999</v>
      </c>
      <c r="R237">
        <v>0.59399999999999997</v>
      </c>
      <c r="S237">
        <v>2</v>
      </c>
      <c r="T237">
        <v>2.7</v>
      </c>
      <c r="U237">
        <v>0.753</v>
      </c>
      <c r="V237">
        <v>1.2</v>
      </c>
      <c r="W237">
        <v>7.1</v>
      </c>
      <c r="X237">
        <v>8.3000000000000007</v>
      </c>
      <c r="Y237">
        <v>3.2</v>
      </c>
      <c r="Z237">
        <v>1.4</v>
      </c>
      <c r="AA237">
        <v>0.8</v>
      </c>
      <c r="AB237">
        <v>1.9</v>
      </c>
      <c r="AC237">
        <v>2.7</v>
      </c>
      <c r="AD237">
        <v>15.6</v>
      </c>
    </row>
    <row r="238" spans="1:30" ht="15.75" customHeight="1" x14ac:dyDescent="0.2">
      <c r="A238">
        <v>237</v>
      </c>
      <c r="B238" t="s">
        <v>359</v>
      </c>
      <c r="C238" t="s">
        <v>84</v>
      </c>
      <c r="D238">
        <v>36</v>
      </c>
      <c r="E238" t="s">
        <v>186</v>
      </c>
      <c r="F238">
        <v>5</v>
      </c>
      <c r="G238">
        <v>0</v>
      </c>
      <c r="H238">
        <v>4.8</v>
      </c>
      <c r="I238">
        <v>0.4</v>
      </c>
      <c r="J238">
        <v>1</v>
      </c>
      <c r="K238">
        <v>0.4</v>
      </c>
      <c r="L238">
        <v>0</v>
      </c>
      <c r="M238">
        <v>0.2</v>
      </c>
      <c r="N238">
        <v>0</v>
      </c>
      <c r="O238">
        <v>0.4</v>
      </c>
      <c r="P238">
        <v>0.8</v>
      </c>
      <c r="Q238">
        <v>0.5</v>
      </c>
      <c r="R238">
        <v>0.4</v>
      </c>
      <c r="S238">
        <v>0</v>
      </c>
      <c r="T238">
        <v>0</v>
      </c>
      <c r="V238">
        <v>0.2</v>
      </c>
      <c r="W238">
        <v>0.6</v>
      </c>
      <c r="X238">
        <v>0.8</v>
      </c>
      <c r="Y238">
        <v>1</v>
      </c>
      <c r="Z238">
        <v>0.8</v>
      </c>
      <c r="AA238">
        <v>0</v>
      </c>
      <c r="AB238">
        <v>0.4</v>
      </c>
      <c r="AC238">
        <v>0.8</v>
      </c>
      <c r="AD238">
        <v>0.8</v>
      </c>
    </row>
    <row r="239" spans="1:30" ht="15.75" customHeight="1" x14ac:dyDescent="0.2">
      <c r="A239">
        <v>238</v>
      </c>
      <c r="B239" t="s">
        <v>360</v>
      </c>
      <c r="C239" t="s">
        <v>112</v>
      </c>
      <c r="D239">
        <v>24</v>
      </c>
      <c r="E239" t="s">
        <v>133</v>
      </c>
      <c r="F239">
        <v>45</v>
      </c>
      <c r="G239">
        <v>26</v>
      </c>
      <c r="H239">
        <v>30.6</v>
      </c>
      <c r="I239">
        <v>6</v>
      </c>
      <c r="J239">
        <v>13.4</v>
      </c>
      <c r="K239">
        <v>0.45200000000000001</v>
      </c>
      <c r="L239">
        <v>1.8</v>
      </c>
      <c r="M239">
        <v>5.2</v>
      </c>
      <c r="N239">
        <v>0.33800000000000002</v>
      </c>
      <c r="O239">
        <v>4.3</v>
      </c>
      <c r="P239">
        <v>8.1999999999999993</v>
      </c>
      <c r="Q239">
        <v>0.52400000000000002</v>
      </c>
      <c r="R239">
        <v>0.51700000000000002</v>
      </c>
      <c r="S239">
        <v>2.8</v>
      </c>
      <c r="T239">
        <v>3.6</v>
      </c>
      <c r="U239">
        <v>0.77900000000000003</v>
      </c>
      <c r="V239">
        <v>1.4</v>
      </c>
      <c r="W239">
        <v>4.5</v>
      </c>
      <c r="X239">
        <v>5.9</v>
      </c>
      <c r="Y239">
        <v>3.3</v>
      </c>
      <c r="Z239">
        <v>0.9</v>
      </c>
      <c r="AA239">
        <v>0.3</v>
      </c>
      <c r="AB239">
        <v>1.6</v>
      </c>
      <c r="AC239">
        <v>2.4</v>
      </c>
      <c r="AD239">
        <v>16.7</v>
      </c>
    </row>
    <row r="240" spans="1:30" ht="15.75" customHeight="1" x14ac:dyDescent="0.2">
      <c r="A240">
        <v>239</v>
      </c>
      <c r="B240" t="s">
        <v>361</v>
      </c>
      <c r="C240" t="s">
        <v>92</v>
      </c>
      <c r="D240">
        <v>21</v>
      </c>
      <c r="E240" t="s">
        <v>172</v>
      </c>
      <c r="F240">
        <v>1</v>
      </c>
      <c r="G240">
        <v>0</v>
      </c>
      <c r="H240">
        <v>21</v>
      </c>
      <c r="I240">
        <v>3</v>
      </c>
      <c r="J240">
        <v>8</v>
      </c>
      <c r="K240">
        <v>0.375</v>
      </c>
      <c r="L240">
        <v>2</v>
      </c>
      <c r="M240">
        <v>4</v>
      </c>
      <c r="N240">
        <v>0.5</v>
      </c>
      <c r="O240">
        <v>1</v>
      </c>
      <c r="P240">
        <v>4</v>
      </c>
      <c r="Q240">
        <v>0.25</v>
      </c>
      <c r="R240">
        <v>0.5</v>
      </c>
      <c r="S240">
        <v>4</v>
      </c>
      <c r="T240">
        <v>4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12</v>
      </c>
    </row>
    <row r="241" spans="1:30" ht="15.75" customHeight="1" x14ac:dyDescent="0.2">
      <c r="A241">
        <v>240</v>
      </c>
      <c r="B241" t="s">
        <v>362</v>
      </c>
      <c r="C241" t="s">
        <v>112</v>
      </c>
      <c r="D241">
        <v>23</v>
      </c>
      <c r="E241" t="s">
        <v>147</v>
      </c>
      <c r="F241">
        <v>6</v>
      </c>
      <c r="G241">
        <v>0</v>
      </c>
      <c r="H241">
        <v>8</v>
      </c>
      <c r="I241">
        <v>0.7</v>
      </c>
      <c r="J241">
        <v>1.8</v>
      </c>
      <c r="K241">
        <v>0.36399999999999999</v>
      </c>
      <c r="L241">
        <v>0.2</v>
      </c>
      <c r="M241">
        <v>0.3</v>
      </c>
      <c r="N241">
        <v>0.5</v>
      </c>
      <c r="O241">
        <v>0.5</v>
      </c>
      <c r="P241">
        <v>1.5</v>
      </c>
      <c r="Q241">
        <v>0.33300000000000002</v>
      </c>
      <c r="R241">
        <v>0.40899999999999997</v>
      </c>
      <c r="S241">
        <v>0</v>
      </c>
      <c r="T241">
        <v>0</v>
      </c>
      <c r="V241">
        <v>0.5</v>
      </c>
      <c r="W241">
        <v>0.5</v>
      </c>
      <c r="X241">
        <v>1</v>
      </c>
      <c r="Y241">
        <v>0.7</v>
      </c>
      <c r="Z241">
        <v>0</v>
      </c>
      <c r="AA241">
        <v>0</v>
      </c>
      <c r="AB241">
        <v>0.5</v>
      </c>
      <c r="AC241">
        <v>0.5</v>
      </c>
      <c r="AD241">
        <v>1.5</v>
      </c>
    </row>
    <row r="242" spans="1:30" ht="15.75" customHeight="1" x14ac:dyDescent="0.2">
      <c r="A242">
        <v>241</v>
      </c>
      <c r="B242" t="s">
        <v>363</v>
      </c>
      <c r="C242" t="s">
        <v>29</v>
      </c>
      <c r="D242">
        <v>28</v>
      </c>
      <c r="E242" t="s">
        <v>170</v>
      </c>
      <c r="F242">
        <v>47</v>
      </c>
      <c r="G242">
        <v>47</v>
      </c>
      <c r="H242">
        <v>33.700000000000003</v>
      </c>
      <c r="I242">
        <v>10.199999999999999</v>
      </c>
      <c r="J242">
        <v>17.5</v>
      </c>
      <c r="K242">
        <v>0.58499999999999996</v>
      </c>
      <c r="L242">
        <v>1</v>
      </c>
      <c r="M242">
        <v>2.9</v>
      </c>
      <c r="N242">
        <v>0.35799999999999998</v>
      </c>
      <c r="O242">
        <v>9.1999999999999993</v>
      </c>
      <c r="P242">
        <v>14.6</v>
      </c>
      <c r="Q242">
        <v>0.63100000000000001</v>
      </c>
      <c r="R242">
        <v>0.61499999999999999</v>
      </c>
      <c r="S242">
        <v>4.8</v>
      </c>
      <c r="T242">
        <v>5.9</v>
      </c>
      <c r="U242">
        <v>0.81499999999999995</v>
      </c>
      <c r="V242">
        <v>3</v>
      </c>
      <c r="W242">
        <v>9.1</v>
      </c>
      <c r="X242">
        <v>12.1</v>
      </c>
      <c r="Y242">
        <v>9</v>
      </c>
      <c r="Z242">
        <v>1.2</v>
      </c>
      <c r="AA242">
        <v>0.9</v>
      </c>
      <c r="AB242">
        <v>2.9</v>
      </c>
      <c r="AC242">
        <v>2.6</v>
      </c>
      <c r="AD242">
        <v>26.3</v>
      </c>
    </row>
    <row r="243" spans="1:30" ht="15.75" customHeight="1" x14ac:dyDescent="0.2">
      <c r="A243">
        <v>242</v>
      </c>
      <c r="B243" t="s">
        <v>364</v>
      </c>
      <c r="C243" t="s">
        <v>92</v>
      </c>
      <c r="D243">
        <v>21</v>
      </c>
      <c r="E243" t="s">
        <v>135</v>
      </c>
      <c r="F243">
        <v>15</v>
      </c>
      <c r="G243">
        <v>0</v>
      </c>
      <c r="H243">
        <v>7.3</v>
      </c>
      <c r="I243">
        <v>1.1000000000000001</v>
      </c>
      <c r="J243">
        <v>2.8</v>
      </c>
      <c r="K243">
        <v>0.38100000000000001</v>
      </c>
      <c r="L243">
        <v>0.1</v>
      </c>
      <c r="M243">
        <v>0.9</v>
      </c>
      <c r="N243">
        <v>7.6999999999999999E-2</v>
      </c>
      <c r="O243">
        <v>1</v>
      </c>
      <c r="P243">
        <v>1.9</v>
      </c>
      <c r="Q243">
        <v>0.51700000000000002</v>
      </c>
      <c r="R243">
        <v>0.39300000000000002</v>
      </c>
      <c r="S243">
        <v>0.1</v>
      </c>
      <c r="T243">
        <v>0.2</v>
      </c>
      <c r="U243">
        <v>0.66700000000000004</v>
      </c>
      <c r="V243">
        <v>0.6</v>
      </c>
      <c r="W243">
        <v>0.8</v>
      </c>
      <c r="X243">
        <v>1.4</v>
      </c>
      <c r="Y243">
        <v>0.6</v>
      </c>
      <c r="Z243">
        <v>0.3</v>
      </c>
      <c r="AA243">
        <v>0.1</v>
      </c>
      <c r="AB243">
        <v>0.3</v>
      </c>
      <c r="AC243">
        <v>1</v>
      </c>
      <c r="AD243">
        <v>2.2999999999999998</v>
      </c>
    </row>
    <row r="244" spans="1:30" ht="15.75" customHeight="1" x14ac:dyDescent="0.2">
      <c r="A244">
        <v>243</v>
      </c>
      <c r="B244" t="s">
        <v>365</v>
      </c>
      <c r="C244" t="s">
        <v>29</v>
      </c>
      <c r="D244">
        <v>28</v>
      </c>
      <c r="E244" t="s">
        <v>101</v>
      </c>
      <c r="F244">
        <v>20</v>
      </c>
      <c r="G244">
        <v>0</v>
      </c>
      <c r="H244">
        <v>6.3</v>
      </c>
      <c r="I244">
        <v>0.8</v>
      </c>
      <c r="J244">
        <v>1.4</v>
      </c>
      <c r="K244">
        <v>0.53600000000000003</v>
      </c>
      <c r="L244">
        <v>0.1</v>
      </c>
      <c r="M244">
        <v>0.4</v>
      </c>
      <c r="N244">
        <v>0.28599999999999998</v>
      </c>
      <c r="O244">
        <v>0.7</v>
      </c>
      <c r="P244">
        <v>1.1000000000000001</v>
      </c>
      <c r="Q244">
        <v>0.61899999999999999</v>
      </c>
      <c r="R244">
        <v>0.57099999999999995</v>
      </c>
      <c r="S244">
        <v>0.4</v>
      </c>
      <c r="T244">
        <v>0.4</v>
      </c>
      <c r="U244">
        <v>0.875</v>
      </c>
      <c r="V244">
        <v>0.4</v>
      </c>
      <c r="W244">
        <v>0.9</v>
      </c>
      <c r="X244">
        <v>1.3</v>
      </c>
      <c r="Y244">
        <v>0.4</v>
      </c>
      <c r="Z244">
        <v>0.2</v>
      </c>
      <c r="AA244">
        <v>0.3</v>
      </c>
      <c r="AB244">
        <v>0.3</v>
      </c>
      <c r="AC244">
        <v>0.7</v>
      </c>
      <c r="AD244">
        <v>2</v>
      </c>
    </row>
    <row r="245" spans="1:30" ht="15.75" customHeight="1" x14ac:dyDescent="0.2">
      <c r="A245">
        <v>244</v>
      </c>
      <c r="B245" t="s">
        <v>366</v>
      </c>
      <c r="C245" t="s">
        <v>112</v>
      </c>
      <c r="D245">
        <v>26</v>
      </c>
      <c r="E245" t="s">
        <v>183</v>
      </c>
      <c r="F245">
        <v>43</v>
      </c>
      <c r="G245">
        <v>42</v>
      </c>
      <c r="H245">
        <v>25.8</v>
      </c>
      <c r="I245">
        <v>3.7</v>
      </c>
      <c r="J245">
        <v>7.7</v>
      </c>
      <c r="K245">
        <v>0.48599999999999999</v>
      </c>
      <c r="L245">
        <v>1.4</v>
      </c>
      <c r="M245">
        <v>3.9</v>
      </c>
      <c r="N245">
        <v>0.34899999999999998</v>
      </c>
      <c r="O245">
        <v>2.2999999999999998</v>
      </c>
      <c r="P245">
        <v>3.7</v>
      </c>
      <c r="Q245">
        <v>0.63100000000000001</v>
      </c>
      <c r="R245">
        <v>0.57599999999999996</v>
      </c>
      <c r="S245">
        <v>1.3</v>
      </c>
      <c r="T245">
        <v>1.8</v>
      </c>
      <c r="U245">
        <v>0.73699999999999999</v>
      </c>
      <c r="V245">
        <v>1.2</v>
      </c>
      <c r="W245">
        <v>2.4</v>
      </c>
      <c r="X245">
        <v>3.6</v>
      </c>
      <c r="Y245">
        <v>1</v>
      </c>
      <c r="Z245">
        <v>0.8</v>
      </c>
      <c r="AA245">
        <v>0.8</v>
      </c>
      <c r="AB245">
        <v>1</v>
      </c>
      <c r="AC245">
        <v>1.9</v>
      </c>
      <c r="AD245">
        <v>10.1</v>
      </c>
    </row>
    <row r="246" spans="1:30" ht="15.75" customHeight="1" x14ac:dyDescent="0.2">
      <c r="A246">
        <v>245</v>
      </c>
      <c r="B246" t="s">
        <v>367</v>
      </c>
      <c r="C246" t="s">
        <v>112</v>
      </c>
      <c r="D246">
        <v>25</v>
      </c>
      <c r="E246" t="s">
        <v>104</v>
      </c>
      <c r="F246">
        <v>44</v>
      </c>
      <c r="G246">
        <v>44</v>
      </c>
      <c r="H246">
        <v>28.5</v>
      </c>
      <c r="I246">
        <v>3.9</v>
      </c>
      <c r="J246">
        <v>7.9</v>
      </c>
      <c r="K246">
        <v>0.49399999999999999</v>
      </c>
      <c r="L246">
        <v>1.4</v>
      </c>
      <c r="M246">
        <v>3.5</v>
      </c>
      <c r="N246">
        <v>0.39600000000000002</v>
      </c>
      <c r="O246">
        <v>2.5</v>
      </c>
      <c r="P246">
        <v>4.4000000000000004</v>
      </c>
      <c r="Q246">
        <v>0.57299999999999995</v>
      </c>
      <c r="R246">
        <v>0.58199999999999996</v>
      </c>
      <c r="S246">
        <v>1.8</v>
      </c>
      <c r="T246">
        <v>2</v>
      </c>
      <c r="U246">
        <v>0.85599999999999998</v>
      </c>
      <c r="V246">
        <v>1.1000000000000001</v>
      </c>
      <c r="W246">
        <v>2.5</v>
      </c>
      <c r="X246">
        <v>3.6</v>
      </c>
      <c r="Y246">
        <v>2.5</v>
      </c>
      <c r="Z246">
        <v>1.1000000000000001</v>
      </c>
      <c r="AA246">
        <v>0.9</v>
      </c>
      <c r="AB246">
        <v>1.2</v>
      </c>
      <c r="AC246">
        <v>2.8</v>
      </c>
      <c r="AD246">
        <v>10.9</v>
      </c>
    </row>
    <row r="247" spans="1:30" ht="15.75" customHeight="1" x14ac:dyDescent="0.2">
      <c r="A247">
        <v>246</v>
      </c>
      <c r="B247" t="s">
        <v>368</v>
      </c>
      <c r="C247" t="s">
        <v>103</v>
      </c>
      <c r="D247">
        <v>24</v>
      </c>
      <c r="E247" t="s">
        <v>133</v>
      </c>
      <c r="F247">
        <v>43</v>
      </c>
      <c r="G247">
        <v>14</v>
      </c>
      <c r="H247">
        <v>25.7</v>
      </c>
      <c r="I247">
        <v>3.7</v>
      </c>
      <c r="J247">
        <v>7.5</v>
      </c>
      <c r="K247">
        <v>0.502</v>
      </c>
      <c r="L247">
        <v>0.7</v>
      </c>
      <c r="M247">
        <v>2.2000000000000002</v>
      </c>
      <c r="N247">
        <v>0.29799999999999999</v>
      </c>
      <c r="O247">
        <v>3.1</v>
      </c>
      <c r="P247">
        <v>5.3</v>
      </c>
      <c r="Q247">
        <v>0.58599999999999997</v>
      </c>
      <c r="R247">
        <v>0.54500000000000004</v>
      </c>
      <c r="S247">
        <v>1.3</v>
      </c>
      <c r="T247">
        <v>1.5</v>
      </c>
      <c r="U247">
        <v>0.89200000000000002</v>
      </c>
      <c r="V247">
        <v>0.7</v>
      </c>
      <c r="W247">
        <v>2.2999999999999998</v>
      </c>
      <c r="X247">
        <v>3.1</v>
      </c>
      <c r="Y247">
        <v>5.7</v>
      </c>
      <c r="Z247">
        <v>1</v>
      </c>
      <c r="AA247">
        <v>0.1</v>
      </c>
      <c r="AB247">
        <v>1.4</v>
      </c>
      <c r="AC247">
        <v>1.3</v>
      </c>
      <c r="AD247">
        <v>9.5</v>
      </c>
    </row>
    <row r="248" spans="1:30" ht="15.75" customHeight="1" x14ac:dyDescent="0.2">
      <c r="A248">
        <v>247</v>
      </c>
      <c r="B248" t="s">
        <v>369</v>
      </c>
      <c r="C248" t="s">
        <v>103</v>
      </c>
      <c r="D248">
        <v>27</v>
      </c>
      <c r="E248" t="s">
        <v>116</v>
      </c>
      <c r="F248">
        <v>47</v>
      </c>
      <c r="G248">
        <v>47</v>
      </c>
      <c r="H248">
        <v>28.6</v>
      </c>
      <c r="I248">
        <v>5.0999999999999996</v>
      </c>
      <c r="J248">
        <v>10.4</v>
      </c>
      <c r="K248">
        <v>0.495</v>
      </c>
      <c r="L248">
        <v>1.5</v>
      </c>
      <c r="M248">
        <v>3.7</v>
      </c>
      <c r="N248">
        <v>0.40300000000000002</v>
      </c>
      <c r="O248">
        <v>3.6</v>
      </c>
      <c r="P248">
        <v>6.6</v>
      </c>
      <c r="Q248">
        <v>0.54700000000000004</v>
      </c>
      <c r="R248">
        <v>0.56799999999999995</v>
      </c>
      <c r="S248">
        <v>0.5</v>
      </c>
      <c r="T248">
        <v>0.7</v>
      </c>
      <c r="U248">
        <v>0.74199999999999999</v>
      </c>
      <c r="V248">
        <v>0.3</v>
      </c>
      <c r="W248">
        <v>2.6</v>
      </c>
      <c r="X248">
        <v>2.9</v>
      </c>
      <c r="Y248">
        <v>6.3</v>
      </c>
      <c r="Z248">
        <v>1.2</v>
      </c>
      <c r="AA248">
        <v>0.3</v>
      </c>
      <c r="AB248">
        <v>0.9</v>
      </c>
      <c r="AC248">
        <v>0.7</v>
      </c>
      <c r="AD248">
        <v>12.3</v>
      </c>
    </row>
    <row r="249" spans="1:30" ht="15.75" customHeight="1" x14ac:dyDescent="0.2">
      <c r="A249">
        <v>248</v>
      </c>
      <c r="B249" t="s">
        <v>370</v>
      </c>
      <c r="C249" t="s">
        <v>29</v>
      </c>
      <c r="D249">
        <v>35</v>
      </c>
      <c r="E249" t="s">
        <v>170</v>
      </c>
      <c r="F249">
        <v>24</v>
      </c>
      <c r="G249">
        <v>1</v>
      </c>
      <c r="H249">
        <v>12.2</v>
      </c>
      <c r="I249">
        <v>1.7</v>
      </c>
      <c r="J249">
        <v>2.7</v>
      </c>
      <c r="K249">
        <v>0.64100000000000001</v>
      </c>
      <c r="L249">
        <v>0</v>
      </c>
      <c r="M249">
        <v>0</v>
      </c>
      <c r="O249">
        <v>1.7</v>
      </c>
      <c r="P249">
        <v>2.7</v>
      </c>
      <c r="Q249">
        <v>0.64100000000000001</v>
      </c>
      <c r="R249">
        <v>0.64100000000000001</v>
      </c>
      <c r="S249">
        <v>0.9</v>
      </c>
      <c r="T249">
        <v>2</v>
      </c>
      <c r="U249">
        <v>0.44700000000000001</v>
      </c>
      <c r="V249">
        <v>1.7</v>
      </c>
      <c r="W249">
        <v>3.1</v>
      </c>
      <c r="X249">
        <v>4.8</v>
      </c>
      <c r="Y249">
        <v>0.8</v>
      </c>
      <c r="Z249">
        <v>0.2</v>
      </c>
      <c r="AA249">
        <v>0.5</v>
      </c>
      <c r="AB249">
        <v>0.8</v>
      </c>
      <c r="AC249">
        <v>1.8</v>
      </c>
      <c r="AD249">
        <v>4.3</v>
      </c>
    </row>
    <row r="250" spans="1:30" ht="15.75" customHeight="1" x14ac:dyDescent="0.2">
      <c r="A250">
        <v>249</v>
      </c>
      <c r="B250" t="s">
        <v>371</v>
      </c>
      <c r="C250" t="s">
        <v>103</v>
      </c>
      <c r="D250">
        <v>32</v>
      </c>
      <c r="E250" t="s">
        <v>227</v>
      </c>
      <c r="F250">
        <v>25</v>
      </c>
      <c r="G250">
        <v>0</v>
      </c>
      <c r="H250">
        <v>11.6</v>
      </c>
      <c r="I250">
        <v>0.8</v>
      </c>
      <c r="J250">
        <v>2.4</v>
      </c>
      <c r="K250">
        <v>0.33300000000000002</v>
      </c>
      <c r="L250">
        <v>0.4</v>
      </c>
      <c r="M250">
        <v>1.6</v>
      </c>
      <c r="N250">
        <v>0.28199999999999997</v>
      </c>
      <c r="O250">
        <v>0.4</v>
      </c>
      <c r="P250">
        <v>0.8</v>
      </c>
      <c r="Q250">
        <v>0.42899999999999999</v>
      </c>
      <c r="R250">
        <v>0.42499999999999999</v>
      </c>
      <c r="S250">
        <v>0.2</v>
      </c>
      <c r="T250">
        <v>0.3</v>
      </c>
      <c r="U250">
        <v>0.57099999999999995</v>
      </c>
      <c r="V250">
        <v>0.2</v>
      </c>
      <c r="W250">
        <v>0.9</v>
      </c>
      <c r="X250">
        <v>1.2</v>
      </c>
      <c r="Y250">
        <v>1.6</v>
      </c>
      <c r="Z250">
        <v>0.2</v>
      </c>
      <c r="AA250">
        <v>0.1</v>
      </c>
      <c r="AB250">
        <v>0.5</v>
      </c>
      <c r="AC250">
        <v>1</v>
      </c>
      <c r="AD250">
        <v>2.2000000000000002</v>
      </c>
    </row>
    <row r="251" spans="1:30" ht="15.75" customHeight="1" x14ac:dyDescent="0.2">
      <c r="A251">
        <v>250</v>
      </c>
      <c r="B251" t="s">
        <v>372</v>
      </c>
      <c r="C251" t="s">
        <v>84</v>
      </c>
      <c r="D251">
        <v>20</v>
      </c>
      <c r="E251" t="s">
        <v>90</v>
      </c>
      <c r="F251">
        <v>19</v>
      </c>
      <c r="G251">
        <v>12</v>
      </c>
      <c r="H251">
        <v>16.7</v>
      </c>
      <c r="I251">
        <v>1.9</v>
      </c>
      <c r="J251">
        <v>4.8</v>
      </c>
      <c r="K251">
        <v>0.40200000000000002</v>
      </c>
      <c r="L251">
        <v>1</v>
      </c>
      <c r="M251">
        <v>2.4</v>
      </c>
      <c r="N251">
        <v>0.42199999999999999</v>
      </c>
      <c r="O251">
        <v>0.9</v>
      </c>
      <c r="P251">
        <v>2.5</v>
      </c>
      <c r="Q251">
        <v>0.38300000000000001</v>
      </c>
      <c r="R251">
        <v>0.505</v>
      </c>
      <c r="S251">
        <v>0.6</v>
      </c>
      <c r="T251">
        <v>1.1000000000000001</v>
      </c>
      <c r="U251">
        <v>0.55000000000000004</v>
      </c>
      <c r="V251">
        <v>0.9</v>
      </c>
      <c r="W251">
        <v>3.4</v>
      </c>
      <c r="X251">
        <v>4.3</v>
      </c>
      <c r="Y251">
        <v>1.9</v>
      </c>
      <c r="Z251">
        <v>0.3</v>
      </c>
      <c r="AA251">
        <v>0.4</v>
      </c>
      <c r="AB251">
        <v>0.9</v>
      </c>
      <c r="AC251">
        <v>1.9</v>
      </c>
      <c r="AD251">
        <v>5.5</v>
      </c>
    </row>
    <row r="252" spans="1:30" ht="15.75" customHeight="1" x14ac:dyDescent="0.2">
      <c r="A252">
        <v>251</v>
      </c>
      <c r="B252" t="s">
        <v>373</v>
      </c>
      <c r="C252" t="s">
        <v>92</v>
      </c>
      <c r="D252">
        <v>22</v>
      </c>
      <c r="E252" t="s">
        <v>93</v>
      </c>
      <c r="F252">
        <v>1</v>
      </c>
      <c r="G252">
        <v>0</v>
      </c>
      <c r="H252">
        <v>4</v>
      </c>
      <c r="I252">
        <v>0</v>
      </c>
      <c r="J252">
        <v>2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0</v>
      </c>
      <c r="R252">
        <v>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ht="15.75" customHeight="1" x14ac:dyDescent="0.2">
      <c r="A253">
        <v>252</v>
      </c>
      <c r="B253" t="s">
        <v>374</v>
      </c>
      <c r="C253" t="s">
        <v>92</v>
      </c>
      <c r="D253">
        <v>27</v>
      </c>
      <c r="E253" t="s">
        <v>95</v>
      </c>
      <c r="F253">
        <v>21</v>
      </c>
      <c r="G253">
        <v>9</v>
      </c>
      <c r="H253">
        <v>24.6</v>
      </c>
      <c r="I253">
        <v>3.5</v>
      </c>
      <c r="J253">
        <v>8.1</v>
      </c>
      <c r="K253">
        <v>0.433</v>
      </c>
      <c r="L253">
        <v>2.7</v>
      </c>
      <c r="M253">
        <v>6.3</v>
      </c>
      <c r="N253">
        <v>0.432</v>
      </c>
      <c r="O253">
        <v>0.8</v>
      </c>
      <c r="P253">
        <v>1.9</v>
      </c>
      <c r="Q253">
        <v>0.436</v>
      </c>
      <c r="R253">
        <v>0.59899999999999998</v>
      </c>
      <c r="S253">
        <v>0.8</v>
      </c>
      <c r="T253">
        <v>0.9</v>
      </c>
      <c r="U253">
        <v>0.89500000000000002</v>
      </c>
      <c r="V253">
        <v>0.4</v>
      </c>
      <c r="W253">
        <v>2.8</v>
      </c>
      <c r="X253">
        <v>3.2</v>
      </c>
      <c r="Y253">
        <v>3.1</v>
      </c>
      <c r="Z253">
        <v>0.5</v>
      </c>
      <c r="AA253">
        <v>0</v>
      </c>
      <c r="AB253">
        <v>1</v>
      </c>
      <c r="AC253">
        <v>1</v>
      </c>
      <c r="AD253">
        <v>10.6</v>
      </c>
    </row>
    <row r="254" spans="1:30" ht="15.75" customHeight="1" x14ac:dyDescent="0.2">
      <c r="A254">
        <v>253</v>
      </c>
      <c r="B254" t="s">
        <v>375</v>
      </c>
      <c r="C254" t="s">
        <v>29</v>
      </c>
      <c r="D254">
        <v>22</v>
      </c>
      <c r="E254" t="s">
        <v>93</v>
      </c>
      <c r="F254">
        <v>41</v>
      </c>
      <c r="G254">
        <v>13</v>
      </c>
      <c r="H254">
        <v>23.3</v>
      </c>
      <c r="I254">
        <v>3.7</v>
      </c>
      <c r="J254">
        <v>5.7</v>
      </c>
      <c r="K254">
        <v>0.65400000000000003</v>
      </c>
      <c r="L254">
        <v>0.1</v>
      </c>
      <c r="M254">
        <v>0.4</v>
      </c>
      <c r="N254">
        <v>0.25</v>
      </c>
      <c r="O254">
        <v>3.6</v>
      </c>
      <c r="P254">
        <v>5.3</v>
      </c>
      <c r="Q254">
        <v>0.68300000000000005</v>
      </c>
      <c r="R254">
        <v>0.66200000000000003</v>
      </c>
      <c r="S254">
        <v>0.8</v>
      </c>
      <c r="T254">
        <v>1.6</v>
      </c>
      <c r="U254">
        <v>0.51500000000000001</v>
      </c>
      <c r="V254">
        <v>2.5</v>
      </c>
      <c r="W254">
        <v>4.9000000000000004</v>
      </c>
      <c r="X254">
        <v>7.4</v>
      </c>
      <c r="Y254">
        <v>0.7</v>
      </c>
      <c r="Z254">
        <v>0.5</v>
      </c>
      <c r="AA254">
        <v>2.7</v>
      </c>
      <c r="AB254">
        <v>1</v>
      </c>
      <c r="AC254">
        <v>2.1</v>
      </c>
      <c r="AD254">
        <v>8.4</v>
      </c>
    </row>
    <row r="255" spans="1:30" ht="15.75" customHeight="1" x14ac:dyDescent="0.2">
      <c r="A255">
        <v>254</v>
      </c>
      <c r="B255" t="s">
        <v>376</v>
      </c>
      <c r="C255" t="s">
        <v>112</v>
      </c>
      <c r="D255">
        <v>26</v>
      </c>
      <c r="E255" t="s">
        <v>170</v>
      </c>
      <c r="F255">
        <v>13</v>
      </c>
      <c r="G255">
        <v>0</v>
      </c>
      <c r="H255">
        <v>3.4</v>
      </c>
      <c r="I255">
        <v>0.4</v>
      </c>
      <c r="J255">
        <v>1.1000000000000001</v>
      </c>
      <c r="K255">
        <v>0.35699999999999998</v>
      </c>
      <c r="L255">
        <v>0.1</v>
      </c>
      <c r="M255">
        <v>0.3</v>
      </c>
      <c r="N255">
        <v>0.25</v>
      </c>
      <c r="O255">
        <v>0.3</v>
      </c>
      <c r="P255">
        <v>0.8</v>
      </c>
      <c r="Q255">
        <v>0.4</v>
      </c>
      <c r="R255">
        <v>0.39300000000000002</v>
      </c>
      <c r="S255">
        <v>0.3</v>
      </c>
      <c r="T255">
        <v>0.4</v>
      </c>
      <c r="U255">
        <v>0.8</v>
      </c>
      <c r="V255">
        <v>0.2</v>
      </c>
      <c r="W255">
        <v>0.6</v>
      </c>
      <c r="X255">
        <v>0.8</v>
      </c>
      <c r="Y255">
        <v>0.6</v>
      </c>
      <c r="Z255">
        <v>0.2</v>
      </c>
      <c r="AA255">
        <v>0</v>
      </c>
      <c r="AB255">
        <v>0.1</v>
      </c>
      <c r="AC255">
        <v>0.3</v>
      </c>
      <c r="AD255">
        <v>1.2</v>
      </c>
    </row>
    <row r="256" spans="1:30" ht="15.75" customHeight="1" x14ac:dyDescent="0.2">
      <c r="A256">
        <v>255</v>
      </c>
      <c r="B256" t="s">
        <v>377</v>
      </c>
      <c r="C256" t="s">
        <v>112</v>
      </c>
      <c r="D256">
        <v>24</v>
      </c>
      <c r="E256" t="s">
        <v>116</v>
      </c>
      <c r="F256">
        <v>46</v>
      </c>
      <c r="G256">
        <v>1</v>
      </c>
      <c r="H256">
        <v>21.7</v>
      </c>
      <c r="I256">
        <v>4</v>
      </c>
      <c r="J256">
        <v>8.3000000000000007</v>
      </c>
      <c r="K256">
        <v>0.47899999999999998</v>
      </c>
      <c r="L256">
        <v>1.9</v>
      </c>
      <c r="M256">
        <v>5.2</v>
      </c>
      <c r="N256">
        <v>0.36399999999999999</v>
      </c>
      <c r="O256">
        <v>2.1</v>
      </c>
      <c r="P256">
        <v>3.2</v>
      </c>
      <c r="Q256">
        <v>0.66900000000000004</v>
      </c>
      <c r="R256">
        <v>0.59199999999999997</v>
      </c>
      <c r="S256">
        <v>1.4</v>
      </c>
      <c r="T256">
        <v>1.8</v>
      </c>
      <c r="U256">
        <v>0.76800000000000002</v>
      </c>
      <c r="V256">
        <v>0.3</v>
      </c>
      <c r="W256">
        <v>1.9</v>
      </c>
      <c r="X256">
        <v>2.2000000000000002</v>
      </c>
      <c r="Y256">
        <v>1.5</v>
      </c>
      <c r="Z256">
        <v>0.3</v>
      </c>
      <c r="AA256">
        <v>0.2</v>
      </c>
      <c r="AB256">
        <v>1</v>
      </c>
      <c r="AC256">
        <v>1.5</v>
      </c>
      <c r="AD256">
        <v>11.3</v>
      </c>
    </row>
    <row r="257" spans="1:30" ht="15.75" customHeight="1" x14ac:dyDescent="0.2">
      <c r="A257">
        <v>256</v>
      </c>
      <c r="B257" t="s">
        <v>378</v>
      </c>
      <c r="C257" t="s">
        <v>29</v>
      </c>
      <c r="D257">
        <v>32</v>
      </c>
      <c r="E257" t="s">
        <v>183</v>
      </c>
      <c r="F257">
        <v>13</v>
      </c>
      <c r="G257">
        <v>2</v>
      </c>
      <c r="H257">
        <v>18.7</v>
      </c>
      <c r="I257">
        <v>1.2</v>
      </c>
      <c r="J257">
        <v>3.3</v>
      </c>
      <c r="K257">
        <v>0.34899999999999998</v>
      </c>
      <c r="L257">
        <v>0.5</v>
      </c>
      <c r="M257">
        <v>1.8</v>
      </c>
      <c r="N257">
        <v>0.29199999999999998</v>
      </c>
      <c r="O257">
        <v>0.6</v>
      </c>
      <c r="P257">
        <v>1.5</v>
      </c>
      <c r="Q257">
        <v>0.42099999999999999</v>
      </c>
      <c r="R257">
        <v>0.43</v>
      </c>
      <c r="S257">
        <v>0.8</v>
      </c>
      <c r="T257">
        <v>1.2</v>
      </c>
      <c r="U257">
        <v>0.66700000000000004</v>
      </c>
      <c r="V257">
        <v>0.7</v>
      </c>
      <c r="W257">
        <v>2.2999999999999998</v>
      </c>
      <c r="X257">
        <v>3</v>
      </c>
      <c r="Y257">
        <v>1.5</v>
      </c>
      <c r="Z257">
        <v>0.2</v>
      </c>
      <c r="AA257">
        <v>0.6</v>
      </c>
      <c r="AB257">
        <v>0.9</v>
      </c>
      <c r="AC257">
        <v>2.2000000000000002</v>
      </c>
      <c r="AD257">
        <v>3.6</v>
      </c>
    </row>
    <row r="258" spans="1:30" ht="15.75" customHeight="1" x14ac:dyDescent="0.2">
      <c r="A258">
        <v>257</v>
      </c>
      <c r="B258" t="s">
        <v>379</v>
      </c>
      <c r="C258" t="s">
        <v>112</v>
      </c>
      <c r="D258">
        <v>24</v>
      </c>
      <c r="E258" t="s">
        <v>159</v>
      </c>
      <c r="F258">
        <v>29</v>
      </c>
      <c r="G258">
        <v>9</v>
      </c>
      <c r="H258">
        <v>18.2</v>
      </c>
      <c r="I258">
        <v>3</v>
      </c>
      <c r="J258">
        <v>6.2</v>
      </c>
      <c r="K258">
        <v>0.47499999999999998</v>
      </c>
      <c r="L258">
        <v>1.1000000000000001</v>
      </c>
      <c r="M258">
        <v>3.1</v>
      </c>
      <c r="N258">
        <v>0.34399999999999997</v>
      </c>
      <c r="O258">
        <v>1.9</v>
      </c>
      <c r="P258">
        <v>3.1</v>
      </c>
      <c r="Q258">
        <v>0.60399999999999998</v>
      </c>
      <c r="R258">
        <v>0.56100000000000005</v>
      </c>
      <c r="S258">
        <v>0.7</v>
      </c>
      <c r="T258">
        <v>0.8</v>
      </c>
      <c r="U258">
        <v>0.90900000000000003</v>
      </c>
      <c r="V258">
        <v>0.6</v>
      </c>
      <c r="W258">
        <v>1.9</v>
      </c>
      <c r="X258">
        <v>2.5</v>
      </c>
      <c r="Y258">
        <v>0.7</v>
      </c>
      <c r="Z258">
        <v>0.4</v>
      </c>
      <c r="AA258">
        <v>0.2</v>
      </c>
      <c r="AB258">
        <v>0.7</v>
      </c>
      <c r="AC258">
        <v>1.6</v>
      </c>
      <c r="AD258">
        <v>7.7</v>
      </c>
    </row>
    <row r="259" spans="1:30" ht="15.75" customHeight="1" x14ac:dyDescent="0.2">
      <c r="A259">
        <v>258</v>
      </c>
      <c r="B259" t="s">
        <v>380</v>
      </c>
      <c r="C259" t="s">
        <v>112</v>
      </c>
      <c r="D259">
        <v>27</v>
      </c>
      <c r="E259" t="s">
        <v>95</v>
      </c>
      <c r="F259">
        <v>37</v>
      </c>
      <c r="G259">
        <v>8</v>
      </c>
      <c r="H259">
        <v>18.100000000000001</v>
      </c>
      <c r="I259">
        <v>1.4</v>
      </c>
      <c r="J259">
        <v>3.4</v>
      </c>
      <c r="K259">
        <v>0.41099999999999998</v>
      </c>
      <c r="L259">
        <v>0.6</v>
      </c>
      <c r="M259">
        <v>2</v>
      </c>
      <c r="N259">
        <v>0.30099999999999999</v>
      </c>
      <c r="O259">
        <v>0.8</v>
      </c>
      <c r="P259">
        <v>1.4</v>
      </c>
      <c r="Q259">
        <v>0.56899999999999995</v>
      </c>
      <c r="R259">
        <v>0.5</v>
      </c>
      <c r="S259">
        <v>0.2</v>
      </c>
      <c r="T259">
        <v>0.3</v>
      </c>
      <c r="U259">
        <v>0.75</v>
      </c>
      <c r="V259">
        <v>1.1000000000000001</v>
      </c>
      <c r="W259">
        <v>2.9</v>
      </c>
      <c r="X259">
        <v>4</v>
      </c>
      <c r="Y259">
        <v>1.6</v>
      </c>
      <c r="Z259">
        <v>0.7</v>
      </c>
      <c r="AA259">
        <v>0.9</v>
      </c>
      <c r="AB259">
        <v>0.6</v>
      </c>
      <c r="AC259">
        <v>1.1000000000000001</v>
      </c>
      <c r="AD259">
        <v>3.6</v>
      </c>
    </row>
    <row r="260" spans="1:30" ht="15.75" customHeight="1" x14ac:dyDescent="0.2">
      <c r="A260">
        <v>259</v>
      </c>
      <c r="B260" t="s">
        <v>381</v>
      </c>
      <c r="C260" t="s">
        <v>92</v>
      </c>
      <c r="D260">
        <v>26</v>
      </c>
      <c r="E260" t="s">
        <v>127</v>
      </c>
      <c r="F260">
        <v>31</v>
      </c>
      <c r="G260">
        <v>0</v>
      </c>
      <c r="H260">
        <v>7.7</v>
      </c>
      <c r="I260">
        <v>0.8</v>
      </c>
      <c r="J260">
        <v>2</v>
      </c>
      <c r="K260">
        <v>0.40300000000000002</v>
      </c>
      <c r="L260">
        <v>0.4</v>
      </c>
      <c r="M260">
        <v>1.1000000000000001</v>
      </c>
      <c r="N260">
        <v>0.36399999999999999</v>
      </c>
      <c r="O260">
        <v>0.4</v>
      </c>
      <c r="P260">
        <v>0.9</v>
      </c>
      <c r="Q260">
        <v>0.44800000000000001</v>
      </c>
      <c r="R260">
        <v>0.5</v>
      </c>
      <c r="S260">
        <v>0.4</v>
      </c>
      <c r="T260">
        <v>0.5</v>
      </c>
      <c r="U260">
        <v>0.68799999999999994</v>
      </c>
      <c r="V260">
        <v>0</v>
      </c>
      <c r="W260">
        <v>0.6</v>
      </c>
      <c r="X260">
        <v>0.6</v>
      </c>
      <c r="Y260">
        <v>0.7</v>
      </c>
      <c r="Z260">
        <v>0.4</v>
      </c>
      <c r="AA260">
        <v>0</v>
      </c>
      <c r="AB260">
        <v>0.3</v>
      </c>
      <c r="AC260">
        <v>0.5</v>
      </c>
      <c r="AD260">
        <v>2.4</v>
      </c>
    </row>
    <row r="261" spans="1:30" ht="15.75" customHeight="1" x14ac:dyDescent="0.2">
      <c r="A261">
        <v>260</v>
      </c>
      <c r="B261" t="s">
        <v>382</v>
      </c>
      <c r="C261" t="s">
        <v>29</v>
      </c>
      <c r="D261">
        <v>28</v>
      </c>
      <c r="E261" t="s">
        <v>131</v>
      </c>
      <c r="F261">
        <v>33</v>
      </c>
      <c r="G261">
        <v>2</v>
      </c>
      <c r="H261">
        <v>15.1</v>
      </c>
      <c r="I261">
        <v>2.2000000000000002</v>
      </c>
      <c r="J261">
        <v>3.3</v>
      </c>
      <c r="K261">
        <v>0.68500000000000005</v>
      </c>
      <c r="L261">
        <v>0</v>
      </c>
      <c r="M261">
        <v>0</v>
      </c>
      <c r="O261">
        <v>2.2000000000000002</v>
      </c>
      <c r="P261">
        <v>3.3</v>
      </c>
      <c r="Q261">
        <v>0.68500000000000005</v>
      </c>
      <c r="R261">
        <v>0.68500000000000005</v>
      </c>
      <c r="S261">
        <v>0.8</v>
      </c>
      <c r="T261">
        <v>0.9</v>
      </c>
      <c r="U261">
        <v>0.89700000000000002</v>
      </c>
      <c r="V261">
        <v>1.8</v>
      </c>
      <c r="W261">
        <v>2</v>
      </c>
      <c r="X261">
        <v>3.9</v>
      </c>
      <c r="Y261">
        <v>0.9</v>
      </c>
      <c r="Z261">
        <v>0.4</v>
      </c>
      <c r="AA261">
        <v>1</v>
      </c>
      <c r="AB261">
        <v>0.5</v>
      </c>
      <c r="AC261">
        <v>1.4</v>
      </c>
      <c r="AD261">
        <v>5.3</v>
      </c>
    </row>
    <row r="262" spans="1:30" ht="15.75" customHeight="1" x14ac:dyDescent="0.2">
      <c r="A262">
        <v>261</v>
      </c>
      <c r="B262" t="s">
        <v>383</v>
      </c>
      <c r="C262" t="s">
        <v>84</v>
      </c>
      <c r="D262">
        <v>21</v>
      </c>
      <c r="E262" t="s">
        <v>227</v>
      </c>
      <c r="F262">
        <v>43</v>
      </c>
      <c r="G262">
        <v>17</v>
      </c>
      <c r="H262">
        <v>24.3</v>
      </c>
      <c r="I262">
        <v>5.6</v>
      </c>
      <c r="J262">
        <v>10.5</v>
      </c>
      <c r="K262">
        <v>0.53200000000000003</v>
      </c>
      <c r="L262">
        <v>0.8</v>
      </c>
      <c r="M262">
        <v>2.6</v>
      </c>
      <c r="N262">
        <v>0.32400000000000001</v>
      </c>
      <c r="O262">
        <v>4.7</v>
      </c>
      <c r="P262">
        <v>7.9</v>
      </c>
      <c r="Q262">
        <v>0.6</v>
      </c>
      <c r="R262">
        <v>0.57199999999999995</v>
      </c>
      <c r="S262">
        <v>2.8</v>
      </c>
      <c r="T262">
        <v>3.9</v>
      </c>
      <c r="U262">
        <v>0.71299999999999997</v>
      </c>
      <c r="V262">
        <v>1.2</v>
      </c>
      <c r="W262">
        <v>3.3</v>
      </c>
      <c r="X262">
        <v>4.5</v>
      </c>
      <c r="Y262">
        <v>1.6</v>
      </c>
      <c r="Z262">
        <v>0.7</v>
      </c>
      <c r="AA262">
        <v>0.4</v>
      </c>
      <c r="AB262">
        <v>1.5</v>
      </c>
      <c r="AC262">
        <v>2.2000000000000002</v>
      </c>
      <c r="AD262">
        <v>14.8</v>
      </c>
    </row>
    <row r="263" spans="1:30" ht="15.75" customHeight="1" x14ac:dyDescent="0.2">
      <c r="A263">
        <v>262</v>
      </c>
      <c r="B263" t="s">
        <v>384</v>
      </c>
      <c r="C263" t="s">
        <v>84</v>
      </c>
      <c r="D263">
        <v>28</v>
      </c>
      <c r="E263" t="s">
        <v>116</v>
      </c>
      <c r="F263">
        <v>47</v>
      </c>
      <c r="G263">
        <v>47</v>
      </c>
      <c r="H263">
        <v>31.4</v>
      </c>
      <c r="I263">
        <v>8.6</v>
      </c>
      <c r="J263">
        <v>18.899999999999999</v>
      </c>
      <c r="K263">
        <v>0.45700000000000002</v>
      </c>
      <c r="L263">
        <v>2.2000000000000002</v>
      </c>
      <c r="M263">
        <v>6.7</v>
      </c>
      <c r="N263">
        <v>0.33100000000000002</v>
      </c>
      <c r="O263">
        <v>6.4</v>
      </c>
      <c r="P263">
        <v>12.1</v>
      </c>
      <c r="Q263">
        <v>0.52700000000000002</v>
      </c>
      <c r="R263">
        <v>0.51600000000000001</v>
      </c>
      <c r="S263">
        <v>2.5</v>
      </c>
      <c r="T263">
        <v>3.2</v>
      </c>
      <c r="U263">
        <v>0.79900000000000004</v>
      </c>
      <c r="V263">
        <v>1</v>
      </c>
      <c r="W263">
        <v>5.5</v>
      </c>
      <c r="X263">
        <v>6.5</v>
      </c>
      <c r="Y263">
        <v>4.3</v>
      </c>
      <c r="Z263">
        <v>0.4</v>
      </c>
      <c r="AA263">
        <v>0.7</v>
      </c>
      <c r="AB263">
        <v>2.7</v>
      </c>
      <c r="AC263">
        <v>2</v>
      </c>
      <c r="AD263">
        <v>22</v>
      </c>
    </row>
    <row r="264" spans="1:30" ht="15.75" customHeight="1" x14ac:dyDescent="0.2">
      <c r="A264">
        <v>263</v>
      </c>
      <c r="B264" t="s">
        <v>385</v>
      </c>
      <c r="C264" t="s">
        <v>29</v>
      </c>
      <c r="D264">
        <v>28</v>
      </c>
      <c r="E264" t="s">
        <v>178</v>
      </c>
      <c r="F264">
        <v>27</v>
      </c>
      <c r="G264">
        <v>0</v>
      </c>
      <c r="H264">
        <v>9.1999999999999993</v>
      </c>
      <c r="I264">
        <v>0.9</v>
      </c>
      <c r="J264">
        <v>2.2999999999999998</v>
      </c>
      <c r="K264">
        <v>0.38700000000000001</v>
      </c>
      <c r="L264">
        <v>0.1</v>
      </c>
      <c r="M264">
        <v>0.6</v>
      </c>
      <c r="N264">
        <v>0.11799999999999999</v>
      </c>
      <c r="O264">
        <v>0.8</v>
      </c>
      <c r="P264">
        <v>1.7</v>
      </c>
      <c r="Q264">
        <v>0.48899999999999999</v>
      </c>
      <c r="R264">
        <v>0.40300000000000002</v>
      </c>
      <c r="S264">
        <v>0.4</v>
      </c>
      <c r="T264">
        <v>0.6</v>
      </c>
      <c r="U264">
        <v>0.73299999999999998</v>
      </c>
      <c r="V264">
        <v>1.3</v>
      </c>
      <c r="W264">
        <v>0.8</v>
      </c>
      <c r="X264">
        <v>2.1</v>
      </c>
      <c r="Y264">
        <v>0.6</v>
      </c>
      <c r="Z264">
        <v>0.3</v>
      </c>
      <c r="AA264">
        <v>0.4</v>
      </c>
      <c r="AB264">
        <v>0.4</v>
      </c>
      <c r="AC264">
        <v>1</v>
      </c>
      <c r="AD264">
        <v>2.2999999999999998</v>
      </c>
    </row>
    <row r="265" spans="1:30" ht="15.75" customHeight="1" x14ac:dyDescent="0.2">
      <c r="A265">
        <v>264</v>
      </c>
      <c r="B265" t="s">
        <v>386</v>
      </c>
      <c r="C265" t="s">
        <v>84</v>
      </c>
      <c r="D265">
        <v>22</v>
      </c>
      <c r="E265" t="s">
        <v>95</v>
      </c>
      <c r="F265">
        <v>11</v>
      </c>
      <c r="G265">
        <v>0</v>
      </c>
      <c r="H265">
        <v>11.1</v>
      </c>
      <c r="I265">
        <v>1.5</v>
      </c>
      <c r="J265">
        <v>3.9</v>
      </c>
      <c r="K265">
        <v>0.372</v>
      </c>
      <c r="L265">
        <v>0.5</v>
      </c>
      <c r="M265">
        <v>2.2000000000000002</v>
      </c>
      <c r="N265">
        <v>0.20799999999999999</v>
      </c>
      <c r="O265">
        <v>1</v>
      </c>
      <c r="P265">
        <v>1.7</v>
      </c>
      <c r="Q265">
        <v>0.57899999999999996</v>
      </c>
      <c r="R265">
        <v>0.43</v>
      </c>
      <c r="S265">
        <v>0.3</v>
      </c>
      <c r="T265">
        <v>0.4</v>
      </c>
      <c r="U265">
        <v>0.75</v>
      </c>
      <c r="V265">
        <v>0.6</v>
      </c>
      <c r="W265">
        <v>0.8</v>
      </c>
      <c r="X265">
        <v>1.5</v>
      </c>
      <c r="Y265">
        <v>0.5</v>
      </c>
      <c r="Z265">
        <v>0.1</v>
      </c>
      <c r="AA265">
        <v>0.1</v>
      </c>
      <c r="AB265">
        <v>0.4</v>
      </c>
      <c r="AC265">
        <v>1.7</v>
      </c>
      <c r="AD265">
        <v>3.6</v>
      </c>
    </row>
    <row r="266" spans="1:30" ht="15.75" customHeight="1" x14ac:dyDescent="0.2">
      <c r="A266">
        <v>265</v>
      </c>
      <c r="B266" t="s">
        <v>387</v>
      </c>
      <c r="C266" t="s">
        <v>92</v>
      </c>
      <c r="D266">
        <v>28</v>
      </c>
      <c r="E266" t="s">
        <v>153</v>
      </c>
      <c r="F266">
        <v>25</v>
      </c>
      <c r="G266">
        <v>23</v>
      </c>
      <c r="H266">
        <v>34.9</v>
      </c>
      <c r="I266">
        <v>6.8</v>
      </c>
      <c r="J266">
        <v>15</v>
      </c>
      <c r="K266">
        <v>0.45200000000000001</v>
      </c>
      <c r="L266">
        <v>2.4</v>
      </c>
      <c r="M266">
        <v>6.8</v>
      </c>
      <c r="N266">
        <v>0.34899999999999998</v>
      </c>
      <c r="O266">
        <v>4.4000000000000004</v>
      </c>
      <c r="P266">
        <v>8.3000000000000007</v>
      </c>
      <c r="Q266">
        <v>0.53600000000000003</v>
      </c>
      <c r="R266">
        <v>0.53100000000000003</v>
      </c>
      <c r="S266">
        <v>3.5</v>
      </c>
      <c r="T266">
        <v>4.0999999999999996</v>
      </c>
      <c r="U266">
        <v>0.85399999999999998</v>
      </c>
      <c r="V266">
        <v>0.3</v>
      </c>
      <c r="W266">
        <v>4.8</v>
      </c>
      <c r="X266">
        <v>5.2</v>
      </c>
      <c r="Y266">
        <v>3.9</v>
      </c>
      <c r="Z266">
        <v>0.8</v>
      </c>
      <c r="AA266">
        <v>0.3</v>
      </c>
      <c r="AB266">
        <v>2.1</v>
      </c>
      <c r="AC266">
        <v>2.2999999999999998</v>
      </c>
      <c r="AD266">
        <v>19.5</v>
      </c>
    </row>
    <row r="267" spans="1:30" ht="15.75" customHeight="1" x14ac:dyDescent="0.2">
      <c r="A267">
        <v>266</v>
      </c>
      <c r="B267" t="s">
        <v>388</v>
      </c>
      <c r="C267" t="s">
        <v>92</v>
      </c>
      <c r="D267">
        <v>23</v>
      </c>
      <c r="E267" t="s">
        <v>183</v>
      </c>
      <c r="F267">
        <v>22</v>
      </c>
      <c r="G267">
        <v>0</v>
      </c>
      <c r="H267">
        <v>9.6999999999999993</v>
      </c>
      <c r="I267">
        <v>1.5</v>
      </c>
      <c r="J267">
        <v>3.5</v>
      </c>
      <c r="K267">
        <v>0.44700000000000001</v>
      </c>
      <c r="L267">
        <v>0.5</v>
      </c>
      <c r="M267">
        <v>1.7</v>
      </c>
      <c r="N267">
        <v>0.316</v>
      </c>
      <c r="O267">
        <v>1</v>
      </c>
      <c r="P267">
        <v>1.7</v>
      </c>
      <c r="Q267">
        <v>0.57899999999999996</v>
      </c>
      <c r="R267">
        <v>0.52600000000000002</v>
      </c>
      <c r="S267">
        <v>0.5</v>
      </c>
      <c r="T267">
        <v>0.8</v>
      </c>
      <c r="U267">
        <v>0.70599999999999996</v>
      </c>
      <c r="V267">
        <v>0.5</v>
      </c>
      <c r="W267">
        <v>0.8</v>
      </c>
      <c r="X267">
        <v>1.3</v>
      </c>
      <c r="Y267">
        <v>0.6</v>
      </c>
      <c r="Z267">
        <v>0.4</v>
      </c>
      <c r="AA267">
        <v>0.1</v>
      </c>
      <c r="AB267">
        <v>0.5</v>
      </c>
      <c r="AC267">
        <v>0.8</v>
      </c>
      <c r="AD267">
        <v>4.2</v>
      </c>
    </row>
    <row r="268" spans="1:30" ht="15.75" customHeight="1" x14ac:dyDescent="0.2">
      <c r="A268">
        <v>267</v>
      </c>
      <c r="B268" t="s">
        <v>389</v>
      </c>
      <c r="C268" t="s">
        <v>103</v>
      </c>
      <c r="D268">
        <v>24</v>
      </c>
      <c r="E268" t="s">
        <v>99</v>
      </c>
      <c r="F268">
        <v>11</v>
      </c>
      <c r="G268">
        <v>0</v>
      </c>
      <c r="H268">
        <v>6.8</v>
      </c>
      <c r="I268">
        <v>0.8</v>
      </c>
      <c r="J268">
        <v>1.9</v>
      </c>
      <c r="K268">
        <v>0.42899999999999999</v>
      </c>
      <c r="L268">
        <v>0</v>
      </c>
      <c r="M268">
        <v>0.5</v>
      </c>
      <c r="N268">
        <v>0</v>
      </c>
      <c r="O268">
        <v>0.8</v>
      </c>
      <c r="P268">
        <v>1.5</v>
      </c>
      <c r="Q268">
        <v>0.56299999999999994</v>
      </c>
      <c r="R268">
        <v>0.42899999999999999</v>
      </c>
      <c r="S268">
        <v>1.2</v>
      </c>
      <c r="T268">
        <v>1.5</v>
      </c>
      <c r="U268">
        <v>0.76500000000000001</v>
      </c>
      <c r="V268">
        <v>0.5</v>
      </c>
      <c r="W268">
        <v>0.6</v>
      </c>
      <c r="X268">
        <v>1.1000000000000001</v>
      </c>
      <c r="Y268">
        <v>1.1000000000000001</v>
      </c>
      <c r="Z268">
        <v>0.3</v>
      </c>
      <c r="AA268">
        <v>0.3</v>
      </c>
      <c r="AB268">
        <v>0.5</v>
      </c>
      <c r="AC268">
        <v>0.5</v>
      </c>
      <c r="AD268">
        <v>2.8</v>
      </c>
    </row>
    <row r="269" spans="1:30" ht="15.75" customHeight="1" x14ac:dyDescent="0.2">
      <c r="A269">
        <v>268</v>
      </c>
      <c r="B269" t="s">
        <v>390</v>
      </c>
      <c r="C269" t="s">
        <v>29</v>
      </c>
      <c r="D269">
        <v>30</v>
      </c>
      <c r="E269" t="s">
        <v>135</v>
      </c>
      <c r="F269">
        <v>17</v>
      </c>
      <c r="G269">
        <v>0</v>
      </c>
      <c r="H269">
        <v>8.8000000000000007</v>
      </c>
      <c r="I269">
        <v>1.1000000000000001</v>
      </c>
      <c r="J269">
        <v>1.7</v>
      </c>
      <c r="K269">
        <v>0.621</v>
      </c>
      <c r="L269">
        <v>0</v>
      </c>
      <c r="M269">
        <v>0.1</v>
      </c>
      <c r="N269">
        <v>0</v>
      </c>
      <c r="O269">
        <v>1.1000000000000001</v>
      </c>
      <c r="P269">
        <v>1.6</v>
      </c>
      <c r="Q269">
        <v>0.66700000000000004</v>
      </c>
      <c r="R269">
        <v>0.621</v>
      </c>
      <c r="S269">
        <v>0.2</v>
      </c>
      <c r="T269">
        <v>0.6</v>
      </c>
      <c r="U269">
        <v>0.4</v>
      </c>
      <c r="V269">
        <v>1.4</v>
      </c>
      <c r="W269">
        <v>1.9</v>
      </c>
      <c r="X269">
        <v>3.3</v>
      </c>
      <c r="Y269">
        <v>1.1000000000000001</v>
      </c>
      <c r="Z269">
        <v>0.2</v>
      </c>
      <c r="AA269">
        <v>0.5</v>
      </c>
      <c r="AB269">
        <v>0.6</v>
      </c>
      <c r="AC269">
        <v>1.1000000000000001</v>
      </c>
      <c r="AD269">
        <v>2.4</v>
      </c>
    </row>
    <row r="270" spans="1:30" ht="15.75" customHeight="1" x14ac:dyDescent="0.2">
      <c r="A270">
        <v>269</v>
      </c>
      <c r="B270" t="s">
        <v>391</v>
      </c>
      <c r="C270" t="s">
        <v>112</v>
      </c>
      <c r="D270">
        <v>32</v>
      </c>
      <c r="E270" t="s">
        <v>164</v>
      </c>
      <c r="F270">
        <v>42</v>
      </c>
      <c r="G270">
        <v>42</v>
      </c>
      <c r="H270">
        <v>34.4</v>
      </c>
      <c r="I270">
        <v>9</v>
      </c>
      <c r="J270">
        <v>17.2</v>
      </c>
      <c r="K270">
        <v>0.52600000000000002</v>
      </c>
      <c r="L270">
        <v>2.2000000000000002</v>
      </c>
      <c r="M270">
        <v>5</v>
      </c>
      <c r="N270">
        <v>0.439</v>
      </c>
      <c r="O270">
        <v>6.8</v>
      </c>
      <c r="P270">
        <v>12.1</v>
      </c>
      <c r="Q270">
        <v>0.56299999999999994</v>
      </c>
      <c r="R270">
        <v>0.59099999999999997</v>
      </c>
      <c r="S270">
        <v>3.6</v>
      </c>
      <c r="T270">
        <v>4.0999999999999996</v>
      </c>
      <c r="U270">
        <v>0.88400000000000001</v>
      </c>
      <c r="V270">
        <v>1.2</v>
      </c>
      <c r="W270">
        <v>5.0999999999999996</v>
      </c>
      <c r="X270">
        <v>6.3</v>
      </c>
      <c r="Y270">
        <v>3.7</v>
      </c>
      <c r="Z270">
        <v>1.7</v>
      </c>
      <c r="AA270">
        <v>0.9</v>
      </c>
      <c r="AB270">
        <v>1.5</v>
      </c>
      <c r="AC270">
        <v>1.5</v>
      </c>
      <c r="AD270">
        <v>23.9</v>
      </c>
    </row>
    <row r="271" spans="1:30" ht="15.75" customHeight="1" x14ac:dyDescent="0.2">
      <c r="A271">
        <v>270</v>
      </c>
      <c r="B271" t="s">
        <v>392</v>
      </c>
      <c r="C271" t="s">
        <v>92</v>
      </c>
      <c r="D271">
        <v>29</v>
      </c>
      <c r="E271" t="s">
        <v>101</v>
      </c>
      <c r="F271">
        <v>35</v>
      </c>
      <c r="G271">
        <v>1</v>
      </c>
      <c r="H271">
        <v>28.4</v>
      </c>
      <c r="I271">
        <v>5.5</v>
      </c>
      <c r="J271">
        <v>13.2</v>
      </c>
      <c r="K271">
        <v>0.42099999999999999</v>
      </c>
      <c r="L271">
        <v>1.9</v>
      </c>
      <c r="M271">
        <v>5.5</v>
      </c>
      <c r="N271">
        <v>0.33900000000000002</v>
      </c>
      <c r="O271">
        <v>3.7</v>
      </c>
      <c r="P271">
        <v>7.7</v>
      </c>
      <c r="Q271">
        <v>0.48</v>
      </c>
      <c r="R271">
        <v>0.49099999999999999</v>
      </c>
      <c r="S271">
        <v>2.5</v>
      </c>
      <c r="T271">
        <v>3.3</v>
      </c>
      <c r="U271">
        <v>0.75700000000000001</v>
      </c>
      <c r="V271">
        <v>0.5</v>
      </c>
      <c r="W271">
        <v>3</v>
      </c>
      <c r="X271">
        <v>3.5</v>
      </c>
      <c r="Y271">
        <v>4.0999999999999996</v>
      </c>
      <c r="Z271">
        <v>1</v>
      </c>
      <c r="AA271">
        <v>0.4</v>
      </c>
      <c r="AB271">
        <v>1.5</v>
      </c>
      <c r="AC271">
        <v>1.7</v>
      </c>
      <c r="AD271">
        <v>15.4</v>
      </c>
    </row>
    <row r="272" spans="1:30" ht="15.75" customHeight="1" x14ac:dyDescent="0.2">
      <c r="A272">
        <v>271</v>
      </c>
      <c r="B272" t="s">
        <v>393</v>
      </c>
      <c r="C272" t="s">
        <v>103</v>
      </c>
      <c r="D272">
        <v>22</v>
      </c>
      <c r="E272" t="s">
        <v>88</v>
      </c>
      <c r="F272">
        <v>16</v>
      </c>
      <c r="G272">
        <v>0</v>
      </c>
      <c r="H272">
        <v>9.1</v>
      </c>
      <c r="I272">
        <v>1</v>
      </c>
      <c r="J272">
        <v>3.3</v>
      </c>
      <c r="K272">
        <v>0.308</v>
      </c>
      <c r="L272">
        <v>0.1</v>
      </c>
      <c r="M272">
        <v>1.3</v>
      </c>
      <c r="N272">
        <v>0.1</v>
      </c>
      <c r="O272">
        <v>0.9</v>
      </c>
      <c r="P272">
        <v>2</v>
      </c>
      <c r="Q272">
        <v>0.438</v>
      </c>
      <c r="R272">
        <v>0.32700000000000001</v>
      </c>
      <c r="S272">
        <v>0.6</v>
      </c>
      <c r="T272">
        <v>0.7</v>
      </c>
      <c r="U272">
        <v>0.90900000000000003</v>
      </c>
      <c r="V272">
        <v>0.3</v>
      </c>
      <c r="W272">
        <v>0.6</v>
      </c>
      <c r="X272">
        <v>0.9</v>
      </c>
      <c r="Y272">
        <v>1.1000000000000001</v>
      </c>
      <c r="Z272">
        <v>0.3</v>
      </c>
      <c r="AA272">
        <v>0.1</v>
      </c>
      <c r="AB272">
        <v>0.5</v>
      </c>
      <c r="AC272">
        <v>0.6</v>
      </c>
      <c r="AD272">
        <v>2.8</v>
      </c>
    </row>
    <row r="273" spans="1:30" ht="15.75" customHeight="1" x14ac:dyDescent="0.2">
      <c r="A273">
        <v>272</v>
      </c>
      <c r="B273" t="s">
        <v>394</v>
      </c>
      <c r="C273" t="s">
        <v>112</v>
      </c>
      <c r="D273">
        <v>21</v>
      </c>
      <c r="E273" t="s">
        <v>205</v>
      </c>
      <c r="F273">
        <v>17</v>
      </c>
      <c r="G273">
        <v>0</v>
      </c>
      <c r="H273">
        <v>3.9</v>
      </c>
      <c r="I273">
        <v>0.2</v>
      </c>
      <c r="J273">
        <v>0.6</v>
      </c>
      <c r="K273">
        <v>0.27300000000000002</v>
      </c>
      <c r="L273">
        <v>0.1</v>
      </c>
      <c r="M273">
        <v>0.2</v>
      </c>
      <c r="N273">
        <v>0.33300000000000002</v>
      </c>
      <c r="O273">
        <v>0.1</v>
      </c>
      <c r="P273">
        <v>0.5</v>
      </c>
      <c r="Q273">
        <v>0.25</v>
      </c>
      <c r="R273">
        <v>0.318</v>
      </c>
      <c r="S273">
        <v>0</v>
      </c>
      <c r="T273">
        <v>0</v>
      </c>
      <c r="V273">
        <v>0.1</v>
      </c>
      <c r="W273">
        <v>0.1</v>
      </c>
      <c r="X273">
        <v>0.2</v>
      </c>
      <c r="Y273">
        <v>0.2</v>
      </c>
      <c r="Z273">
        <v>0.1</v>
      </c>
      <c r="AA273">
        <v>0</v>
      </c>
      <c r="AB273">
        <v>0.3</v>
      </c>
      <c r="AC273">
        <v>0.2</v>
      </c>
      <c r="AD273">
        <v>0.4</v>
      </c>
    </row>
    <row r="274" spans="1:30" ht="15.75" customHeight="1" x14ac:dyDescent="0.2">
      <c r="A274">
        <v>273</v>
      </c>
      <c r="B274" t="s">
        <v>395</v>
      </c>
      <c r="C274" t="s">
        <v>84</v>
      </c>
      <c r="D274">
        <v>23</v>
      </c>
      <c r="E274" t="s">
        <v>104</v>
      </c>
      <c r="F274">
        <v>8</v>
      </c>
      <c r="G274">
        <v>0</v>
      </c>
      <c r="H274">
        <v>2.9</v>
      </c>
      <c r="I274">
        <v>0.1</v>
      </c>
      <c r="J274">
        <v>0.8</v>
      </c>
      <c r="K274">
        <v>0.16700000000000001</v>
      </c>
      <c r="L274">
        <v>0</v>
      </c>
      <c r="M274">
        <v>0.6</v>
      </c>
      <c r="N274">
        <v>0</v>
      </c>
      <c r="O274">
        <v>0.1</v>
      </c>
      <c r="P274">
        <v>0.1</v>
      </c>
      <c r="Q274">
        <v>1</v>
      </c>
      <c r="R274">
        <v>0.16700000000000001</v>
      </c>
      <c r="S274">
        <v>0.3</v>
      </c>
      <c r="T274">
        <v>0.3</v>
      </c>
      <c r="U274">
        <v>1</v>
      </c>
      <c r="V274">
        <v>0</v>
      </c>
      <c r="W274">
        <v>0.6</v>
      </c>
      <c r="X274">
        <v>0.6</v>
      </c>
      <c r="Y274">
        <v>0.1</v>
      </c>
      <c r="Z274">
        <v>0.3</v>
      </c>
      <c r="AA274">
        <v>0.3</v>
      </c>
      <c r="AB274">
        <v>0.3</v>
      </c>
      <c r="AC274">
        <v>0.3</v>
      </c>
      <c r="AD274">
        <v>0.5</v>
      </c>
    </row>
    <row r="275" spans="1:30" ht="15.75" customHeight="1" x14ac:dyDescent="0.2">
      <c r="A275">
        <v>274</v>
      </c>
      <c r="B275" t="s">
        <v>396</v>
      </c>
      <c r="C275" t="s">
        <v>103</v>
      </c>
      <c r="D275">
        <v>33</v>
      </c>
      <c r="E275" t="s">
        <v>107</v>
      </c>
      <c r="F275">
        <v>45</v>
      </c>
      <c r="G275">
        <v>45</v>
      </c>
      <c r="H275">
        <v>35.299999999999997</v>
      </c>
      <c r="I275">
        <v>7.4</v>
      </c>
      <c r="J275">
        <v>17.600000000000001</v>
      </c>
      <c r="K275">
        <v>0.42199999999999999</v>
      </c>
      <c r="L275">
        <v>3</v>
      </c>
      <c r="M275">
        <v>8.6</v>
      </c>
      <c r="N275">
        <v>0.34300000000000003</v>
      </c>
      <c r="O275">
        <v>4.4000000000000004</v>
      </c>
      <c r="P275">
        <v>8.9</v>
      </c>
      <c r="Q275">
        <v>0.498</v>
      </c>
      <c r="R275">
        <v>0.50600000000000001</v>
      </c>
      <c r="S275">
        <v>7.4</v>
      </c>
      <c r="T275">
        <v>8</v>
      </c>
      <c r="U275">
        <v>0.92500000000000004</v>
      </c>
      <c r="V275">
        <v>0.6</v>
      </c>
      <c r="W275">
        <v>3.7</v>
      </c>
      <c r="X275">
        <v>4.3</v>
      </c>
      <c r="Y275">
        <v>6.8</v>
      </c>
      <c r="Z275">
        <v>1.1000000000000001</v>
      </c>
      <c r="AA275">
        <v>0.2</v>
      </c>
      <c r="AB275">
        <v>2.5</v>
      </c>
      <c r="AC275">
        <v>1.6</v>
      </c>
      <c r="AD275">
        <v>25.1</v>
      </c>
    </row>
    <row r="276" spans="1:30" ht="15.75" customHeight="1" x14ac:dyDescent="0.2">
      <c r="A276">
        <v>275</v>
      </c>
      <c r="B276" t="s">
        <v>397</v>
      </c>
      <c r="C276" t="s">
        <v>112</v>
      </c>
      <c r="D276">
        <v>23</v>
      </c>
      <c r="E276" t="s">
        <v>99</v>
      </c>
      <c r="F276">
        <v>28</v>
      </c>
      <c r="G276">
        <v>2</v>
      </c>
      <c r="H276">
        <v>13.4</v>
      </c>
      <c r="I276">
        <v>1.6</v>
      </c>
      <c r="J276">
        <v>3.4</v>
      </c>
      <c r="K276">
        <v>0.48399999999999999</v>
      </c>
      <c r="L276">
        <v>0.6</v>
      </c>
      <c r="M276">
        <v>1.9</v>
      </c>
      <c r="N276">
        <v>0.308</v>
      </c>
      <c r="O276">
        <v>1.1000000000000001</v>
      </c>
      <c r="P276">
        <v>1.5</v>
      </c>
      <c r="Q276">
        <v>0.69799999999999995</v>
      </c>
      <c r="R276">
        <v>0.56799999999999995</v>
      </c>
      <c r="S276">
        <v>0.6</v>
      </c>
      <c r="T276">
        <v>0.7</v>
      </c>
      <c r="U276">
        <v>0.85</v>
      </c>
      <c r="V276">
        <v>0.5</v>
      </c>
      <c r="W276">
        <v>1.7</v>
      </c>
      <c r="X276">
        <v>2.2000000000000002</v>
      </c>
      <c r="Y276">
        <v>0.6</v>
      </c>
      <c r="Z276">
        <v>0.4</v>
      </c>
      <c r="AA276">
        <v>0.3</v>
      </c>
      <c r="AB276">
        <v>0.4</v>
      </c>
      <c r="AC276">
        <v>1.1000000000000001</v>
      </c>
      <c r="AD276">
        <v>4.5</v>
      </c>
    </row>
    <row r="277" spans="1:30" ht="15.75" customHeight="1" x14ac:dyDescent="0.2">
      <c r="A277">
        <v>276</v>
      </c>
      <c r="B277" t="s">
        <v>398</v>
      </c>
      <c r="C277" t="s">
        <v>29</v>
      </c>
      <c r="D277">
        <v>19</v>
      </c>
      <c r="E277" t="s">
        <v>183</v>
      </c>
      <c r="F277">
        <v>36</v>
      </c>
      <c r="G277">
        <v>35</v>
      </c>
      <c r="H277">
        <v>26</v>
      </c>
      <c r="I277">
        <v>4.2</v>
      </c>
      <c r="J277">
        <v>5.6</v>
      </c>
      <c r="K277">
        <v>0.73899999999999999</v>
      </c>
      <c r="L277">
        <v>0</v>
      </c>
      <c r="M277">
        <v>0.1</v>
      </c>
      <c r="N277">
        <v>0</v>
      </c>
      <c r="O277">
        <v>4.2</v>
      </c>
      <c r="P277">
        <v>5.6</v>
      </c>
      <c r="Q277">
        <v>0.746</v>
      </c>
      <c r="R277">
        <v>0.73899999999999999</v>
      </c>
      <c r="S277">
        <v>0.9</v>
      </c>
      <c r="T277">
        <v>1.6</v>
      </c>
      <c r="U277">
        <v>0.54400000000000004</v>
      </c>
      <c r="V277">
        <v>2.9</v>
      </c>
      <c r="W277">
        <v>5</v>
      </c>
      <c r="X277">
        <v>7.9</v>
      </c>
      <c r="Y277">
        <v>1.3</v>
      </c>
      <c r="Z277">
        <v>0.6</v>
      </c>
      <c r="AA277">
        <v>1.4</v>
      </c>
      <c r="AB277">
        <v>1.2</v>
      </c>
      <c r="AC277">
        <v>3.1</v>
      </c>
      <c r="AD277">
        <v>9.1999999999999993</v>
      </c>
    </row>
    <row r="278" spans="1:30" ht="15.75" customHeight="1" x14ac:dyDescent="0.2">
      <c r="A278">
        <v>277</v>
      </c>
      <c r="B278" t="s">
        <v>399</v>
      </c>
      <c r="C278" t="s">
        <v>84</v>
      </c>
      <c r="D278">
        <v>25</v>
      </c>
      <c r="E278" t="s">
        <v>159</v>
      </c>
      <c r="F278">
        <v>23</v>
      </c>
      <c r="G278">
        <v>6</v>
      </c>
      <c r="H278">
        <v>20.399999999999999</v>
      </c>
      <c r="I278">
        <v>1.7</v>
      </c>
      <c r="J278">
        <v>5</v>
      </c>
      <c r="K278">
        <v>0.34499999999999997</v>
      </c>
      <c r="L278">
        <v>1</v>
      </c>
      <c r="M278">
        <v>3.3</v>
      </c>
      <c r="N278">
        <v>0.28599999999999998</v>
      </c>
      <c r="O278">
        <v>0.8</v>
      </c>
      <c r="P278">
        <v>1.7</v>
      </c>
      <c r="Q278">
        <v>0.46200000000000002</v>
      </c>
      <c r="R278">
        <v>0.44</v>
      </c>
      <c r="S278">
        <v>0.5</v>
      </c>
      <c r="T278">
        <v>0.8</v>
      </c>
      <c r="U278">
        <v>0.66700000000000004</v>
      </c>
      <c r="V278">
        <v>0.7</v>
      </c>
      <c r="W278">
        <v>1.4</v>
      </c>
      <c r="X278">
        <v>2.1</v>
      </c>
      <c r="Y278">
        <v>1.1000000000000001</v>
      </c>
      <c r="Z278">
        <v>0.6</v>
      </c>
      <c r="AA278">
        <v>0.2</v>
      </c>
      <c r="AB278">
        <v>0.7</v>
      </c>
      <c r="AC278">
        <v>1.9</v>
      </c>
      <c r="AD278">
        <v>5</v>
      </c>
    </row>
    <row r="279" spans="1:30" ht="15.75" customHeight="1" x14ac:dyDescent="0.2">
      <c r="A279">
        <v>278</v>
      </c>
      <c r="B279" t="s">
        <v>400</v>
      </c>
      <c r="C279" t="s">
        <v>112</v>
      </c>
      <c r="D279">
        <v>20</v>
      </c>
      <c r="E279" t="s">
        <v>107</v>
      </c>
      <c r="F279">
        <v>13</v>
      </c>
      <c r="G279">
        <v>0</v>
      </c>
      <c r="H279">
        <v>4.5</v>
      </c>
      <c r="I279">
        <v>0.5</v>
      </c>
      <c r="J279">
        <v>1</v>
      </c>
      <c r="K279">
        <v>0.53800000000000003</v>
      </c>
      <c r="L279">
        <v>0.1</v>
      </c>
      <c r="M279">
        <v>0.1</v>
      </c>
      <c r="N279">
        <v>1</v>
      </c>
      <c r="O279">
        <v>0.5</v>
      </c>
      <c r="P279">
        <v>0.9</v>
      </c>
      <c r="Q279">
        <v>0.5</v>
      </c>
      <c r="R279">
        <v>0.57699999999999996</v>
      </c>
      <c r="S279">
        <v>0.2</v>
      </c>
      <c r="T279">
        <v>0.2</v>
      </c>
      <c r="U279">
        <v>1</v>
      </c>
      <c r="V279">
        <v>0.2</v>
      </c>
      <c r="W279">
        <v>0.8</v>
      </c>
      <c r="X279">
        <v>1</v>
      </c>
      <c r="Y279">
        <v>0.3</v>
      </c>
      <c r="Z279">
        <v>0.2</v>
      </c>
      <c r="AA279">
        <v>0</v>
      </c>
      <c r="AB279">
        <v>0.2</v>
      </c>
      <c r="AC279">
        <v>0.5</v>
      </c>
      <c r="AD279">
        <v>1.3</v>
      </c>
    </row>
    <row r="280" spans="1:30" ht="15.75" customHeight="1" x14ac:dyDescent="0.2">
      <c r="A280">
        <v>279</v>
      </c>
      <c r="B280" t="s">
        <v>401</v>
      </c>
      <c r="C280" t="s">
        <v>84</v>
      </c>
      <c r="D280">
        <v>21</v>
      </c>
      <c r="E280" t="s">
        <v>88</v>
      </c>
      <c r="F280">
        <v>16</v>
      </c>
      <c r="G280">
        <v>0</v>
      </c>
      <c r="H280">
        <v>6.4</v>
      </c>
      <c r="I280">
        <v>0.9</v>
      </c>
      <c r="J280">
        <v>2.4</v>
      </c>
      <c r="K280">
        <v>0.35899999999999999</v>
      </c>
      <c r="L280">
        <v>0.2</v>
      </c>
      <c r="M280">
        <v>0.6</v>
      </c>
      <c r="N280">
        <v>0.3</v>
      </c>
      <c r="O280">
        <v>0.7</v>
      </c>
      <c r="P280">
        <v>1.8</v>
      </c>
      <c r="Q280">
        <v>0.379</v>
      </c>
      <c r="R280">
        <v>0.39700000000000002</v>
      </c>
      <c r="S280">
        <v>0.5</v>
      </c>
      <c r="T280">
        <v>0.9</v>
      </c>
      <c r="U280">
        <v>0.53300000000000003</v>
      </c>
      <c r="V280">
        <v>0.1</v>
      </c>
      <c r="W280">
        <v>0.9</v>
      </c>
      <c r="X280">
        <v>1.1000000000000001</v>
      </c>
      <c r="Y280">
        <v>0.9</v>
      </c>
      <c r="Z280">
        <v>0.2</v>
      </c>
      <c r="AA280">
        <v>0.2</v>
      </c>
      <c r="AB280">
        <v>0.5</v>
      </c>
      <c r="AC280">
        <v>0.9</v>
      </c>
      <c r="AD280">
        <v>2.4</v>
      </c>
    </row>
    <row r="281" spans="1:30" ht="15.75" customHeight="1" x14ac:dyDescent="0.2">
      <c r="A281">
        <v>280</v>
      </c>
      <c r="B281" t="s">
        <v>402</v>
      </c>
      <c r="C281" t="s">
        <v>29</v>
      </c>
      <c r="D281">
        <v>27</v>
      </c>
      <c r="E281" t="s">
        <v>227</v>
      </c>
      <c r="F281">
        <v>44</v>
      </c>
      <c r="G281">
        <v>36</v>
      </c>
      <c r="H281">
        <v>19.5</v>
      </c>
      <c r="I281">
        <v>2.2000000000000002</v>
      </c>
      <c r="J281">
        <v>3.6</v>
      </c>
      <c r="K281">
        <v>0.61</v>
      </c>
      <c r="L281">
        <v>0</v>
      </c>
      <c r="M281">
        <v>0</v>
      </c>
      <c r="N281">
        <v>0</v>
      </c>
      <c r="O281">
        <v>2.2000000000000002</v>
      </c>
      <c r="P281">
        <v>3.6</v>
      </c>
      <c r="Q281">
        <v>0.61399999999999999</v>
      </c>
      <c r="R281">
        <v>0.61</v>
      </c>
      <c r="S281">
        <v>0.9</v>
      </c>
      <c r="T281">
        <v>1.2</v>
      </c>
      <c r="U281">
        <v>0.70399999999999996</v>
      </c>
      <c r="V281">
        <v>2.4</v>
      </c>
      <c r="W281">
        <v>4.3</v>
      </c>
      <c r="X281">
        <v>6.8</v>
      </c>
      <c r="Y281">
        <v>2.2999999999999998</v>
      </c>
      <c r="Z281">
        <v>0.5</v>
      </c>
      <c r="AA281">
        <v>0.3</v>
      </c>
      <c r="AB281">
        <v>0.8</v>
      </c>
      <c r="AC281">
        <v>2.4</v>
      </c>
      <c r="AD281">
        <v>5.3</v>
      </c>
    </row>
    <row r="282" spans="1:30" ht="15.75" customHeight="1" x14ac:dyDescent="0.2">
      <c r="A282">
        <v>281</v>
      </c>
      <c r="B282" t="s">
        <v>403</v>
      </c>
      <c r="C282" t="s">
        <v>29</v>
      </c>
      <c r="D282">
        <v>35</v>
      </c>
      <c r="E282" t="s">
        <v>107</v>
      </c>
      <c r="F282">
        <v>48</v>
      </c>
      <c r="G282">
        <v>48</v>
      </c>
      <c r="H282">
        <v>31.9</v>
      </c>
      <c r="I282">
        <v>5</v>
      </c>
      <c r="J282">
        <v>10.199999999999999</v>
      </c>
      <c r="K282">
        <v>0.49099999999999999</v>
      </c>
      <c r="L282">
        <v>1.8</v>
      </c>
      <c r="M282">
        <v>5.0999999999999996</v>
      </c>
      <c r="N282">
        <v>0.34799999999999998</v>
      </c>
      <c r="O282">
        <v>3.2</v>
      </c>
      <c r="P282">
        <v>5.0999999999999996</v>
      </c>
      <c r="Q282">
        <v>0.63300000000000001</v>
      </c>
      <c r="R282">
        <v>0.57799999999999996</v>
      </c>
      <c r="S282">
        <v>1.5</v>
      </c>
      <c r="T282">
        <v>1.8</v>
      </c>
      <c r="U282">
        <v>0.82799999999999996</v>
      </c>
      <c r="V282">
        <v>1.6</v>
      </c>
      <c r="W282">
        <v>3.9</v>
      </c>
      <c r="X282">
        <v>5.5</v>
      </c>
      <c r="Y282">
        <v>1.6</v>
      </c>
      <c r="Z282">
        <v>0.6</v>
      </c>
      <c r="AA282">
        <v>2.8</v>
      </c>
      <c r="AB282">
        <v>0.9</v>
      </c>
      <c r="AC282">
        <v>2.6</v>
      </c>
      <c r="AD282">
        <v>13.3</v>
      </c>
    </row>
    <row r="283" spans="1:30" ht="15.75" customHeight="1" x14ac:dyDescent="0.2">
      <c r="A283">
        <v>282</v>
      </c>
      <c r="B283" t="s">
        <v>404</v>
      </c>
      <c r="C283" t="s">
        <v>29</v>
      </c>
      <c r="D283">
        <v>35</v>
      </c>
      <c r="E283" t="s">
        <v>107</v>
      </c>
      <c r="F283">
        <v>13</v>
      </c>
      <c r="G283">
        <v>0</v>
      </c>
      <c r="H283">
        <v>2.9</v>
      </c>
      <c r="I283">
        <v>0.2</v>
      </c>
      <c r="J283">
        <v>0.6</v>
      </c>
      <c r="K283">
        <v>0.375</v>
      </c>
      <c r="L283">
        <v>0.2</v>
      </c>
      <c r="M283">
        <v>0.5</v>
      </c>
      <c r="N283">
        <v>0.33300000000000002</v>
      </c>
      <c r="O283">
        <v>0.1</v>
      </c>
      <c r="P283">
        <v>0.2</v>
      </c>
      <c r="Q283">
        <v>0.5</v>
      </c>
      <c r="R283">
        <v>0.5</v>
      </c>
      <c r="S283">
        <v>0.2</v>
      </c>
      <c r="T283">
        <v>0.2</v>
      </c>
      <c r="U283">
        <v>1</v>
      </c>
      <c r="V283">
        <v>0.1</v>
      </c>
      <c r="W283">
        <v>0.2</v>
      </c>
      <c r="X283">
        <v>0.2</v>
      </c>
      <c r="Y283">
        <v>0.3</v>
      </c>
      <c r="Z283">
        <v>0</v>
      </c>
      <c r="AA283">
        <v>0.1</v>
      </c>
      <c r="AB283">
        <v>0.1</v>
      </c>
      <c r="AC283">
        <v>0.3</v>
      </c>
      <c r="AD283">
        <v>0.8</v>
      </c>
    </row>
    <row r="284" spans="1:30" ht="15.75" customHeight="1" x14ac:dyDescent="0.2">
      <c r="A284">
        <v>283</v>
      </c>
      <c r="B284" t="s">
        <v>405</v>
      </c>
      <c r="C284" t="s">
        <v>84</v>
      </c>
      <c r="D284">
        <v>35</v>
      </c>
      <c r="E284" t="s">
        <v>90</v>
      </c>
      <c r="F284">
        <v>37</v>
      </c>
      <c r="G284">
        <v>5</v>
      </c>
      <c r="H284">
        <v>17.899999999999999</v>
      </c>
      <c r="I284">
        <v>2.8</v>
      </c>
      <c r="J284">
        <v>6.6</v>
      </c>
      <c r="K284">
        <v>0.432</v>
      </c>
      <c r="L284">
        <v>1.5</v>
      </c>
      <c r="M284">
        <v>4.5</v>
      </c>
      <c r="N284">
        <v>0.33500000000000002</v>
      </c>
      <c r="O284">
        <v>1.3</v>
      </c>
      <c r="P284">
        <v>2.1</v>
      </c>
      <c r="Q284">
        <v>0.64500000000000002</v>
      </c>
      <c r="R284">
        <v>0.54700000000000004</v>
      </c>
      <c r="S284">
        <v>1.9</v>
      </c>
      <c r="T284">
        <v>2.4</v>
      </c>
      <c r="U284">
        <v>0.78900000000000003</v>
      </c>
      <c r="V284">
        <v>1.1000000000000001</v>
      </c>
      <c r="W284">
        <v>5.0999999999999996</v>
      </c>
      <c r="X284">
        <v>6.1</v>
      </c>
      <c r="Y284">
        <v>2.2999999999999998</v>
      </c>
      <c r="Z284">
        <v>0.4</v>
      </c>
      <c r="AA284">
        <v>0.2</v>
      </c>
      <c r="AB284">
        <v>0.8</v>
      </c>
      <c r="AC284">
        <v>1.8</v>
      </c>
      <c r="AD284">
        <v>9.1</v>
      </c>
    </row>
    <row r="285" spans="1:30" ht="15.75" customHeight="1" x14ac:dyDescent="0.2">
      <c r="A285">
        <v>284</v>
      </c>
      <c r="B285" t="s">
        <v>406</v>
      </c>
      <c r="C285" t="s">
        <v>103</v>
      </c>
      <c r="D285">
        <v>37</v>
      </c>
      <c r="E285" t="s">
        <v>90</v>
      </c>
      <c r="F285">
        <v>37</v>
      </c>
      <c r="G285">
        <v>35</v>
      </c>
      <c r="H285">
        <v>28</v>
      </c>
      <c r="I285">
        <v>2.8</v>
      </c>
      <c r="J285">
        <v>6.5</v>
      </c>
      <c r="K285">
        <v>0.42599999999999999</v>
      </c>
      <c r="L285">
        <v>1.7</v>
      </c>
      <c r="M285">
        <v>4.4000000000000004</v>
      </c>
      <c r="N285">
        <v>0.38500000000000001</v>
      </c>
      <c r="O285">
        <v>1.1000000000000001</v>
      </c>
      <c r="P285">
        <v>2.2000000000000002</v>
      </c>
      <c r="Q285">
        <v>0.50600000000000001</v>
      </c>
      <c r="R285">
        <v>0.55400000000000005</v>
      </c>
      <c r="S285">
        <v>0.9</v>
      </c>
      <c r="T285">
        <v>1.1000000000000001</v>
      </c>
      <c r="U285">
        <v>0.83299999999999996</v>
      </c>
      <c r="V285">
        <v>0.7</v>
      </c>
      <c r="W285">
        <v>2.8</v>
      </c>
      <c r="X285">
        <v>3.5</v>
      </c>
      <c r="Y285">
        <v>4</v>
      </c>
      <c r="Z285">
        <v>1.1000000000000001</v>
      </c>
      <c r="AA285">
        <v>0.4</v>
      </c>
      <c r="AB285">
        <v>1.4</v>
      </c>
      <c r="AC285">
        <v>2.5</v>
      </c>
      <c r="AD285">
        <v>8.1999999999999993</v>
      </c>
    </row>
    <row r="286" spans="1:30" ht="15.75" customHeight="1" x14ac:dyDescent="0.2">
      <c r="A286">
        <v>285</v>
      </c>
      <c r="B286" t="s">
        <v>407</v>
      </c>
      <c r="C286" t="s">
        <v>112</v>
      </c>
      <c r="D286">
        <v>23</v>
      </c>
      <c r="E286" t="s">
        <v>150</v>
      </c>
      <c r="F286">
        <v>9</v>
      </c>
      <c r="G286">
        <v>0</v>
      </c>
      <c r="H286">
        <v>5.8</v>
      </c>
      <c r="I286">
        <v>0.4</v>
      </c>
      <c r="J286">
        <v>1.9</v>
      </c>
      <c r="K286">
        <v>0.23499999999999999</v>
      </c>
      <c r="L286">
        <v>0.3</v>
      </c>
      <c r="M286">
        <v>1.4</v>
      </c>
      <c r="N286">
        <v>0.23100000000000001</v>
      </c>
      <c r="O286">
        <v>0.1</v>
      </c>
      <c r="P286">
        <v>0.4</v>
      </c>
      <c r="Q286">
        <v>0.25</v>
      </c>
      <c r="R286">
        <v>0.32400000000000001</v>
      </c>
      <c r="S286">
        <v>0.3</v>
      </c>
      <c r="T286">
        <v>0.4</v>
      </c>
      <c r="U286">
        <v>0.75</v>
      </c>
      <c r="V286">
        <v>0.1</v>
      </c>
      <c r="W286">
        <v>0.7</v>
      </c>
      <c r="X286">
        <v>0.8</v>
      </c>
      <c r="Y286">
        <v>0</v>
      </c>
      <c r="Z286">
        <v>0</v>
      </c>
      <c r="AA286">
        <v>0</v>
      </c>
      <c r="AB286">
        <v>0.1</v>
      </c>
      <c r="AC286">
        <v>0.7</v>
      </c>
      <c r="AD286">
        <v>1.6</v>
      </c>
    </row>
    <row r="287" spans="1:30" ht="15.75" customHeight="1" x14ac:dyDescent="0.2">
      <c r="A287">
        <v>286</v>
      </c>
      <c r="B287" t="s">
        <v>408</v>
      </c>
      <c r="C287" t="s">
        <v>84</v>
      </c>
      <c r="D287">
        <v>28</v>
      </c>
      <c r="E287" t="s">
        <v>135</v>
      </c>
      <c r="F287">
        <v>32</v>
      </c>
      <c r="G287">
        <v>0</v>
      </c>
      <c r="H287">
        <v>20.100000000000001</v>
      </c>
      <c r="I287">
        <v>2.4</v>
      </c>
      <c r="J287">
        <v>5.4</v>
      </c>
      <c r="K287">
        <v>0.442</v>
      </c>
      <c r="L287">
        <v>1.5</v>
      </c>
      <c r="M287">
        <v>3.9</v>
      </c>
      <c r="N287">
        <v>0.38400000000000001</v>
      </c>
      <c r="O287">
        <v>0.9</v>
      </c>
      <c r="P287">
        <v>1.5</v>
      </c>
      <c r="Q287">
        <v>0.59599999999999997</v>
      </c>
      <c r="R287">
        <v>0.58099999999999996</v>
      </c>
      <c r="S287">
        <v>0.7</v>
      </c>
      <c r="T287">
        <v>1.1000000000000001</v>
      </c>
      <c r="U287">
        <v>0.61799999999999999</v>
      </c>
      <c r="V287">
        <v>0.9</v>
      </c>
      <c r="W287">
        <v>3.6</v>
      </c>
      <c r="X287">
        <v>4.5999999999999996</v>
      </c>
      <c r="Y287">
        <v>1.3</v>
      </c>
      <c r="Z287">
        <v>0.2</v>
      </c>
      <c r="AA287">
        <v>0.3</v>
      </c>
      <c r="AB287">
        <v>0.6</v>
      </c>
      <c r="AC287">
        <v>1.6</v>
      </c>
      <c r="AD287">
        <v>6.9</v>
      </c>
    </row>
    <row r="288" spans="1:30" ht="15.75" customHeight="1" x14ac:dyDescent="0.2">
      <c r="A288">
        <v>287</v>
      </c>
      <c r="B288" t="s">
        <v>409</v>
      </c>
      <c r="C288" t="s">
        <v>103</v>
      </c>
      <c r="D288">
        <v>22</v>
      </c>
      <c r="E288" t="s">
        <v>123</v>
      </c>
      <c r="F288">
        <v>13</v>
      </c>
      <c r="G288">
        <v>1</v>
      </c>
      <c r="H288">
        <v>15.4</v>
      </c>
      <c r="I288">
        <v>1.5</v>
      </c>
      <c r="J288">
        <v>5.0999999999999996</v>
      </c>
      <c r="K288">
        <v>0.28799999999999998</v>
      </c>
      <c r="L288">
        <v>0.4</v>
      </c>
      <c r="M288">
        <v>2.2999999999999998</v>
      </c>
      <c r="N288">
        <v>0.16700000000000001</v>
      </c>
      <c r="O288">
        <v>1.1000000000000001</v>
      </c>
      <c r="P288">
        <v>2.8</v>
      </c>
      <c r="Q288">
        <v>0.38900000000000001</v>
      </c>
      <c r="R288">
        <v>0.32600000000000001</v>
      </c>
      <c r="S288">
        <v>0.8</v>
      </c>
      <c r="T288">
        <v>0.9</v>
      </c>
      <c r="U288">
        <v>0.91700000000000004</v>
      </c>
      <c r="V288">
        <v>0.3</v>
      </c>
      <c r="W288">
        <v>1.5</v>
      </c>
      <c r="X288">
        <v>1.8</v>
      </c>
      <c r="Y288">
        <v>2.2000000000000002</v>
      </c>
      <c r="Z288">
        <v>0.5</v>
      </c>
      <c r="AA288">
        <v>0</v>
      </c>
      <c r="AB288">
        <v>1.2</v>
      </c>
      <c r="AC288">
        <v>1.4</v>
      </c>
      <c r="AD288">
        <v>4.2</v>
      </c>
    </row>
    <row r="289" spans="1:30" ht="15.75" customHeight="1" x14ac:dyDescent="0.2">
      <c r="A289">
        <v>288</v>
      </c>
      <c r="B289" t="s">
        <v>410</v>
      </c>
      <c r="C289" t="s">
        <v>29</v>
      </c>
      <c r="D289">
        <v>24</v>
      </c>
      <c r="E289" t="s">
        <v>133</v>
      </c>
      <c r="F289">
        <v>26</v>
      </c>
      <c r="G289">
        <v>0</v>
      </c>
      <c r="H289">
        <v>6.8</v>
      </c>
      <c r="I289">
        <v>0.9</v>
      </c>
      <c r="J289">
        <v>2.2999999999999998</v>
      </c>
      <c r="K289">
        <v>0.40699999999999997</v>
      </c>
      <c r="L289">
        <v>0.3</v>
      </c>
      <c r="M289">
        <v>1.2</v>
      </c>
      <c r="N289">
        <v>0.25</v>
      </c>
      <c r="O289">
        <v>0.6</v>
      </c>
      <c r="P289">
        <v>1</v>
      </c>
      <c r="Q289">
        <v>0.59299999999999997</v>
      </c>
      <c r="R289">
        <v>0.47499999999999998</v>
      </c>
      <c r="S289">
        <v>0.5</v>
      </c>
      <c r="T289">
        <v>0.6</v>
      </c>
      <c r="U289">
        <v>0.75</v>
      </c>
      <c r="V289">
        <v>0.6</v>
      </c>
      <c r="W289">
        <v>1.3</v>
      </c>
      <c r="X289">
        <v>1.9</v>
      </c>
      <c r="Y289">
        <v>1</v>
      </c>
      <c r="Z289">
        <v>0.2</v>
      </c>
      <c r="AA289">
        <v>0.3</v>
      </c>
      <c r="AB289">
        <v>0.3</v>
      </c>
      <c r="AC289">
        <v>0.7</v>
      </c>
      <c r="AD289">
        <v>2.6</v>
      </c>
    </row>
    <row r="290" spans="1:30" ht="15.75" customHeight="1" x14ac:dyDescent="0.2">
      <c r="A290">
        <v>289</v>
      </c>
      <c r="B290" t="s">
        <v>411</v>
      </c>
      <c r="C290" t="s">
        <v>92</v>
      </c>
      <c r="D290">
        <v>27</v>
      </c>
      <c r="E290" t="s">
        <v>164</v>
      </c>
      <c r="F290">
        <v>40</v>
      </c>
      <c r="G290">
        <v>36</v>
      </c>
      <c r="H290">
        <v>25.1</v>
      </c>
      <c r="I290">
        <v>2.9</v>
      </c>
      <c r="J290">
        <v>6.5</v>
      </c>
      <c r="K290">
        <v>0.45200000000000001</v>
      </c>
      <c r="L290">
        <v>0.9</v>
      </c>
      <c r="M290">
        <v>3</v>
      </c>
      <c r="N290">
        <v>0.29799999999999999</v>
      </c>
      <c r="O290">
        <v>2</v>
      </c>
      <c r="P290">
        <v>3.5</v>
      </c>
      <c r="Q290">
        <v>0.58699999999999997</v>
      </c>
      <c r="R290">
        <v>0.52100000000000002</v>
      </c>
      <c r="S290">
        <v>0.8</v>
      </c>
      <c r="T290">
        <v>1.1000000000000001</v>
      </c>
      <c r="U290">
        <v>0.75</v>
      </c>
      <c r="V290">
        <v>1.2</v>
      </c>
      <c r="W290">
        <v>2</v>
      </c>
      <c r="X290">
        <v>3.2</v>
      </c>
      <c r="Y290">
        <v>1.8</v>
      </c>
      <c r="Z290">
        <v>0.6</v>
      </c>
      <c r="AA290">
        <v>0.3</v>
      </c>
      <c r="AB290">
        <v>0.6</v>
      </c>
      <c r="AC290">
        <v>1.9</v>
      </c>
      <c r="AD290">
        <v>7.6</v>
      </c>
    </row>
    <row r="291" spans="1:30" ht="15.75" customHeight="1" x14ac:dyDescent="0.2">
      <c r="A291">
        <v>290</v>
      </c>
      <c r="B291" t="s">
        <v>412</v>
      </c>
      <c r="C291" t="s">
        <v>103</v>
      </c>
      <c r="D291">
        <v>22</v>
      </c>
      <c r="E291" t="s">
        <v>147</v>
      </c>
      <c r="F291">
        <v>13</v>
      </c>
      <c r="G291">
        <v>0</v>
      </c>
      <c r="H291">
        <v>9.1999999999999993</v>
      </c>
      <c r="I291">
        <v>1.5</v>
      </c>
      <c r="J291">
        <v>3.1</v>
      </c>
      <c r="K291">
        <v>0.5</v>
      </c>
      <c r="L291">
        <v>0.6</v>
      </c>
      <c r="M291">
        <v>1.5</v>
      </c>
      <c r="N291">
        <v>0.42099999999999999</v>
      </c>
      <c r="O291">
        <v>0.9</v>
      </c>
      <c r="P291">
        <v>1.6</v>
      </c>
      <c r="Q291">
        <v>0.57099999999999995</v>
      </c>
      <c r="R291">
        <v>0.6</v>
      </c>
      <c r="S291">
        <v>0.1</v>
      </c>
      <c r="T291">
        <v>0.1</v>
      </c>
      <c r="U291">
        <v>1</v>
      </c>
      <c r="V291">
        <v>0.3</v>
      </c>
      <c r="W291">
        <v>1.5</v>
      </c>
      <c r="X291">
        <v>1.8</v>
      </c>
      <c r="Y291">
        <v>1.5</v>
      </c>
      <c r="Z291">
        <v>0.2</v>
      </c>
      <c r="AA291">
        <v>0</v>
      </c>
      <c r="AB291">
        <v>0.7</v>
      </c>
      <c r="AC291">
        <v>0.2</v>
      </c>
      <c r="AD291">
        <v>3.8</v>
      </c>
    </row>
    <row r="292" spans="1:30" ht="15.75" customHeight="1" x14ac:dyDescent="0.2">
      <c r="A292">
        <v>291</v>
      </c>
      <c r="B292" t="s">
        <v>413</v>
      </c>
      <c r="C292" t="s">
        <v>29</v>
      </c>
      <c r="D292">
        <v>35</v>
      </c>
      <c r="E292" t="s">
        <v>178</v>
      </c>
      <c r="F292">
        <v>8</v>
      </c>
      <c r="G292">
        <v>0</v>
      </c>
      <c r="H292">
        <v>5.5</v>
      </c>
      <c r="I292">
        <v>1</v>
      </c>
      <c r="J292">
        <v>2.4</v>
      </c>
      <c r="K292">
        <v>0.42099999999999999</v>
      </c>
      <c r="L292">
        <v>0</v>
      </c>
      <c r="M292">
        <v>0.3</v>
      </c>
      <c r="N292">
        <v>0</v>
      </c>
      <c r="O292">
        <v>1</v>
      </c>
      <c r="P292">
        <v>2.1</v>
      </c>
      <c r="Q292">
        <v>0.47099999999999997</v>
      </c>
      <c r="R292">
        <v>0.42099999999999999</v>
      </c>
      <c r="S292">
        <v>0.1</v>
      </c>
      <c r="T292">
        <v>0.5</v>
      </c>
      <c r="U292">
        <v>0.25</v>
      </c>
      <c r="V292">
        <v>0.6</v>
      </c>
      <c r="W292">
        <v>1.6</v>
      </c>
      <c r="X292">
        <v>2.2999999999999998</v>
      </c>
      <c r="Y292">
        <v>0.5</v>
      </c>
      <c r="Z292">
        <v>0</v>
      </c>
      <c r="AA292">
        <v>0.1</v>
      </c>
      <c r="AB292">
        <v>0.1</v>
      </c>
      <c r="AC292">
        <v>0.5</v>
      </c>
      <c r="AD292">
        <v>2.1</v>
      </c>
    </row>
    <row r="293" spans="1:30" ht="15.75" customHeight="1" x14ac:dyDescent="0.2">
      <c r="A293">
        <v>292</v>
      </c>
      <c r="B293" t="s">
        <v>414</v>
      </c>
      <c r="C293" t="s">
        <v>84</v>
      </c>
      <c r="D293">
        <v>26</v>
      </c>
      <c r="E293" t="s">
        <v>93</v>
      </c>
      <c r="F293">
        <v>39</v>
      </c>
      <c r="G293">
        <v>39</v>
      </c>
      <c r="H293">
        <v>32.5</v>
      </c>
      <c r="I293">
        <v>7.9</v>
      </c>
      <c r="J293">
        <v>16</v>
      </c>
      <c r="K293">
        <v>0.49099999999999999</v>
      </c>
      <c r="L293">
        <v>3.2</v>
      </c>
      <c r="M293">
        <v>8</v>
      </c>
      <c r="N293">
        <v>0.39600000000000002</v>
      </c>
      <c r="O293">
        <v>4.7</v>
      </c>
      <c r="P293">
        <v>8</v>
      </c>
      <c r="Q293">
        <v>0.58699999999999997</v>
      </c>
      <c r="R293">
        <v>0.59</v>
      </c>
      <c r="S293">
        <v>4.5999999999999996</v>
      </c>
      <c r="T293">
        <v>5.2</v>
      </c>
      <c r="U293">
        <v>0.877</v>
      </c>
      <c r="V293">
        <v>2.4</v>
      </c>
      <c r="W293">
        <v>6.3</v>
      </c>
      <c r="X293">
        <v>8.6999999999999993</v>
      </c>
      <c r="Y293">
        <v>1.9</v>
      </c>
      <c r="Z293">
        <v>0.9</v>
      </c>
      <c r="AA293">
        <v>0.5</v>
      </c>
      <c r="AB293">
        <v>1.2</v>
      </c>
      <c r="AC293">
        <v>1.9</v>
      </c>
      <c r="AD293">
        <v>23.5</v>
      </c>
    </row>
    <row r="294" spans="1:30" ht="15.75" customHeight="1" x14ac:dyDescent="0.2">
      <c r="A294">
        <v>293</v>
      </c>
      <c r="B294" t="s">
        <v>415</v>
      </c>
      <c r="C294" t="s">
        <v>112</v>
      </c>
      <c r="D294">
        <v>26</v>
      </c>
      <c r="E294" t="s">
        <v>104</v>
      </c>
      <c r="F294">
        <v>39</v>
      </c>
      <c r="G294">
        <v>1</v>
      </c>
      <c r="H294">
        <v>18.600000000000001</v>
      </c>
      <c r="I294">
        <v>2.6</v>
      </c>
      <c r="J294">
        <v>5.7</v>
      </c>
      <c r="K294">
        <v>0.45500000000000002</v>
      </c>
      <c r="L294">
        <v>0.8</v>
      </c>
      <c r="M294">
        <v>2.2000000000000002</v>
      </c>
      <c r="N294">
        <v>0.379</v>
      </c>
      <c r="O294">
        <v>1.7</v>
      </c>
      <c r="P294">
        <v>3.5</v>
      </c>
      <c r="Q294">
        <v>0.504</v>
      </c>
      <c r="R294">
        <v>0.52900000000000003</v>
      </c>
      <c r="S294">
        <v>1.5</v>
      </c>
      <c r="T294">
        <v>1.9</v>
      </c>
      <c r="U294">
        <v>0.78100000000000003</v>
      </c>
      <c r="V294">
        <v>1</v>
      </c>
      <c r="W294">
        <v>2.6</v>
      </c>
      <c r="X294">
        <v>3.5</v>
      </c>
      <c r="Y294">
        <v>1.9</v>
      </c>
      <c r="Z294">
        <v>0.7</v>
      </c>
      <c r="AA294">
        <v>0.2</v>
      </c>
      <c r="AB294">
        <v>1</v>
      </c>
      <c r="AC294">
        <v>1.5</v>
      </c>
      <c r="AD294">
        <v>7.5</v>
      </c>
    </row>
    <row r="295" spans="1:30" ht="15.75" customHeight="1" x14ac:dyDescent="0.2">
      <c r="A295">
        <v>294</v>
      </c>
      <c r="B295" t="s">
        <v>416</v>
      </c>
      <c r="C295" t="s">
        <v>112</v>
      </c>
      <c r="D295">
        <v>28</v>
      </c>
      <c r="E295" t="s">
        <v>90</v>
      </c>
      <c r="F295">
        <v>31</v>
      </c>
      <c r="G295">
        <v>12</v>
      </c>
      <c r="H295">
        <v>26.3</v>
      </c>
      <c r="I295">
        <v>3.9</v>
      </c>
      <c r="J295">
        <v>8.8000000000000007</v>
      </c>
      <c r="K295">
        <v>0.44500000000000001</v>
      </c>
      <c r="L295">
        <v>1.2</v>
      </c>
      <c r="M295">
        <v>3.1</v>
      </c>
      <c r="N295">
        <v>0.38100000000000001</v>
      </c>
      <c r="O295">
        <v>2.7</v>
      </c>
      <c r="P295">
        <v>5.6</v>
      </c>
      <c r="Q295">
        <v>0.48</v>
      </c>
      <c r="R295">
        <v>0.51300000000000001</v>
      </c>
      <c r="S295">
        <v>1.4</v>
      </c>
      <c r="T295">
        <v>1.8</v>
      </c>
      <c r="U295">
        <v>0.76400000000000001</v>
      </c>
      <c r="V295">
        <v>1.2</v>
      </c>
      <c r="W295">
        <v>3.5</v>
      </c>
      <c r="X295">
        <v>4.7</v>
      </c>
      <c r="Y295">
        <v>2.1</v>
      </c>
      <c r="Z295">
        <v>0.7</v>
      </c>
      <c r="AA295">
        <v>0.3</v>
      </c>
      <c r="AB295">
        <v>1.2</v>
      </c>
      <c r="AC295">
        <v>2</v>
      </c>
      <c r="AD295">
        <v>10.4</v>
      </c>
    </row>
    <row r="296" spans="1:30" ht="15.75" customHeight="1" x14ac:dyDescent="0.2">
      <c r="A296">
        <v>295</v>
      </c>
      <c r="B296" t="s">
        <v>417</v>
      </c>
      <c r="C296" t="s">
        <v>112</v>
      </c>
      <c r="D296">
        <v>28</v>
      </c>
      <c r="E296" t="s">
        <v>123</v>
      </c>
      <c r="F296">
        <v>16</v>
      </c>
      <c r="G296">
        <v>10</v>
      </c>
      <c r="H296">
        <v>26.2</v>
      </c>
      <c r="I296">
        <v>2.8</v>
      </c>
      <c r="J296">
        <v>7.6</v>
      </c>
      <c r="K296">
        <v>0.36399999999999999</v>
      </c>
      <c r="L296">
        <v>1</v>
      </c>
      <c r="M296">
        <v>3</v>
      </c>
      <c r="N296">
        <v>0.33300000000000002</v>
      </c>
      <c r="O296">
        <v>1.8</v>
      </c>
      <c r="P296">
        <v>4.5999999999999996</v>
      </c>
      <c r="Q296">
        <v>0.38400000000000001</v>
      </c>
      <c r="R296">
        <v>0.43</v>
      </c>
      <c r="S296">
        <v>0.8</v>
      </c>
      <c r="T296">
        <v>1.4</v>
      </c>
      <c r="U296">
        <v>0.52200000000000002</v>
      </c>
      <c r="V296">
        <v>0.8</v>
      </c>
      <c r="W296">
        <v>2.5</v>
      </c>
      <c r="X296">
        <v>3.3</v>
      </c>
      <c r="Y296">
        <v>3.1</v>
      </c>
      <c r="Z296">
        <v>1.2</v>
      </c>
      <c r="AA296">
        <v>0.7</v>
      </c>
      <c r="AB296">
        <v>1.4</v>
      </c>
      <c r="AC296">
        <v>1.9</v>
      </c>
      <c r="AD296">
        <v>7.3</v>
      </c>
    </row>
    <row r="297" spans="1:30" ht="15.75" customHeight="1" x14ac:dyDescent="0.2">
      <c r="A297">
        <v>296</v>
      </c>
      <c r="B297" t="s">
        <v>418</v>
      </c>
      <c r="C297" t="s">
        <v>112</v>
      </c>
      <c r="D297">
        <v>23</v>
      </c>
      <c r="E297" t="s">
        <v>88</v>
      </c>
      <c r="F297">
        <v>32</v>
      </c>
      <c r="G297">
        <v>0</v>
      </c>
      <c r="H297">
        <v>9</v>
      </c>
      <c r="I297">
        <v>1</v>
      </c>
      <c r="J297">
        <v>2.1</v>
      </c>
      <c r="K297">
        <v>0.5</v>
      </c>
      <c r="L297">
        <v>0</v>
      </c>
      <c r="M297">
        <v>0.3</v>
      </c>
      <c r="N297">
        <v>9.0999999999999998E-2</v>
      </c>
      <c r="O297">
        <v>1</v>
      </c>
      <c r="P297">
        <v>1.7</v>
      </c>
      <c r="Q297">
        <v>0.58199999999999996</v>
      </c>
      <c r="R297">
        <v>0.50800000000000001</v>
      </c>
      <c r="S297">
        <v>0.3</v>
      </c>
      <c r="T297">
        <v>0.7</v>
      </c>
      <c r="U297">
        <v>0.47799999999999998</v>
      </c>
      <c r="V297">
        <v>0.2</v>
      </c>
      <c r="W297">
        <v>0.8</v>
      </c>
      <c r="X297">
        <v>1</v>
      </c>
      <c r="Y297">
        <v>0.5</v>
      </c>
      <c r="Z297">
        <v>0.4</v>
      </c>
      <c r="AA297">
        <v>0.1</v>
      </c>
      <c r="AB297">
        <v>0.4</v>
      </c>
      <c r="AC297">
        <v>1.4</v>
      </c>
      <c r="AD297">
        <v>2.4</v>
      </c>
    </row>
    <row r="298" spans="1:30" ht="15.75" customHeight="1" x14ac:dyDescent="0.2">
      <c r="A298">
        <v>297</v>
      </c>
      <c r="B298" t="s">
        <v>419</v>
      </c>
      <c r="C298" t="s">
        <v>92</v>
      </c>
      <c r="D298">
        <v>27</v>
      </c>
      <c r="E298" t="s">
        <v>150</v>
      </c>
      <c r="F298">
        <v>33</v>
      </c>
      <c r="G298">
        <v>3</v>
      </c>
      <c r="H298">
        <v>12.6</v>
      </c>
      <c r="I298">
        <v>1.2</v>
      </c>
      <c r="J298">
        <v>2.6</v>
      </c>
      <c r="K298">
        <v>0.45300000000000001</v>
      </c>
      <c r="L298">
        <v>1.1000000000000001</v>
      </c>
      <c r="M298">
        <v>2.4</v>
      </c>
      <c r="N298">
        <v>0.45</v>
      </c>
      <c r="O298">
        <v>0.1</v>
      </c>
      <c r="P298">
        <v>0.2</v>
      </c>
      <c r="Q298">
        <v>0.5</v>
      </c>
      <c r="R298">
        <v>0.66300000000000003</v>
      </c>
      <c r="S298">
        <v>0.1</v>
      </c>
      <c r="T298">
        <v>0.3</v>
      </c>
      <c r="U298">
        <v>0.44400000000000001</v>
      </c>
      <c r="V298">
        <v>0.2</v>
      </c>
      <c r="W298">
        <v>1</v>
      </c>
      <c r="X298">
        <v>1.2</v>
      </c>
      <c r="Y298">
        <v>0.5</v>
      </c>
      <c r="Z298">
        <v>0.2</v>
      </c>
      <c r="AA298">
        <v>0.1</v>
      </c>
      <c r="AB298">
        <v>0.5</v>
      </c>
      <c r="AC298">
        <v>1.7</v>
      </c>
      <c r="AD298">
        <v>3.6</v>
      </c>
    </row>
    <row r="299" spans="1:30" ht="15.75" customHeight="1" x14ac:dyDescent="0.2">
      <c r="A299">
        <v>298</v>
      </c>
      <c r="B299" t="s">
        <v>420</v>
      </c>
      <c r="C299" t="s">
        <v>112</v>
      </c>
      <c r="D299">
        <v>21</v>
      </c>
      <c r="E299" t="s">
        <v>186</v>
      </c>
      <c r="F299">
        <v>47</v>
      </c>
      <c r="G299">
        <v>14</v>
      </c>
      <c r="H299">
        <v>25.5</v>
      </c>
      <c r="I299">
        <v>5.0999999999999996</v>
      </c>
      <c r="J299">
        <v>11.1</v>
      </c>
      <c r="K299">
        <v>0.45600000000000002</v>
      </c>
      <c r="L299">
        <v>1.3</v>
      </c>
      <c r="M299">
        <v>3.5</v>
      </c>
      <c r="N299">
        <v>0.36399999999999999</v>
      </c>
      <c r="O299">
        <v>3.8</v>
      </c>
      <c r="P299">
        <v>7.6</v>
      </c>
      <c r="Q299">
        <v>0.499</v>
      </c>
      <c r="R299">
        <v>0.51300000000000001</v>
      </c>
      <c r="S299">
        <v>2.9</v>
      </c>
      <c r="T299">
        <v>3.5</v>
      </c>
      <c r="U299">
        <v>0.83399999999999996</v>
      </c>
      <c r="V299">
        <v>1</v>
      </c>
      <c r="W299">
        <v>2.8</v>
      </c>
      <c r="X299">
        <v>3.9</v>
      </c>
      <c r="Y299">
        <v>1.9</v>
      </c>
      <c r="Z299">
        <v>0.6</v>
      </c>
      <c r="AA299">
        <v>0.2</v>
      </c>
      <c r="AB299">
        <v>1.6</v>
      </c>
      <c r="AC299">
        <v>2</v>
      </c>
      <c r="AD299">
        <v>14.3</v>
      </c>
    </row>
    <row r="300" spans="1:30" ht="15.75" customHeight="1" x14ac:dyDescent="0.2">
      <c r="A300">
        <v>299</v>
      </c>
      <c r="B300" t="s">
        <v>421</v>
      </c>
      <c r="C300" t="s">
        <v>92</v>
      </c>
      <c r="D300">
        <v>37</v>
      </c>
      <c r="E300" t="s">
        <v>150</v>
      </c>
      <c r="F300">
        <v>19</v>
      </c>
      <c r="G300">
        <v>1</v>
      </c>
      <c r="H300">
        <v>11.2</v>
      </c>
      <c r="I300">
        <v>0.5</v>
      </c>
      <c r="J300">
        <v>2.1</v>
      </c>
      <c r="K300">
        <v>0.25600000000000001</v>
      </c>
      <c r="L300">
        <v>0.3</v>
      </c>
      <c r="M300">
        <v>1.6</v>
      </c>
      <c r="N300">
        <v>0.2</v>
      </c>
      <c r="O300">
        <v>0.2</v>
      </c>
      <c r="P300">
        <v>0.5</v>
      </c>
      <c r="Q300">
        <v>0.44400000000000001</v>
      </c>
      <c r="R300">
        <v>0.33300000000000002</v>
      </c>
      <c r="S300">
        <v>0.7</v>
      </c>
      <c r="T300">
        <v>1</v>
      </c>
      <c r="U300">
        <v>0.73699999999999999</v>
      </c>
      <c r="V300">
        <v>0.2</v>
      </c>
      <c r="W300">
        <v>1.2</v>
      </c>
      <c r="X300">
        <v>1.4</v>
      </c>
      <c r="Y300">
        <v>0.6</v>
      </c>
      <c r="Z300">
        <v>0.5</v>
      </c>
      <c r="AA300">
        <v>0.2</v>
      </c>
      <c r="AB300">
        <v>0.3</v>
      </c>
      <c r="AC300">
        <v>1.4</v>
      </c>
      <c r="AD300">
        <v>2.1</v>
      </c>
    </row>
    <row r="301" spans="1:30" ht="15.75" customHeight="1" x14ac:dyDescent="0.2">
      <c r="A301">
        <v>300</v>
      </c>
      <c r="B301" t="s">
        <v>422</v>
      </c>
      <c r="C301" t="s">
        <v>103</v>
      </c>
      <c r="D301">
        <v>23</v>
      </c>
      <c r="E301" t="s">
        <v>127</v>
      </c>
      <c r="F301">
        <v>42</v>
      </c>
      <c r="G301">
        <v>42</v>
      </c>
      <c r="H301">
        <v>37.5</v>
      </c>
      <c r="I301">
        <v>8.8000000000000007</v>
      </c>
      <c r="J301">
        <v>19.7</v>
      </c>
      <c r="K301">
        <v>0.44800000000000001</v>
      </c>
      <c r="L301">
        <v>3.1</v>
      </c>
      <c r="M301">
        <v>8.1999999999999993</v>
      </c>
      <c r="N301">
        <v>0.373</v>
      </c>
      <c r="O301">
        <v>5.7</v>
      </c>
      <c r="P301">
        <v>11.4</v>
      </c>
      <c r="Q301">
        <v>0.502</v>
      </c>
      <c r="R301">
        <v>0.52600000000000002</v>
      </c>
      <c r="S301">
        <v>5</v>
      </c>
      <c r="T301">
        <v>5.8</v>
      </c>
      <c r="U301">
        <v>0.86399999999999999</v>
      </c>
      <c r="V301">
        <v>0.6</v>
      </c>
      <c r="W301">
        <v>3</v>
      </c>
      <c r="X301">
        <v>3.6</v>
      </c>
      <c r="Y301">
        <v>6.6</v>
      </c>
      <c r="Z301">
        <v>1</v>
      </c>
      <c r="AA301">
        <v>0.5</v>
      </c>
      <c r="AB301">
        <v>1.6</v>
      </c>
      <c r="AC301">
        <v>2.1</v>
      </c>
      <c r="AD301">
        <v>25.7</v>
      </c>
    </row>
    <row r="302" spans="1:30" ht="15.75" customHeight="1" x14ac:dyDescent="0.2">
      <c r="A302">
        <v>301</v>
      </c>
      <c r="B302" t="s">
        <v>423</v>
      </c>
      <c r="C302" t="s">
        <v>424</v>
      </c>
      <c r="D302">
        <v>26</v>
      </c>
      <c r="E302" t="s">
        <v>88</v>
      </c>
      <c r="F302">
        <v>25</v>
      </c>
      <c r="G302">
        <v>5</v>
      </c>
      <c r="H302">
        <v>15.4</v>
      </c>
      <c r="I302">
        <v>2.4</v>
      </c>
      <c r="J302">
        <v>5.9</v>
      </c>
      <c r="K302">
        <v>0.39900000000000002</v>
      </c>
      <c r="L302">
        <v>0.6</v>
      </c>
      <c r="M302">
        <v>2</v>
      </c>
      <c r="N302">
        <v>0.314</v>
      </c>
      <c r="O302">
        <v>1.7</v>
      </c>
      <c r="P302">
        <v>3.9</v>
      </c>
      <c r="Q302">
        <v>0.443</v>
      </c>
      <c r="R302">
        <v>0.45300000000000001</v>
      </c>
      <c r="S302">
        <v>0.5</v>
      </c>
      <c r="T302">
        <v>0.7</v>
      </c>
      <c r="U302">
        <v>0.76500000000000001</v>
      </c>
      <c r="V302">
        <v>0.4</v>
      </c>
      <c r="W302">
        <v>1.2</v>
      </c>
      <c r="X302">
        <v>1.6</v>
      </c>
      <c r="Y302">
        <v>3.2</v>
      </c>
      <c r="Z302">
        <v>0.6</v>
      </c>
      <c r="AA302">
        <v>0.1</v>
      </c>
      <c r="AB302">
        <v>0.7</v>
      </c>
      <c r="AC302">
        <v>1</v>
      </c>
      <c r="AD302">
        <v>5.9</v>
      </c>
    </row>
    <row r="303" spans="1:30" ht="15.75" customHeight="1" x14ac:dyDescent="0.2">
      <c r="A303">
        <v>302</v>
      </c>
      <c r="B303" t="s">
        <v>425</v>
      </c>
      <c r="C303" t="s">
        <v>103</v>
      </c>
      <c r="D303">
        <v>23</v>
      </c>
      <c r="E303" t="s">
        <v>114</v>
      </c>
      <c r="F303">
        <v>35</v>
      </c>
      <c r="G303">
        <v>2</v>
      </c>
      <c r="H303">
        <v>10</v>
      </c>
      <c r="I303">
        <v>1.7</v>
      </c>
      <c r="J303">
        <v>3.8</v>
      </c>
      <c r="K303">
        <v>0.45500000000000002</v>
      </c>
      <c r="L303">
        <v>1.1000000000000001</v>
      </c>
      <c r="M303">
        <v>2.2999999999999998</v>
      </c>
      <c r="N303">
        <v>0.46300000000000002</v>
      </c>
      <c r="O303">
        <v>0.7</v>
      </c>
      <c r="P303">
        <v>1.5</v>
      </c>
      <c r="Q303">
        <v>0.442</v>
      </c>
      <c r="R303">
        <v>0.59699999999999998</v>
      </c>
      <c r="S303">
        <v>0.3</v>
      </c>
      <c r="T303">
        <v>0.4</v>
      </c>
      <c r="U303">
        <v>0.78600000000000003</v>
      </c>
      <c r="V303">
        <v>0.1</v>
      </c>
      <c r="W303">
        <v>0.6</v>
      </c>
      <c r="X303">
        <v>0.7</v>
      </c>
      <c r="Y303">
        <v>0.9</v>
      </c>
      <c r="Z303">
        <v>0.4</v>
      </c>
      <c r="AA303">
        <v>0.1</v>
      </c>
      <c r="AB303">
        <v>0.3</v>
      </c>
      <c r="AC303">
        <v>1.1000000000000001</v>
      </c>
      <c r="AD303">
        <v>4.9000000000000004</v>
      </c>
    </row>
    <row r="304" spans="1:30" ht="15.75" customHeight="1" x14ac:dyDescent="0.2">
      <c r="A304">
        <v>303</v>
      </c>
      <c r="B304" t="s">
        <v>426</v>
      </c>
      <c r="C304" t="s">
        <v>103</v>
      </c>
      <c r="D304">
        <v>32</v>
      </c>
      <c r="E304" t="s">
        <v>104</v>
      </c>
      <c r="F304">
        <v>34</v>
      </c>
      <c r="G304">
        <v>34</v>
      </c>
      <c r="H304">
        <v>32</v>
      </c>
      <c r="I304">
        <v>6.9</v>
      </c>
      <c r="J304">
        <v>14.7</v>
      </c>
      <c r="K304">
        <v>0.46500000000000002</v>
      </c>
      <c r="L304">
        <v>3.4</v>
      </c>
      <c r="M304">
        <v>7.8</v>
      </c>
      <c r="N304">
        <v>0.436</v>
      </c>
      <c r="O304">
        <v>3.5</v>
      </c>
      <c r="P304">
        <v>7</v>
      </c>
      <c r="Q304">
        <v>0.498</v>
      </c>
      <c r="R304">
        <v>0.57999999999999996</v>
      </c>
      <c r="S304">
        <v>2</v>
      </c>
      <c r="T304">
        <v>2.5</v>
      </c>
      <c r="U304">
        <v>0.80200000000000005</v>
      </c>
      <c r="V304">
        <v>0.6</v>
      </c>
      <c r="W304">
        <v>3.6</v>
      </c>
      <c r="X304">
        <v>4.2</v>
      </c>
      <c r="Y304">
        <v>4.7</v>
      </c>
      <c r="Z304">
        <v>1.1000000000000001</v>
      </c>
      <c r="AA304">
        <v>0.9</v>
      </c>
      <c r="AB304">
        <v>1.7</v>
      </c>
      <c r="AC304">
        <v>2.1</v>
      </c>
      <c r="AD304">
        <v>19.100000000000001</v>
      </c>
    </row>
    <row r="305" spans="1:30" ht="15.75" customHeight="1" x14ac:dyDescent="0.2">
      <c r="A305">
        <v>304</v>
      </c>
      <c r="B305" t="s">
        <v>427</v>
      </c>
      <c r="C305" t="s">
        <v>103</v>
      </c>
      <c r="D305">
        <v>31</v>
      </c>
      <c r="E305" t="s">
        <v>186</v>
      </c>
      <c r="F305">
        <v>38</v>
      </c>
      <c r="G305">
        <v>3</v>
      </c>
      <c r="H305">
        <v>17</v>
      </c>
      <c r="I305">
        <v>3.5</v>
      </c>
      <c r="J305">
        <v>6.7</v>
      </c>
      <c r="K305">
        <v>0.52500000000000002</v>
      </c>
      <c r="L305">
        <v>0.1</v>
      </c>
      <c r="M305">
        <v>0.4</v>
      </c>
      <c r="N305">
        <v>0.11799999999999999</v>
      </c>
      <c r="O305">
        <v>3.5</v>
      </c>
      <c r="P305">
        <v>6.3</v>
      </c>
      <c r="Q305">
        <v>0.55500000000000005</v>
      </c>
      <c r="R305">
        <v>0.52900000000000003</v>
      </c>
      <c r="S305">
        <v>0.9</v>
      </c>
      <c r="T305">
        <v>1.2</v>
      </c>
      <c r="U305">
        <v>0.75</v>
      </c>
      <c r="V305">
        <v>0.5</v>
      </c>
      <c r="W305">
        <v>2.1</v>
      </c>
      <c r="X305">
        <v>2.6</v>
      </c>
      <c r="Y305">
        <v>5.5</v>
      </c>
      <c r="Z305">
        <v>1.1000000000000001</v>
      </c>
      <c r="AA305">
        <v>0.1</v>
      </c>
      <c r="AB305">
        <v>1.5</v>
      </c>
      <c r="AC305">
        <v>1.1000000000000001</v>
      </c>
      <c r="AD305">
        <v>8</v>
      </c>
    </row>
    <row r="306" spans="1:30" ht="15.75" customHeight="1" x14ac:dyDescent="0.2">
      <c r="A306">
        <v>305</v>
      </c>
      <c r="B306" t="s">
        <v>428</v>
      </c>
      <c r="C306" t="s">
        <v>112</v>
      </c>
      <c r="D306">
        <v>23</v>
      </c>
      <c r="E306" t="s">
        <v>97</v>
      </c>
      <c r="F306">
        <v>38</v>
      </c>
      <c r="G306">
        <v>37</v>
      </c>
      <c r="H306">
        <v>28.8</v>
      </c>
      <c r="I306">
        <v>4.5</v>
      </c>
      <c r="J306">
        <v>8.6999999999999993</v>
      </c>
      <c r="K306">
        <v>0.51700000000000002</v>
      </c>
      <c r="L306">
        <v>1.2</v>
      </c>
      <c r="M306">
        <v>3.3</v>
      </c>
      <c r="N306">
        <v>0.37</v>
      </c>
      <c r="O306">
        <v>3.3</v>
      </c>
      <c r="P306">
        <v>5.4</v>
      </c>
      <c r="Q306">
        <v>0.60799999999999998</v>
      </c>
      <c r="R306">
        <v>0.58799999999999997</v>
      </c>
      <c r="S306">
        <v>0.7</v>
      </c>
      <c r="T306">
        <v>0.9</v>
      </c>
      <c r="U306">
        <v>0.77100000000000002</v>
      </c>
      <c r="V306">
        <v>0.7</v>
      </c>
      <c r="W306">
        <v>1.9</v>
      </c>
      <c r="X306">
        <v>2.7</v>
      </c>
      <c r="Y306">
        <v>1.3</v>
      </c>
      <c r="Z306">
        <v>0.9</v>
      </c>
      <c r="AA306">
        <v>0.5</v>
      </c>
      <c r="AB306">
        <v>1.1000000000000001</v>
      </c>
      <c r="AC306">
        <v>3.1</v>
      </c>
      <c r="AD306">
        <v>10.9</v>
      </c>
    </row>
    <row r="307" spans="1:30" ht="15.75" customHeight="1" x14ac:dyDescent="0.2">
      <c r="A307">
        <v>306</v>
      </c>
      <c r="B307" t="s">
        <v>429</v>
      </c>
      <c r="C307" t="s">
        <v>112</v>
      </c>
      <c r="D307">
        <v>26</v>
      </c>
      <c r="E307" t="s">
        <v>88</v>
      </c>
      <c r="F307">
        <v>29</v>
      </c>
      <c r="G307">
        <v>0</v>
      </c>
      <c r="H307">
        <v>9</v>
      </c>
      <c r="I307">
        <v>1.1000000000000001</v>
      </c>
      <c r="J307">
        <v>3.3</v>
      </c>
      <c r="K307">
        <v>0.34399999999999997</v>
      </c>
      <c r="L307">
        <v>0.3</v>
      </c>
      <c r="M307">
        <v>1.7</v>
      </c>
      <c r="N307">
        <v>0.20799999999999999</v>
      </c>
      <c r="O307">
        <v>0.8</v>
      </c>
      <c r="P307">
        <v>1.7</v>
      </c>
      <c r="Q307">
        <v>0.47899999999999998</v>
      </c>
      <c r="R307">
        <v>0.39600000000000002</v>
      </c>
      <c r="S307">
        <v>0.5</v>
      </c>
      <c r="T307">
        <v>0.7</v>
      </c>
      <c r="U307">
        <v>0.7</v>
      </c>
      <c r="V307">
        <v>0.3</v>
      </c>
      <c r="W307">
        <v>1</v>
      </c>
      <c r="X307">
        <v>1.2</v>
      </c>
      <c r="Y307">
        <v>0.6</v>
      </c>
      <c r="Z307">
        <v>0.4</v>
      </c>
      <c r="AA307">
        <v>0.1</v>
      </c>
      <c r="AB307">
        <v>0.3</v>
      </c>
      <c r="AC307">
        <v>0.9</v>
      </c>
      <c r="AD307">
        <v>3.1</v>
      </c>
    </row>
    <row r="308" spans="1:30" ht="15.75" customHeight="1" x14ac:dyDescent="0.2">
      <c r="A308">
        <v>307</v>
      </c>
      <c r="B308" t="s">
        <v>430</v>
      </c>
      <c r="C308" t="s">
        <v>112</v>
      </c>
      <c r="D308">
        <v>32</v>
      </c>
      <c r="E308" t="s">
        <v>133</v>
      </c>
      <c r="F308">
        <v>43</v>
      </c>
      <c r="G308">
        <v>0</v>
      </c>
      <c r="H308">
        <v>15.3</v>
      </c>
      <c r="I308">
        <v>2.1</v>
      </c>
      <c r="J308">
        <v>4.7</v>
      </c>
      <c r="K308">
        <v>0.441</v>
      </c>
      <c r="L308">
        <v>1.7</v>
      </c>
      <c r="M308">
        <v>3.8</v>
      </c>
      <c r="N308">
        <v>0.438</v>
      </c>
      <c r="O308">
        <v>0.4</v>
      </c>
      <c r="P308">
        <v>0.9</v>
      </c>
      <c r="Q308">
        <v>0.45</v>
      </c>
      <c r="R308">
        <v>0.61599999999999999</v>
      </c>
      <c r="S308">
        <v>0.2</v>
      </c>
      <c r="T308">
        <v>0.4</v>
      </c>
      <c r="U308">
        <v>0.58799999999999997</v>
      </c>
      <c r="V308">
        <v>0.2</v>
      </c>
      <c r="W308">
        <v>0.9</v>
      </c>
      <c r="X308">
        <v>1</v>
      </c>
      <c r="Y308">
        <v>1.3</v>
      </c>
      <c r="Z308">
        <v>0.2</v>
      </c>
      <c r="AA308">
        <v>0</v>
      </c>
      <c r="AB308">
        <v>0.6</v>
      </c>
      <c r="AC308">
        <v>1</v>
      </c>
      <c r="AD308">
        <v>6</v>
      </c>
    </row>
    <row r="309" spans="1:30" ht="15.75" customHeight="1" x14ac:dyDescent="0.2">
      <c r="A309">
        <v>308</v>
      </c>
      <c r="B309" t="s">
        <v>431</v>
      </c>
      <c r="C309" t="s">
        <v>29</v>
      </c>
      <c r="D309">
        <v>36</v>
      </c>
      <c r="E309" t="s">
        <v>135</v>
      </c>
      <c r="F309">
        <v>36</v>
      </c>
      <c r="G309">
        <v>0</v>
      </c>
      <c r="H309">
        <v>8.1999999999999993</v>
      </c>
      <c r="I309">
        <v>2</v>
      </c>
      <c r="J309">
        <v>3.1</v>
      </c>
      <c r="K309">
        <v>0.64900000000000002</v>
      </c>
      <c r="L309">
        <v>0</v>
      </c>
      <c r="M309">
        <v>0.1</v>
      </c>
      <c r="N309">
        <v>0</v>
      </c>
      <c r="O309">
        <v>2</v>
      </c>
      <c r="P309">
        <v>3</v>
      </c>
      <c r="Q309">
        <v>0.66700000000000004</v>
      </c>
      <c r="R309">
        <v>0.64900000000000002</v>
      </c>
      <c r="S309">
        <v>0.7</v>
      </c>
      <c r="T309">
        <v>1.1000000000000001</v>
      </c>
      <c r="U309">
        <v>0.61</v>
      </c>
      <c r="V309">
        <v>1</v>
      </c>
      <c r="W309">
        <v>2</v>
      </c>
      <c r="X309">
        <v>3</v>
      </c>
      <c r="Y309">
        <v>0.4</v>
      </c>
      <c r="Z309">
        <v>0.3</v>
      </c>
      <c r="AA309">
        <v>0.5</v>
      </c>
      <c r="AB309">
        <v>0.9</v>
      </c>
      <c r="AC309">
        <v>1.1000000000000001</v>
      </c>
      <c r="AD309">
        <v>4.7</v>
      </c>
    </row>
    <row r="310" spans="1:30" ht="15.75" customHeight="1" x14ac:dyDescent="0.2">
      <c r="A310">
        <v>309</v>
      </c>
      <c r="B310" t="s">
        <v>432</v>
      </c>
      <c r="C310" t="s">
        <v>92</v>
      </c>
      <c r="D310">
        <v>21</v>
      </c>
      <c r="E310" t="s">
        <v>123</v>
      </c>
      <c r="F310">
        <v>37</v>
      </c>
      <c r="G310">
        <v>11</v>
      </c>
      <c r="H310">
        <v>16</v>
      </c>
      <c r="I310">
        <v>1.7</v>
      </c>
      <c r="J310">
        <v>3.9</v>
      </c>
      <c r="K310">
        <v>0.441</v>
      </c>
      <c r="L310">
        <v>0.7</v>
      </c>
      <c r="M310">
        <v>1.9</v>
      </c>
      <c r="N310">
        <v>0.36199999999999999</v>
      </c>
      <c r="O310">
        <v>1.1000000000000001</v>
      </c>
      <c r="P310">
        <v>2.1</v>
      </c>
      <c r="Q310">
        <v>0.51300000000000001</v>
      </c>
      <c r="R310">
        <v>0.52800000000000002</v>
      </c>
      <c r="S310">
        <v>0.9</v>
      </c>
      <c r="T310">
        <v>1.2</v>
      </c>
      <c r="U310">
        <v>0.74399999999999999</v>
      </c>
      <c r="V310">
        <v>0.3</v>
      </c>
      <c r="W310">
        <v>1.4</v>
      </c>
      <c r="X310">
        <v>1.7</v>
      </c>
      <c r="Y310">
        <v>0.9</v>
      </c>
      <c r="Z310">
        <v>0.2</v>
      </c>
      <c r="AA310">
        <v>0.1</v>
      </c>
      <c r="AB310">
        <v>0.5</v>
      </c>
      <c r="AC310">
        <v>1.4</v>
      </c>
      <c r="AD310">
        <v>5</v>
      </c>
    </row>
    <row r="311" spans="1:30" ht="15.75" customHeight="1" x14ac:dyDescent="0.2">
      <c r="A311">
        <v>310</v>
      </c>
      <c r="B311" t="s">
        <v>433</v>
      </c>
      <c r="C311" t="s">
        <v>103</v>
      </c>
      <c r="D311">
        <v>27</v>
      </c>
      <c r="E311" t="s">
        <v>97</v>
      </c>
      <c r="F311">
        <v>27</v>
      </c>
      <c r="G311">
        <v>0</v>
      </c>
      <c r="H311">
        <v>9.1999999999999993</v>
      </c>
      <c r="I311">
        <v>1</v>
      </c>
      <c r="J311">
        <v>2.4</v>
      </c>
      <c r="K311">
        <v>0.40600000000000003</v>
      </c>
      <c r="L311">
        <v>0.5</v>
      </c>
      <c r="M311">
        <v>1.3</v>
      </c>
      <c r="N311">
        <v>0.371</v>
      </c>
      <c r="O311">
        <v>0.5</v>
      </c>
      <c r="P311">
        <v>1.1000000000000001</v>
      </c>
      <c r="Q311">
        <v>0.44800000000000001</v>
      </c>
      <c r="R311">
        <v>0.50800000000000001</v>
      </c>
      <c r="S311">
        <v>0.1</v>
      </c>
      <c r="T311">
        <v>0.2</v>
      </c>
      <c r="U311">
        <v>0.5</v>
      </c>
      <c r="V311">
        <v>0.3</v>
      </c>
      <c r="W311">
        <v>0.7</v>
      </c>
      <c r="X311">
        <v>1</v>
      </c>
      <c r="Y311">
        <v>1.8</v>
      </c>
      <c r="Z311">
        <v>0.7</v>
      </c>
      <c r="AA311">
        <v>0.2</v>
      </c>
      <c r="AB311">
        <v>0.4</v>
      </c>
      <c r="AC311">
        <v>0.5</v>
      </c>
      <c r="AD311">
        <v>2.5</v>
      </c>
    </row>
    <row r="312" spans="1:30" ht="15.75" customHeight="1" x14ac:dyDescent="0.2">
      <c r="A312">
        <v>311</v>
      </c>
      <c r="B312" t="s">
        <v>434</v>
      </c>
      <c r="C312" t="s">
        <v>92</v>
      </c>
      <c r="D312">
        <v>25</v>
      </c>
      <c r="E312" t="s">
        <v>127</v>
      </c>
      <c r="F312">
        <v>33</v>
      </c>
      <c r="G312">
        <v>33</v>
      </c>
      <c r="H312">
        <v>29.1</v>
      </c>
      <c r="I312">
        <v>3.9</v>
      </c>
      <c r="J312">
        <v>9.9</v>
      </c>
      <c r="K312">
        <v>0.39300000000000002</v>
      </c>
      <c r="L312">
        <v>2.1</v>
      </c>
      <c r="M312">
        <v>5.8</v>
      </c>
      <c r="N312">
        <v>0.36299999999999999</v>
      </c>
      <c r="O312">
        <v>1.8</v>
      </c>
      <c r="P312">
        <v>4.0999999999999996</v>
      </c>
      <c r="Q312">
        <v>0.437</v>
      </c>
      <c r="R312">
        <v>0.5</v>
      </c>
      <c r="S312">
        <v>1.9</v>
      </c>
      <c r="T312">
        <v>2.2999999999999998</v>
      </c>
      <c r="U312">
        <v>0.82699999999999996</v>
      </c>
      <c r="V312">
        <v>0.8</v>
      </c>
      <c r="W312">
        <v>3.2</v>
      </c>
      <c r="X312">
        <v>4</v>
      </c>
      <c r="Y312">
        <v>3.2</v>
      </c>
      <c r="Z312">
        <v>1.6</v>
      </c>
      <c r="AA312">
        <v>0.5</v>
      </c>
      <c r="AB312">
        <v>1.2</v>
      </c>
      <c r="AC312">
        <v>2.4</v>
      </c>
      <c r="AD312">
        <v>11.8</v>
      </c>
    </row>
    <row r="313" spans="1:30" ht="15.75" customHeight="1" x14ac:dyDescent="0.2">
      <c r="A313">
        <v>312</v>
      </c>
      <c r="B313" t="s">
        <v>435</v>
      </c>
      <c r="C313" t="s">
        <v>29</v>
      </c>
      <c r="D313">
        <v>25</v>
      </c>
      <c r="E313" t="s">
        <v>123</v>
      </c>
      <c r="F313">
        <v>21</v>
      </c>
      <c r="G313">
        <v>0</v>
      </c>
      <c r="H313">
        <v>13.1</v>
      </c>
      <c r="I313">
        <v>0.5</v>
      </c>
      <c r="J313">
        <v>1.1000000000000001</v>
      </c>
      <c r="K313">
        <v>0.435</v>
      </c>
      <c r="L313">
        <v>0</v>
      </c>
      <c r="M313">
        <v>0</v>
      </c>
      <c r="O313">
        <v>0.5</v>
      </c>
      <c r="P313">
        <v>1.1000000000000001</v>
      </c>
      <c r="Q313">
        <v>0.435</v>
      </c>
      <c r="R313">
        <v>0.435</v>
      </c>
      <c r="S313">
        <v>0.4</v>
      </c>
      <c r="T313">
        <v>0.6</v>
      </c>
      <c r="U313">
        <v>0.75</v>
      </c>
      <c r="V313">
        <v>1.2</v>
      </c>
      <c r="W313">
        <v>1.6</v>
      </c>
      <c r="X313">
        <v>2.8</v>
      </c>
      <c r="Y313">
        <v>0.4</v>
      </c>
      <c r="Z313">
        <v>0.3</v>
      </c>
      <c r="AA313">
        <v>0.7</v>
      </c>
      <c r="AB313">
        <v>0.6</v>
      </c>
      <c r="AC313">
        <v>2.8</v>
      </c>
      <c r="AD313">
        <v>1.4</v>
      </c>
    </row>
    <row r="314" spans="1:30" ht="15.75" customHeight="1" x14ac:dyDescent="0.2">
      <c r="A314">
        <v>313</v>
      </c>
      <c r="B314" t="s">
        <v>436</v>
      </c>
      <c r="C314" t="s">
        <v>92</v>
      </c>
      <c r="D314">
        <v>27</v>
      </c>
      <c r="E314" t="s">
        <v>101</v>
      </c>
      <c r="F314">
        <v>30</v>
      </c>
      <c r="G314">
        <v>0</v>
      </c>
      <c r="H314">
        <v>16.3</v>
      </c>
      <c r="I314">
        <v>2.9</v>
      </c>
      <c r="J314">
        <v>6.7</v>
      </c>
      <c r="K314">
        <v>0.435</v>
      </c>
      <c r="L314">
        <v>2.5</v>
      </c>
      <c r="M314">
        <v>5.7</v>
      </c>
      <c r="N314">
        <v>0.433</v>
      </c>
      <c r="O314">
        <v>0.4</v>
      </c>
      <c r="P314">
        <v>1</v>
      </c>
      <c r="Q314">
        <v>0.44800000000000001</v>
      </c>
      <c r="R314">
        <v>0.62</v>
      </c>
      <c r="S314">
        <v>0.3</v>
      </c>
      <c r="T314">
        <v>0.4</v>
      </c>
      <c r="U314">
        <v>0.90900000000000003</v>
      </c>
      <c r="V314">
        <v>0.5</v>
      </c>
      <c r="W314">
        <v>1.6</v>
      </c>
      <c r="X314">
        <v>2</v>
      </c>
      <c r="Y314">
        <v>1.6</v>
      </c>
      <c r="Z314">
        <v>0.3</v>
      </c>
      <c r="AA314">
        <v>0</v>
      </c>
      <c r="AB314">
        <v>0.3</v>
      </c>
      <c r="AC314">
        <v>1.3</v>
      </c>
      <c r="AD314">
        <v>8.6</v>
      </c>
    </row>
    <row r="315" spans="1:30" ht="15.75" customHeight="1" x14ac:dyDescent="0.2">
      <c r="A315">
        <v>314</v>
      </c>
      <c r="B315" t="s">
        <v>437</v>
      </c>
      <c r="C315" t="s">
        <v>29</v>
      </c>
      <c r="D315">
        <v>26</v>
      </c>
      <c r="E315" t="s">
        <v>99</v>
      </c>
      <c r="F315">
        <v>36</v>
      </c>
      <c r="G315">
        <v>5</v>
      </c>
      <c r="H315">
        <v>12.2</v>
      </c>
      <c r="I315">
        <v>1.8</v>
      </c>
      <c r="J315">
        <v>3.5</v>
      </c>
      <c r="K315">
        <v>0.50800000000000001</v>
      </c>
      <c r="L315">
        <v>0.4</v>
      </c>
      <c r="M315">
        <v>1.4</v>
      </c>
      <c r="N315">
        <v>0.29399999999999998</v>
      </c>
      <c r="O315">
        <v>1.4</v>
      </c>
      <c r="P315">
        <v>2.1</v>
      </c>
      <c r="Q315">
        <v>0.65300000000000002</v>
      </c>
      <c r="R315">
        <v>0.56699999999999995</v>
      </c>
      <c r="S315">
        <v>1.1000000000000001</v>
      </c>
      <c r="T315">
        <v>1.2</v>
      </c>
      <c r="U315">
        <v>0.88400000000000001</v>
      </c>
      <c r="V315">
        <v>0.6</v>
      </c>
      <c r="W315">
        <v>2.2999999999999998</v>
      </c>
      <c r="X315">
        <v>3</v>
      </c>
      <c r="Y315">
        <v>0.5</v>
      </c>
      <c r="Z315">
        <v>0.5</v>
      </c>
      <c r="AA315">
        <v>0.3</v>
      </c>
      <c r="AB315">
        <v>0.7</v>
      </c>
      <c r="AC315">
        <v>1.1000000000000001</v>
      </c>
      <c r="AD315">
        <v>5</v>
      </c>
    </row>
    <row r="316" spans="1:30" ht="15.75" customHeight="1" x14ac:dyDescent="0.2">
      <c r="A316">
        <v>315</v>
      </c>
      <c r="B316" t="s">
        <v>438</v>
      </c>
      <c r="C316" t="s">
        <v>103</v>
      </c>
      <c r="D316">
        <v>30</v>
      </c>
      <c r="E316" t="s">
        <v>147</v>
      </c>
      <c r="F316">
        <v>27</v>
      </c>
      <c r="G316">
        <v>0</v>
      </c>
      <c r="H316">
        <v>11.9</v>
      </c>
      <c r="I316">
        <v>1.3</v>
      </c>
      <c r="J316">
        <v>3.1</v>
      </c>
      <c r="K316">
        <v>0.41699999999999998</v>
      </c>
      <c r="L316">
        <v>0.4</v>
      </c>
      <c r="M316">
        <v>1.5</v>
      </c>
      <c r="N316">
        <v>0.25</v>
      </c>
      <c r="O316">
        <v>0.9</v>
      </c>
      <c r="P316">
        <v>1.6</v>
      </c>
      <c r="Q316">
        <v>0.56799999999999995</v>
      </c>
      <c r="R316">
        <v>0.47599999999999998</v>
      </c>
      <c r="S316">
        <v>0.5</v>
      </c>
      <c r="T316">
        <v>0.7</v>
      </c>
      <c r="U316">
        <v>0.73699999999999999</v>
      </c>
      <c r="V316">
        <v>0</v>
      </c>
      <c r="W316">
        <v>0.8</v>
      </c>
      <c r="X316">
        <v>0.8</v>
      </c>
      <c r="Y316">
        <v>2.4</v>
      </c>
      <c r="Z316">
        <v>0.3</v>
      </c>
      <c r="AA316">
        <v>0.1</v>
      </c>
      <c r="AB316">
        <v>0.9</v>
      </c>
      <c r="AC316">
        <v>0.8</v>
      </c>
      <c r="AD316">
        <v>3.5</v>
      </c>
    </row>
    <row r="317" spans="1:30" ht="15.75" customHeight="1" x14ac:dyDescent="0.2">
      <c r="A317">
        <v>316</v>
      </c>
      <c r="B317" t="s">
        <v>439</v>
      </c>
      <c r="C317" t="s">
        <v>112</v>
      </c>
      <c r="D317">
        <v>32</v>
      </c>
      <c r="E317" t="s">
        <v>107</v>
      </c>
      <c r="F317">
        <v>41</v>
      </c>
      <c r="G317">
        <v>41</v>
      </c>
      <c r="H317">
        <v>26.4</v>
      </c>
      <c r="I317">
        <v>5.7</v>
      </c>
      <c r="J317">
        <v>11.7</v>
      </c>
      <c r="K317">
        <v>0.49099999999999999</v>
      </c>
      <c r="L317">
        <v>1.7</v>
      </c>
      <c r="M317">
        <v>4.5999999999999996</v>
      </c>
      <c r="N317">
        <v>0.378</v>
      </c>
      <c r="O317">
        <v>4</v>
      </c>
      <c r="P317">
        <v>7.1</v>
      </c>
      <c r="Q317">
        <v>0.56399999999999995</v>
      </c>
      <c r="R317">
        <v>0.56499999999999995</v>
      </c>
      <c r="S317">
        <v>1.9</v>
      </c>
      <c r="T317">
        <v>2.2000000000000002</v>
      </c>
      <c r="U317">
        <v>0.83499999999999996</v>
      </c>
      <c r="V317">
        <v>0.6</v>
      </c>
      <c r="W317">
        <v>3.7</v>
      </c>
      <c r="X317">
        <v>4.3</v>
      </c>
      <c r="Y317">
        <v>5</v>
      </c>
      <c r="Z317">
        <v>0.9</v>
      </c>
      <c r="AA317">
        <v>0.3</v>
      </c>
      <c r="AB317">
        <v>2.1</v>
      </c>
      <c r="AC317">
        <v>2.4</v>
      </c>
      <c r="AD317">
        <v>15</v>
      </c>
    </row>
    <row r="318" spans="1:30" ht="15.75" customHeight="1" x14ac:dyDescent="0.2">
      <c r="A318">
        <v>317</v>
      </c>
      <c r="B318" t="s">
        <v>440</v>
      </c>
      <c r="C318" t="s">
        <v>112</v>
      </c>
      <c r="D318">
        <v>21</v>
      </c>
      <c r="E318" t="s">
        <v>123</v>
      </c>
      <c r="F318">
        <v>40</v>
      </c>
      <c r="G318">
        <v>34</v>
      </c>
      <c r="H318">
        <v>31</v>
      </c>
      <c r="I318">
        <v>5.7</v>
      </c>
      <c r="J318">
        <v>13.2</v>
      </c>
      <c r="K318">
        <v>0.433</v>
      </c>
      <c r="L318">
        <v>2.1</v>
      </c>
      <c r="M318">
        <v>5.7</v>
      </c>
      <c r="N318">
        <v>0.374</v>
      </c>
      <c r="O318">
        <v>3.6</v>
      </c>
      <c r="P318">
        <v>7.6</v>
      </c>
      <c r="Q318">
        <v>0.47699999999999998</v>
      </c>
      <c r="R318">
        <v>0.51300000000000001</v>
      </c>
      <c r="S318">
        <v>1.7</v>
      </c>
      <c r="T318">
        <v>2.1</v>
      </c>
      <c r="U318">
        <v>0.81699999999999995</v>
      </c>
      <c r="V318">
        <v>0.8</v>
      </c>
      <c r="W318">
        <v>3.1</v>
      </c>
      <c r="X318">
        <v>3.9</v>
      </c>
      <c r="Y318">
        <v>2.2999999999999998</v>
      </c>
      <c r="Z318">
        <v>0.7</v>
      </c>
      <c r="AA318">
        <v>0.5</v>
      </c>
      <c r="AB318">
        <v>1.6</v>
      </c>
      <c r="AC318">
        <v>2.6</v>
      </c>
      <c r="AD318">
        <v>15.3</v>
      </c>
    </row>
    <row r="319" spans="1:30" ht="15.75" customHeight="1" x14ac:dyDescent="0.2">
      <c r="A319">
        <v>318</v>
      </c>
      <c r="B319" t="s">
        <v>441</v>
      </c>
      <c r="C319" t="s">
        <v>112</v>
      </c>
      <c r="D319">
        <v>24</v>
      </c>
      <c r="E319" t="s">
        <v>164</v>
      </c>
      <c r="F319">
        <v>4</v>
      </c>
      <c r="G319">
        <v>0</v>
      </c>
      <c r="H319">
        <v>4</v>
      </c>
      <c r="I319">
        <v>0.8</v>
      </c>
      <c r="J319">
        <v>1.3</v>
      </c>
      <c r="K319">
        <v>0.6</v>
      </c>
      <c r="L319">
        <v>0.3</v>
      </c>
      <c r="M319">
        <v>0.3</v>
      </c>
      <c r="N319">
        <v>1</v>
      </c>
      <c r="O319">
        <v>0.5</v>
      </c>
      <c r="P319">
        <v>1</v>
      </c>
      <c r="Q319">
        <v>0.5</v>
      </c>
      <c r="R319">
        <v>0.7</v>
      </c>
      <c r="S319">
        <v>0</v>
      </c>
      <c r="T319">
        <v>0</v>
      </c>
      <c r="V319">
        <v>0.5</v>
      </c>
      <c r="W319">
        <v>0.3</v>
      </c>
      <c r="X319">
        <v>0.8</v>
      </c>
      <c r="Y319">
        <v>0</v>
      </c>
      <c r="Z319">
        <v>0</v>
      </c>
      <c r="AA319">
        <v>0</v>
      </c>
      <c r="AB319">
        <v>0.3</v>
      </c>
      <c r="AC319">
        <v>0.5</v>
      </c>
      <c r="AD319">
        <v>1.8</v>
      </c>
    </row>
    <row r="320" spans="1:30" ht="15.75" customHeight="1" x14ac:dyDescent="0.2">
      <c r="A320">
        <v>319</v>
      </c>
      <c r="B320" t="s">
        <v>442</v>
      </c>
      <c r="C320" t="s">
        <v>112</v>
      </c>
      <c r="D320">
        <v>20</v>
      </c>
      <c r="E320" t="s">
        <v>97</v>
      </c>
      <c r="F320">
        <v>5</v>
      </c>
      <c r="G320">
        <v>0</v>
      </c>
      <c r="H320">
        <v>3.8</v>
      </c>
      <c r="I320">
        <v>1.2</v>
      </c>
      <c r="J320">
        <v>1.8</v>
      </c>
      <c r="K320">
        <v>0.66700000000000004</v>
      </c>
      <c r="L320">
        <v>0.2</v>
      </c>
      <c r="M320">
        <v>0.6</v>
      </c>
      <c r="N320">
        <v>0.33300000000000002</v>
      </c>
      <c r="O320">
        <v>1</v>
      </c>
      <c r="P320">
        <v>1.2</v>
      </c>
      <c r="Q320">
        <v>0.83299999999999996</v>
      </c>
      <c r="R320">
        <v>0.72199999999999998</v>
      </c>
      <c r="S320">
        <v>0</v>
      </c>
      <c r="T320">
        <v>0</v>
      </c>
      <c r="V320">
        <v>0</v>
      </c>
      <c r="W320">
        <v>1.8</v>
      </c>
      <c r="X320">
        <v>1.8</v>
      </c>
      <c r="Y320">
        <v>0.2</v>
      </c>
      <c r="Z320">
        <v>0.2</v>
      </c>
      <c r="AA320">
        <v>0.2</v>
      </c>
      <c r="AB320">
        <v>0.2</v>
      </c>
      <c r="AC320">
        <v>0.6</v>
      </c>
      <c r="AD320">
        <v>2.6</v>
      </c>
    </row>
    <row r="321" spans="1:30" ht="15.75" customHeight="1" x14ac:dyDescent="0.2">
      <c r="A321">
        <v>320</v>
      </c>
      <c r="B321" t="s">
        <v>443</v>
      </c>
      <c r="C321" t="s">
        <v>112</v>
      </c>
      <c r="D321">
        <v>19</v>
      </c>
      <c r="E321" t="s">
        <v>172</v>
      </c>
      <c r="F321">
        <v>2</v>
      </c>
      <c r="G321">
        <v>0</v>
      </c>
      <c r="H321">
        <v>12</v>
      </c>
      <c r="I321">
        <v>0.5</v>
      </c>
      <c r="J321">
        <v>2.5</v>
      </c>
      <c r="K321">
        <v>0.2</v>
      </c>
      <c r="L321">
        <v>0</v>
      </c>
      <c r="M321">
        <v>1.5</v>
      </c>
      <c r="N321">
        <v>0</v>
      </c>
      <c r="O321">
        <v>0.5</v>
      </c>
      <c r="P321">
        <v>1</v>
      </c>
      <c r="Q321">
        <v>0.5</v>
      </c>
      <c r="R321">
        <v>0.2</v>
      </c>
      <c r="S321">
        <v>0.5</v>
      </c>
      <c r="T321">
        <v>1</v>
      </c>
      <c r="U321">
        <v>0.5</v>
      </c>
      <c r="V321">
        <v>0</v>
      </c>
      <c r="W321">
        <v>2</v>
      </c>
      <c r="X321">
        <v>2</v>
      </c>
      <c r="Y321">
        <v>1.5</v>
      </c>
      <c r="Z321">
        <v>0</v>
      </c>
      <c r="AA321">
        <v>0.5</v>
      </c>
      <c r="AB321">
        <v>0</v>
      </c>
      <c r="AC321">
        <v>0</v>
      </c>
      <c r="AD321">
        <v>1.5</v>
      </c>
    </row>
    <row r="322" spans="1:30" ht="15.75" customHeight="1" x14ac:dyDescent="0.2">
      <c r="A322">
        <v>321</v>
      </c>
      <c r="B322" t="s">
        <v>444</v>
      </c>
      <c r="C322" t="s">
        <v>103</v>
      </c>
      <c r="D322">
        <v>35</v>
      </c>
      <c r="E322" t="s">
        <v>150</v>
      </c>
      <c r="F322">
        <v>16</v>
      </c>
      <c r="G322">
        <v>0</v>
      </c>
      <c r="H322">
        <v>10.9</v>
      </c>
      <c r="I322">
        <v>1.1000000000000001</v>
      </c>
      <c r="J322">
        <v>2.8</v>
      </c>
      <c r="K322">
        <v>0.4</v>
      </c>
      <c r="L322">
        <v>0.8</v>
      </c>
      <c r="M322">
        <v>1.9</v>
      </c>
      <c r="N322">
        <v>0.433</v>
      </c>
      <c r="O322">
        <v>0.3</v>
      </c>
      <c r="P322">
        <v>0.9</v>
      </c>
      <c r="Q322">
        <v>0.33300000000000002</v>
      </c>
      <c r="R322">
        <v>0.54400000000000004</v>
      </c>
      <c r="S322">
        <v>0</v>
      </c>
      <c r="T322">
        <v>0</v>
      </c>
      <c r="V322">
        <v>0.3</v>
      </c>
      <c r="W322">
        <v>0.7</v>
      </c>
      <c r="X322">
        <v>1</v>
      </c>
      <c r="Y322">
        <v>0.8</v>
      </c>
      <c r="Z322">
        <v>0.4</v>
      </c>
      <c r="AA322">
        <v>0.1</v>
      </c>
      <c r="AB322">
        <v>0.5</v>
      </c>
      <c r="AC322">
        <v>1.1000000000000001</v>
      </c>
      <c r="AD322">
        <v>3.1</v>
      </c>
    </row>
    <row r="323" spans="1:30" ht="15.75" customHeight="1" x14ac:dyDescent="0.2">
      <c r="A323">
        <v>322</v>
      </c>
      <c r="B323" t="s">
        <v>445</v>
      </c>
      <c r="C323" t="s">
        <v>92</v>
      </c>
      <c r="D323">
        <v>27</v>
      </c>
      <c r="E323" t="s">
        <v>97</v>
      </c>
      <c r="F323">
        <v>37</v>
      </c>
      <c r="G323">
        <v>0</v>
      </c>
      <c r="H323">
        <v>13.1</v>
      </c>
      <c r="I323">
        <v>1.7</v>
      </c>
      <c r="J323">
        <v>4.2</v>
      </c>
      <c r="K323">
        <v>0.40799999999999997</v>
      </c>
      <c r="L323">
        <v>0.4</v>
      </c>
      <c r="M323">
        <v>1.4</v>
      </c>
      <c r="N323">
        <v>0.26400000000000001</v>
      </c>
      <c r="O323">
        <v>1.4</v>
      </c>
      <c r="P323">
        <v>2.8</v>
      </c>
      <c r="Q323">
        <v>0.48099999999999998</v>
      </c>
      <c r="R323">
        <v>0.45200000000000001</v>
      </c>
      <c r="S323">
        <v>1</v>
      </c>
      <c r="T323">
        <v>1.2</v>
      </c>
      <c r="U323">
        <v>0.81799999999999995</v>
      </c>
      <c r="V323">
        <v>0.2</v>
      </c>
      <c r="W323">
        <v>1.1000000000000001</v>
      </c>
      <c r="X323">
        <v>1.3</v>
      </c>
      <c r="Y323">
        <v>1.4</v>
      </c>
      <c r="Z323">
        <v>0.4</v>
      </c>
      <c r="AA323">
        <v>0.1</v>
      </c>
      <c r="AB323">
        <v>0.8</v>
      </c>
      <c r="AC323">
        <v>1.2</v>
      </c>
      <c r="AD323">
        <v>4.8</v>
      </c>
    </row>
    <row r="324" spans="1:30" ht="15.75" customHeight="1" x14ac:dyDescent="0.2">
      <c r="A324">
        <v>323</v>
      </c>
      <c r="B324" t="s">
        <v>446</v>
      </c>
      <c r="C324" t="s">
        <v>112</v>
      </c>
      <c r="D324">
        <v>24</v>
      </c>
      <c r="E324" t="s">
        <v>118</v>
      </c>
      <c r="F324">
        <v>12</v>
      </c>
      <c r="G324">
        <v>0</v>
      </c>
      <c r="H324">
        <v>9.6</v>
      </c>
      <c r="I324">
        <v>0.5</v>
      </c>
      <c r="J324">
        <v>1.7</v>
      </c>
      <c r="K324">
        <v>0.3</v>
      </c>
      <c r="L324">
        <v>0.3</v>
      </c>
      <c r="M324">
        <v>1.1000000000000001</v>
      </c>
      <c r="N324">
        <v>0.23100000000000001</v>
      </c>
      <c r="O324">
        <v>0.3</v>
      </c>
      <c r="P324">
        <v>0.6</v>
      </c>
      <c r="Q324">
        <v>0.42899999999999999</v>
      </c>
      <c r="R324">
        <v>0.375</v>
      </c>
      <c r="S324">
        <v>0.3</v>
      </c>
      <c r="T324">
        <v>0.5</v>
      </c>
      <c r="U324">
        <v>0.5</v>
      </c>
      <c r="V324">
        <v>0.4</v>
      </c>
      <c r="W324">
        <v>0.7</v>
      </c>
      <c r="X324">
        <v>1.1000000000000001</v>
      </c>
      <c r="Y324">
        <v>0.4</v>
      </c>
      <c r="Z324">
        <v>0.3</v>
      </c>
      <c r="AA324">
        <v>0.4</v>
      </c>
      <c r="AB324">
        <v>0.3</v>
      </c>
      <c r="AC324">
        <v>0.8</v>
      </c>
      <c r="AD324">
        <v>1.5</v>
      </c>
    </row>
    <row r="325" spans="1:30" ht="15.75" customHeight="1" x14ac:dyDescent="0.2">
      <c r="A325">
        <v>324</v>
      </c>
      <c r="B325" t="s">
        <v>447</v>
      </c>
      <c r="C325" t="s">
        <v>112</v>
      </c>
      <c r="D325">
        <v>21</v>
      </c>
      <c r="E325" t="s">
        <v>97</v>
      </c>
      <c r="F325">
        <v>15</v>
      </c>
      <c r="G325">
        <v>0</v>
      </c>
      <c r="H325">
        <v>3.1</v>
      </c>
      <c r="I325">
        <v>0.5</v>
      </c>
      <c r="J325">
        <v>1.2</v>
      </c>
      <c r="K325">
        <v>0.44400000000000001</v>
      </c>
      <c r="L325">
        <v>0</v>
      </c>
      <c r="M325">
        <v>0.3</v>
      </c>
      <c r="N325">
        <v>0</v>
      </c>
      <c r="O325">
        <v>0.5</v>
      </c>
      <c r="P325">
        <v>0.9</v>
      </c>
      <c r="Q325">
        <v>0.61499999999999999</v>
      </c>
      <c r="R325">
        <v>0.44400000000000001</v>
      </c>
      <c r="S325">
        <v>0.7</v>
      </c>
      <c r="T325">
        <v>0.8</v>
      </c>
      <c r="U325">
        <v>0.83299999999999996</v>
      </c>
      <c r="V325">
        <v>0.1</v>
      </c>
      <c r="W325">
        <v>0.1</v>
      </c>
      <c r="X325">
        <v>0.2</v>
      </c>
      <c r="Y325">
        <v>0.2</v>
      </c>
      <c r="Z325">
        <v>0.1</v>
      </c>
      <c r="AA325">
        <v>0.2</v>
      </c>
      <c r="AB325">
        <v>0.1</v>
      </c>
      <c r="AC325">
        <v>0.4</v>
      </c>
      <c r="AD325">
        <v>1.7</v>
      </c>
    </row>
    <row r="326" spans="1:30" ht="15.75" customHeight="1" x14ac:dyDescent="0.2">
      <c r="A326">
        <v>325</v>
      </c>
      <c r="B326" t="s">
        <v>448</v>
      </c>
      <c r="C326" t="s">
        <v>103</v>
      </c>
      <c r="D326">
        <v>25</v>
      </c>
      <c r="E326" t="s">
        <v>135</v>
      </c>
      <c r="F326">
        <v>36</v>
      </c>
      <c r="G326">
        <v>3</v>
      </c>
      <c r="H326">
        <v>12.5</v>
      </c>
      <c r="I326">
        <v>1.4</v>
      </c>
      <c r="J326">
        <v>3.6</v>
      </c>
      <c r="K326">
        <v>0.377</v>
      </c>
      <c r="L326">
        <v>0.5</v>
      </c>
      <c r="M326">
        <v>1.9</v>
      </c>
      <c r="N326">
        <v>0.26900000000000002</v>
      </c>
      <c r="O326">
        <v>0.9</v>
      </c>
      <c r="P326">
        <v>1.8</v>
      </c>
      <c r="Q326">
        <v>0.49199999999999999</v>
      </c>
      <c r="R326">
        <v>0.44600000000000001</v>
      </c>
      <c r="S326">
        <v>0.4</v>
      </c>
      <c r="T326">
        <v>0.5</v>
      </c>
      <c r="U326">
        <v>0.73699999999999999</v>
      </c>
      <c r="V326">
        <v>0.2</v>
      </c>
      <c r="W326">
        <v>0.8</v>
      </c>
      <c r="X326">
        <v>1</v>
      </c>
      <c r="Y326">
        <v>1.7</v>
      </c>
      <c r="Z326">
        <v>0.2</v>
      </c>
      <c r="AA326">
        <v>0.1</v>
      </c>
      <c r="AB326">
        <v>0.6</v>
      </c>
      <c r="AC326">
        <v>1.2</v>
      </c>
      <c r="AD326">
        <v>3.6</v>
      </c>
    </row>
    <row r="327" spans="1:30" ht="15.75" customHeight="1" x14ac:dyDescent="0.2">
      <c r="A327">
        <v>326</v>
      </c>
      <c r="B327" t="s">
        <v>449</v>
      </c>
      <c r="C327" t="s">
        <v>92</v>
      </c>
      <c r="D327">
        <v>27</v>
      </c>
      <c r="E327" t="s">
        <v>101</v>
      </c>
      <c r="F327">
        <v>36</v>
      </c>
      <c r="G327">
        <v>36</v>
      </c>
      <c r="H327">
        <v>35.6</v>
      </c>
      <c r="I327">
        <v>9.9</v>
      </c>
      <c r="J327">
        <v>21.2</v>
      </c>
      <c r="K327">
        <v>0.46500000000000002</v>
      </c>
      <c r="L327">
        <v>3.2</v>
      </c>
      <c r="M327">
        <v>9.1999999999999993</v>
      </c>
      <c r="N327">
        <v>0.34799999999999998</v>
      </c>
      <c r="O327">
        <v>6.7</v>
      </c>
      <c r="P327">
        <v>12.1</v>
      </c>
      <c r="Q327">
        <v>0.55300000000000005</v>
      </c>
      <c r="R327">
        <v>0.54</v>
      </c>
      <c r="S327">
        <v>5.3</v>
      </c>
      <c r="T327">
        <v>6.2</v>
      </c>
      <c r="U327">
        <v>0.86</v>
      </c>
      <c r="V327">
        <v>1</v>
      </c>
      <c r="W327">
        <v>4.4000000000000004</v>
      </c>
      <c r="X327">
        <v>5.5</v>
      </c>
      <c r="Y327">
        <v>6.4</v>
      </c>
      <c r="Z327">
        <v>1.9</v>
      </c>
      <c r="AA327">
        <v>0.5</v>
      </c>
      <c r="AB327">
        <v>2.8</v>
      </c>
      <c r="AC327">
        <v>2.2000000000000002</v>
      </c>
      <c r="AD327">
        <v>28.2</v>
      </c>
    </row>
    <row r="328" spans="1:30" ht="15.75" customHeight="1" x14ac:dyDescent="0.2">
      <c r="A328">
        <v>327</v>
      </c>
      <c r="B328" t="s">
        <v>450</v>
      </c>
      <c r="C328" t="s">
        <v>84</v>
      </c>
      <c r="D328">
        <v>22</v>
      </c>
      <c r="E328" t="s">
        <v>101</v>
      </c>
      <c r="F328">
        <v>23</v>
      </c>
      <c r="G328">
        <v>23</v>
      </c>
      <c r="H328">
        <v>32.5</v>
      </c>
      <c r="I328">
        <v>6.5</v>
      </c>
      <c r="J328">
        <v>11.4</v>
      </c>
      <c r="K328">
        <v>0.57299999999999995</v>
      </c>
      <c r="L328">
        <v>0.1</v>
      </c>
      <c r="M328">
        <v>0.5</v>
      </c>
      <c r="N328">
        <v>0.182</v>
      </c>
      <c r="O328">
        <v>6.4</v>
      </c>
      <c r="P328">
        <v>10.9</v>
      </c>
      <c r="Q328">
        <v>0.59</v>
      </c>
      <c r="R328">
        <v>0.57599999999999996</v>
      </c>
      <c r="S328">
        <v>2.2999999999999998</v>
      </c>
      <c r="T328">
        <v>2.9</v>
      </c>
      <c r="U328">
        <v>0.77600000000000002</v>
      </c>
      <c r="V328">
        <v>2.5</v>
      </c>
      <c r="W328">
        <v>7.6</v>
      </c>
      <c r="X328">
        <v>10.1</v>
      </c>
      <c r="Y328">
        <v>2.8</v>
      </c>
      <c r="Z328">
        <v>0.8</v>
      </c>
      <c r="AA328">
        <v>1.5</v>
      </c>
      <c r="AB328">
        <v>2.2000000000000002</v>
      </c>
      <c r="AC328">
        <v>2.8</v>
      </c>
      <c r="AD328">
        <v>15.4</v>
      </c>
    </row>
    <row r="329" spans="1:30" ht="15.75" customHeight="1" x14ac:dyDescent="0.2">
      <c r="A329">
        <v>328</v>
      </c>
      <c r="B329" t="s">
        <v>451</v>
      </c>
      <c r="C329" t="s">
        <v>84</v>
      </c>
      <c r="D329">
        <v>24</v>
      </c>
      <c r="E329" t="s">
        <v>101</v>
      </c>
      <c r="F329">
        <v>3</v>
      </c>
      <c r="G329">
        <v>0</v>
      </c>
      <c r="H329">
        <v>4.7</v>
      </c>
      <c r="I329">
        <v>0.7</v>
      </c>
      <c r="J329">
        <v>1.3</v>
      </c>
      <c r="K329">
        <v>0.5</v>
      </c>
      <c r="L329">
        <v>0.3</v>
      </c>
      <c r="M329">
        <v>0.7</v>
      </c>
      <c r="N329">
        <v>0.5</v>
      </c>
      <c r="O329">
        <v>0.3</v>
      </c>
      <c r="P329">
        <v>0.7</v>
      </c>
      <c r="Q329">
        <v>0.5</v>
      </c>
      <c r="R329">
        <v>0.625</v>
      </c>
      <c r="S329">
        <v>0</v>
      </c>
      <c r="T329">
        <v>0</v>
      </c>
      <c r="V329">
        <v>0</v>
      </c>
      <c r="W329">
        <v>0.7</v>
      </c>
      <c r="X329">
        <v>0.7</v>
      </c>
      <c r="Y329">
        <v>1.3</v>
      </c>
      <c r="Z329">
        <v>0.3</v>
      </c>
      <c r="AA329">
        <v>0</v>
      </c>
      <c r="AB329">
        <v>0.3</v>
      </c>
      <c r="AC329">
        <v>0.7</v>
      </c>
      <c r="AD329">
        <v>1.7</v>
      </c>
    </row>
    <row r="330" spans="1:30" ht="15.75" customHeight="1" x14ac:dyDescent="0.2">
      <c r="A330">
        <v>329</v>
      </c>
      <c r="B330" t="s">
        <v>452</v>
      </c>
      <c r="C330" t="s">
        <v>92</v>
      </c>
      <c r="D330">
        <v>25</v>
      </c>
      <c r="E330" t="s">
        <v>135</v>
      </c>
      <c r="F330">
        <v>45</v>
      </c>
      <c r="G330">
        <v>0</v>
      </c>
      <c r="H330">
        <v>25.3</v>
      </c>
      <c r="I330">
        <v>4.8</v>
      </c>
      <c r="J330">
        <v>11.2</v>
      </c>
      <c r="K330">
        <v>0.43099999999999999</v>
      </c>
      <c r="L330">
        <v>2.2999999999999998</v>
      </c>
      <c r="M330">
        <v>6.1</v>
      </c>
      <c r="N330">
        <v>0.377</v>
      </c>
      <c r="O330">
        <v>2.5</v>
      </c>
      <c r="P330">
        <v>5.0999999999999996</v>
      </c>
      <c r="Q330">
        <v>0.496</v>
      </c>
      <c r="R330">
        <v>0.53400000000000003</v>
      </c>
      <c r="S330">
        <v>2.2999999999999998</v>
      </c>
      <c r="T330">
        <v>2.8</v>
      </c>
      <c r="U330">
        <v>0.81599999999999995</v>
      </c>
      <c r="V330">
        <v>0.4</v>
      </c>
      <c r="W330">
        <v>2.2000000000000002</v>
      </c>
      <c r="X330">
        <v>2.6</v>
      </c>
      <c r="Y330">
        <v>5.3</v>
      </c>
      <c r="Z330">
        <v>0.6</v>
      </c>
      <c r="AA330">
        <v>0.6</v>
      </c>
      <c r="AB330">
        <v>2.2000000000000002</v>
      </c>
      <c r="AC330">
        <v>1.9</v>
      </c>
      <c r="AD330">
        <v>14.2</v>
      </c>
    </row>
    <row r="331" spans="1:30" ht="15.75" customHeight="1" x14ac:dyDescent="0.2">
      <c r="A331">
        <v>330</v>
      </c>
      <c r="B331" t="s">
        <v>453</v>
      </c>
      <c r="C331" t="s">
        <v>92</v>
      </c>
      <c r="D331">
        <v>21</v>
      </c>
      <c r="E331" t="s">
        <v>227</v>
      </c>
      <c r="F331">
        <v>34</v>
      </c>
      <c r="G331">
        <v>4</v>
      </c>
      <c r="H331">
        <v>18</v>
      </c>
      <c r="I331">
        <v>3.1</v>
      </c>
      <c r="J331">
        <v>6.5</v>
      </c>
      <c r="K331">
        <v>0.48199999999999998</v>
      </c>
      <c r="L331">
        <v>1.1000000000000001</v>
      </c>
      <c r="M331">
        <v>3.1</v>
      </c>
      <c r="N331">
        <v>0.35799999999999998</v>
      </c>
      <c r="O331">
        <v>2</v>
      </c>
      <c r="P331">
        <v>3.4</v>
      </c>
      <c r="Q331">
        <v>0.59499999999999997</v>
      </c>
      <c r="R331">
        <v>0.56799999999999995</v>
      </c>
      <c r="S331">
        <v>1.3</v>
      </c>
      <c r="T331">
        <v>1.7</v>
      </c>
      <c r="U331">
        <v>0.78900000000000003</v>
      </c>
      <c r="V331">
        <v>1.1000000000000001</v>
      </c>
      <c r="W331">
        <v>2</v>
      </c>
      <c r="X331">
        <v>3.1</v>
      </c>
      <c r="Y331">
        <v>0.8</v>
      </c>
      <c r="Z331">
        <v>0.7</v>
      </c>
      <c r="AA331">
        <v>0.3</v>
      </c>
      <c r="AB331">
        <v>0.7</v>
      </c>
      <c r="AC331">
        <v>1.4</v>
      </c>
      <c r="AD331">
        <v>8.6999999999999993</v>
      </c>
    </row>
    <row r="332" spans="1:30" ht="15.75" customHeight="1" x14ac:dyDescent="0.2">
      <c r="A332">
        <v>331</v>
      </c>
      <c r="B332" t="s">
        <v>454</v>
      </c>
      <c r="C332" t="s">
        <v>92</v>
      </c>
      <c r="D332">
        <v>29</v>
      </c>
      <c r="E332" t="s">
        <v>164</v>
      </c>
      <c r="F332">
        <v>2</v>
      </c>
      <c r="G332">
        <v>0</v>
      </c>
      <c r="H332">
        <v>6</v>
      </c>
      <c r="I332">
        <v>0.5</v>
      </c>
      <c r="J332">
        <v>1</v>
      </c>
      <c r="K332">
        <v>0.5</v>
      </c>
      <c r="L332">
        <v>0</v>
      </c>
      <c r="M332">
        <v>0.5</v>
      </c>
      <c r="N332">
        <v>0</v>
      </c>
      <c r="O332">
        <v>0.5</v>
      </c>
      <c r="P332">
        <v>0.5</v>
      </c>
      <c r="Q332">
        <v>1</v>
      </c>
      <c r="R332">
        <v>0.5</v>
      </c>
      <c r="S332">
        <v>0</v>
      </c>
      <c r="T332">
        <v>0</v>
      </c>
      <c r="V332">
        <v>0</v>
      </c>
      <c r="W332">
        <v>1</v>
      </c>
      <c r="X332">
        <v>1</v>
      </c>
      <c r="Y332">
        <v>1.5</v>
      </c>
      <c r="Z332">
        <v>0</v>
      </c>
      <c r="AA332">
        <v>0</v>
      </c>
      <c r="AB332">
        <v>0.5</v>
      </c>
      <c r="AC332">
        <v>0.5</v>
      </c>
      <c r="AD332">
        <v>1</v>
      </c>
    </row>
    <row r="333" spans="1:30" ht="15.75" customHeight="1" x14ac:dyDescent="0.2">
      <c r="A333">
        <v>332</v>
      </c>
      <c r="B333" t="s">
        <v>455</v>
      </c>
      <c r="C333" t="s">
        <v>92</v>
      </c>
      <c r="D333">
        <v>25</v>
      </c>
      <c r="E333" t="s">
        <v>118</v>
      </c>
      <c r="F333">
        <v>3</v>
      </c>
      <c r="G333">
        <v>0</v>
      </c>
      <c r="H333">
        <v>3.3</v>
      </c>
      <c r="I333">
        <v>1</v>
      </c>
      <c r="J333">
        <v>1.7</v>
      </c>
      <c r="K333">
        <v>0.6</v>
      </c>
      <c r="L333">
        <v>0</v>
      </c>
      <c r="M333">
        <v>0.7</v>
      </c>
      <c r="N333">
        <v>0</v>
      </c>
      <c r="O333">
        <v>1</v>
      </c>
      <c r="P333">
        <v>1</v>
      </c>
      <c r="Q333">
        <v>1</v>
      </c>
      <c r="R333">
        <v>0.6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0.3</v>
      </c>
      <c r="Z333">
        <v>0.3</v>
      </c>
      <c r="AA333">
        <v>0</v>
      </c>
      <c r="AB333">
        <v>0.3</v>
      </c>
      <c r="AC333">
        <v>0.7</v>
      </c>
      <c r="AD333">
        <v>2</v>
      </c>
    </row>
    <row r="334" spans="1:30" ht="15.75" customHeight="1" x14ac:dyDescent="0.2">
      <c r="A334">
        <v>333</v>
      </c>
      <c r="B334" t="s">
        <v>456</v>
      </c>
      <c r="C334" t="s">
        <v>92</v>
      </c>
      <c r="D334">
        <v>22</v>
      </c>
      <c r="E334" t="s">
        <v>97</v>
      </c>
      <c r="F334">
        <v>12</v>
      </c>
      <c r="G334">
        <v>0</v>
      </c>
      <c r="H334">
        <v>3.1</v>
      </c>
      <c r="I334">
        <v>0.3</v>
      </c>
      <c r="J334">
        <v>0.5</v>
      </c>
      <c r="K334">
        <v>0.66700000000000004</v>
      </c>
      <c r="L334">
        <v>0</v>
      </c>
      <c r="M334">
        <v>0.2</v>
      </c>
      <c r="N334">
        <v>0</v>
      </c>
      <c r="O334">
        <v>0.3</v>
      </c>
      <c r="P334">
        <v>0.3</v>
      </c>
      <c r="Q334">
        <v>1</v>
      </c>
      <c r="R334">
        <v>0.66700000000000004</v>
      </c>
      <c r="S334">
        <v>0</v>
      </c>
      <c r="T334">
        <v>0</v>
      </c>
      <c r="V334">
        <v>0</v>
      </c>
      <c r="W334">
        <v>0.4</v>
      </c>
      <c r="X334">
        <v>0.4</v>
      </c>
      <c r="Y334">
        <v>0.1</v>
      </c>
      <c r="Z334">
        <v>0.3</v>
      </c>
      <c r="AA334">
        <v>0.1</v>
      </c>
      <c r="AB334">
        <v>0.2</v>
      </c>
      <c r="AC334">
        <v>0.3</v>
      </c>
      <c r="AD334">
        <v>0.7</v>
      </c>
    </row>
    <row r="335" spans="1:30" ht="15.75" customHeight="1" x14ac:dyDescent="0.2">
      <c r="A335">
        <v>334</v>
      </c>
      <c r="B335" t="s">
        <v>457</v>
      </c>
      <c r="C335" t="s">
        <v>103</v>
      </c>
      <c r="D335">
        <v>24</v>
      </c>
      <c r="E335" t="s">
        <v>95</v>
      </c>
      <c r="F335">
        <v>9</v>
      </c>
      <c r="G335">
        <v>9</v>
      </c>
      <c r="H335">
        <v>35.299999999999997</v>
      </c>
      <c r="I335">
        <v>8.9</v>
      </c>
      <c r="J335">
        <v>18.899999999999999</v>
      </c>
      <c r="K335">
        <v>0.47099999999999997</v>
      </c>
      <c r="L335">
        <v>1.6</v>
      </c>
      <c r="M335">
        <v>5.7</v>
      </c>
      <c r="N335">
        <v>0.27500000000000002</v>
      </c>
      <c r="O335">
        <v>7.3</v>
      </c>
      <c r="P335">
        <v>13.2</v>
      </c>
      <c r="Q335">
        <v>0.55500000000000005</v>
      </c>
      <c r="R335">
        <v>0.51200000000000001</v>
      </c>
      <c r="S335">
        <v>5.8</v>
      </c>
      <c r="T335">
        <v>7.1</v>
      </c>
      <c r="U335">
        <v>0.81299999999999994</v>
      </c>
      <c r="V335">
        <v>0.7</v>
      </c>
      <c r="W335">
        <v>4.9000000000000004</v>
      </c>
      <c r="X335">
        <v>5.6</v>
      </c>
      <c r="Y335">
        <v>8.1</v>
      </c>
      <c r="Z335">
        <v>0.8</v>
      </c>
      <c r="AA335">
        <v>0.6</v>
      </c>
      <c r="AB335">
        <v>3</v>
      </c>
      <c r="AC335">
        <v>2.1</v>
      </c>
      <c r="AD335">
        <v>25.1</v>
      </c>
    </row>
    <row r="336" spans="1:30" ht="15.75" customHeight="1" x14ac:dyDescent="0.2">
      <c r="A336">
        <v>335</v>
      </c>
      <c r="B336" t="s">
        <v>458</v>
      </c>
      <c r="C336" t="s">
        <v>84</v>
      </c>
      <c r="D336">
        <v>34</v>
      </c>
      <c r="E336" t="s">
        <v>127</v>
      </c>
      <c r="F336">
        <v>35</v>
      </c>
      <c r="G336">
        <v>6</v>
      </c>
      <c r="H336">
        <v>17</v>
      </c>
      <c r="I336">
        <v>2.4</v>
      </c>
      <c r="J336">
        <v>5.4</v>
      </c>
      <c r="K336">
        <v>0.442</v>
      </c>
      <c r="L336">
        <v>1</v>
      </c>
      <c r="M336">
        <v>2.4</v>
      </c>
      <c r="N336">
        <v>0.4</v>
      </c>
      <c r="O336">
        <v>1.4</v>
      </c>
      <c r="P336">
        <v>3</v>
      </c>
      <c r="Q336">
        <v>0.47599999999999998</v>
      </c>
      <c r="R336">
        <v>0.53200000000000003</v>
      </c>
      <c r="S336">
        <v>0.9</v>
      </c>
      <c r="T336">
        <v>1</v>
      </c>
      <c r="U336">
        <v>0.86099999999999999</v>
      </c>
      <c r="V336">
        <v>0.5</v>
      </c>
      <c r="W336">
        <v>2.4</v>
      </c>
      <c r="X336">
        <v>2.9</v>
      </c>
      <c r="Y336">
        <v>0.7</v>
      </c>
      <c r="Z336">
        <v>0.3</v>
      </c>
      <c r="AA336">
        <v>0.3</v>
      </c>
      <c r="AB336">
        <v>0.5</v>
      </c>
      <c r="AC336">
        <v>1.7</v>
      </c>
      <c r="AD336">
        <v>6.7</v>
      </c>
    </row>
    <row r="337" spans="1:30" ht="15.75" customHeight="1" x14ac:dyDescent="0.2">
      <c r="A337">
        <v>336</v>
      </c>
      <c r="B337" t="s">
        <v>459</v>
      </c>
      <c r="C337" t="s">
        <v>84</v>
      </c>
      <c r="D337">
        <v>34</v>
      </c>
      <c r="E337" t="s">
        <v>183</v>
      </c>
      <c r="F337">
        <v>16</v>
      </c>
      <c r="G337">
        <v>1</v>
      </c>
      <c r="H337">
        <v>9.4</v>
      </c>
      <c r="I337">
        <v>0.9</v>
      </c>
      <c r="J337">
        <v>2.9</v>
      </c>
      <c r="K337">
        <v>0.31900000000000001</v>
      </c>
      <c r="L337">
        <v>0.6</v>
      </c>
      <c r="M337">
        <v>1.8</v>
      </c>
      <c r="N337">
        <v>0.32100000000000001</v>
      </c>
      <c r="O337">
        <v>0.4</v>
      </c>
      <c r="P337">
        <v>1.2</v>
      </c>
      <c r="Q337">
        <v>0.316</v>
      </c>
      <c r="R337">
        <v>0.41499999999999998</v>
      </c>
      <c r="S337">
        <v>0.2</v>
      </c>
      <c r="T337">
        <v>0.3</v>
      </c>
      <c r="U337">
        <v>0.75</v>
      </c>
      <c r="V337">
        <v>0.3</v>
      </c>
      <c r="W337">
        <v>1.5</v>
      </c>
      <c r="X337">
        <v>1.8</v>
      </c>
      <c r="Y337">
        <v>0.7</v>
      </c>
      <c r="Z337">
        <v>0.3</v>
      </c>
      <c r="AA337">
        <v>0.1</v>
      </c>
      <c r="AB337">
        <v>0.6</v>
      </c>
      <c r="AC337">
        <v>0.7</v>
      </c>
      <c r="AD337">
        <v>2.6</v>
      </c>
    </row>
    <row r="338" spans="1:30" ht="15.75" customHeight="1" x14ac:dyDescent="0.2">
      <c r="A338">
        <v>337</v>
      </c>
      <c r="B338" t="s">
        <v>460</v>
      </c>
      <c r="C338" t="s">
        <v>103</v>
      </c>
      <c r="D338">
        <v>28</v>
      </c>
      <c r="E338" t="s">
        <v>159</v>
      </c>
      <c r="F338">
        <v>4</v>
      </c>
      <c r="G338">
        <v>0</v>
      </c>
      <c r="H338">
        <v>12.3</v>
      </c>
      <c r="I338">
        <v>2.8</v>
      </c>
      <c r="J338">
        <v>6</v>
      </c>
      <c r="K338">
        <v>0.45800000000000002</v>
      </c>
      <c r="L338">
        <v>0.5</v>
      </c>
      <c r="M338">
        <v>1.8</v>
      </c>
      <c r="N338">
        <v>0.28599999999999998</v>
      </c>
      <c r="O338">
        <v>2.2999999999999998</v>
      </c>
      <c r="P338">
        <v>4.3</v>
      </c>
      <c r="Q338">
        <v>0.52900000000000003</v>
      </c>
      <c r="R338">
        <v>0.5</v>
      </c>
      <c r="S338">
        <v>0.3</v>
      </c>
      <c r="T338">
        <v>0.5</v>
      </c>
      <c r="U338">
        <v>0.5</v>
      </c>
      <c r="V338">
        <v>0</v>
      </c>
      <c r="W338">
        <v>1.8</v>
      </c>
      <c r="X338">
        <v>1.8</v>
      </c>
      <c r="Y338">
        <v>1.8</v>
      </c>
      <c r="Z338">
        <v>0.3</v>
      </c>
      <c r="AA338">
        <v>0.3</v>
      </c>
      <c r="AB338">
        <v>0.5</v>
      </c>
      <c r="AC338">
        <v>0.3</v>
      </c>
      <c r="AD338">
        <v>6.3</v>
      </c>
    </row>
    <row r="339" spans="1:30" ht="15.75" customHeight="1" x14ac:dyDescent="0.2">
      <c r="A339">
        <v>338</v>
      </c>
      <c r="B339" t="s">
        <v>461</v>
      </c>
      <c r="C339" t="s">
        <v>112</v>
      </c>
      <c r="D339">
        <v>23</v>
      </c>
      <c r="E339" t="s">
        <v>104</v>
      </c>
      <c r="F339">
        <v>23</v>
      </c>
      <c r="G339">
        <v>4</v>
      </c>
      <c r="H339">
        <v>25.9</v>
      </c>
      <c r="I339">
        <v>4.3</v>
      </c>
      <c r="J339">
        <v>10.199999999999999</v>
      </c>
      <c r="K339">
        <v>0.42699999999999999</v>
      </c>
      <c r="L339">
        <v>2.6</v>
      </c>
      <c r="M339">
        <v>7.2</v>
      </c>
      <c r="N339">
        <v>0.35499999999999998</v>
      </c>
      <c r="O339">
        <v>1.8</v>
      </c>
      <c r="P339">
        <v>3</v>
      </c>
      <c r="Q339">
        <v>0.60299999999999998</v>
      </c>
      <c r="R339">
        <v>0.55300000000000005</v>
      </c>
      <c r="S339">
        <v>1.7</v>
      </c>
      <c r="T339">
        <v>2.2000000000000002</v>
      </c>
      <c r="U339">
        <v>0.78</v>
      </c>
      <c r="V339">
        <v>0.5</v>
      </c>
      <c r="W339">
        <v>3.4</v>
      </c>
      <c r="X339">
        <v>3.9</v>
      </c>
      <c r="Y339">
        <v>1.8</v>
      </c>
      <c r="Z339">
        <v>0.7</v>
      </c>
      <c r="AA339">
        <v>0.3</v>
      </c>
      <c r="AB339">
        <v>0.6</v>
      </c>
      <c r="AC339">
        <v>1.3</v>
      </c>
      <c r="AD339">
        <v>13</v>
      </c>
    </row>
    <row r="340" spans="1:30" ht="15.75" customHeight="1" x14ac:dyDescent="0.2">
      <c r="A340">
        <v>339</v>
      </c>
      <c r="B340" t="s">
        <v>462</v>
      </c>
      <c r="C340" t="s">
        <v>92</v>
      </c>
      <c r="D340">
        <v>27</v>
      </c>
      <c r="E340" t="s">
        <v>150</v>
      </c>
      <c r="F340">
        <v>46</v>
      </c>
      <c r="G340">
        <v>46</v>
      </c>
      <c r="H340">
        <v>34.799999999999997</v>
      </c>
      <c r="I340">
        <v>8.3000000000000007</v>
      </c>
      <c r="J340">
        <v>17.600000000000001</v>
      </c>
      <c r="K340">
        <v>0.47199999999999998</v>
      </c>
      <c r="L340">
        <v>2.2999999999999998</v>
      </c>
      <c r="M340">
        <v>6.1</v>
      </c>
      <c r="N340">
        <v>0.38300000000000001</v>
      </c>
      <c r="O340">
        <v>5.9</v>
      </c>
      <c r="P340">
        <v>11.4</v>
      </c>
      <c r="Q340">
        <v>0.51900000000000002</v>
      </c>
      <c r="R340">
        <v>0.53800000000000003</v>
      </c>
      <c r="S340">
        <v>2.6</v>
      </c>
      <c r="T340">
        <v>3.1</v>
      </c>
      <c r="U340">
        <v>0.83199999999999996</v>
      </c>
      <c r="V340">
        <v>0.7</v>
      </c>
      <c r="W340">
        <v>4.3</v>
      </c>
      <c r="X340">
        <v>5</v>
      </c>
      <c r="Y340">
        <v>5.2</v>
      </c>
      <c r="Z340">
        <v>1.3</v>
      </c>
      <c r="AA340">
        <v>0.3</v>
      </c>
      <c r="AB340">
        <v>2.2999999999999998</v>
      </c>
      <c r="AC340">
        <v>1.7</v>
      </c>
      <c r="AD340">
        <v>21.5</v>
      </c>
    </row>
    <row r="341" spans="1:30" ht="15.75" customHeight="1" x14ac:dyDescent="0.2">
      <c r="A341">
        <v>340</v>
      </c>
      <c r="B341" t="s">
        <v>463</v>
      </c>
      <c r="C341" t="s">
        <v>103</v>
      </c>
      <c r="D341">
        <v>26</v>
      </c>
      <c r="E341" t="s">
        <v>170</v>
      </c>
      <c r="F341">
        <v>35</v>
      </c>
      <c r="G341">
        <v>35</v>
      </c>
      <c r="H341">
        <v>31.8</v>
      </c>
      <c r="I341">
        <v>7.9</v>
      </c>
      <c r="J341">
        <v>16.600000000000001</v>
      </c>
      <c r="K341">
        <v>0.47799999999999998</v>
      </c>
      <c r="L341">
        <v>2.2999999999999998</v>
      </c>
      <c r="M341">
        <v>5.7</v>
      </c>
      <c r="N341">
        <v>0.41399999999999998</v>
      </c>
      <c r="O341">
        <v>5.6</v>
      </c>
      <c r="P341">
        <v>10.9</v>
      </c>
      <c r="Q341">
        <v>0.51200000000000001</v>
      </c>
      <c r="R341">
        <v>0.54900000000000004</v>
      </c>
      <c r="S341">
        <v>3</v>
      </c>
      <c r="T341">
        <v>3.5</v>
      </c>
      <c r="U341">
        <v>0.86</v>
      </c>
      <c r="V341">
        <v>0.6</v>
      </c>
      <c r="W341">
        <v>3.2</v>
      </c>
      <c r="X341">
        <v>3.8</v>
      </c>
      <c r="Y341">
        <v>6.4</v>
      </c>
      <c r="Z341">
        <v>0.8</v>
      </c>
      <c r="AA341">
        <v>0.7</v>
      </c>
      <c r="AB341">
        <v>1.9</v>
      </c>
      <c r="AC341">
        <v>2</v>
      </c>
      <c r="AD341">
        <v>21.2</v>
      </c>
    </row>
    <row r="342" spans="1:30" ht="15.75" customHeight="1" x14ac:dyDescent="0.2">
      <c r="A342">
        <v>341</v>
      </c>
      <c r="B342" t="s">
        <v>464</v>
      </c>
      <c r="C342" t="s">
        <v>112</v>
      </c>
      <c r="D342">
        <v>23</v>
      </c>
      <c r="E342" t="s">
        <v>135</v>
      </c>
      <c r="F342">
        <v>42</v>
      </c>
      <c r="G342">
        <v>42</v>
      </c>
      <c r="H342">
        <v>33</v>
      </c>
      <c r="I342">
        <v>6.1</v>
      </c>
      <c r="J342">
        <v>13</v>
      </c>
      <c r="K342">
        <v>0.46899999999999997</v>
      </c>
      <c r="L342">
        <v>2.5</v>
      </c>
      <c r="M342">
        <v>6.6</v>
      </c>
      <c r="N342">
        <v>0.372</v>
      </c>
      <c r="O342">
        <v>3.7</v>
      </c>
      <c r="P342">
        <v>6.5</v>
      </c>
      <c r="Q342">
        <v>0.56799999999999995</v>
      </c>
      <c r="R342">
        <v>0.56299999999999994</v>
      </c>
      <c r="S342">
        <v>1.5</v>
      </c>
      <c r="T342">
        <v>1.8</v>
      </c>
      <c r="U342">
        <v>0.79200000000000004</v>
      </c>
      <c r="V342">
        <v>1.4</v>
      </c>
      <c r="W342">
        <v>4.0999999999999996</v>
      </c>
      <c r="X342">
        <v>5.5</v>
      </c>
      <c r="Y342">
        <v>1.6</v>
      </c>
      <c r="Z342">
        <v>1.2</v>
      </c>
      <c r="AA342">
        <v>0.6</v>
      </c>
      <c r="AB342">
        <v>0.9</v>
      </c>
      <c r="AC342">
        <v>2.6</v>
      </c>
      <c r="AD342">
        <v>16.100000000000001</v>
      </c>
    </row>
    <row r="343" spans="1:30" ht="15.75" customHeight="1" x14ac:dyDescent="0.2">
      <c r="A343">
        <v>342</v>
      </c>
      <c r="B343" t="s">
        <v>465</v>
      </c>
      <c r="C343" t="s">
        <v>112</v>
      </c>
      <c r="D343">
        <v>23</v>
      </c>
      <c r="E343" t="s">
        <v>118</v>
      </c>
      <c r="F343">
        <v>28</v>
      </c>
      <c r="G343">
        <v>0</v>
      </c>
      <c r="H343">
        <v>12.4</v>
      </c>
      <c r="I343">
        <v>1.3</v>
      </c>
      <c r="J343">
        <v>3.5</v>
      </c>
      <c r="K343">
        <v>0.371</v>
      </c>
      <c r="L343">
        <v>0.5</v>
      </c>
      <c r="M343">
        <v>1.8</v>
      </c>
      <c r="N343">
        <v>0.29399999999999998</v>
      </c>
      <c r="O343">
        <v>0.8</v>
      </c>
      <c r="P343">
        <v>1.6</v>
      </c>
      <c r="Q343">
        <v>0.45700000000000002</v>
      </c>
      <c r="R343">
        <v>0.44800000000000001</v>
      </c>
      <c r="S343">
        <v>0.3</v>
      </c>
      <c r="T343">
        <v>0.4</v>
      </c>
      <c r="U343">
        <v>0.66700000000000004</v>
      </c>
      <c r="V343">
        <v>0.6</v>
      </c>
      <c r="W343">
        <v>1.2</v>
      </c>
      <c r="X343">
        <v>1.8</v>
      </c>
      <c r="Y343">
        <v>0.6</v>
      </c>
      <c r="Z343">
        <v>0.8</v>
      </c>
      <c r="AA343">
        <v>0.2</v>
      </c>
      <c r="AB343">
        <v>0.5</v>
      </c>
      <c r="AC343">
        <v>0.8</v>
      </c>
      <c r="AD343">
        <v>3.4</v>
      </c>
    </row>
    <row r="344" spans="1:30" ht="15.75" customHeight="1" x14ac:dyDescent="0.2">
      <c r="A344">
        <v>343</v>
      </c>
      <c r="B344" t="s">
        <v>466</v>
      </c>
      <c r="C344" t="s">
        <v>29</v>
      </c>
      <c r="D344">
        <v>32</v>
      </c>
      <c r="E344" t="s">
        <v>88</v>
      </c>
      <c r="F344">
        <v>31</v>
      </c>
      <c r="G344">
        <v>3</v>
      </c>
      <c r="H344">
        <v>13.6</v>
      </c>
      <c r="I344">
        <v>1.4</v>
      </c>
      <c r="J344">
        <v>3.6</v>
      </c>
      <c r="K344">
        <v>0.378</v>
      </c>
      <c r="L344">
        <v>0.7</v>
      </c>
      <c r="M344">
        <v>2.2000000000000002</v>
      </c>
      <c r="N344">
        <v>0.31900000000000001</v>
      </c>
      <c r="O344">
        <v>0.6</v>
      </c>
      <c r="P344">
        <v>1.4</v>
      </c>
      <c r="Q344">
        <v>0.47599999999999998</v>
      </c>
      <c r="R344">
        <v>0.47699999999999998</v>
      </c>
      <c r="S344">
        <v>0.5</v>
      </c>
      <c r="T344">
        <v>0.7</v>
      </c>
      <c r="U344">
        <v>0.72699999999999998</v>
      </c>
      <c r="V344">
        <v>0.9</v>
      </c>
      <c r="W344">
        <v>2.1</v>
      </c>
      <c r="X344">
        <v>3</v>
      </c>
      <c r="Y344">
        <v>0.9</v>
      </c>
      <c r="Z344">
        <v>0.2</v>
      </c>
      <c r="AA344">
        <v>0.4</v>
      </c>
      <c r="AB344">
        <v>0.5</v>
      </c>
      <c r="AC344">
        <v>1.3</v>
      </c>
      <c r="AD344">
        <v>3.9</v>
      </c>
    </row>
    <row r="345" spans="1:30" ht="15.75" customHeight="1" x14ac:dyDescent="0.2">
      <c r="A345">
        <v>344</v>
      </c>
      <c r="B345" t="s">
        <v>467</v>
      </c>
      <c r="C345" t="s">
        <v>112</v>
      </c>
      <c r="D345">
        <v>26</v>
      </c>
      <c r="E345" t="s">
        <v>131</v>
      </c>
      <c r="F345">
        <v>21</v>
      </c>
      <c r="G345">
        <v>0</v>
      </c>
      <c r="H345">
        <v>7.7</v>
      </c>
      <c r="I345">
        <v>0.9</v>
      </c>
      <c r="J345">
        <v>2.8</v>
      </c>
      <c r="K345">
        <v>0.32800000000000001</v>
      </c>
      <c r="L345">
        <v>0.7</v>
      </c>
      <c r="M345">
        <v>2.2000000000000002</v>
      </c>
      <c r="N345">
        <v>0.29799999999999999</v>
      </c>
      <c r="O345">
        <v>0.2</v>
      </c>
      <c r="P345">
        <v>0.5</v>
      </c>
      <c r="Q345">
        <v>0.45500000000000002</v>
      </c>
      <c r="R345">
        <v>0.44800000000000001</v>
      </c>
      <c r="S345">
        <v>0.1</v>
      </c>
      <c r="T345">
        <v>0.3</v>
      </c>
      <c r="U345">
        <v>0.5</v>
      </c>
      <c r="V345">
        <v>0.2</v>
      </c>
      <c r="W345">
        <v>0.6</v>
      </c>
      <c r="X345">
        <v>0.9</v>
      </c>
      <c r="Y345">
        <v>0.3</v>
      </c>
      <c r="Z345">
        <v>0.3</v>
      </c>
      <c r="AA345">
        <v>0</v>
      </c>
      <c r="AB345">
        <v>0.3</v>
      </c>
      <c r="AC345">
        <v>0.5</v>
      </c>
      <c r="AD345">
        <v>2.6</v>
      </c>
    </row>
    <row r="346" spans="1:30" ht="15.75" customHeight="1" x14ac:dyDescent="0.2">
      <c r="A346">
        <v>345</v>
      </c>
      <c r="B346" t="s">
        <v>468</v>
      </c>
      <c r="C346" t="s">
        <v>29</v>
      </c>
      <c r="D346">
        <v>31</v>
      </c>
      <c r="E346" t="s">
        <v>104</v>
      </c>
      <c r="F346">
        <v>31</v>
      </c>
      <c r="G346">
        <v>0</v>
      </c>
      <c r="H346">
        <v>17.8</v>
      </c>
      <c r="I346">
        <v>2.2000000000000002</v>
      </c>
      <c r="J346">
        <v>3.9</v>
      </c>
      <c r="K346">
        <v>0.56699999999999995</v>
      </c>
      <c r="L346">
        <v>0.6</v>
      </c>
      <c r="M346">
        <v>1.3</v>
      </c>
      <c r="N346">
        <v>0.46200000000000002</v>
      </c>
      <c r="O346">
        <v>1.6</v>
      </c>
      <c r="P346">
        <v>2.6</v>
      </c>
      <c r="Q346">
        <v>0.61699999999999999</v>
      </c>
      <c r="R346">
        <v>0.64200000000000002</v>
      </c>
      <c r="S346">
        <v>0.8</v>
      </c>
      <c r="T346">
        <v>1</v>
      </c>
      <c r="U346">
        <v>0.8</v>
      </c>
      <c r="V346">
        <v>1.3</v>
      </c>
      <c r="W346">
        <v>3.8</v>
      </c>
      <c r="X346">
        <v>5.0999999999999996</v>
      </c>
      <c r="Y346">
        <v>1.3</v>
      </c>
      <c r="Z346">
        <v>1</v>
      </c>
      <c r="AA346">
        <v>0.4</v>
      </c>
      <c r="AB346">
        <v>0.7</v>
      </c>
      <c r="AC346">
        <v>1.2</v>
      </c>
      <c r="AD346">
        <v>5.7</v>
      </c>
    </row>
    <row r="347" spans="1:30" ht="15.75" customHeight="1" x14ac:dyDescent="0.2">
      <c r="A347">
        <v>346</v>
      </c>
      <c r="B347" t="s">
        <v>469</v>
      </c>
      <c r="C347" t="s">
        <v>84</v>
      </c>
      <c r="D347">
        <v>23</v>
      </c>
      <c r="E347" t="s">
        <v>101</v>
      </c>
      <c r="F347">
        <v>2</v>
      </c>
      <c r="G347">
        <v>0</v>
      </c>
      <c r="H347">
        <v>2</v>
      </c>
      <c r="I347">
        <v>0</v>
      </c>
      <c r="J347">
        <v>1</v>
      </c>
      <c r="K347">
        <v>0</v>
      </c>
      <c r="L347">
        <v>0</v>
      </c>
      <c r="M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ht="15.75" customHeight="1" x14ac:dyDescent="0.2">
      <c r="A348">
        <v>347</v>
      </c>
      <c r="B348" t="s">
        <v>470</v>
      </c>
      <c r="C348" t="s">
        <v>103</v>
      </c>
      <c r="D348">
        <v>24</v>
      </c>
      <c r="E348" t="s">
        <v>186</v>
      </c>
      <c r="F348">
        <v>34</v>
      </c>
      <c r="G348">
        <v>15</v>
      </c>
      <c r="H348">
        <v>22</v>
      </c>
      <c r="I348">
        <v>3.9</v>
      </c>
      <c r="J348">
        <v>8</v>
      </c>
      <c r="K348">
        <v>0.49099999999999999</v>
      </c>
      <c r="L348">
        <v>0.7</v>
      </c>
      <c r="M348">
        <v>2.2000000000000002</v>
      </c>
      <c r="N348">
        <v>0.32900000000000001</v>
      </c>
      <c r="O348">
        <v>3.2</v>
      </c>
      <c r="P348">
        <v>5.8</v>
      </c>
      <c r="Q348">
        <v>0.55300000000000005</v>
      </c>
      <c r="R348">
        <v>0.53700000000000003</v>
      </c>
      <c r="S348">
        <v>0.8</v>
      </c>
      <c r="T348">
        <v>1</v>
      </c>
      <c r="U348">
        <v>0.81799999999999995</v>
      </c>
      <c r="V348">
        <v>0.6</v>
      </c>
      <c r="W348">
        <v>1.2</v>
      </c>
      <c r="X348">
        <v>1.8</v>
      </c>
      <c r="Y348">
        <v>4.7</v>
      </c>
      <c r="Z348">
        <v>0.9</v>
      </c>
      <c r="AA348">
        <v>0.1</v>
      </c>
      <c r="AB348">
        <v>1.9</v>
      </c>
      <c r="AC348">
        <v>2.1</v>
      </c>
      <c r="AD348">
        <v>9.4</v>
      </c>
    </row>
    <row r="349" spans="1:30" ht="15.75" customHeight="1" x14ac:dyDescent="0.2">
      <c r="A349">
        <v>348</v>
      </c>
      <c r="B349" t="s">
        <v>471</v>
      </c>
      <c r="C349" t="s">
        <v>112</v>
      </c>
      <c r="D349">
        <v>24</v>
      </c>
      <c r="E349" t="s">
        <v>186</v>
      </c>
      <c r="F349">
        <v>43</v>
      </c>
      <c r="G349">
        <v>18</v>
      </c>
      <c r="H349">
        <v>26.6</v>
      </c>
      <c r="I349">
        <v>4.5</v>
      </c>
      <c r="J349">
        <v>8.6999999999999993</v>
      </c>
      <c r="K349">
        <v>0.52100000000000002</v>
      </c>
      <c r="L349">
        <v>2.2000000000000002</v>
      </c>
      <c r="M349">
        <v>4.7</v>
      </c>
      <c r="N349">
        <v>0.46300000000000002</v>
      </c>
      <c r="O349">
        <v>2.4</v>
      </c>
      <c r="P349">
        <v>4</v>
      </c>
      <c r="Q349">
        <v>0.59</v>
      </c>
      <c r="R349">
        <v>0.64600000000000002</v>
      </c>
      <c r="S349">
        <v>1.2</v>
      </c>
      <c r="T349">
        <v>1.7</v>
      </c>
      <c r="U349">
        <v>0.70799999999999996</v>
      </c>
      <c r="V349">
        <v>1</v>
      </c>
      <c r="W349">
        <v>2.9</v>
      </c>
      <c r="X349">
        <v>3.9</v>
      </c>
      <c r="Y349">
        <v>1.4</v>
      </c>
      <c r="Z349">
        <v>1</v>
      </c>
      <c r="AA349">
        <v>0.7</v>
      </c>
      <c r="AB349">
        <v>0.9</v>
      </c>
      <c r="AC349">
        <v>3.2</v>
      </c>
      <c r="AD349">
        <v>12.4</v>
      </c>
    </row>
    <row r="350" spans="1:30" ht="15.75" customHeight="1" x14ac:dyDescent="0.2">
      <c r="A350">
        <v>349</v>
      </c>
      <c r="B350" t="s">
        <v>472</v>
      </c>
      <c r="C350" t="s">
        <v>84</v>
      </c>
      <c r="D350">
        <v>30</v>
      </c>
      <c r="E350" t="s">
        <v>101</v>
      </c>
      <c r="F350">
        <v>45</v>
      </c>
      <c r="G350">
        <v>1</v>
      </c>
      <c r="H350">
        <v>22.1</v>
      </c>
      <c r="I350">
        <v>3.4</v>
      </c>
      <c r="J350">
        <v>7.8</v>
      </c>
      <c r="K350">
        <v>0.439</v>
      </c>
      <c r="L350">
        <v>1.8</v>
      </c>
      <c r="M350">
        <v>4.9000000000000004</v>
      </c>
      <c r="N350">
        <v>0.36499999999999999</v>
      </c>
      <c r="O350">
        <v>1.7</v>
      </c>
      <c r="P350">
        <v>3</v>
      </c>
      <c r="Q350">
        <v>0.56000000000000005</v>
      </c>
      <c r="R350">
        <v>0.55200000000000005</v>
      </c>
      <c r="S350">
        <v>0.7</v>
      </c>
      <c r="T350">
        <v>0.8</v>
      </c>
      <c r="U350">
        <v>0.86099999999999999</v>
      </c>
      <c r="V350">
        <v>0.3</v>
      </c>
      <c r="W350">
        <v>3.4</v>
      </c>
      <c r="X350">
        <v>3.8</v>
      </c>
      <c r="Y350">
        <v>1.3</v>
      </c>
      <c r="Z350">
        <v>0.2</v>
      </c>
      <c r="AA350">
        <v>0.2</v>
      </c>
      <c r="AB350">
        <v>0.8</v>
      </c>
      <c r="AC350">
        <v>2.2999999999999998</v>
      </c>
      <c r="AD350">
        <v>9.4</v>
      </c>
    </row>
    <row r="351" spans="1:30" ht="15.75" customHeight="1" x14ac:dyDescent="0.2">
      <c r="A351">
        <v>350</v>
      </c>
      <c r="B351" t="s">
        <v>473</v>
      </c>
      <c r="C351" t="s">
        <v>103</v>
      </c>
      <c r="D351">
        <v>21</v>
      </c>
      <c r="E351" t="s">
        <v>97</v>
      </c>
      <c r="F351">
        <v>6</v>
      </c>
      <c r="G351">
        <v>0</v>
      </c>
      <c r="H351">
        <v>3.5</v>
      </c>
      <c r="I351">
        <v>0.5</v>
      </c>
      <c r="J351">
        <v>1.3</v>
      </c>
      <c r="K351">
        <v>0.375</v>
      </c>
      <c r="L351">
        <v>0.3</v>
      </c>
      <c r="M351">
        <v>0.8</v>
      </c>
      <c r="N351">
        <v>0.4</v>
      </c>
      <c r="O351">
        <v>0.2</v>
      </c>
      <c r="P351">
        <v>0.5</v>
      </c>
      <c r="Q351">
        <v>0.33300000000000002</v>
      </c>
      <c r="R351">
        <v>0.5</v>
      </c>
      <c r="S351">
        <v>0</v>
      </c>
      <c r="T351">
        <v>0.3</v>
      </c>
      <c r="U351">
        <v>0</v>
      </c>
      <c r="V351">
        <v>0</v>
      </c>
      <c r="W351">
        <v>0.2</v>
      </c>
      <c r="X351">
        <v>0.2</v>
      </c>
      <c r="Y351">
        <v>0</v>
      </c>
      <c r="Z351">
        <v>0.2</v>
      </c>
      <c r="AA351">
        <v>0</v>
      </c>
      <c r="AB351">
        <v>0</v>
      </c>
      <c r="AC351">
        <v>0</v>
      </c>
      <c r="AD351">
        <v>1.3</v>
      </c>
    </row>
    <row r="352" spans="1:30" ht="15.75" customHeight="1" x14ac:dyDescent="0.2">
      <c r="A352">
        <v>351</v>
      </c>
      <c r="B352" t="s">
        <v>474</v>
      </c>
      <c r="C352" t="s">
        <v>84</v>
      </c>
      <c r="D352">
        <v>23</v>
      </c>
      <c r="E352" t="s">
        <v>170</v>
      </c>
      <c r="F352">
        <v>37</v>
      </c>
      <c r="G352">
        <v>0</v>
      </c>
      <c r="H352">
        <v>9.4</v>
      </c>
      <c r="I352">
        <v>1.1000000000000001</v>
      </c>
      <c r="J352">
        <v>2.5</v>
      </c>
      <c r="K352">
        <v>0.45700000000000002</v>
      </c>
      <c r="L352">
        <v>0.1</v>
      </c>
      <c r="M352">
        <v>0.4</v>
      </c>
      <c r="N352">
        <v>0.313</v>
      </c>
      <c r="O352">
        <v>1</v>
      </c>
      <c r="P352">
        <v>2.1</v>
      </c>
      <c r="Q352">
        <v>0.48699999999999999</v>
      </c>
      <c r="R352">
        <v>0.48399999999999999</v>
      </c>
      <c r="S352">
        <v>0.7</v>
      </c>
      <c r="T352">
        <v>1.1000000000000001</v>
      </c>
      <c r="U352">
        <v>0.64100000000000001</v>
      </c>
      <c r="V352">
        <v>1.1000000000000001</v>
      </c>
      <c r="W352">
        <v>1</v>
      </c>
      <c r="X352">
        <v>2.1</v>
      </c>
      <c r="Y352">
        <v>0.5</v>
      </c>
      <c r="Z352">
        <v>0.2</v>
      </c>
      <c r="AA352">
        <v>0.5</v>
      </c>
      <c r="AB352">
        <v>0.6</v>
      </c>
      <c r="AC352">
        <v>1.5</v>
      </c>
      <c r="AD352">
        <v>3.1</v>
      </c>
    </row>
    <row r="353" spans="1:30" ht="15.75" customHeight="1" x14ac:dyDescent="0.2">
      <c r="A353">
        <v>352</v>
      </c>
      <c r="B353" t="s">
        <v>475</v>
      </c>
      <c r="C353" t="s">
        <v>92</v>
      </c>
      <c r="D353">
        <v>24</v>
      </c>
      <c r="E353" t="s">
        <v>95</v>
      </c>
      <c r="F353">
        <v>9</v>
      </c>
      <c r="G353">
        <v>1</v>
      </c>
      <c r="H353">
        <v>17.3</v>
      </c>
      <c r="I353">
        <v>2.4</v>
      </c>
      <c r="J353">
        <v>6.1</v>
      </c>
      <c r="K353">
        <v>0.4</v>
      </c>
      <c r="L353">
        <v>0.4</v>
      </c>
      <c r="M353">
        <v>2.6</v>
      </c>
      <c r="N353">
        <v>0.17399999999999999</v>
      </c>
      <c r="O353">
        <v>2</v>
      </c>
      <c r="P353">
        <v>3.6</v>
      </c>
      <c r="Q353">
        <v>0.56299999999999994</v>
      </c>
      <c r="R353">
        <v>0.436</v>
      </c>
      <c r="S353">
        <v>0.3</v>
      </c>
      <c r="T353">
        <v>0.3</v>
      </c>
      <c r="U353">
        <v>1</v>
      </c>
      <c r="V353">
        <v>0.3</v>
      </c>
      <c r="W353">
        <v>1.2</v>
      </c>
      <c r="X353">
        <v>1.6</v>
      </c>
      <c r="Y353">
        <v>1.8</v>
      </c>
      <c r="Z353">
        <v>0.3</v>
      </c>
      <c r="AA353">
        <v>0</v>
      </c>
      <c r="AB353">
        <v>0.6</v>
      </c>
      <c r="AC353">
        <v>1.4</v>
      </c>
      <c r="AD353">
        <v>5.7</v>
      </c>
    </row>
    <row r="354" spans="1:30" ht="15.75" customHeight="1" x14ac:dyDescent="0.2">
      <c r="A354">
        <v>353</v>
      </c>
      <c r="B354" t="s">
        <v>476</v>
      </c>
      <c r="C354" t="s">
        <v>92</v>
      </c>
      <c r="D354">
        <v>24</v>
      </c>
      <c r="E354" t="s">
        <v>88</v>
      </c>
      <c r="F354">
        <v>1</v>
      </c>
      <c r="G354">
        <v>0</v>
      </c>
      <c r="H354">
        <v>4</v>
      </c>
      <c r="I354">
        <v>0</v>
      </c>
      <c r="J354">
        <v>1</v>
      </c>
      <c r="K354">
        <v>0</v>
      </c>
      <c r="L354">
        <v>0</v>
      </c>
      <c r="M354">
        <v>0</v>
      </c>
      <c r="O354">
        <v>0</v>
      </c>
      <c r="P354">
        <v>1</v>
      </c>
      <c r="Q354">
        <v>0</v>
      </c>
      <c r="R354">
        <v>0</v>
      </c>
      <c r="S354">
        <v>2</v>
      </c>
      <c r="T354">
        <v>2</v>
      </c>
      <c r="U354">
        <v>1</v>
      </c>
      <c r="V354">
        <v>2</v>
      </c>
      <c r="W354">
        <v>0</v>
      </c>
      <c r="X354">
        <v>2</v>
      </c>
      <c r="Y354">
        <v>2</v>
      </c>
      <c r="Z354">
        <v>1</v>
      </c>
      <c r="AA354">
        <v>0</v>
      </c>
      <c r="AB354">
        <v>0</v>
      </c>
      <c r="AC354">
        <v>0</v>
      </c>
      <c r="AD354">
        <v>2</v>
      </c>
    </row>
    <row r="355" spans="1:30" ht="15.75" customHeight="1" x14ac:dyDescent="0.2">
      <c r="A355">
        <v>354</v>
      </c>
      <c r="B355" t="s">
        <v>477</v>
      </c>
      <c r="C355" t="s">
        <v>103</v>
      </c>
      <c r="D355">
        <v>25</v>
      </c>
      <c r="E355" t="s">
        <v>123</v>
      </c>
      <c r="F355">
        <v>5</v>
      </c>
      <c r="G355">
        <v>0</v>
      </c>
      <c r="H355">
        <v>8.6</v>
      </c>
      <c r="I355">
        <v>0.2</v>
      </c>
      <c r="J355">
        <v>1.8</v>
      </c>
      <c r="K355">
        <v>0.111</v>
      </c>
      <c r="L355">
        <v>0.2</v>
      </c>
      <c r="M355">
        <v>1.6</v>
      </c>
      <c r="N355">
        <v>0.125</v>
      </c>
      <c r="O355">
        <v>0</v>
      </c>
      <c r="P355">
        <v>0.2</v>
      </c>
      <c r="Q355">
        <v>0</v>
      </c>
      <c r="R355">
        <v>0.16700000000000001</v>
      </c>
      <c r="S355">
        <v>0.4</v>
      </c>
      <c r="T355">
        <v>0.4</v>
      </c>
      <c r="U355">
        <v>1</v>
      </c>
      <c r="V355">
        <v>0.2</v>
      </c>
      <c r="W355">
        <v>1</v>
      </c>
      <c r="X355">
        <v>1.2</v>
      </c>
      <c r="Y355">
        <v>0.8</v>
      </c>
      <c r="Z355">
        <v>0</v>
      </c>
      <c r="AA355">
        <v>0</v>
      </c>
      <c r="AB355">
        <v>0.2</v>
      </c>
      <c r="AC355">
        <v>0.8</v>
      </c>
      <c r="AD355">
        <v>1</v>
      </c>
    </row>
    <row r="356" spans="1:30" ht="15.75" customHeight="1" x14ac:dyDescent="0.2">
      <c r="A356">
        <v>355</v>
      </c>
      <c r="B356" t="s">
        <v>478</v>
      </c>
      <c r="C356" t="s">
        <v>29</v>
      </c>
      <c r="D356">
        <v>29</v>
      </c>
      <c r="E356" t="s">
        <v>99</v>
      </c>
      <c r="F356">
        <v>45</v>
      </c>
      <c r="G356">
        <v>45</v>
      </c>
      <c r="H356">
        <v>27.4</v>
      </c>
      <c r="I356">
        <v>4.5</v>
      </c>
      <c r="J356">
        <v>8.9</v>
      </c>
      <c r="K356">
        <v>0.505</v>
      </c>
      <c r="L356">
        <v>0.5</v>
      </c>
      <c r="M356">
        <v>1.8</v>
      </c>
      <c r="N356">
        <v>0.26600000000000001</v>
      </c>
      <c r="O356">
        <v>4</v>
      </c>
      <c r="P356">
        <v>7.2</v>
      </c>
      <c r="Q356">
        <v>0.56299999999999994</v>
      </c>
      <c r="R356">
        <v>0.53100000000000003</v>
      </c>
      <c r="S356">
        <v>2.2999999999999998</v>
      </c>
      <c r="T356">
        <v>3.3</v>
      </c>
      <c r="U356">
        <v>0.70899999999999996</v>
      </c>
      <c r="V356">
        <v>2.6</v>
      </c>
      <c r="W356">
        <v>7.6</v>
      </c>
      <c r="X356">
        <v>10.3</v>
      </c>
      <c r="Y356">
        <v>3.6</v>
      </c>
      <c r="Z356">
        <v>1</v>
      </c>
      <c r="AA356">
        <v>1</v>
      </c>
      <c r="AB356">
        <v>2.1</v>
      </c>
      <c r="AC356">
        <v>3.4</v>
      </c>
      <c r="AD356">
        <v>11.8</v>
      </c>
    </row>
    <row r="357" spans="1:30" ht="15.75" customHeight="1" x14ac:dyDescent="0.2">
      <c r="A357">
        <v>356</v>
      </c>
      <c r="B357" t="s">
        <v>479</v>
      </c>
      <c r="C357" t="s">
        <v>112</v>
      </c>
      <c r="D357">
        <v>25</v>
      </c>
      <c r="E357" t="s">
        <v>88</v>
      </c>
      <c r="F357">
        <v>22</v>
      </c>
      <c r="G357">
        <v>0</v>
      </c>
      <c r="H357">
        <v>11.1</v>
      </c>
      <c r="I357">
        <v>2.2999999999999998</v>
      </c>
      <c r="J357">
        <v>5</v>
      </c>
      <c r="K357">
        <v>0.45900000000000002</v>
      </c>
      <c r="L357">
        <v>0.9</v>
      </c>
      <c r="M357">
        <v>2.4</v>
      </c>
      <c r="N357">
        <v>0.36499999999999999</v>
      </c>
      <c r="O357">
        <v>1.4</v>
      </c>
      <c r="P357">
        <v>2.6</v>
      </c>
      <c r="Q357">
        <v>0.54400000000000004</v>
      </c>
      <c r="R357">
        <v>0.54600000000000004</v>
      </c>
      <c r="S357">
        <v>0.9</v>
      </c>
      <c r="T357">
        <v>1</v>
      </c>
      <c r="U357">
        <v>0.86399999999999999</v>
      </c>
      <c r="V357">
        <v>0.5</v>
      </c>
      <c r="W357">
        <v>1.5</v>
      </c>
      <c r="X357">
        <v>2</v>
      </c>
      <c r="Y357">
        <v>1.1000000000000001</v>
      </c>
      <c r="Z357">
        <v>0.3</v>
      </c>
      <c r="AA357">
        <v>0.1</v>
      </c>
      <c r="AB357">
        <v>0.7</v>
      </c>
      <c r="AC357">
        <v>1.2</v>
      </c>
      <c r="AD357">
        <v>6.3</v>
      </c>
    </row>
    <row r="358" spans="1:30" ht="15.75" customHeight="1" x14ac:dyDescent="0.2">
      <c r="A358">
        <v>357</v>
      </c>
      <c r="B358" t="s">
        <v>480</v>
      </c>
      <c r="C358" t="s">
        <v>112</v>
      </c>
      <c r="D358">
        <v>30</v>
      </c>
      <c r="E358" t="s">
        <v>172</v>
      </c>
      <c r="F358">
        <v>46</v>
      </c>
      <c r="G358">
        <v>6</v>
      </c>
      <c r="H358">
        <v>24.3</v>
      </c>
      <c r="I358">
        <v>2.4</v>
      </c>
      <c r="J358">
        <v>6.3</v>
      </c>
      <c r="K358">
        <v>0.38400000000000001</v>
      </c>
      <c r="L358">
        <v>1.9</v>
      </c>
      <c r="M358">
        <v>5.2</v>
      </c>
      <c r="N358">
        <v>0.36099999999999999</v>
      </c>
      <c r="O358">
        <v>0.6</v>
      </c>
      <c r="P358">
        <v>1.2</v>
      </c>
      <c r="Q358">
        <v>0.48099999999999998</v>
      </c>
      <c r="R358">
        <v>0.53100000000000003</v>
      </c>
      <c r="S358">
        <v>0.3</v>
      </c>
      <c r="T358">
        <v>0.4</v>
      </c>
      <c r="U358">
        <v>0.65</v>
      </c>
      <c r="V358">
        <v>0.8</v>
      </c>
      <c r="W358">
        <v>3.8</v>
      </c>
      <c r="X358">
        <v>4.5</v>
      </c>
      <c r="Y358">
        <v>2.9</v>
      </c>
      <c r="Z358">
        <v>0.7</v>
      </c>
      <c r="AA358">
        <v>0.6</v>
      </c>
      <c r="AB358">
        <v>1</v>
      </c>
      <c r="AC358">
        <v>2.5</v>
      </c>
      <c r="AD358">
        <v>7</v>
      </c>
    </row>
    <row r="359" spans="1:30" ht="15.75" customHeight="1" x14ac:dyDescent="0.2">
      <c r="A359">
        <v>358</v>
      </c>
      <c r="B359" t="s">
        <v>481</v>
      </c>
      <c r="C359" t="s">
        <v>112</v>
      </c>
      <c r="D359">
        <v>25</v>
      </c>
      <c r="E359" t="s">
        <v>110</v>
      </c>
      <c r="F359">
        <v>29</v>
      </c>
      <c r="G359">
        <v>8</v>
      </c>
      <c r="H359">
        <v>12.7</v>
      </c>
      <c r="I359">
        <v>1.2</v>
      </c>
      <c r="J359">
        <v>3.3</v>
      </c>
      <c r="K359">
        <v>0.379</v>
      </c>
      <c r="L359">
        <v>0.8</v>
      </c>
      <c r="M359">
        <v>2.4</v>
      </c>
      <c r="N359">
        <v>0.31</v>
      </c>
      <c r="O359">
        <v>0.5</v>
      </c>
      <c r="P359">
        <v>0.8</v>
      </c>
      <c r="Q359">
        <v>0.58299999999999996</v>
      </c>
      <c r="R359">
        <v>0.495</v>
      </c>
      <c r="S359">
        <v>0.1</v>
      </c>
      <c r="T359">
        <v>0.2</v>
      </c>
      <c r="U359">
        <v>0.4</v>
      </c>
      <c r="V359">
        <v>0.6</v>
      </c>
      <c r="W359">
        <v>1.8</v>
      </c>
      <c r="X359">
        <v>2.4</v>
      </c>
      <c r="Y359">
        <v>0.6</v>
      </c>
      <c r="Z359">
        <v>0.2</v>
      </c>
      <c r="AA359">
        <v>0.2</v>
      </c>
      <c r="AB359">
        <v>0.4</v>
      </c>
      <c r="AC359">
        <v>0.6</v>
      </c>
      <c r="AD359">
        <v>3.3</v>
      </c>
    </row>
    <row r="360" spans="1:30" ht="15.75" customHeight="1" x14ac:dyDescent="0.2">
      <c r="A360">
        <v>359</v>
      </c>
      <c r="B360" t="s">
        <v>482</v>
      </c>
      <c r="C360" t="s">
        <v>92</v>
      </c>
      <c r="D360">
        <v>25</v>
      </c>
      <c r="E360" t="s">
        <v>99</v>
      </c>
      <c r="F360">
        <v>42</v>
      </c>
      <c r="G360">
        <v>11</v>
      </c>
      <c r="H360">
        <v>18.2</v>
      </c>
      <c r="I360">
        <v>1.6</v>
      </c>
      <c r="J360">
        <v>3.9</v>
      </c>
      <c r="K360">
        <v>0.40899999999999997</v>
      </c>
      <c r="L360">
        <v>0.5</v>
      </c>
      <c r="M360">
        <v>1.8</v>
      </c>
      <c r="N360">
        <v>0.26300000000000001</v>
      </c>
      <c r="O360">
        <v>1.1000000000000001</v>
      </c>
      <c r="P360">
        <v>2.1</v>
      </c>
      <c r="Q360">
        <v>0.53400000000000003</v>
      </c>
      <c r="R360">
        <v>0.47</v>
      </c>
      <c r="S360">
        <v>1.5</v>
      </c>
      <c r="T360">
        <v>2.1</v>
      </c>
      <c r="U360">
        <v>0.71899999999999997</v>
      </c>
      <c r="V360">
        <v>1.3</v>
      </c>
      <c r="W360">
        <v>1.7</v>
      </c>
      <c r="X360">
        <v>3</v>
      </c>
      <c r="Y360">
        <v>1.2</v>
      </c>
      <c r="Z360">
        <v>0.9</v>
      </c>
      <c r="AA360">
        <v>0.5</v>
      </c>
      <c r="AB360">
        <v>0.5</v>
      </c>
      <c r="AC360">
        <v>1.5</v>
      </c>
      <c r="AD360">
        <v>5.2</v>
      </c>
    </row>
    <row r="361" spans="1:30" ht="15.75" customHeight="1" x14ac:dyDescent="0.2">
      <c r="A361">
        <v>360</v>
      </c>
      <c r="B361" t="s">
        <v>483</v>
      </c>
      <c r="C361" t="s">
        <v>29</v>
      </c>
      <c r="D361">
        <v>23</v>
      </c>
      <c r="E361" t="s">
        <v>150</v>
      </c>
      <c r="F361">
        <v>46</v>
      </c>
      <c r="G361">
        <v>3</v>
      </c>
      <c r="H361">
        <v>24.7</v>
      </c>
      <c r="I361">
        <v>3.6</v>
      </c>
      <c r="J361">
        <v>6.1</v>
      </c>
      <c r="K361">
        <v>0.59299999999999997</v>
      </c>
      <c r="L361">
        <v>0.3</v>
      </c>
      <c r="M361">
        <v>1.1000000000000001</v>
      </c>
      <c r="N361">
        <v>0.29399999999999998</v>
      </c>
      <c r="O361">
        <v>3.3</v>
      </c>
      <c r="P361">
        <v>5</v>
      </c>
      <c r="Q361">
        <v>0.65900000000000003</v>
      </c>
      <c r="R361">
        <v>0.62</v>
      </c>
      <c r="S361">
        <v>1.7</v>
      </c>
      <c r="T361">
        <v>2.1</v>
      </c>
      <c r="U361">
        <v>0.81299999999999994</v>
      </c>
      <c r="V361">
        <v>2.5</v>
      </c>
      <c r="W361">
        <v>4.0999999999999996</v>
      </c>
      <c r="X361">
        <v>6.6</v>
      </c>
      <c r="Y361">
        <v>1.4</v>
      </c>
      <c r="Z361">
        <v>0.5</v>
      </c>
      <c r="AA361">
        <v>1</v>
      </c>
      <c r="AB361">
        <v>0.9</v>
      </c>
      <c r="AC361">
        <v>2.9</v>
      </c>
      <c r="AD361">
        <v>9.1999999999999993</v>
      </c>
    </row>
    <row r="362" spans="1:30" ht="15.75" customHeight="1" x14ac:dyDescent="0.2">
      <c r="A362">
        <v>361</v>
      </c>
      <c r="B362" t="s">
        <v>484</v>
      </c>
      <c r="C362" t="s">
        <v>112</v>
      </c>
      <c r="D362">
        <v>23</v>
      </c>
      <c r="E362" t="s">
        <v>101</v>
      </c>
      <c r="F362">
        <v>36</v>
      </c>
      <c r="G362">
        <v>24</v>
      </c>
      <c r="H362">
        <v>26.5</v>
      </c>
      <c r="I362">
        <v>3.3</v>
      </c>
      <c r="J362">
        <v>6.6</v>
      </c>
      <c r="K362">
        <v>0.496</v>
      </c>
      <c r="L362">
        <v>0.9</v>
      </c>
      <c r="M362">
        <v>2.4</v>
      </c>
      <c r="N362">
        <v>0.375</v>
      </c>
      <c r="O362">
        <v>2.2999999999999998</v>
      </c>
      <c r="P362">
        <v>4.0999999999999996</v>
      </c>
      <c r="Q362">
        <v>0.56799999999999995</v>
      </c>
      <c r="R362">
        <v>0.56599999999999995</v>
      </c>
      <c r="S362">
        <v>1.6</v>
      </c>
      <c r="T362">
        <v>2.2999999999999998</v>
      </c>
      <c r="U362">
        <v>0.68300000000000005</v>
      </c>
      <c r="V362">
        <v>1.3</v>
      </c>
      <c r="W362">
        <v>1.9</v>
      </c>
      <c r="X362">
        <v>3.2</v>
      </c>
      <c r="Y362">
        <v>1.9</v>
      </c>
      <c r="Z362">
        <v>0.9</v>
      </c>
      <c r="AA362">
        <v>0.4</v>
      </c>
      <c r="AB362">
        <v>0.8</v>
      </c>
      <c r="AC362">
        <v>2.1</v>
      </c>
      <c r="AD362">
        <v>9</v>
      </c>
    </row>
    <row r="363" spans="1:30" ht="15.75" customHeight="1" x14ac:dyDescent="0.2">
      <c r="A363">
        <v>362</v>
      </c>
      <c r="B363" t="s">
        <v>485</v>
      </c>
      <c r="C363" t="s">
        <v>29</v>
      </c>
      <c r="D363">
        <v>32</v>
      </c>
      <c r="E363" t="s">
        <v>93</v>
      </c>
      <c r="F363">
        <v>47</v>
      </c>
      <c r="G363">
        <v>8</v>
      </c>
      <c r="H363">
        <v>20.5</v>
      </c>
      <c r="I363">
        <v>2.9</v>
      </c>
      <c r="J363">
        <v>5.2</v>
      </c>
      <c r="K363">
        <v>0.56000000000000005</v>
      </c>
      <c r="L363">
        <v>0.7</v>
      </c>
      <c r="M363">
        <v>1.7</v>
      </c>
      <c r="N363">
        <v>0.42499999999999999</v>
      </c>
      <c r="O363">
        <v>2.2000000000000002</v>
      </c>
      <c r="P363">
        <v>3.5</v>
      </c>
      <c r="Q363">
        <v>0.626</v>
      </c>
      <c r="R363">
        <v>0.63</v>
      </c>
      <c r="S363">
        <v>1.4</v>
      </c>
      <c r="T363">
        <v>1.7</v>
      </c>
      <c r="U363">
        <v>0.82899999999999996</v>
      </c>
      <c r="V363">
        <v>1.3</v>
      </c>
      <c r="W363">
        <v>3.9</v>
      </c>
      <c r="X363">
        <v>5.0999999999999996</v>
      </c>
      <c r="Y363">
        <v>4.3</v>
      </c>
      <c r="Z363">
        <v>0.8</v>
      </c>
      <c r="AA363">
        <v>0.3</v>
      </c>
      <c r="AB363">
        <v>1.7</v>
      </c>
      <c r="AC363">
        <v>2.7</v>
      </c>
      <c r="AD363">
        <v>8</v>
      </c>
    </row>
    <row r="364" spans="1:30" ht="15.75" customHeight="1" x14ac:dyDescent="0.2">
      <c r="A364">
        <v>363</v>
      </c>
      <c r="B364" t="s">
        <v>486</v>
      </c>
      <c r="C364" t="s">
        <v>112</v>
      </c>
      <c r="D364">
        <v>26</v>
      </c>
      <c r="E364" t="s">
        <v>116</v>
      </c>
      <c r="F364">
        <v>19</v>
      </c>
      <c r="G364">
        <v>0</v>
      </c>
      <c r="H364">
        <v>5.8</v>
      </c>
      <c r="I364">
        <v>1.7</v>
      </c>
      <c r="J364">
        <v>2.9</v>
      </c>
      <c r="K364">
        <v>0.58199999999999996</v>
      </c>
      <c r="L364">
        <v>0.3</v>
      </c>
      <c r="M364">
        <v>0.9</v>
      </c>
      <c r="N364">
        <v>0.29399999999999998</v>
      </c>
      <c r="O364">
        <v>1.4</v>
      </c>
      <c r="P364">
        <v>2</v>
      </c>
      <c r="Q364">
        <v>0.71099999999999997</v>
      </c>
      <c r="R364">
        <v>0.627</v>
      </c>
      <c r="S364">
        <v>0.8</v>
      </c>
      <c r="T364">
        <v>1.1000000000000001</v>
      </c>
      <c r="U364">
        <v>0.76200000000000001</v>
      </c>
      <c r="V364">
        <v>0.6</v>
      </c>
      <c r="W364">
        <v>0.9</v>
      </c>
      <c r="X364">
        <v>1.5</v>
      </c>
      <c r="Y364">
        <v>0.6</v>
      </c>
      <c r="Z364">
        <v>0.5</v>
      </c>
      <c r="AA364">
        <v>0.1</v>
      </c>
      <c r="AB364">
        <v>0.5</v>
      </c>
      <c r="AC364">
        <v>1.1000000000000001</v>
      </c>
      <c r="AD364">
        <v>4.5</v>
      </c>
    </row>
    <row r="365" spans="1:30" ht="15.75" customHeight="1" x14ac:dyDescent="0.2">
      <c r="A365">
        <v>364</v>
      </c>
      <c r="B365" t="s">
        <v>487</v>
      </c>
      <c r="C365" t="s">
        <v>112</v>
      </c>
      <c r="D365">
        <v>28</v>
      </c>
      <c r="E365" t="s">
        <v>133</v>
      </c>
      <c r="F365">
        <v>48</v>
      </c>
      <c r="G365">
        <v>1</v>
      </c>
      <c r="H365">
        <v>18.2</v>
      </c>
      <c r="I365">
        <v>2.8</v>
      </c>
      <c r="J365">
        <v>5.8</v>
      </c>
      <c r="K365">
        <v>0.48599999999999999</v>
      </c>
      <c r="L365">
        <v>1.2</v>
      </c>
      <c r="M365">
        <v>3.2</v>
      </c>
      <c r="N365">
        <v>0.373</v>
      </c>
      <c r="O365">
        <v>1.6</v>
      </c>
      <c r="P365">
        <v>2.6</v>
      </c>
      <c r="Q365">
        <v>0.626</v>
      </c>
      <c r="R365">
        <v>0.58899999999999997</v>
      </c>
      <c r="S365">
        <v>0.6</v>
      </c>
      <c r="T365">
        <v>1</v>
      </c>
      <c r="U365">
        <v>0.67400000000000004</v>
      </c>
      <c r="V365">
        <v>0.4</v>
      </c>
      <c r="W365">
        <v>2.2000000000000002</v>
      </c>
      <c r="X365">
        <v>2.6</v>
      </c>
      <c r="Y365">
        <v>1.9</v>
      </c>
      <c r="Z365">
        <v>0.5</v>
      </c>
      <c r="AA365">
        <v>0.1</v>
      </c>
      <c r="AB365">
        <v>0.6</v>
      </c>
      <c r="AC365">
        <v>1.5</v>
      </c>
      <c r="AD365">
        <v>7.4</v>
      </c>
    </row>
    <row r="366" spans="1:30" ht="15.75" customHeight="1" x14ac:dyDescent="0.2">
      <c r="A366">
        <v>365</v>
      </c>
      <c r="B366" t="s">
        <v>488</v>
      </c>
      <c r="C366" t="s">
        <v>112</v>
      </c>
      <c r="D366">
        <v>28</v>
      </c>
      <c r="E366" t="s">
        <v>127</v>
      </c>
      <c r="F366">
        <v>34</v>
      </c>
      <c r="G366">
        <v>23</v>
      </c>
      <c r="H366">
        <v>27.8</v>
      </c>
      <c r="I366">
        <v>5</v>
      </c>
      <c r="J366">
        <v>10.6</v>
      </c>
      <c r="K366">
        <v>0.47499999999999998</v>
      </c>
      <c r="L366">
        <v>1.5</v>
      </c>
      <c r="M366">
        <v>4.4000000000000004</v>
      </c>
      <c r="N366">
        <v>0.33600000000000002</v>
      </c>
      <c r="O366">
        <v>3.6</v>
      </c>
      <c r="P366">
        <v>6.2</v>
      </c>
      <c r="Q366">
        <v>0.57299999999999995</v>
      </c>
      <c r="R366">
        <v>0.54400000000000004</v>
      </c>
      <c r="S366">
        <v>1.7</v>
      </c>
      <c r="T366">
        <v>2.4</v>
      </c>
      <c r="U366">
        <v>0.72</v>
      </c>
      <c r="V366">
        <v>1</v>
      </c>
      <c r="W366">
        <v>3.2</v>
      </c>
      <c r="X366">
        <v>4.3</v>
      </c>
      <c r="Y366">
        <v>1.1000000000000001</v>
      </c>
      <c r="Z366">
        <v>1.1000000000000001</v>
      </c>
      <c r="AA366">
        <v>0.5</v>
      </c>
      <c r="AB366">
        <v>0.9</v>
      </c>
      <c r="AC366">
        <v>2.8</v>
      </c>
      <c r="AD366">
        <v>13.3</v>
      </c>
    </row>
    <row r="367" spans="1:30" ht="15.75" customHeight="1" x14ac:dyDescent="0.2">
      <c r="A367">
        <v>366</v>
      </c>
      <c r="B367" t="s">
        <v>489</v>
      </c>
      <c r="C367" t="s">
        <v>103</v>
      </c>
      <c r="D367">
        <v>38</v>
      </c>
      <c r="E367" t="s">
        <v>227</v>
      </c>
      <c r="F367">
        <v>32</v>
      </c>
      <c r="G367">
        <v>11</v>
      </c>
      <c r="H367">
        <v>27.6</v>
      </c>
      <c r="I367">
        <v>3.3</v>
      </c>
      <c r="J367">
        <v>7.7</v>
      </c>
      <c r="K367">
        <v>0.42399999999999999</v>
      </c>
      <c r="L367">
        <v>1.3</v>
      </c>
      <c r="M367">
        <v>3.7</v>
      </c>
      <c r="N367">
        <v>0.36099999999999999</v>
      </c>
      <c r="O367">
        <v>1.9</v>
      </c>
      <c r="P367">
        <v>3.9</v>
      </c>
      <c r="Q367">
        <v>0.48399999999999999</v>
      </c>
      <c r="R367">
        <v>0.51200000000000001</v>
      </c>
      <c r="S367">
        <v>1.1000000000000001</v>
      </c>
      <c r="T367">
        <v>1.3</v>
      </c>
      <c r="U367">
        <v>0.83299999999999996</v>
      </c>
      <c r="V367">
        <v>0.3</v>
      </c>
      <c r="W367">
        <v>3.5</v>
      </c>
      <c r="X367">
        <v>3.8</v>
      </c>
      <c r="Y367">
        <v>7.2</v>
      </c>
      <c r="Z367">
        <v>1.1000000000000001</v>
      </c>
      <c r="AA367">
        <v>0.1</v>
      </c>
      <c r="AB367">
        <v>1.2</v>
      </c>
      <c r="AC367">
        <v>1.8</v>
      </c>
      <c r="AD367">
        <v>8.9</v>
      </c>
    </row>
    <row r="368" spans="1:30" ht="15.75" customHeight="1" x14ac:dyDescent="0.2">
      <c r="A368">
        <v>367</v>
      </c>
      <c r="B368" t="s">
        <v>490</v>
      </c>
      <c r="C368" t="s">
        <v>103</v>
      </c>
      <c r="D368">
        <v>29</v>
      </c>
      <c r="E368" t="s">
        <v>107</v>
      </c>
      <c r="F368">
        <v>44</v>
      </c>
      <c r="G368">
        <v>2</v>
      </c>
      <c r="H368">
        <v>15</v>
      </c>
      <c r="I368">
        <v>2.2000000000000002</v>
      </c>
      <c r="J368">
        <v>4.8</v>
      </c>
      <c r="K368">
        <v>0.45900000000000002</v>
      </c>
      <c r="L368">
        <v>1.1000000000000001</v>
      </c>
      <c r="M368">
        <v>2.8</v>
      </c>
      <c r="N368">
        <v>0.40300000000000002</v>
      </c>
      <c r="O368">
        <v>1</v>
      </c>
      <c r="P368">
        <v>1.9</v>
      </c>
      <c r="Q368">
        <v>0.54100000000000004</v>
      </c>
      <c r="R368">
        <v>0.57899999999999996</v>
      </c>
      <c r="S368">
        <v>0.8</v>
      </c>
      <c r="T368">
        <v>0.9</v>
      </c>
      <c r="U368">
        <v>0.875</v>
      </c>
      <c r="V368">
        <v>0.1</v>
      </c>
      <c r="W368">
        <v>1.1000000000000001</v>
      </c>
      <c r="X368">
        <v>1.2</v>
      </c>
      <c r="Y368">
        <v>2.2999999999999998</v>
      </c>
      <c r="Z368">
        <v>0.4</v>
      </c>
      <c r="AA368">
        <v>0.1</v>
      </c>
      <c r="AB368">
        <v>0.7</v>
      </c>
      <c r="AC368">
        <v>1.6</v>
      </c>
      <c r="AD368">
        <v>6.3</v>
      </c>
    </row>
    <row r="369" spans="1:30" ht="15.75" customHeight="1" x14ac:dyDescent="0.2">
      <c r="A369">
        <v>368</v>
      </c>
      <c r="B369" t="s">
        <v>491</v>
      </c>
      <c r="C369" t="s">
        <v>92</v>
      </c>
      <c r="D369">
        <v>31</v>
      </c>
      <c r="E369" t="s">
        <v>227</v>
      </c>
      <c r="F369">
        <v>16</v>
      </c>
      <c r="G369">
        <v>0</v>
      </c>
      <c r="H369">
        <v>16.3</v>
      </c>
      <c r="I369">
        <v>2.2999999999999998</v>
      </c>
      <c r="J369">
        <v>4.9000000000000004</v>
      </c>
      <c r="K369">
        <v>0.45600000000000002</v>
      </c>
      <c r="L369">
        <v>0.6</v>
      </c>
      <c r="M369">
        <v>2</v>
      </c>
      <c r="N369">
        <v>0.28100000000000003</v>
      </c>
      <c r="O369">
        <v>1.7</v>
      </c>
      <c r="P369">
        <v>2.9</v>
      </c>
      <c r="Q369">
        <v>0.57399999999999995</v>
      </c>
      <c r="R369">
        <v>0.51300000000000001</v>
      </c>
      <c r="S369">
        <v>0.4</v>
      </c>
      <c r="T369">
        <v>0.6</v>
      </c>
      <c r="U369">
        <v>0.66700000000000004</v>
      </c>
      <c r="V369">
        <v>1</v>
      </c>
      <c r="W369">
        <v>2</v>
      </c>
      <c r="X369">
        <v>3</v>
      </c>
      <c r="Y369">
        <v>0.8</v>
      </c>
      <c r="Z369">
        <v>1.1000000000000001</v>
      </c>
      <c r="AA369">
        <v>0.3</v>
      </c>
      <c r="AB369">
        <v>0.6</v>
      </c>
      <c r="AC369">
        <v>1.8</v>
      </c>
      <c r="AD369">
        <v>5.4</v>
      </c>
    </row>
    <row r="370" spans="1:30" ht="15.75" customHeight="1" x14ac:dyDescent="0.2">
      <c r="A370">
        <v>369</v>
      </c>
      <c r="B370" t="s">
        <v>492</v>
      </c>
      <c r="C370" t="s">
        <v>84</v>
      </c>
      <c r="D370">
        <v>24</v>
      </c>
      <c r="E370" t="s">
        <v>131</v>
      </c>
      <c r="F370">
        <v>1</v>
      </c>
      <c r="G370">
        <v>0</v>
      </c>
      <c r="H370">
        <v>3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0</v>
      </c>
      <c r="R370">
        <v>1.5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3</v>
      </c>
    </row>
    <row r="371" spans="1:30" ht="15.75" customHeight="1" x14ac:dyDescent="0.2">
      <c r="A371">
        <v>370</v>
      </c>
      <c r="B371" t="s">
        <v>493</v>
      </c>
      <c r="C371" t="s">
        <v>29</v>
      </c>
      <c r="D371">
        <v>23</v>
      </c>
      <c r="E371" t="s">
        <v>88</v>
      </c>
      <c r="F371">
        <v>3</v>
      </c>
      <c r="G371">
        <v>0</v>
      </c>
      <c r="H371">
        <v>3.3</v>
      </c>
      <c r="I371">
        <v>0.3</v>
      </c>
      <c r="J371">
        <v>0.7</v>
      </c>
      <c r="K371">
        <v>0.5</v>
      </c>
      <c r="L371">
        <v>0</v>
      </c>
      <c r="M371">
        <v>0</v>
      </c>
      <c r="O371">
        <v>0.3</v>
      </c>
      <c r="P371">
        <v>0.7</v>
      </c>
      <c r="Q371">
        <v>0.5</v>
      </c>
      <c r="R371">
        <v>0.5</v>
      </c>
      <c r="S371">
        <v>0.3</v>
      </c>
      <c r="T371">
        <v>0.7</v>
      </c>
      <c r="U371">
        <v>0.5</v>
      </c>
      <c r="V371">
        <v>0</v>
      </c>
      <c r="W371">
        <v>0.3</v>
      </c>
      <c r="X371">
        <v>0.3</v>
      </c>
      <c r="Y371">
        <v>0</v>
      </c>
      <c r="Z371">
        <v>0</v>
      </c>
      <c r="AA371">
        <v>0</v>
      </c>
      <c r="AB371">
        <v>0</v>
      </c>
      <c r="AC371">
        <v>0.3</v>
      </c>
      <c r="AD371">
        <v>1</v>
      </c>
    </row>
    <row r="372" spans="1:30" ht="15.75" customHeight="1" x14ac:dyDescent="0.2">
      <c r="A372">
        <v>371</v>
      </c>
      <c r="B372" t="s">
        <v>494</v>
      </c>
      <c r="C372" t="s">
        <v>112</v>
      </c>
      <c r="D372">
        <v>20</v>
      </c>
      <c r="E372" t="s">
        <v>153</v>
      </c>
      <c r="F372">
        <v>25</v>
      </c>
      <c r="G372">
        <v>0</v>
      </c>
      <c r="H372">
        <v>6.2</v>
      </c>
      <c r="I372">
        <v>0.6</v>
      </c>
      <c r="J372">
        <v>1.5</v>
      </c>
      <c r="K372">
        <v>0.432</v>
      </c>
      <c r="L372">
        <v>0.2</v>
      </c>
      <c r="M372">
        <v>0.8</v>
      </c>
      <c r="N372">
        <v>0.21099999999999999</v>
      </c>
      <c r="O372">
        <v>0.5</v>
      </c>
      <c r="P372">
        <v>0.7</v>
      </c>
      <c r="Q372">
        <v>0.66700000000000004</v>
      </c>
      <c r="R372">
        <v>0.48599999999999999</v>
      </c>
      <c r="S372">
        <v>0.2</v>
      </c>
      <c r="T372">
        <v>0.4</v>
      </c>
      <c r="U372">
        <v>0.54500000000000004</v>
      </c>
      <c r="V372">
        <v>0.2</v>
      </c>
      <c r="W372">
        <v>0.4</v>
      </c>
      <c r="X372">
        <v>0.6</v>
      </c>
      <c r="Y372">
        <v>0.3</v>
      </c>
      <c r="Z372">
        <v>0</v>
      </c>
      <c r="AA372">
        <v>0.2</v>
      </c>
      <c r="AB372">
        <v>0.2</v>
      </c>
      <c r="AC372">
        <v>0.8</v>
      </c>
      <c r="AD372">
        <v>1.7</v>
      </c>
    </row>
    <row r="373" spans="1:30" ht="15.75" customHeight="1" x14ac:dyDescent="0.2">
      <c r="A373">
        <v>372</v>
      </c>
      <c r="B373" t="s">
        <v>495</v>
      </c>
      <c r="C373" t="s">
        <v>92</v>
      </c>
      <c r="D373">
        <v>24</v>
      </c>
      <c r="E373" t="s">
        <v>170</v>
      </c>
      <c r="F373">
        <v>16</v>
      </c>
      <c r="G373">
        <v>0</v>
      </c>
      <c r="H373">
        <v>6.1</v>
      </c>
      <c r="I373">
        <v>0.8</v>
      </c>
      <c r="J373">
        <v>1.8</v>
      </c>
      <c r="K373">
        <v>0.42899999999999999</v>
      </c>
      <c r="L373">
        <v>0.4</v>
      </c>
      <c r="M373">
        <v>1.3</v>
      </c>
      <c r="N373">
        <v>0.35</v>
      </c>
      <c r="O373">
        <v>0.3</v>
      </c>
      <c r="P373">
        <v>0.5</v>
      </c>
      <c r="Q373">
        <v>0.625</v>
      </c>
      <c r="R373">
        <v>0.55400000000000005</v>
      </c>
      <c r="S373">
        <v>0.1</v>
      </c>
      <c r="T373">
        <v>0.1</v>
      </c>
      <c r="U373">
        <v>1</v>
      </c>
      <c r="V373">
        <v>0.1</v>
      </c>
      <c r="W373">
        <v>0.6</v>
      </c>
      <c r="X373">
        <v>0.7</v>
      </c>
      <c r="Y373">
        <v>0.8</v>
      </c>
      <c r="Z373">
        <v>0.2</v>
      </c>
      <c r="AA373">
        <v>0</v>
      </c>
      <c r="AB373">
        <v>0.4</v>
      </c>
      <c r="AC373">
        <v>0.5</v>
      </c>
      <c r="AD373">
        <v>2.1</v>
      </c>
    </row>
    <row r="374" spans="1:30" ht="15.75" customHeight="1" x14ac:dyDescent="0.2">
      <c r="A374">
        <v>373</v>
      </c>
      <c r="B374" t="s">
        <v>496</v>
      </c>
      <c r="C374" t="s">
        <v>103</v>
      </c>
      <c r="D374">
        <v>23</v>
      </c>
      <c r="E374" t="s">
        <v>95</v>
      </c>
      <c r="F374">
        <v>4</v>
      </c>
      <c r="G374">
        <v>1</v>
      </c>
      <c r="H374">
        <v>19.5</v>
      </c>
      <c r="I374">
        <v>2.5</v>
      </c>
      <c r="J374">
        <v>5.5</v>
      </c>
      <c r="K374">
        <v>0.45500000000000002</v>
      </c>
      <c r="L374">
        <v>1</v>
      </c>
      <c r="M374">
        <v>1.8</v>
      </c>
      <c r="N374">
        <v>0.57099999999999995</v>
      </c>
      <c r="O374">
        <v>1.5</v>
      </c>
      <c r="P374">
        <v>3.8</v>
      </c>
      <c r="Q374">
        <v>0.4</v>
      </c>
      <c r="R374">
        <v>0.54500000000000004</v>
      </c>
      <c r="S374">
        <v>2.5</v>
      </c>
      <c r="T374">
        <v>3.5</v>
      </c>
      <c r="U374">
        <v>0.71399999999999997</v>
      </c>
      <c r="V374">
        <v>0.8</v>
      </c>
      <c r="W374">
        <v>2.2999999999999998</v>
      </c>
      <c r="X374">
        <v>3</v>
      </c>
      <c r="Y374">
        <v>4</v>
      </c>
      <c r="Z374">
        <v>0.8</v>
      </c>
      <c r="AA374">
        <v>0.3</v>
      </c>
      <c r="AB374">
        <v>2.2999999999999998</v>
      </c>
      <c r="AC374">
        <v>1.8</v>
      </c>
      <c r="AD374">
        <v>8.5</v>
      </c>
    </row>
    <row r="375" spans="1:30" ht="15.75" customHeight="1" x14ac:dyDescent="0.2">
      <c r="A375">
        <v>374</v>
      </c>
      <c r="B375" t="s">
        <v>497</v>
      </c>
      <c r="C375" t="s">
        <v>29</v>
      </c>
      <c r="D375">
        <v>33</v>
      </c>
      <c r="E375" t="s">
        <v>164</v>
      </c>
      <c r="F375">
        <v>16</v>
      </c>
      <c r="G375">
        <v>7</v>
      </c>
      <c r="H375">
        <v>17.5</v>
      </c>
      <c r="I375">
        <v>2.2999999999999998</v>
      </c>
      <c r="J375">
        <v>3.6</v>
      </c>
      <c r="K375">
        <v>0.64900000000000002</v>
      </c>
      <c r="L375">
        <v>0</v>
      </c>
      <c r="M375">
        <v>0</v>
      </c>
      <c r="O375">
        <v>2.2999999999999998</v>
      </c>
      <c r="P375">
        <v>3.6</v>
      </c>
      <c r="Q375">
        <v>0.64900000000000002</v>
      </c>
      <c r="R375">
        <v>0.64900000000000002</v>
      </c>
      <c r="S375">
        <v>1.5</v>
      </c>
      <c r="T375">
        <v>2.4</v>
      </c>
      <c r="U375">
        <v>0.61499999999999999</v>
      </c>
      <c r="V375">
        <v>1.5</v>
      </c>
      <c r="W375">
        <v>4.0999999999999996</v>
      </c>
      <c r="X375">
        <v>5.6</v>
      </c>
      <c r="Y375">
        <v>1.1000000000000001</v>
      </c>
      <c r="Z375">
        <v>0.3</v>
      </c>
      <c r="AA375">
        <v>0.4</v>
      </c>
      <c r="AB375">
        <v>0.6</v>
      </c>
      <c r="AC375">
        <v>1.4</v>
      </c>
      <c r="AD375">
        <v>6.1</v>
      </c>
    </row>
    <row r="376" spans="1:30" ht="15.75" customHeight="1" x14ac:dyDescent="0.2">
      <c r="A376">
        <v>375</v>
      </c>
      <c r="B376" t="s">
        <v>498</v>
      </c>
      <c r="C376" t="s">
        <v>92</v>
      </c>
      <c r="D376">
        <v>20</v>
      </c>
      <c r="E376" t="s">
        <v>227</v>
      </c>
      <c r="F376">
        <v>38</v>
      </c>
      <c r="G376">
        <v>11</v>
      </c>
      <c r="H376">
        <v>24.9</v>
      </c>
      <c r="I376">
        <v>3.7</v>
      </c>
      <c r="J376">
        <v>8</v>
      </c>
      <c r="K376">
        <v>0.46200000000000002</v>
      </c>
      <c r="L376">
        <v>1.3</v>
      </c>
      <c r="M376">
        <v>3.3</v>
      </c>
      <c r="N376">
        <v>0.38100000000000001</v>
      </c>
      <c r="O376">
        <v>2.4</v>
      </c>
      <c r="P376">
        <v>4.7</v>
      </c>
      <c r="Q376">
        <v>0.52</v>
      </c>
      <c r="R376">
        <v>0.54100000000000004</v>
      </c>
      <c r="S376">
        <v>0.6</v>
      </c>
      <c r="T376">
        <v>1</v>
      </c>
      <c r="U376">
        <v>0.60499999999999998</v>
      </c>
      <c r="V376">
        <v>1.5</v>
      </c>
      <c r="W376">
        <v>3.9</v>
      </c>
      <c r="X376">
        <v>5.4</v>
      </c>
      <c r="Y376">
        <v>3.2</v>
      </c>
      <c r="Z376">
        <v>0.8</v>
      </c>
      <c r="AA376">
        <v>0.1</v>
      </c>
      <c r="AB376">
        <v>1.3</v>
      </c>
      <c r="AC376">
        <v>1.9</v>
      </c>
      <c r="AD376">
        <v>9.1999999999999993</v>
      </c>
    </row>
    <row r="377" spans="1:30" ht="15.75" customHeight="1" x14ac:dyDescent="0.2">
      <c r="A377">
        <v>376</v>
      </c>
      <c r="B377" t="s">
        <v>499</v>
      </c>
      <c r="C377" t="s">
        <v>29</v>
      </c>
      <c r="D377">
        <v>28</v>
      </c>
      <c r="E377" t="s">
        <v>88</v>
      </c>
      <c r="F377">
        <v>36</v>
      </c>
      <c r="G377">
        <v>36</v>
      </c>
      <c r="H377">
        <v>26.5</v>
      </c>
      <c r="I377">
        <v>4.7</v>
      </c>
      <c r="J377">
        <v>6.9</v>
      </c>
      <c r="K377">
        <v>0.68500000000000005</v>
      </c>
      <c r="L377">
        <v>0</v>
      </c>
      <c r="M377">
        <v>0</v>
      </c>
      <c r="O377">
        <v>4.7</v>
      </c>
      <c r="P377">
        <v>6.9</v>
      </c>
      <c r="Q377">
        <v>0.68500000000000005</v>
      </c>
      <c r="R377">
        <v>0.68500000000000005</v>
      </c>
      <c r="S377">
        <v>1.2</v>
      </c>
      <c r="T377">
        <v>2.2000000000000002</v>
      </c>
      <c r="U377">
        <v>0.53200000000000003</v>
      </c>
      <c r="V377">
        <v>2.8</v>
      </c>
      <c r="W377">
        <v>5.6</v>
      </c>
      <c r="X377">
        <v>8.3000000000000007</v>
      </c>
      <c r="Y377">
        <v>2.5</v>
      </c>
      <c r="Z377">
        <v>0.7</v>
      </c>
      <c r="AA377">
        <v>1.4</v>
      </c>
      <c r="AB377">
        <v>1.6</v>
      </c>
      <c r="AC377">
        <v>2.9</v>
      </c>
      <c r="AD377">
        <v>10.6</v>
      </c>
    </row>
    <row r="378" spans="1:30" ht="15.75" customHeight="1" x14ac:dyDescent="0.2">
      <c r="A378">
        <v>377</v>
      </c>
      <c r="B378" t="s">
        <v>500</v>
      </c>
      <c r="C378" t="s">
        <v>84</v>
      </c>
      <c r="D378">
        <v>22</v>
      </c>
      <c r="E378" t="s">
        <v>147</v>
      </c>
      <c r="F378">
        <v>8</v>
      </c>
      <c r="G378">
        <v>0</v>
      </c>
      <c r="H378">
        <v>6</v>
      </c>
      <c r="I378">
        <v>0.4</v>
      </c>
      <c r="J378">
        <v>1.6</v>
      </c>
      <c r="K378">
        <v>0.23100000000000001</v>
      </c>
      <c r="L378">
        <v>0.1</v>
      </c>
      <c r="M378">
        <v>1.1000000000000001</v>
      </c>
      <c r="N378">
        <v>0.111</v>
      </c>
      <c r="O378">
        <v>0.3</v>
      </c>
      <c r="P378">
        <v>0.5</v>
      </c>
      <c r="Q378">
        <v>0.5</v>
      </c>
      <c r="R378">
        <v>0.26900000000000002</v>
      </c>
      <c r="S378">
        <v>0.1</v>
      </c>
      <c r="T378">
        <v>0.3</v>
      </c>
      <c r="U378">
        <v>0.5</v>
      </c>
      <c r="V378">
        <v>0.3</v>
      </c>
      <c r="W378">
        <v>0.9</v>
      </c>
      <c r="X378">
        <v>1.1000000000000001</v>
      </c>
      <c r="Y378">
        <v>0.6</v>
      </c>
      <c r="Z378">
        <v>0</v>
      </c>
      <c r="AA378">
        <v>0.1</v>
      </c>
      <c r="AB378">
        <v>0.4</v>
      </c>
      <c r="AC378">
        <v>0.6</v>
      </c>
      <c r="AD378">
        <v>1</v>
      </c>
    </row>
    <row r="379" spans="1:30" ht="15.75" customHeight="1" x14ac:dyDescent="0.2">
      <c r="A379">
        <v>378</v>
      </c>
      <c r="B379" t="s">
        <v>501</v>
      </c>
      <c r="C379" t="s">
        <v>92</v>
      </c>
      <c r="D379">
        <v>24</v>
      </c>
      <c r="E379" t="s">
        <v>116</v>
      </c>
      <c r="F379">
        <v>45</v>
      </c>
      <c r="G379">
        <v>45</v>
      </c>
      <c r="H379">
        <v>29.2</v>
      </c>
      <c r="I379">
        <v>5.9</v>
      </c>
      <c r="J379">
        <v>14.3</v>
      </c>
      <c r="K379">
        <v>0.41399999999999998</v>
      </c>
      <c r="L379">
        <v>2</v>
      </c>
      <c r="M379">
        <v>6.3</v>
      </c>
      <c r="N379">
        <v>0.312</v>
      </c>
      <c r="O379">
        <v>4</v>
      </c>
      <c r="P379">
        <v>8</v>
      </c>
      <c r="Q379">
        <v>0.49299999999999999</v>
      </c>
      <c r="R379">
        <v>0.48199999999999998</v>
      </c>
      <c r="S379">
        <v>2.7</v>
      </c>
      <c r="T379">
        <v>3.1</v>
      </c>
      <c r="U379">
        <v>0.871</v>
      </c>
      <c r="V379">
        <v>0.4</v>
      </c>
      <c r="W379">
        <v>1.8</v>
      </c>
      <c r="X379">
        <v>2.2000000000000002</v>
      </c>
      <c r="Y379">
        <v>3.4</v>
      </c>
      <c r="Z379">
        <v>1</v>
      </c>
      <c r="AA379">
        <v>0.4</v>
      </c>
      <c r="AB379">
        <v>2.2000000000000002</v>
      </c>
      <c r="AC379">
        <v>3</v>
      </c>
      <c r="AD379">
        <v>16.5</v>
      </c>
    </row>
    <row r="380" spans="1:30" ht="15.75" customHeight="1" x14ac:dyDescent="0.2">
      <c r="A380">
        <v>379</v>
      </c>
      <c r="B380" t="s">
        <v>502</v>
      </c>
      <c r="C380" t="s">
        <v>103</v>
      </c>
      <c r="D380">
        <v>23</v>
      </c>
      <c r="E380" t="s">
        <v>101</v>
      </c>
      <c r="F380">
        <v>29</v>
      </c>
      <c r="G380">
        <v>5</v>
      </c>
      <c r="H380">
        <v>15.9</v>
      </c>
      <c r="I380">
        <v>2.9</v>
      </c>
      <c r="J380">
        <v>5.7</v>
      </c>
      <c r="K380">
        <v>0.51200000000000001</v>
      </c>
      <c r="L380">
        <v>0.2</v>
      </c>
      <c r="M380">
        <v>0.7</v>
      </c>
      <c r="N380">
        <v>0.33300000000000002</v>
      </c>
      <c r="O380">
        <v>2.7</v>
      </c>
      <c r="P380">
        <v>4.9000000000000004</v>
      </c>
      <c r="Q380">
        <v>0.53800000000000003</v>
      </c>
      <c r="R380">
        <v>0.53400000000000003</v>
      </c>
      <c r="S380">
        <v>1.1000000000000001</v>
      </c>
      <c r="T380">
        <v>1.6</v>
      </c>
      <c r="U380">
        <v>0.69599999999999995</v>
      </c>
      <c r="V380">
        <v>0.5</v>
      </c>
      <c r="W380">
        <v>2.2000000000000002</v>
      </c>
      <c r="X380">
        <v>2.7</v>
      </c>
      <c r="Y380">
        <v>3.1</v>
      </c>
      <c r="Z380">
        <v>0.6</v>
      </c>
      <c r="AA380">
        <v>0.4</v>
      </c>
      <c r="AB380">
        <v>1.1000000000000001</v>
      </c>
      <c r="AC380">
        <v>1</v>
      </c>
      <c r="AD380">
        <v>7.1</v>
      </c>
    </row>
    <row r="381" spans="1:30" ht="15.75" customHeight="1" x14ac:dyDescent="0.2">
      <c r="A381">
        <v>380</v>
      </c>
      <c r="B381" t="s">
        <v>503</v>
      </c>
      <c r="C381" t="s">
        <v>84</v>
      </c>
      <c r="D381">
        <v>24</v>
      </c>
      <c r="E381" t="s">
        <v>88</v>
      </c>
      <c r="F381">
        <v>14</v>
      </c>
      <c r="G381">
        <v>5</v>
      </c>
      <c r="H381">
        <v>14.3</v>
      </c>
      <c r="I381">
        <v>1.6</v>
      </c>
      <c r="J381">
        <v>4.4000000000000004</v>
      </c>
      <c r="K381">
        <v>0.36099999999999999</v>
      </c>
      <c r="L381">
        <v>0.8</v>
      </c>
      <c r="M381">
        <v>2.4</v>
      </c>
      <c r="N381">
        <v>0.33300000000000002</v>
      </c>
      <c r="O381">
        <v>0.8</v>
      </c>
      <c r="P381">
        <v>2</v>
      </c>
      <c r="Q381">
        <v>0.39300000000000002</v>
      </c>
      <c r="R381">
        <v>0.45100000000000001</v>
      </c>
      <c r="S381">
        <v>0.8</v>
      </c>
      <c r="T381">
        <v>0.9</v>
      </c>
      <c r="U381">
        <v>0.91700000000000004</v>
      </c>
      <c r="V381">
        <v>1.1000000000000001</v>
      </c>
      <c r="W381">
        <v>2.4</v>
      </c>
      <c r="X381">
        <v>3.5</v>
      </c>
      <c r="Y381">
        <v>2.1</v>
      </c>
      <c r="Z381">
        <v>0.8</v>
      </c>
      <c r="AA381">
        <v>0.8</v>
      </c>
      <c r="AB381">
        <v>0.6</v>
      </c>
      <c r="AC381">
        <v>1.8</v>
      </c>
      <c r="AD381">
        <v>4.7</v>
      </c>
    </row>
    <row r="382" spans="1:30" ht="15.75" customHeight="1" x14ac:dyDescent="0.2">
      <c r="A382">
        <v>381</v>
      </c>
      <c r="B382" t="s">
        <v>504</v>
      </c>
      <c r="C382" t="s">
        <v>112</v>
      </c>
      <c r="D382">
        <v>25</v>
      </c>
      <c r="E382" t="s">
        <v>170</v>
      </c>
      <c r="F382">
        <v>49</v>
      </c>
      <c r="G382">
        <v>49</v>
      </c>
      <c r="H382">
        <v>31.5</v>
      </c>
      <c r="I382">
        <v>6.1</v>
      </c>
      <c r="J382">
        <v>12.9</v>
      </c>
      <c r="K382">
        <v>0.47499999999999998</v>
      </c>
      <c r="L382">
        <v>2.7</v>
      </c>
      <c r="M382">
        <v>6.8</v>
      </c>
      <c r="N382">
        <v>0.39600000000000002</v>
      </c>
      <c r="O382">
        <v>3.4</v>
      </c>
      <c r="P382">
        <v>6.1</v>
      </c>
      <c r="Q382">
        <v>0.56200000000000006</v>
      </c>
      <c r="R382">
        <v>0.57899999999999996</v>
      </c>
      <c r="S382">
        <v>1</v>
      </c>
      <c r="T382">
        <v>1.2</v>
      </c>
      <c r="U382">
        <v>0.77</v>
      </c>
      <c r="V382">
        <v>1.3</v>
      </c>
      <c r="W382">
        <v>5.8</v>
      </c>
      <c r="X382">
        <v>7.1</v>
      </c>
      <c r="Y382">
        <v>1.3</v>
      </c>
      <c r="Z382">
        <v>0.5</v>
      </c>
      <c r="AA382">
        <v>0.7</v>
      </c>
      <c r="AB382">
        <v>1</v>
      </c>
      <c r="AC382">
        <v>2</v>
      </c>
      <c r="AD382">
        <v>15.9</v>
      </c>
    </row>
    <row r="383" spans="1:30" ht="15.75" customHeight="1" x14ac:dyDescent="0.2">
      <c r="A383">
        <v>382</v>
      </c>
      <c r="B383" t="s">
        <v>505</v>
      </c>
      <c r="C383" t="s">
        <v>112</v>
      </c>
      <c r="D383">
        <v>30</v>
      </c>
      <c r="E383" t="s">
        <v>88</v>
      </c>
      <c r="F383">
        <v>15</v>
      </c>
      <c r="G383">
        <v>1</v>
      </c>
      <c r="H383">
        <v>11.6</v>
      </c>
      <c r="I383">
        <v>0.9</v>
      </c>
      <c r="J383">
        <v>2.2000000000000002</v>
      </c>
      <c r="K383">
        <v>0.42399999999999999</v>
      </c>
      <c r="L383">
        <v>0.5</v>
      </c>
      <c r="M383">
        <v>1.5</v>
      </c>
      <c r="N383">
        <v>0.34799999999999998</v>
      </c>
      <c r="O383">
        <v>0.4</v>
      </c>
      <c r="P383">
        <v>0.7</v>
      </c>
      <c r="Q383">
        <v>0.6</v>
      </c>
      <c r="R383">
        <v>0.54500000000000004</v>
      </c>
      <c r="S383">
        <v>0.2</v>
      </c>
      <c r="T383">
        <v>0.2</v>
      </c>
      <c r="U383">
        <v>1</v>
      </c>
      <c r="V383">
        <v>0.4</v>
      </c>
      <c r="W383">
        <v>1.5</v>
      </c>
      <c r="X383">
        <v>1.9</v>
      </c>
      <c r="Y383">
        <v>0.5</v>
      </c>
      <c r="Z383">
        <v>0.3</v>
      </c>
      <c r="AA383">
        <v>0.3</v>
      </c>
      <c r="AB383">
        <v>0.1</v>
      </c>
      <c r="AC383">
        <v>1.3</v>
      </c>
      <c r="AD383">
        <v>2.6</v>
      </c>
    </row>
    <row r="384" spans="1:30" ht="15.75" customHeight="1" x14ac:dyDescent="0.2">
      <c r="A384">
        <v>383</v>
      </c>
      <c r="B384" t="s">
        <v>506</v>
      </c>
      <c r="C384" t="s">
        <v>84</v>
      </c>
      <c r="D384">
        <v>28</v>
      </c>
      <c r="E384" t="s">
        <v>107</v>
      </c>
      <c r="F384">
        <v>48</v>
      </c>
      <c r="G384">
        <v>0</v>
      </c>
      <c r="H384">
        <v>23.3</v>
      </c>
      <c r="I384">
        <v>5</v>
      </c>
      <c r="J384">
        <v>9.9</v>
      </c>
      <c r="K384">
        <v>0.5</v>
      </c>
      <c r="L384">
        <v>1.1000000000000001</v>
      </c>
      <c r="M384">
        <v>2.9</v>
      </c>
      <c r="N384">
        <v>0.379</v>
      </c>
      <c r="O384">
        <v>3.9</v>
      </c>
      <c r="P384">
        <v>7</v>
      </c>
      <c r="Q384">
        <v>0.55100000000000005</v>
      </c>
      <c r="R384">
        <v>0.55600000000000005</v>
      </c>
      <c r="S384">
        <v>1.3</v>
      </c>
      <c r="T384">
        <v>1.7</v>
      </c>
      <c r="U384">
        <v>0.77500000000000002</v>
      </c>
      <c r="V384">
        <v>1.5</v>
      </c>
      <c r="W384">
        <v>5.3</v>
      </c>
      <c r="X384">
        <v>6.8</v>
      </c>
      <c r="Y384">
        <v>1</v>
      </c>
      <c r="Z384">
        <v>0.6</v>
      </c>
      <c r="AA384">
        <v>0.4</v>
      </c>
      <c r="AB384">
        <v>0.9</v>
      </c>
      <c r="AC384">
        <v>2.5</v>
      </c>
      <c r="AD384">
        <v>12.3</v>
      </c>
    </row>
    <row r="385" spans="1:30" ht="15.75" customHeight="1" x14ac:dyDescent="0.2">
      <c r="A385">
        <v>384</v>
      </c>
      <c r="B385" t="s">
        <v>507</v>
      </c>
      <c r="C385" t="s">
        <v>29</v>
      </c>
      <c r="D385">
        <v>28</v>
      </c>
      <c r="E385" t="s">
        <v>131</v>
      </c>
      <c r="F385">
        <v>34</v>
      </c>
      <c r="G385">
        <v>34</v>
      </c>
      <c r="H385">
        <v>29.8</v>
      </c>
      <c r="I385">
        <v>6.4</v>
      </c>
      <c r="J385">
        <v>12.4</v>
      </c>
      <c r="K385">
        <v>0.52100000000000002</v>
      </c>
      <c r="L385">
        <v>1.8</v>
      </c>
      <c r="M385">
        <v>5.0999999999999996</v>
      </c>
      <c r="N385">
        <v>0.35799999999999998</v>
      </c>
      <c r="O385">
        <v>4.5999999999999996</v>
      </c>
      <c r="P385">
        <v>7.3</v>
      </c>
      <c r="Q385">
        <v>0.63600000000000001</v>
      </c>
      <c r="R385">
        <v>0.59499999999999997</v>
      </c>
      <c r="S385">
        <v>4.7</v>
      </c>
      <c r="T385">
        <v>5.6</v>
      </c>
      <c r="U385">
        <v>0.83899999999999997</v>
      </c>
      <c r="V385">
        <v>1.7</v>
      </c>
      <c r="W385">
        <v>5.2</v>
      </c>
      <c r="X385">
        <v>6.9</v>
      </c>
      <c r="Y385">
        <v>2</v>
      </c>
      <c r="Z385">
        <v>0.6</v>
      </c>
      <c r="AA385">
        <v>1.8</v>
      </c>
      <c r="AB385">
        <v>1.6</v>
      </c>
      <c r="AC385">
        <v>2.9</v>
      </c>
      <c r="AD385">
        <v>19.399999999999999</v>
      </c>
    </row>
    <row r="386" spans="1:30" ht="15.75" customHeight="1" x14ac:dyDescent="0.2">
      <c r="A386">
        <v>385</v>
      </c>
      <c r="B386" t="s">
        <v>508</v>
      </c>
      <c r="C386" t="s">
        <v>84</v>
      </c>
      <c r="D386">
        <v>25</v>
      </c>
      <c r="E386" t="s">
        <v>93</v>
      </c>
      <c r="F386">
        <v>2</v>
      </c>
      <c r="G386">
        <v>0</v>
      </c>
      <c r="H386">
        <v>3.5</v>
      </c>
      <c r="I386">
        <v>0</v>
      </c>
      <c r="J386">
        <v>0.5</v>
      </c>
      <c r="K386">
        <v>0</v>
      </c>
      <c r="L386">
        <v>0</v>
      </c>
      <c r="M386">
        <v>0.5</v>
      </c>
      <c r="N386">
        <v>0</v>
      </c>
      <c r="O386">
        <v>0</v>
      </c>
      <c r="P386">
        <v>0</v>
      </c>
      <c r="R386">
        <v>0</v>
      </c>
      <c r="S386">
        <v>0</v>
      </c>
      <c r="T386">
        <v>0</v>
      </c>
      <c r="V386">
        <v>0</v>
      </c>
      <c r="W386">
        <v>2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ht="15.75" customHeight="1" x14ac:dyDescent="0.2">
      <c r="A387">
        <v>386</v>
      </c>
      <c r="B387" t="s">
        <v>509</v>
      </c>
      <c r="C387" t="s">
        <v>29</v>
      </c>
      <c r="D387">
        <v>32</v>
      </c>
      <c r="E387" t="s">
        <v>183</v>
      </c>
      <c r="F387">
        <v>41</v>
      </c>
      <c r="G387">
        <v>8</v>
      </c>
      <c r="H387">
        <v>15.6</v>
      </c>
      <c r="I387">
        <v>1.5</v>
      </c>
      <c r="J387">
        <v>2.1</v>
      </c>
      <c r="K387">
        <v>0.70899999999999996</v>
      </c>
      <c r="L387">
        <v>0</v>
      </c>
      <c r="M387">
        <v>0</v>
      </c>
      <c r="N387">
        <v>0.5</v>
      </c>
      <c r="O387">
        <v>1.5</v>
      </c>
      <c r="P387">
        <v>2</v>
      </c>
      <c r="Q387">
        <v>0.71399999999999997</v>
      </c>
      <c r="R387">
        <v>0.71499999999999997</v>
      </c>
      <c r="S387">
        <v>1.4</v>
      </c>
      <c r="T387">
        <v>1.9</v>
      </c>
      <c r="U387">
        <v>0.72699999999999998</v>
      </c>
      <c r="V387">
        <v>1.8</v>
      </c>
      <c r="W387">
        <v>2</v>
      </c>
      <c r="X387">
        <v>3.8</v>
      </c>
      <c r="Y387">
        <v>1.7</v>
      </c>
      <c r="Z387">
        <v>0.5</v>
      </c>
      <c r="AA387">
        <v>0.4</v>
      </c>
      <c r="AB387">
        <v>0.6</v>
      </c>
      <c r="AC387">
        <v>2.1</v>
      </c>
      <c r="AD387">
        <v>4.4000000000000004</v>
      </c>
    </row>
    <row r="388" spans="1:30" ht="15.75" customHeight="1" x14ac:dyDescent="0.2">
      <c r="A388">
        <v>387</v>
      </c>
      <c r="B388" t="s">
        <v>510</v>
      </c>
      <c r="C388" t="s">
        <v>92</v>
      </c>
      <c r="D388">
        <v>30</v>
      </c>
      <c r="E388" t="s">
        <v>164</v>
      </c>
      <c r="F388">
        <v>46</v>
      </c>
      <c r="G388">
        <v>0</v>
      </c>
      <c r="H388">
        <v>25.4</v>
      </c>
      <c r="I388">
        <v>4.7</v>
      </c>
      <c r="J388">
        <v>9.5</v>
      </c>
      <c r="K388">
        <v>0.49399999999999999</v>
      </c>
      <c r="L388">
        <v>2.1</v>
      </c>
      <c r="M388">
        <v>4.5999999999999996</v>
      </c>
      <c r="N388">
        <v>0.45</v>
      </c>
      <c r="O388">
        <v>2.7</v>
      </c>
      <c r="P388">
        <v>5</v>
      </c>
      <c r="Q388">
        <v>0.53500000000000003</v>
      </c>
      <c r="R388">
        <v>0.60299999999999998</v>
      </c>
      <c r="S388">
        <v>2</v>
      </c>
      <c r="T388">
        <v>2.2999999999999998</v>
      </c>
      <c r="U388">
        <v>0.84899999999999998</v>
      </c>
      <c r="V388">
        <v>0.2</v>
      </c>
      <c r="W388">
        <v>2.5</v>
      </c>
      <c r="X388">
        <v>2.6</v>
      </c>
      <c r="Y388">
        <v>1</v>
      </c>
      <c r="Z388">
        <v>0.5</v>
      </c>
      <c r="AA388">
        <v>0.4</v>
      </c>
      <c r="AB388">
        <v>0.9</v>
      </c>
      <c r="AC388">
        <v>1.8</v>
      </c>
      <c r="AD388">
        <v>13.5</v>
      </c>
    </row>
    <row r="389" spans="1:30" ht="15.75" customHeight="1" x14ac:dyDescent="0.2">
      <c r="A389">
        <v>388</v>
      </c>
      <c r="B389" t="s">
        <v>511</v>
      </c>
      <c r="C389" t="s">
        <v>92</v>
      </c>
      <c r="D389">
        <v>21</v>
      </c>
      <c r="E389" t="s">
        <v>164</v>
      </c>
      <c r="F389">
        <v>1</v>
      </c>
      <c r="G389">
        <v>0</v>
      </c>
      <c r="H389">
        <v>5</v>
      </c>
      <c r="I389">
        <v>1</v>
      </c>
      <c r="J389">
        <v>2</v>
      </c>
      <c r="K389">
        <v>0.5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1</v>
      </c>
      <c r="R389">
        <v>0.5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3</v>
      </c>
      <c r="AC389">
        <v>0</v>
      </c>
      <c r="AD389">
        <v>2</v>
      </c>
    </row>
    <row r="390" spans="1:30" ht="15.75" customHeight="1" x14ac:dyDescent="0.2">
      <c r="A390">
        <v>389</v>
      </c>
      <c r="B390" t="s">
        <v>512</v>
      </c>
      <c r="C390" t="s">
        <v>84</v>
      </c>
      <c r="D390">
        <v>29</v>
      </c>
      <c r="E390" t="s">
        <v>205</v>
      </c>
      <c r="F390">
        <v>46</v>
      </c>
      <c r="G390">
        <v>46</v>
      </c>
      <c r="H390">
        <v>30.3</v>
      </c>
      <c r="I390">
        <v>3.4</v>
      </c>
      <c r="J390">
        <v>8</v>
      </c>
      <c r="K390">
        <v>0.42499999999999999</v>
      </c>
      <c r="L390">
        <v>2.1</v>
      </c>
      <c r="M390">
        <v>5.4</v>
      </c>
      <c r="N390">
        <v>0.38500000000000001</v>
      </c>
      <c r="O390">
        <v>1.3</v>
      </c>
      <c r="P390">
        <v>2.7</v>
      </c>
      <c r="Q390">
        <v>0.50800000000000001</v>
      </c>
      <c r="R390">
        <v>0.55400000000000005</v>
      </c>
      <c r="S390">
        <v>0.6</v>
      </c>
      <c r="T390">
        <v>0.8</v>
      </c>
      <c r="U390">
        <v>0.74399999999999999</v>
      </c>
      <c r="V390">
        <v>0.2</v>
      </c>
      <c r="W390">
        <v>2.6</v>
      </c>
      <c r="X390">
        <v>2.8</v>
      </c>
      <c r="Y390">
        <v>1.7</v>
      </c>
      <c r="Z390">
        <v>0.9</v>
      </c>
      <c r="AA390">
        <v>0.5</v>
      </c>
      <c r="AB390">
        <v>0.9</v>
      </c>
      <c r="AC390">
        <v>2.2000000000000002</v>
      </c>
      <c r="AD390">
        <v>9.5</v>
      </c>
    </row>
    <row r="391" spans="1:30" ht="15.75" customHeight="1" x14ac:dyDescent="0.2">
      <c r="A391">
        <v>390</v>
      </c>
      <c r="B391" t="s">
        <v>513</v>
      </c>
      <c r="C391" t="s">
        <v>103</v>
      </c>
      <c r="D391">
        <v>26</v>
      </c>
      <c r="E391" t="s">
        <v>131</v>
      </c>
      <c r="F391">
        <v>48</v>
      </c>
      <c r="G391">
        <v>0</v>
      </c>
      <c r="H391">
        <v>21</v>
      </c>
      <c r="I391">
        <v>2.8</v>
      </c>
      <c r="J391">
        <v>6.6</v>
      </c>
      <c r="K391">
        <v>0.42299999999999999</v>
      </c>
      <c r="L391">
        <v>1.7</v>
      </c>
      <c r="M391">
        <v>4.4000000000000004</v>
      </c>
      <c r="N391">
        <v>0.377</v>
      </c>
      <c r="O391">
        <v>1.1000000000000001</v>
      </c>
      <c r="P391">
        <v>2.2000000000000002</v>
      </c>
      <c r="Q391">
        <v>0.51400000000000001</v>
      </c>
      <c r="R391">
        <v>0.54900000000000004</v>
      </c>
      <c r="S391">
        <v>0.6</v>
      </c>
      <c r="T391">
        <v>0.7</v>
      </c>
      <c r="U391">
        <v>0.79400000000000004</v>
      </c>
      <c r="V391">
        <v>0.9</v>
      </c>
      <c r="W391">
        <v>2.2999999999999998</v>
      </c>
      <c r="X391">
        <v>3.2</v>
      </c>
      <c r="Y391">
        <v>2.9</v>
      </c>
      <c r="Z391">
        <v>0.4</v>
      </c>
      <c r="AA391">
        <v>0.1</v>
      </c>
      <c r="AB391">
        <v>0.6</v>
      </c>
      <c r="AC391">
        <v>1.3</v>
      </c>
      <c r="AD391">
        <v>7.8</v>
      </c>
    </row>
    <row r="392" spans="1:30" ht="15.75" customHeight="1" x14ac:dyDescent="0.2">
      <c r="A392">
        <v>391</v>
      </c>
      <c r="B392" t="s">
        <v>514</v>
      </c>
      <c r="C392" t="s">
        <v>84</v>
      </c>
      <c r="D392">
        <v>21</v>
      </c>
      <c r="E392" t="s">
        <v>183</v>
      </c>
      <c r="F392">
        <v>25</v>
      </c>
      <c r="G392">
        <v>0</v>
      </c>
      <c r="H392">
        <v>9.6</v>
      </c>
      <c r="I392">
        <v>0.9</v>
      </c>
      <c r="J392">
        <v>2.6</v>
      </c>
      <c r="K392">
        <v>0.35399999999999998</v>
      </c>
      <c r="L392">
        <v>0.3</v>
      </c>
      <c r="M392">
        <v>1.3</v>
      </c>
      <c r="N392">
        <v>0.25</v>
      </c>
      <c r="O392">
        <v>0.6</v>
      </c>
      <c r="P392">
        <v>1.3</v>
      </c>
      <c r="Q392">
        <v>0.45500000000000002</v>
      </c>
      <c r="R392">
        <v>0.41499999999999998</v>
      </c>
      <c r="S392">
        <v>0.9</v>
      </c>
      <c r="T392">
        <v>1.4</v>
      </c>
      <c r="U392">
        <v>0.67600000000000005</v>
      </c>
      <c r="V392">
        <v>0.6</v>
      </c>
      <c r="W392">
        <v>1.6</v>
      </c>
      <c r="X392">
        <v>2.2000000000000002</v>
      </c>
      <c r="Y392">
        <v>0.8</v>
      </c>
      <c r="Z392">
        <v>0.1</v>
      </c>
      <c r="AA392">
        <v>0.1</v>
      </c>
      <c r="AB392">
        <v>0.2</v>
      </c>
      <c r="AC392">
        <v>0.7</v>
      </c>
      <c r="AD392">
        <v>3.1</v>
      </c>
    </row>
    <row r="393" spans="1:30" ht="15.75" customHeight="1" x14ac:dyDescent="0.2">
      <c r="A393">
        <v>392</v>
      </c>
      <c r="B393" t="s">
        <v>515</v>
      </c>
      <c r="C393" t="s">
        <v>92</v>
      </c>
      <c r="D393">
        <v>26</v>
      </c>
      <c r="E393" t="s">
        <v>110</v>
      </c>
      <c r="F393">
        <v>12</v>
      </c>
      <c r="G393">
        <v>0</v>
      </c>
      <c r="H393">
        <v>12.9</v>
      </c>
      <c r="I393">
        <v>1.2</v>
      </c>
      <c r="J393">
        <v>3</v>
      </c>
      <c r="K393">
        <v>0.38900000000000001</v>
      </c>
      <c r="L393">
        <v>0.3</v>
      </c>
      <c r="M393">
        <v>1.3</v>
      </c>
      <c r="N393">
        <v>0.188</v>
      </c>
      <c r="O393">
        <v>0.9</v>
      </c>
      <c r="P393">
        <v>1.7</v>
      </c>
      <c r="Q393">
        <v>0.55000000000000004</v>
      </c>
      <c r="R393">
        <v>0.43099999999999999</v>
      </c>
      <c r="S393">
        <v>0.8</v>
      </c>
      <c r="T393">
        <v>1</v>
      </c>
      <c r="U393">
        <v>0.75</v>
      </c>
      <c r="V393">
        <v>0.3</v>
      </c>
      <c r="W393">
        <v>1.3</v>
      </c>
      <c r="X393">
        <v>1.5</v>
      </c>
      <c r="Y393">
        <v>1.5</v>
      </c>
      <c r="Z393">
        <v>0.6</v>
      </c>
      <c r="AA393">
        <v>0.4</v>
      </c>
      <c r="AB393">
        <v>0.6</v>
      </c>
      <c r="AC393">
        <v>1.2</v>
      </c>
      <c r="AD393">
        <v>3.3</v>
      </c>
    </row>
    <row r="394" spans="1:30" ht="15.75" customHeight="1" x14ac:dyDescent="0.2">
      <c r="A394">
        <v>393</v>
      </c>
      <c r="B394" t="s">
        <v>516</v>
      </c>
      <c r="C394" t="s">
        <v>29</v>
      </c>
      <c r="D394">
        <v>24</v>
      </c>
      <c r="E394" t="s">
        <v>131</v>
      </c>
      <c r="F394">
        <v>20</v>
      </c>
      <c r="G394">
        <v>0</v>
      </c>
      <c r="H394">
        <v>12.4</v>
      </c>
      <c r="I394">
        <v>1.9</v>
      </c>
      <c r="J394">
        <v>3.3</v>
      </c>
      <c r="K394">
        <v>0.58499999999999996</v>
      </c>
      <c r="L394">
        <v>0</v>
      </c>
      <c r="M394">
        <v>0</v>
      </c>
      <c r="O394">
        <v>1.9</v>
      </c>
      <c r="P394">
        <v>3.3</v>
      </c>
      <c r="Q394">
        <v>0.58499999999999996</v>
      </c>
      <c r="R394">
        <v>0.58499999999999996</v>
      </c>
      <c r="S394">
        <v>0.7</v>
      </c>
      <c r="T394">
        <v>1</v>
      </c>
      <c r="U394">
        <v>0.73699999999999999</v>
      </c>
      <c r="V394">
        <v>1.7</v>
      </c>
      <c r="W394">
        <v>2.5</v>
      </c>
      <c r="X394">
        <v>4.2</v>
      </c>
      <c r="Y394">
        <v>0.5</v>
      </c>
      <c r="Z394">
        <v>0.4</v>
      </c>
      <c r="AA394">
        <v>0.7</v>
      </c>
      <c r="AB394">
        <v>0.4</v>
      </c>
      <c r="AC394">
        <v>2</v>
      </c>
      <c r="AD394">
        <v>4.5</v>
      </c>
    </row>
    <row r="395" spans="1:30" ht="15.75" customHeight="1" x14ac:dyDescent="0.2">
      <c r="A395">
        <v>394</v>
      </c>
      <c r="B395" t="s">
        <v>517</v>
      </c>
      <c r="C395" t="s">
        <v>180</v>
      </c>
      <c r="D395">
        <v>24</v>
      </c>
      <c r="E395" t="s">
        <v>88</v>
      </c>
      <c r="F395">
        <v>42</v>
      </c>
      <c r="G395">
        <v>12</v>
      </c>
      <c r="H395">
        <v>26.2</v>
      </c>
      <c r="I395">
        <v>5.2</v>
      </c>
      <c r="J395">
        <v>11.9</v>
      </c>
      <c r="K395">
        <v>0.44</v>
      </c>
      <c r="L395">
        <v>2.2999999999999998</v>
      </c>
      <c r="M395">
        <v>5.6</v>
      </c>
      <c r="N395">
        <v>0.41</v>
      </c>
      <c r="O395">
        <v>2.9</v>
      </c>
      <c r="P395">
        <v>6.3</v>
      </c>
      <c r="Q395">
        <v>0.46600000000000003</v>
      </c>
      <c r="R395">
        <v>0.53600000000000003</v>
      </c>
      <c r="S395">
        <v>2.8</v>
      </c>
      <c r="T395">
        <v>3.2</v>
      </c>
      <c r="U395">
        <v>0.86599999999999999</v>
      </c>
      <c r="V395">
        <v>0.2</v>
      </c>
      <c r="W395">
        <v>2.9</v>
      </c>
      <c r="X395">
        <v>3.1</v>
      </c>
      <c r="Y395">
        <v>3.5</v>
      </c>
      <c r="Z395">
        <v>0.6</v>
      </c>
      <c r="AA395">
        <v>0.1</v>
      </c>
      <c r="AB395">
        <v>1.1000000000000001</v>
      </c>
      <c r="AC395">
        <v>1.6</v>
      </c>
      <c r="AD395">
        <v>15.5</v>
      </c>
    </row>
    <row r="396" spans="1:30" ht="15.75" customHeight="1" x14ac:dyDescent="0.2">
      <c r="A396">
        <v>395</v>
      </c>
      <c r="B396" t="s">
        <v>518</v>
      </c>
      <c r="C396" t="s">
        <v>92</v>
      </c>
      <c r="D396">
        <v>23</v>
      </c>
      <c r="E396" t="s">
        <v>227</v>
      </c>
      <c r="F396">
        <v>10</v>
      </c>
      <c r="G396">
        <v>0</v>
      </c>
      <c r="H396">
        <v>6.9</v>
      </c>
      <c r="I396">
        <v>1</v>
      </c>
      <c r="J396">
        <v>2.5</v>
      </c>
      <c r="K396">
        <v>0.4</v>
      </c>
      <c r="L396">
        <v>0.6</v>
      </c>
      <c r="M396">
        <v>1.5</v>
      </c>
      <c r="N396">
        <v>0.4</v>
      </c>
      <c r="O396">
        <v>0.4</v>
      </c>
      <c r="P396">
        <v>1</v>
      </c>
      <c r="Q396">
        <v>0.4</v>
      </c>
      <c r="R396">
        <v>0.52</v>
      </c>
      <c r="S396">
        <v>0.1</v>
      </c>
      <c r="T396">
        <v>0.2</v>
      </c>
      <c r="U396">
        <v>0.5</v>
      </c>
      <c r="V396">
        <v>0.4</v>
      </c>
      <c r="W396">
        <v>0.8</v>
      </c>
      <c r="X396">
        <v>1.2</v>
      </c>
      <c r="Y396">
        <v>0.5</v>
      </c>
      <c r="Z396">
        <v>0.1</v>
      </c>
      <c r="AA396">
        <v>0.1</v>
      </c>
      <c r="AB396">
        <v>0.5</v>
      </c>
      <c r="AC396">
        <v>0.8</v>
      </c>
      <c r="AD396">
        <v>2.7</v>
      </c>
    </row>
    <row r="397" spans="1:30" ht="15.75" customHeight="1" x14ac:dyDescent="0.2">
      <c r="A397">
        <v>396</v>
      </c>
      <c r="B397" t="s">
        <v>519</v>
      </c>
      <c r="C397" t="s">
        <v>84</v>
      </c>
      <c r="D397">
        <v>29</v>
      </c>
      <c r="E397" t="s">
        <v>114</v>
      </c>
      <c r="F397">
        <v>46</v>
      </c>
      <c r="G397">
        <v>46</v>
      </c>
      <c r="H397">
        <v>35.4</v>
      </c>
      <c r="I397">
        <v>8.6</v>
      </c>
      <c r="J397">
        <v>18.2</v>
      </c>
      <c r="K397">
        <v>0.47199999999999998</v>
      </c>
      <c r="L397">
        <v>1.7</v>
      </c>
      <c r="M397">
        <v>5.3</v>
      </c>
      <c r="N397">
        <v>0.311</v>
      </c>
      <c r="O397">
        <v>6.9</v>
      </c>
      <c r="P397">
        <v>12.9</v>
      </c>
      <c r="Q397">
        <v>0.53900000000000003</v>
      </c>
      <c r="R397">
        <v>0.51800000000000002</v>
      </c>
      <c r="S397">
        <v>5.0999999999999996</v>
      </c>
      <c r="T397">
        <v>6.6</v>
      </c>
      <c r="U397">
        <v>0.78100000000000003</v>
      </c>
      <c r="V397">
        <v>2.2000000000000002</v>
      </c>
      <c r="W397">
        <v>7</v>
      </c>
      <c r="X397">
        <v>9.1999999999999993</v>
      </c>
      <c r="Y397">
        <v>5</v>
      </c>
      <c r="Z397">
        <v>0.5</v>
      </c>
      <c r="AA397">
        <v>0.3</v>
      </c>
      <c r="AB397">
        <v>3.5</v>
      </c>
      <c r="AC397">
        <v>2.7</v>
      </c>
      <c r="AD397">
        <v>24</v>
      </c>
    </row>
    <row r="398" spans="1:30" ht="15.75" customHeight="1" x14ac:dyDescent="0.2">
      <c r="A398">
        <v>397</v>
      </c>
      <c r="B398" t="s">
        <v>520</v>
      </c>
      <c r="C398" t="s">
        <v>29</v>
      </c>
      <c r="D398">
        <v>27</v>
      </c>
      <c r="E398" t="s">
        <v>118</v>
      </c>
      <c r="F398">
        <v>36</v>
      </c>
      <c r="G398">
        <v>11</v>
      </c>
      <c r="H398">
        <v>17.600000000000001</v>
      </c>
      <c r="I398">
        <v>3.4</v>
      </c>
      <c r="J398">
        <v>7.1</v>
      </c>
      <c r="K398">
        <v>0.47499999999999998</v>
      </c>
      <c r="L398">
        <v>1.4</v>
      </c>
      <c r="M398">
        <v>3.6</v>
      </c>
      <c r="N398">
        <v>0.374</v>
      </c>
      <c r="O398">
        <v>2</v>
      </c>
      <c r="P398">
        <v>3.4</v>
      </c>
      <c r="Q398">
        <v>0.58099999999999996</v>
      </c>
      <c r="R398">
        <v>0.57099999999999995</v>
      </c>
      <c r="S398">
        <v>1</v>
      </c>
      <c r="T398">
        <v>1.3</v>
      </c>
      <c r="U398">
        <v>0.78300000000000003</v>
      </c>
      <c r="V398">
        <v>1.4</v>
      </c>
      <c r="W398">
        <v>2.5</v>
      </c>
      <c r="X398">
        <v>3.9</v>
      </c>
      <c r="Y398">
        <v>1.2</v>
      </c>
      <c r="Z398">
        <v>0.5</v>
      </c>
      <c r="AA398">
        <v>0.5</v>
      </c>
      <c r="AB398">
        <v>0.8</v>
      </c>
      <c r="AC398">
        <v>2.5</v>
      </c>
      <c r="AD398">
        <v>9.1</v>
      </c>
    </row>
    <row r="399" spans="1:30" ht="15.75" customHeight="1" x14ac:dyDescent="0.2">
      <c r="A399">
        <v>398</v>
      </c>
      <c r="B399" t="s">
        <v>521</v>
      </c>
      <c r="C399" t="s">
        <v>92</v>
      </c>
      <c r="D399">
        <v>25</v>
      </c>
      <c r="E399" t="s">
        <v>205</v>
      </c>
      <c r="F399">
        <v>49</v>
      </c>
      <c r="G399">
        <v>24</v>
      </c>
      <c r="H399">
        <v>30.6</v>
      </c>
      <c r="I399">
        <v>5.3</v>
      </c>
      <c r="J399">
        <v>10.9</v>
      </c>
      <c r="K399">
        <v>0.48599999999999999</v>
      </c>
      <c r="L399">
        <v>1.6</v>
      </c>
      <c r="M399">
        <v>4.5999999999999996</v>
      </c>
      <c r="N399">
        <v>0.34399999999999997</v>
      </c>
      <c r="O399">
        <v>3.7</v>
      </c>
      <c r="P399">
        <v>6.3</v>
      </c>
      <c r="Q399">
        <v>0.58899999999999997</v>
      </c>
      <c r="R399">
        <v>0.55800000000000005</v>
      </c>
      <c r="S399">
        <v>3</v>
      </c>
      <c r="T399">
        <v>3.5</v>
      </c>
      <c r="U399">
        <v>0.86599999999999999</v>
      </c>
      <c r="V399">
        <v>0.8</v>
      </c>
      <c r="W399">
        <v>3.2</v>
      </c>
      <c r="X399">
        <v>4</v>
      </c>
      <c r="Y399">
        <v>5.2</v>
      </c>
      <c r="Z399">
        <v>0.9</v>
      </c>
      <c r="AA399">
        <v>0.1</v>
      </c>
      <c r="AB399">
        <v>2.1</v>
      </c>
      <c r="AC399">
        <v>1.8</v>
      </c>
      <c r="AD399">
        <v>15.2</v>
      </c>
    </row>
    <row r="400" spans="1:30" ht="15.75" customHeight="1" x14ac:dyDescent="0.2">
      <c r="A400">
        <v>399</v>
      </c>
      <c r="B400" t="s">
        <v>522</v>
      </c>
      <c r="C400" t="s">
        <v>112</v>
      </c>
      <c r="D400">
        <v>24</v>
      </c>
      <c r="E400" t="s">
        <v>205</v>
      </c>
      <c r="F400">
        <v>35</v>
      </c>
      <c r="G400">
        <v>26</v>
      </c>
      <c r="H400">
        <v>23.3</v>
      </c>
      <c r="I400">
        <v>2.4</v>
      </c>
      <c r="J400">
        <v>5.9</v>
      </c>
      <c r="K400">
        <v>0.40500000000000003</v>
      </c>
      <c r="L400">
        <v>0.9</v>
      </c>
      <c r="M400">
        <v>2.7</v>
      </c>
      <c r="N400">
        <v>0.33700000000000002</v>
      </c>
      <c r="O400">
        <v>1.5</v>
      </c>
      <c r="P400">
        <v>3.1</v>
      </c>
      <c r="Q400">
        <v>0.46400000000000002</v>
      </c>
      <c r="R400">
        <v>0.48299999999999998</v>
      </c>
      <c r="S400">
        <v>1</v>
      </c>
      <c r="T400">
        <v>1.3</v>
      </c>
      <c r="U400">
        <v>0.78300000000000003</v>
      </c>
      <c r="V400">
        <v>0.5</v>
      </c>
      <c r="W400">
        <v>1.9</v>
      </c>
      <c r="X400">
        <v>2.4</v>
      </c>
      <c r="Y400">
        <v>1.3</v>
      </c>
      <c r="Z400">
        <v>1.2</v>
      </c>
      <c r="AA400">
        <v>0.3</v>
      </c>
      <c r="AB400">
        <v>0.9</v>
      </c>
      <c r="AC400">
        <v>1.6</v>
      </c>
      <c r="AD400">
        <v>6.7</v>
      </c>
    </row>
    <row r="401" spans="1:30" ht="15.75" customHeight="1" x14ac:dyDescent="0.2">
      <c r="A401">
        <v>400</v>
      </c>
      <c r="B401" t="s">
        <v>523</v>
      </c>
      <c r="C401" t="s">
        <v>29</v>
      </c>
      <c r="D401">
        <v>24</v>
      </c>
      <c r="E401" t="s">
        <v>127</v>
      </c>
      <c r="F401">
        <v>46</v>
      </c>
      <c r="G401">
        <v>10</v>
      </c>
      <c r="H401">
        <v>16</v>
      </c>
      <c r="I401">
        <v>2.7</v>
      </c>
      <c r="J401">
        <v>4.8</v>
      </c>
      <c r="K401">
        <v>0.56100000000000005</v>
      </c>
      <c r="L401">
        <v>0.2</v>
      </c>
      <c r="M401">
        <v>0.6</v>
      </c>
      <c r="N401">
        <v>0.38500000000000001</v>
      </c>
      <c r="O401">
        <v>2.5</v>
      </c>
      <c r="P401">
        <v>4.2</v>
      </c>
      <c r="Q401">
        <v>0.58499999999999996</v>
      </c>
      <c r="R401">
        <v>0.58399999999999996</v>
      </c>
      <c r="S401">
        <v>0.6</v>
      </c>
      <c r="T401">
        <v>0.8</v>
      </c>
      <c r="U401">
        <v>0.70299999999999996</v>
      </c>
      <c r="V401">
        <v>1.9</v>
      </c>
      <c r="W401">
        <v>3</v>
      </c>
      <c r="X401">
        <v>4.9000000000000004</v>
      </c>
      <c r="Y401">
        <v>1.2</v>
      </c>
      <c r="Z401">
        <v>0.7</v>
      </c>
      <c r="AA401">
        <v>0.7</v>
      </c>
      <c r="AB401">
        <v>0.8</v>
      </c>
      <c r="AC401">
        <v>2.2999999999999998</v>
      </c>
      <c r="AD401">
        <v>6.2</v>
      </c>
    </row>
    <row r="402" spans="1:30" ht="15.75" customHeight="1" x14ac:dyDescent="0.2">
      <c r="A402">
        <v>401</v>
      </c>
      <c r="B402" t="s">
        <v>524</v>
      </c>
      <c r="C402" t="s">
        <v>29</v>
      </c>
      <c r="D402">
        <v>24</v>
      </c>
      <c r="E402" t="s">
        <v>97</v>
      </c>
      <c r="F402">
        <v>48</v>
      </c>
      <c r="G402">
        <v>0</v>
      </c>
      <c r="H402">
        <v>22.4</v>
      </c>
      <c r="I402">
        <v>4.5999999999999996</v>
      </c>
      <c r="J402">
        <v>9.5</v>
      </c>
      <c r="K402">
        <v>0.48699999999999999</v>
      </c>
      <c r="L402">
        <v>2</v>
      </c>
      <c r="M402">
        <v>4.8</v>
      </c>
      <c r="N402">
        <v>0.41699999999999998</v>
      </c>
      <c r="O402">
        <v>2.7</v>
      </c>
      <c r="P402">
        <v>4.8</v>
      </c>
      <c r="Q402">
        <v>0.55700000000000005</v>
      </c>
      <c r="R402">
        <v>0.59099999999999997</v>
      </c>
      <c r="S402">
        <v>1.1000000000000001</v>
      </c>
      <c r="T402">
        <v>1.4</v>
      </c>
      <c r="U402">
        <v>0.754</v>
      </c>
      <c r="V402">
        <v>0.9</v>
      </c>
      <c r="W402">
        <v>3.6</v>
      </c>
      <c r="X402">
        <v>4.5999999999999996</v>
      </c>
      <c r="Y402">
        <v>1.1000000000000001</v>
      </c>
      <c r="Z402">
        <v>0.7</v>
      </c>
      <c r="AA402">
        <v>0.7</v>
      </c>
      <c r="AB402">
        <v>1.3</v>
      </c>
      <c r="AC402">
        <v>2</v>
      </c>
      <c r="AD402">
        <v>12.4</v>
      </c>
    </row>
    <row r="403" spans="1:30" ht="15.75" customHeight="1" x14ac:dyDescent="0.2">
      <c r="A403">
        <v>402</v>
      </c>
      <c r="B403" t="s">
        <v>525</v>
      </c>
      <c r="C403" t="s">
        <v>92</v>
      </c>
      <c r="D403">
        <v>24</v>
      </c>
      <c r="E403" t="s">
        <v>159</v>
      </c>
      <c r="F403">
        <v>5</v>
      </c>
      <c r="G403">
        <v>0</v>
      </c>
      <c r="H403">
        <v>6</v>
      </c>
      <c r="I403">
        <v>1</v>
      </c>
      <c r="J403">
        <v>1.8</v>
      </c>
      <c r="K403">
        <v>0.55600000000000005</v>
      </c>
      <c r="L403">
        <v>0.2</v>
      </c>
      <c r="M403">
        <v>0.8</v>
      </c>
      <c r="N403">
        <v>0.25</v>
      </c>
      <c r="O403">
        <v>0.8</v>
      </c>
      <c r="P403">
        <v>1</v>
      </c>
      <c r="Q403">
        <v>0.8</v>
      </c>
      <c r="R403">
        <v>0.61099999999999999</v>
      </c>
      <c r="S403">
        <v>0.4</v>
      </c>
      <c r="T403">
        <v>0.4</v>
      </c>
      <c r="U403">
        <v>1</v>
      </c>
      <c r="V403">
        <v>0.2</v>
      </c>
      <c r="W403">
        <v>0.6</v>
      </c>
      <c r="X403">
        <v>0.8</v>
      </c>
      <c r="Y403">
        <v>0.6</v>
      </c>
      <c r="Z403">
        <v>0</v>
      </c>
      <c r="AA403">
        <v>0</v>
      </c>
      <c r="AB403">
        <v>0.4</v>
      </c>
      <c r="AC403">
        <v>0.8</v>
      </c>
      <c r="AD403">
        <v>2.6</v>
      </c>
    </row>
    <row r="404" spans="1:30" ht="15.75" customHeight="1" x14ac:dyDescent="0.2">
      <c r="A404">
        <v>403</v>
      </c>
      <c r="B404" t="s">
        <v>526</v>
      </c>
      <c r="C404" t="s">
        <v>29</v>
      </c>
      <c r="D404">
        <v>26</v>
      </c>
      <c r="E404" t="s">
        <v>123</v>
      </c>
      <c r="F404">
        <v>37</v>
      </c>
      <c r="G404">
        <v>24</v>
      </c>
      <c r="H404">
        <v>25.1</v>
      </c>
      <c r="I404">
        <v>3.7</v>
      </c>
      <c r="J404">
        <v>5.4</v>
      </c>
      <c r="K404">
        <v>0.68799999999999994</v>
      </c>
      <c r="L404">
        <v>0</v>
      </c>
      <c r="M404">
        <v>0</v>
      </c>
      <c r="O404">
        <v>3.7</v>
      </c>
      <c r="P404">
        <v>5.4</v>
      </c>
      <c r="Q404">
        <v>0.68799999999999994</v>
      </c>
      <c r="R404">
        <v>0.68799999999999994</v>
      </c>
      <c r="S404">
        <v>2.2000000000000002</v>
      </c>
      <c r="T404">
        <v>2.9</v>
      </c>
      <c r="U404">
        <v>0.748</v>
      </c>
      <c r="V404">
        <v>2.7</v>
      </c>
      <c r="W404">
        <v>5.0999999999999996</v>
      </c>
      <c r="X404">
        <v>7.8</v>
      </c>
      <c r="Y404">
        <v>0.8</v>
      </c>
      <c r="Z404">
        <v>0.3</v>
      </c>
      <c r="AA404">
        <v>1.4</v>
      </c>
      <c r="AB404">
        <v>1</v>
      </c>
      <c r="AC404">
        <v>2.7</v>
      </c>
      <c r="AD404">
        <v>9.6</v>
      </c>
    </row>
    <row r="405" spans="1:30" ht="15.75" customHeight="1" x14ac:dyDescent="0.2">
      <c r="A405">
        <v>404</v>
      </c>
      <c r="B405" t="s">
        <v>527</v>
      </c>
      <c r="C405" t="s">
        <v>92</v>
      </c>
      <c r="D405">
        <v>30</v>
      </c>
      <c r="E405" t="s">
        <v>90</v>
      </c>
      <c r="F405">
        <v>38</v>
      </c>
      <c r="G405">
        <v>5</v>
      </c>
      <c r="H405">
        <v>25.9</v>
      </c>
      <c r="I405">
        <v>3.6</v>
      </c>
      <c r="J405">
        <v>8.1999999999999993</v>
      </c>
      <c r="K405">
        <v>0.442</v>
      </c>
      <c r="L405">
        <v>1.6</v>
      </c>
      <c r="M405">
        <v>4.4000000000000004</v>
      </c>
      <c r="N405">
        <v>0.35299999999999998</v>
      </c>
      <c r="O405">
        <v>2.1</v>
      </c>
      <c r="P405">
        <v>3.8</v>
      </c>
      <c r="Q405">
        <v>0.54500000000000004</v>
      </c>
      <c r="R405">
        <v>0.53700000000000003</v>
      </c>
      <c r="S405">
        <v>1.2</v>
      </c>
      <c r="T405">
        <v>1.3</v>
      </c>
      <c r="U405">
        <v>0.94</v>
      </c>
      <c r="V405">
        <v>0.4</v>
      </c>
      <c r="W405">
        <v>2.2999999999999998</v>
      </c>
      <c r="X405">
        <v>2.8</v>
      </c>
      <c r="Y405">
        <v>2.5</v>
      </c>
      <c r="Z405">
        <v>0.6</v>
      </c>
      <c r="AA405">
        <v>0.4</v>
      </c>
      <c r="AB405">
        <v>0.9</v>
      </c>
      <c r="AC405">
        <v>1.7</v>
      </c>
      <c r="AD405">
        <v>10</v>
      </c>
    </row>
    <row r="406" spans="1:30" ht="15.75" customHeight="1" x14ac:dyDescent="0.2">
      <c r="A406">
        <v>405</v>
      </c>
      <c r="B406" t="s">
        <v>528</v>
      </c>
      <c r="C406" t="s">
        <v>112</v>
      </c>
      <c r="D406">
        <v>29</v>
      </c>
      <c r="E406" t="s">
        <v>90</v>
      </c>
      <c r="F406">
        <v>45</v>
      </c>
      <c r="G406">
        <v>17</v>
      </c>
      <c r="H406">
        <v>27.5</v>
      </c>
      <c r="I406">
        <v>4.5999999999999996</v>
      </c>
      <c r="J406">
        <v>10.1</v>
      </c>
      <c r="K406">
        <v>0.45200000000000001</v>
      </c>
      <c r="L406">
        <v>2.8</v>
      </c>
      <c r="M406">
        <v>6.8</v>
      </c>
      <c r="N406">
        <v>0.40400000000000003</v>
      </c>
      <c r="O406">
        <v>1.8</v>
      </c>
      <c r="P406">
        <v>3.3</v>
      </c>
      <c r="Q406">
        <v>0.55000000000000004</v>
      </c>
      <c r="R406">
        <v>0.58799999999999997</v>
      </c>
      <c r="S406">
        <v>1.3</v>
      </c>
      <c r="T406">
        <v>1.5</v>
      </c>
      <c r="U406">
        <v>0.879</v>
      </c>
      <c r="V406">
        <v>0.2</v>
      </c>
      <c r="W406">
        <v>2.2000000000000002</v>
      </c>
      <c r="X406">
        <v>2.5</v>
      </c>
      <c r="Y406">
        <v>2.8</v>
      </c>
      <c r="Z406">
        <v>0.6</v>
      </c>
      <c r="AA406">
        <v>0.2</v>
      </c>
      <c r="AB406">
        <v>1.4</v>
      </c>
      <c r="AC406">
        <v>2.2999999999999998</v>
      </c>
      <c r="AD406">
        <v>13.2</v>
      </c>
    </row>
    <row r="407" spans="1:30" ht="15.75" customHeight="1" x14ac:dyDescent="0.2">
      <c r="A407">
        <v>406</v>
      </c>
      <c r="B407" t="s">
        <v>529</v>
      </c>
      <c r="C407" t="s">
        <v>92</v>
      </c>
      <c r="D407">
        <v>26</v>
      </c>
      <c r="E407" t="s">
        <v>227</v>
      </c>
      <c r="F407">
        <v>7</v>
      </c>
      <c r="G407">
        <v>0</v>
      </c>
      <c r="H407">
        <v>3.7</v>
      </c>
      <c r="I407">
        <v>0</v>
      </c>
      <c r="J407">
        <v>1.3</v>
      </c>
      <c r="K407">
        <v>0</v>
      </c>
      <c r="L407">
        <v>0</v>
      </c>
      <c r="M407">
        <v>0.7</v>
      </c>
      <c r="N407">
        <v>0</v>
      </c>
      <c r="O407">
        <v>0</v>
      </c>
      <c r="P407">
        <v>0.6</v>
      </c>
      <c r="Q407">
        <v>0</v>
      </c>
      <c r="R407">
        <v>0</v>
      </c>
      <c r="S407">
        <v>0.6</v>
      </c>
      <c r="T407">
        <v>0.9</v>
      </c>
      <c r="U407">
        <v>0.66700000000000004</v>
      </c>
      <c r="V407">
        <v>0.1</v>
      </c>
      <c r="W407">
        <v>0.3</v>
      </c>
      <c r="X407">
        <v>0.4</v>
      </c>
      <c r="Y407">
        <v>0.3</v>
      </c>
      <c r="Z407">
        <v>0</v>
      </c>
      <c r="AA407">
        <v>0.1</v>
      </c>
      <c r="AB407">
        <v>0</v>
      </c>
      <c r="AC407">
        <v>0.1</v>
      </c>
      <c r="AD407">
        <v>0.6</v>
      </c>
    </row>
    <row r="408" spans="1:30" ht="15.75" customHeight="1" x14ac:dyDescent="0.2">
      <c r="A408">
        <v>407</v>
      </c>
      <c r="B408" t="s">
        <v>530</v>
      </c>
      <c r="C408" t="s">
        <v>29</v>
      </c>
      <c r="D408">
        <v>25</v>
      </c>
      <c r="E408" t="s">
        <v>114</v>
      </c>
      <c r="F408">
        <v>21</v>
      </c>
      <c r="G408">
        <v>21</v>
      </c>
      <c r="H408">
        <v>29.2</v>
      </c>
      <c r="I408">
        <v>2.8</v>
      </c>
      <c r="J408">
        <v>4.7</v>
      </c>
      <c r="K408">
        <v>0.59199999999999997</v>
      </c>
      <c r="L408">
        <v>0</v>
      </c>
      <c r="M408">
        <v>0</v>
      </c>
      <c r="O408">
        <v>2.8</v>
      </c>
      <c r="P408">
        <v>4.7</v>
      </c>
      <c r="Q408">
        <v>0.59199999999999997</v>
      </c>
      <c r="R408">
        <v>0.59199999999999997</v>
      </c>
      <c r="S408">
        <v>0.7</v>
      </c>
      <c r="T408">
        <v>1.8</v>
      </c>
      <c r="U408">
        <v>0.36799999999999999</v>
      </c>
      <c r="V408">
        <v>5.3</v>
      </c>
      <c r="W408">
        <v>5</v>
      </c>
      <c r="X408">
        <v>10.3</v>
      </c>
      <c r="Y408">
        <v>0.7</v>
      </c>
      <c r="Z408">
        <v>1.5</v>
      </c>
      <c r="AA408">
        <v>1.3</v>
      </c>
      <c r="AB408">
        <v>1</v>
      </c>
      <c r="AC408">
        <v>1.9</v>
      </c>
      <c r="AD408">
        <v>6.2</v>
      </c>
    </row>
    <row r="409" spans="1:30" ht="15.75" customHeight="1" x14ac:dyDescent="0.2">
      <c r="A409">
        <v>408</v>
      </c>
      <c r="B409" t="s">
        <v>531</v>
      </c>
      <c r="C409" t="s">
        <v>29</v>
      </c>
      <c r="D409">
        <v>23</v>
      </c>
      <c r="E409" t="s">
        <v>90</v>
      </c>
      <c r="F409">
        <v>20</v>
      </c>
      <c r="G409">
        <v>7</v>
      </c>
      <c r="H409">
        <v>11.5</v>
      </c>
      <c r="I409">
        <v>1.6</v>
      </c>
      <c r="J409">
        <v>3</v>
      </c>
      <c r="K409">
        <v>0.51700000000000002</v>
      </c>
      <c r="L409">
        <v>0.4</v>
      </c>
      <c r="M409">
        <v>0.6</v>
      </c>
      <c r="N409">
        <v>0.58299999999999996</v>
      </c>
      <c r="O409">
        <v>1.2</v>
      </c>
      <c r="P409">
        <v>2.4</v>
      </c>
      <c r="Q409">
        <v>0.5</v>
      </c>
      <c r="R409">
        <v>0.57499999999999996</v>
      </c>
      <c r="S409">
        <v>0.7</v>
      </c>
      <c r="T409">
        <v>1</v>
      </c>
      <c r="U409">
        <v>0.7</v>
      </c>
      <c r="V409">
        <v>1</v>
      </c>
      <c r="W409">
        <v>2.2000000000000002</v>
      </c>
      <c r="X409">
        <v>3.1</v>
      </c>
      <c r="Y409">
        <v>1.4</v>
      </c>
      <c r="Z409">
        <v>0.3</v>
      </c>
      <c r="AA409">
        <v>0.4</v>
      </c>
      <c r="AB409">
        <v>0.7</v>
      </c>
      <c r="AC409">
        <v>1.5</v>
      </c>
      <c r="AD409">
        <v>4.2</v>
      </c>
    </row>
    <row r="410" spans="1:30" ht="15.75" customHeight="1" x14ac:dyDescent="0.2">
      <c r="A410">
        <v>409</v>
      </c>
      <c r="B410" t="s">
        <v>532</v>
      </c>
      <c r="C410" t="s">
        <v>84</v>
      </c>
      <c r="D410">
        <v>23</v>
      </c>
      <c r="E410" t="s">
        <v>104</v>
      </c>
      <c r="F410">
        <v>19</v>
      </c>
      <c r="G410">
        <v>1</v>
      </c>
      <c r="H410">
        <v>10.8</v>
      </c>
      <c r="I410">
        <v>1.6</v>
      </c>
      <c r="J410">
        <v>3</v>
      </c>
      <c r="K410">
        <v>0.52600000000000002</v>
      </c>
      <c r="L410">
        <v>0.4</v>
      </c>
      <c r="M410">
        <v>1.1000000000000001</v>
      </c>
      <c r="N410">
        <v>0.38100000000000001</v>
      </c>
      <c r="O410">
        <v>1.2</v>
      </c>
      <c r="P410">
        <v>1.9</v>
      </c>
      <c r="Q410">
        <v>0.61099999999999999</v>
      </c>
      <c r="R410">
        <v>0.59599999999999997</v>
      </c>
      <c r="S410">
        <v>0.5</v>
      </c>
      <c r="T410">
        <v>0.6</v>
      </c>
      <c r="U410">
        <v>0.90900000000000003</v>
      </c>
      <c r="V410">
        <v>0.7</v>
      </c>
      <c r="W410">
        <v>1.8</v>
      </c>
      <c r="X410">
        <v>2.5</v>
      </c>
      <c r="Y410">
        <v>0.5</v>
      </c>
      <c r="Z410">
        <v>0.4</v>
      </c>
      <c r="AA410">
        <v>0.2</v>
      </c>
      <c r="AB410">
        <v>0.5</v>
      </c>
      <c r="AC410">
        <v>0.7</v>
      </c>
      <c r="AD410">
        <v>4.0999999999999996</v>
      </c>
    </row>
    <row r="411" spans="1:30" ht="15.75" customHeight="1" x14ac:dyDescent="0.2">
      <c r="A411">
        <v>410</v>
      </c>
      <c r="B411" t="s">
        <v>533</v>
      </c>
      <c r="C411" t="s">
        <v>84</v>
      </c>
      <c r="D411">
        <v>22</v>
      </c>
      <c r="E411" t="s">
        <v>95</v>
      </c>
      <c r="F411">
        <v>44</v>
      </c>
      <c r="G411">
        <v>12</v>
      </c>
      <c r="H411">
        <v>23</v>
      </c>
      <c r="I411">
        <v>3.1</v>
      </c>
      <c r="J411">
        <v>7.7</v>
      </c>
      <c r="K411">
        <v>0.40400000000000003</v>
      </c>
      <c r="L411">
        <v>1</v>
      </c>
      <c r="M411">
        <v>3.2</v>
      </c>
      <c r="N411">
        <v>0.30499999999999999</v>
      </c>
      <c r="O411">
        <v>2.1</v>
      </c>
      <c r="P411">
        <v>4.5</v>
      </c>
      <c r="Q411">
        <v>0.47399999999999998</v>
      </c>
      <c r="R411">
        <v>0.46700000000000003</v>
      </c>
      <c r="S411">
        <v>0.9</v>
      </c>
      <c r="T411">
        <v>1.3</v>
      </c>
      <c r="U411">
        <v>0.70699999999999996</v>
      </c>
      <c r="V411">
        <v>1.1000000000000001</v>
      </c>
      <c r="W411">
        <v>3</v>
      </c>
      <c r="X411">
        <v>4.2</v>
      </c>
      <c r="Y411">
        <v>1.5</v>
      </c>
      <c r="Z411">
        <v>0.5</v>
      </c>
      <c r="AA411">
        <v>0.3</v>
      </c>
      <c r="AB411">
        <v>1</v>
      </c>
      <c r="AC411">
        <v>1.4</v>
      </c>
      <c r="AD411">
        <v>8.1</v>
      </c>
    </row>
    <row r="412" spans="1:30" ht="15.75" customHeight="1" x14ac:dyDescent="0.2">
      <c r="A412">
        <v>411</v>
      </c>
      <c r="B412" t="s">
        <v>534</v>
      </c>
      <c r="C412" t="s">
        <v>103</v>
      </c>
      <c r="D412">
        <v>21</v>
      </c>
      <c r="E412" t="s">
        <v>116</v>
      </c>
      <c r="F412">
        <v>10</v>
      </c>
      <c r="G412">
        <v>0</v>
      </c>
      <c r="H412">
        <v>6.6</v>
      </c>
      <c r="I412">
        <v>1.3</v>
      </c>
      <c r="J412">
        <v>2.5</v>
      </c>
      <c r="K412">
        <v>0.52</v>
      </c>
      <c r="L412">
        <v>0.2</v>
      </c>
      <c r="M412">
        <v>0.3</v>
      </c>
      <c r="N412">
        <v>0.66700000000000004</v>
      </c>
      <c r="O412">
        <v>1.1000000000000001</v>
      </c>
      <c r="P412">
        <v>2.2000000000000002</v>
      </c>
      <c r="Q412">
        <v>0.5</v>
      </c>
      <c r="R412">
        <v>0.56000000000000005</v>
      </c>
      <c r="S412">
        <v>1.3</v>
      </c>
      <c r="T412">
        <v>1.7</v>
      </c>
      <c r="U412">
        <v>0.76500000000000001</v>
      </c>
      <c r="V412">
        <v>0.2</v>
      </c>
      <c r="W412">
        <v>0.9</v>
      </c>
      <c r="X412">
        <v>1.1000000000000001</v>
      </c>
      <c r="Y412">
        <v>1.1000000000000001</v>
      </c>
      <c r="Z412">
        <v>0.8</v>
      </c>
      <c r="AA412">
        <v>0.3</v>
      </c>
      <c r="AB412">
        <v>0.7</v>
      </c>
      <c r="AC412">
        <v>0.7</v>
      </c>
      <c r="AD412">
        <v>4.0999999999999996</v>
      </c>
    </row>
    <row r="413" spans="1:30" ht="15.75" customHeight="1" x14ac:dyDescent="0.2">
      <c r="A413">
        <v>412</v>
      </c>
      <c r="B413" t="s">
        <v>535</v>
      </c>
      <c r="C413" t="s">
        <v>103</v>
      </c>
      <c r="D413">
        <v>35</v>
      </c>
      <c r="E413" t="s">
        <v>95</v>
      </c>
      <c r="F413">
        <v>17</v>
      </c>
      <c r="G413">
        <v>7</v>
      </c>
      <c r="H413">
        <v>17.899999999999999</v>
      </c>
      <c r="I413">
        <v>3.3</v>
      </c>
      <c r="J413">
        <v>7.5</v>
      </c>
      <c r="K413">
        <v>0.438</v>
      </c>
      <c r="L413">
        <v>0.6</v>
      </c>
      <c r="M413">
        <v>1.9</v>
      </c>
      <c r="N413">
        <v>0.33300000000000002</v>
      </c>
      <c r="O413">
        <v>2.6</v>
      </c>
      <c r="P413">
        <v>5.6</v>
      </c>
      <c r="Q413">
        <v>0.47399999999999998</v>
      </c>
      <c r="R413">
        <v>0.48</v>
      </c>
      <c r="S413">
        <v>1.1000000000000001</v>
      </c>
      <c r="T413">
        <v>1.2</v>
      </c>
      <c r="U413">
        <v>0.90500000000000003</v>
      </c>
      <c r="V413">
        <v>0.4</v>
      </c>
      <c r="W413">
        <v>1.4</v>
      </c>
      <c r="X413">
        <v>1.8</v>
      </c>
      <c r="Y413">
        <v>3.4</v>
      </c>
      <c r="Z413">
        <v>0.4</v>
      </c>
      <c r="AA413">
        <v>0.1</v>
      </c>
      <c r="AB413">
        <v>1.3</v>
      </c>
      <c r="AC413">
        <v>1.1000000000000001</v>
      </c>
      <c r="AD413">
        <v>8.4</v>
      </c>
    </row>
    <row r="414" spans="1:30" ht="15.75" customHeight="1" x14ac:dyDescent="0.2">
      <c r="A414">
        <v>413</v>
      </c>
      <c r="B414" t="s">
        <v>536</v>
      </c>
      <c r="C414" t="s">
        <v>180</v>
      </c>
      <c r="D414">
        <v>29</v>
      </c>
      <c r="E414" t="s">
        <v>88</v>
      </c>
      <c r="F414">
        <v>35</v>
      </c>
      <c r="G414">
        <v>34</v>
      </c>
      <c r="H414">
        <v>34.6</v>
      </c>
      <c r="I414">
        <v>7.7</v>
      </c>
      <c r="J414">
        <v>17.3</v>
      </c>
      <c r="K414">
        <v>0.44900000000000001</v>
      </c>
      <c r="L414">
        <v>2.6</v>
      </c>
      <c r="M414">
        <v>7.2</v>
      </c>
      <c r="N414">
        <v>0.35599999999999998</v>
      </c>
      <c r="O414">
        <v>5.2</v>
      </c>
      <c r="P414">
        <v>10</v>
      </c>
      <c r="Q414">
        <v>0.51600000000000001</v>
      </c>
      <c r="R414">
        <v>0.52300000000000002</v>
      </c>
      <c r="S414">
        <v>3.3</v>
      </c>
      <c r="T414">
        <v>3.8</v>
      </c>
      <c r="U414">
        <v>0.85099999999999998</v>
      </c>
      <c r="V414">
        <v>0.6</v>
      </c>
      <c r="W414">
        <v>3.3</v>
      </c>
      <c r="X414">
        <v>3.9</v>
      </c>
      <c r="Y414">
        <v>6.5</v>
      </c>
      <c r="Z414">
        <v>1.1000000000000001</v>
      </c>
      <c r="AA414">
        <v>0.4</v>
      </c>
      <c r="AB414">
        <v>2.1</v>
      </c>
      <c r="AC414">
        <v>1.7</v>
      </c>
      <c r="AD414">
        <v>21.3</v>
      </c>
    </row>
    <row r="415" spans="1:30" ht="15.75" customHeight="1" x14ac:dyDescent="0.2">
      <c r="A415">
        <v>414</v>
      </c>
      <c r="B415" t="s">
        <v>537</v>
      </c>
      <c r="C415" t="s">
        <v>92</v>
      </c>
      <c r="D415">
        <v>19</v>
      </c>
      <c r="E415" t="s">
        <v>118</v>
      </c>
      <c r="F415">
        <v>16</v>
      </c>
      <c r="G415">
        <v>0</v>
      </c>
      <c r="H415">
        <v>7.4</v>
      </c>
      <c r="I415">
        <v>0.9</v>
      </c>
      <c r="J415">
        <v>2.7</v>
      </c>
      <c r="K415">
        <v>0.34899999999999998</v>
      </c>
      <c r="L415">
        <v>0.4</v>
      </c>
      <c r="M415">
        <v>1.1000000000000001</v>
      </c>
      <c r="N415">
        <v>0.41199999999999998</v>
      </c>
      <c r="O415">
        <v>0.5</v>
      </c>
      <c r="P415">
        <v>1.6</v>
      </c>
      <c r="Q415">
        <v>0.308</v>
      </c>
      <c r="R415">
        <v>0.43</v>
      </c>
      <c r="S415">
        <v>0.3</v>
      </c>
      <c r="T415">
        <v>0.5</v>
      </c>
      <c r="U415">
        <v>0.625</v>
      </c>
      <c r="V415">
        <v>0.4</v>
      </c>
      <c r="W415">
        <v>0.9</v>
      </c>
      <c r="X415">
        <v>1.3</v>
      </c>
      <c r="Y415">
        <v>0.7</v>
      </c>
      <c r="Z415">
        <v>0.2</v>
      </c>
      <c r="AA415">
        <v>0</v>
      </c>
      <c r="AB415">
        <v>0.4</v>
      </c>
      <c r="AC415">
        <v>0.4</v>
      </c>
      <c r="AD415">
        <v>2.6</v>
      </c>
    </row>
    <row r="416" spans="1:30" ht="15.75" customHeight="1" x14ac:dyDescent="0.2">
      <c r="A416">
        <v>415</v>
      </c>
      <c r="B416" t="s">
        <v>538</v>
      </c>
      <c r="C416" t="s">
        <v>103</v>
      </c>
      <c r="D416">
        <v>27</v>
      </c>
      <c r="E416" t="s">
        <v>205</v>
      </c>
      <c r="F416">
        <v>45</v>
      </c>
      <c r="G416">
        <v>38</v>
      </c>
      <c r="H416">
        <v>30.7</v>
      </c>
      <c r="I416">
        <v>6.3</v>
      </c>
      <c r="J416">
        <v>13.4</v>
      </c>
      <c r="K416">
        <v>0.47399999999999998</v>
      </c>
      <c r="L416">
        <v>2.6</v>
      </c>
      <c r="M416">
        <v>6.1</v>
      </c>
      <c r="N416">
        <v>0.41699999999999998</v>
      </c>
      <c r="O416">
        <v>3.8</v>
      </c>
      <c r="P416">
        <v>7.2</v>
      </c>
      <c r="Q416">
        <v>0.52300000000000002</v>
      </c>
      <c r="R416">
        <v>0.56999999999999995</v>
      </c>
      <c r="S416">
        <v>1.8</v>
      </c>
      <c r="T416">
        <v>2.2999999999999998</v>
      </c>
      <c r="U416">
        <v>0.79800000000000004</v>
      </c>
      <c r="V416">
        <v>0.4</v>
      </c>
      <c r="W416">
        <v>2.2000000000000002</v>
      </c>
      <c r="X416">
        <v>2.6</v>
      </c>
      <c r="Y416">
        <v>6.1</v>
      </c>
      <c r="Z416">
        <v>0.8</v>
      </c>
      <c r="AA416">
        <v>0.5</v>
      </c>
      <c r="AB416">
        <v>2</v>
      </c>
      <c r="AC416">
        <v>2</v>
      </c>
      <c r="AD416">
        <v>17.100000000000001</v>
      </c>
    </row>
    <row r="417" spans="1:30" ht="15.75" customHeight="1" x14ac:dyDescent="0.2">
      <c r="A417">
        <v>416</v>
      </c>
      <c r="B417" t="s">
        <v>539</v>
      </c>
      <c r="C417" t="s">
        <v>112</v>
      </c>
      <c r="D417">
        <v>26</v>
      </c>
      <c r="E417" t="s">
        <v>104</v>
      </c>
      <c r="F417">
        <v>13</v>
      </c>
      <c r="G417">
        <v>1</v>
      </c>
      <c r="H417">
        <v>22.9</v>
      </c>
      <c r="I417">
        <v>2.9</v>
      </c>
      <c r="J417">
        <v>6.4</v>
      </c>
      <c r="K417">
        <v>0.45800000000000002</v>
      </c>
      <c r="L417">
        <v>2.5</v>
      </c>
      <c r="M417">
        <v>5.2</v>
      </c>
      <c r="N417">
        <v>0.47099999999999997</v>
      </c>
      <c r="O417">
        <v>0.5</v>
      </c>
      <c r="P417">
        <v>1.2</v>
      </c>
      <c r="Q417">
        <v>0.4</v>
      </c>
      <c r="R417">
        <v>0.65100000000000002</v>
      </c>
      <c r="S417">
        <v>1</v>
      </c>
      <c r="T417">
        <v>1.1000000000000001</v>
      </c>
      <c r="U417">
        <v>0.92900000000000005</v>
      </c>
      <c r="V417">
        <v>0.4</v>
      </c>
      <c r="W417">
        <v>1.9</v>
      </c>
      <c r="X417">
        <v>2.2999999999999998</v>
      </c>
      <c r="Y417">
        <v>1.1000000000000001</v>
      </c>
      <c r="Z417">
        <v>0.4</v>
      </c>
      <c r="AA417">
        <v>0.1</v>
      </c>
      <c r="AB417">
        <v>1.2</v>
      </c>
      <c r="AC417">
        <v>1.8</v>
      </c>
      <c r="AD417">
        <v>9.3000000000000007</v>
      </c>
    </row>
    <row r="418" spans="1:30" ht="15.75" customHeight="1" x14ac:dyDescent="0.2">
      <c r="A418">
        <v>417</v>
      </c>
      <c r="B418" t="s">
        <v>540</v>
      </c>
      <c r="C418" t="s">
        <v>29</v>
      </c>
      <c r="D418">
        <v>27</v>
      </c>
      <c r="E418" t="s">
        <v>135</v>
      </c>
      <c r="F418">
        <v>46</v>
      </c>
      <c r="G418">
        <v>46</v>
      </c>
      <c r="H418">
        <v>35.4</v>
      </c>
      <c r="I418">
        <v>8</v>
      </c>
      <c r="J418">
        <v>13</v>
      </c>
      <c r="K418">
        <v>0.61599999999999999</v>
      </c>
      <c r="L418">
        <v>0.5</v>
      </c>
      <c r="M418">
        <v>1.1000000000000001</v>
      </c>
      <c r="N418">
        <v>0.45100000000000001</v>
      </c>
      <c r="O418">
        <v>7.5</v>
      </c>
      <c r="P418">
        <v>11.9</v>
      </c>
      <c r="Q418">
        <v>0.63200000000000001</v>
      </c>
      <c r="R418">
        <v>0.63600000000000001</v>
      </c>
      <c r="S418">
        <v>3.4</v>
      </c>
      <c r="T418">
        <v>5</v>
      </c>
      <c r="U418">
        <v>0.68</v>
      </c>
      <c r="V418">
        <v>3.3</v>
      </c>
      <c r="W418">
        <v>9.8000000000000007</v>
      </c>
      <c r="X418">
        <v>13</v>
      </c>
      <c r="Y418">
        <v>8</v>
      </c>
      <c r="Z418">
        <v>0.8</v>
      </c>
      <c r="AA418">
        <v>0.5</v>
      </c>
      <c r="AB418">
        <v>3.3</v>
      </c>
      <c r="AC418">
        <v>3.2</v>
      </c>
      <c r="AD418">
        <v>19.899999999999999</v>
      </c>
    </row>
    <row r="419" spans="1:30" ht="15.75" customHeight="1" x14ac:dyDescent="0.2">
      <c r="A419">
        <v>418</v>
      </c>
      <c r="B419" t="s">
        <v>541</v>
      </c>
      <c r="C419" t="s">
        <v>84</v>
      </c>
      <c r="D419">
        <v>24</v>
      </c>
      <c r="E419" t="s">
        <v>93</v>
      </c>
      <c r="F419">
        <v>22</v>
      </c>
      <c r="G419">
        <v>0</v>
      </c>
      <c r="H419">
        <v>6.1</v>
      </c>
      <c r="I419">
        <v>1</v>
      </c>
      <c r="J419">
        <v>2.6</v>
      </c>
      <c r="K419">
        <v>0.38600000000000001</v>
      </c>
      <c r="L419">
        <v>0.2</v>
      </c>
      <c r="M419">
        <v>1</v>
      </c>
      <c r="N419">
        <v>0.23799999999999999</v>
      </c>
      <c r="O419">
        <v>0.8</v>
      </c>
      <c r="P419">
        <v>1.6</v>
      </c>
      <c r="Q419">
        <v>0.47199999999999998</v>
      </c>
      <c r="R419">
        <v>0.43</v>
      </c>
      <c r="S419">
        <v>0.6</v>
      </c>
      <c r="T419">
        <v>0.8</v>
      </c>
      <c r="U419">
        <v>0.82399999999999995</v>
      </c>
      <c r="V419">
        <v>0.3</v>
      </c>
      <c r="W419">
        <v>1.5</v>
      </c>
      <c r="X419">
        <v>1.8</v>
      </c>
      <c r="Y419">
        <v>0.2</v>
      </c>
      <c r="Z419">
        <v>0</v>
      </c>
      <c r="AA419">
        <v>0.1</v>
      </c>
      <c r="AB419">
        <v>0.4</v>
      </c>
      <c r="AC419">
        <v>0.6</v>
      </c>
      <c r="AD419">
        <v>2.9</v>
      </c>
    </row>
    <row r="420" spans="1:30" ht="15.75" customHeight="1" x14ac:dyDescent="0.2">
      <c r="A420">
        <v>419</v>
      </c>
      <c r="B420" t="s">
        <v>542</v>
      </c>
      <c r="C420" t="s">
        <v>112</v>
      </c>
      <c r="D420">
        <v>25</v>
      </c>
      <c r="E420" t="s">
        <v>178</v>
      </c>
      <c r="F420">
        <v>9</v>
      </c>
      <c r="G420">
        <v>0</v>
      </c>
      <c r="H420">
        <v>5</v>
      </c>
      <c r="I420">
        <v>0.6</v>
      </c>
      <c r="J420">
        <v>0.9</v>
      </c>
      <c r="K420">
        <v>0.625</v>
      </c>
      <c r="L420">
        <v>0</v>
      </c>
      <c r="M420">
        <v>0.2</v>
      </c>
      <c r="N420">
        <v>0</v>
      </c>
      <c r="O420">
        <v>0.6</v>
      </c>
      <c r="P420">
        <v>0.7</v>
      </c>
      <c r="Q420">
        <v>0.83299999999999996</v>
      </c>
      <c r="R420">
        <v>0.625</v>
      </c>
      <c r="S420">
        <v>0.2</v>
      </c>
      <c r="T420">
        <v>0.2</v>
      </c>
      <c r="U420">
        <v>1</v>
      </c>
      <c r="V420">
        <v>0.2</v>
      </c>
      <c r="W420">
        <v>0.9</v>
      </c>
      <c r="X420">
        <v>1.1000000000000001</v>
      </c>
      <c r="Y420">
        <v>0.2</v>
      </c>
      <c r="Z420">
        <v>0.1</v>
      </c>
      <c r="AA420">
        <v>0.1</v>
      </c>
      <c r="AB420">
        <v>0</v>
      </c>
      <c r="AC420">
        <v>0.3</v>
      </c>
      <c r="AD420">
        <v>1.3</v>
      </c>
    </row>
    <row r="421" spans="1:30" ht="15.75" customHeight="1" x14ac:dyDescent="0.2">
      <c r="A421">
        <v>420</v>
      </c>
      <c r="B421" t="s">
        <v>543</v>
      </c>
      <c r="C421" t="s">
        <v>84</v>
      </c>
      <c r="D421">
        <v>21</v>
      </c>
      <c r="E421" t="s">
        <v>153</v>
      </c>
      <c r="F421">
        <v>3</v>
      </c>
      <c r="G421">
        <v>0</v>
      </c>
      <c r="H421">
        <v>3.7</v>
      </c>
      <c r="I421">
        <v>1</v>
      </c>
      <c r="J421">
        <v>1</v>
      </c>
      <c r="K421">
        <v>1</v>
      </c>
      <c r="L421">
        <v>0</v>
      </c>
      <c r="M421">
        <v>0</v>
      </c>
      <c r="O421">
        <v>1</v>
      </c>
      <c r="P421">
        <v>1</v>
      </c>
      <c r="Q421">
        <v>1</v>
      </c>
      <c r="R421">
        <v>1</v>
      </c>
      <c r="S421">
        <v>0.7</v>
      </c>
      <c r="T421">
        <v>1</v>
      </c>
      <c r="U421">
        <v>0.66700000000000004</v>
      </c>
      <c r="V421">
        <v>0.7</v>
      </c>
      <c r="W421">
        <v>1.3</v>
      </c>
      <c r="X421">
        <v>2</v>
      </c>
      <c r="Y421">
        <v>0</v>
      </c>
      <c r="Z421">
        <v>0</v>
      </c>
      <c r="AA421">
        <v>0</v>
      </c>
      <c r="AB421">
        <v>0.3</v>
      </c>
      <c r="AC421">
        <v>0</v>
      </c>
      <c r="AD421">
        <v>2.7</v>
      </c>
    </row>
    <row r="422" spans="1:30" ht="15.75" customHeight="1" x14ac:dyDescent="0.2">
      <c r="A422">
        <v>421</v>
      </c>
      <c r="B422" t="s">
        <v>544</v>
      </c>
      <c r="C422" t="s">
        <v>84</v>
      </c>
      <c r="D422">
        <v>21</v>
      </c>
      <c r="E422" t="s">
        <v>227</v>
      </c>
      <c r="F422">
        <v>6</v>
      </c>
      <c r="G422">
        <v>0</v>
      </c>
      <c r="H422">
        <v>5.8</v>
      </c>
      <c r="I422">
        <v>0.7</v>
      </c>
      <c r="J422">
        <v>1.8</v>
      </c>
      <c r="K422">
        <v>0.36399999999999999</v>
      </c>
      <c r="L422">
        <v>0.2</v>
      </c>
      <c r="M422">
        <v>1</v>
      </c>
      <c r="N422">
        <v>0.16700000000000001</v>
      </c>
      <c r="O422">
        <v>0.5</v>
      </c>
      <c r="P422">
        <v>0.8</v>
      </c>
      <c r="Q422">
        <v>0.6</v>
      </c>
      <c r="R422">
        <v>0.40899999999999997</v>
      </c>
      <c r="S422">
        <v>1</v>
      </c>
      <c r="T422">
        <v>1</v>
      </c>
      <c r="U422">
        <v>1</v>
      </c>
      <c r="V422">
        <v>0.8</v>
      </c>
      <c r="W422">
        <v>1.2</v>
      </c>
      <c r="X422">
        <v>2</v>
      </c>
      <c r="Y422">
        <v>0.3</v>
      </c>
      <c r="Z422">
        <v>0</v>
      </c>
      <c r="AA422">
        <v>0</v>
      </c>
      <c r="AB422">
        <v>0.3</v>
      </c>
      <c r="AC422">
        <v>0.5</v>
      </c>
      <c r="AD422">
        <v>2.5</v>
      </c>
    </row>
    <row r="423" spans="1:30" ht="15.75" customHeight="1" x14ac:dyDescent="0.2">
      <c r="A423">
        <v>422</v>
      </c>
      <c r="B423" t="s">
        <v>545</v>
      </c>
      <c r="C423" t="s">
        <v>29</v>
      </c>
      <c r="D423">
        <v>29</v>
      </c>
      <c r="E423" t="s">
        <v>227</v>
      </c>
      <c r="F423">
        <v>44</v>
      </c>
      <c r="G423">
        <v>9</v>
      </c>
      <c r="H423">
        <v>20.5</v>
      </c>
      <c r="I423">
        <v>3.5</v>
      </c>
      <c r="J423">
        <v>7.4</v>
      </c>
      <c r="K423">
        <v>0.48099999999999998</v>
      </c>
      <c r="L423">
        <v>1.5</v>
      </c>
      <c r="M423">
        <v>3.8</v>
      </c>
      <c r="N423">
        <v>0.41199999999999998</v>
      </c>
      <c r="O423">
        <v>2</v>
      </c>
      <c r="P423">
        <v>3.6</v>
      </c>
      <c r="Q423">
        <v>0.55300000000000005</v>
      </c>
      <c r="R423">
        <v>0.58599999999999997</v>
      </c>
      <c r="S423">
        <v>1.6</v>
      </c>
      <c r="T423">
        <v>1.9</v>
      </c>
      <c r="U423">
        <v>0.85399999999999998</v>
      </c>
      <c r="V423">
        <v>1.4</v>
      </c>
      <c r="W423">
        <v>4</v>
      </c>
      <c r="X423">
        <v>5.5</v>
      </c>
      <c r="Y423">
        <v>2.6</v>
      </c>
      <c r="Z423">
        <v>0.6</v>
      </c>
      <c r="AA423">
        <v>0.2</v>
      </c>
      <c r="AB423">
        <v>1.3</v>
      </c>
      <c r="AC423">
        <v>2.2000000000000002</v>
      </c>
      <c r="AD423">
        <v>10.199999999999999</v>
      </c>
    </row>
    <row r="424" spans="1:30" ht="15.75" customHeight="1" x14ac:dyDescent="0.2">
      <c r="A424">
        <v>423</v>
      </c>
      <c r="B424" t="s">
        <v>546</v>
      </c>
      <c r="C424" t="s">
        <v>29</v>
      </c>
      <c r="D424">
        <v>24</v>
      </c>
      <c r="E424" t="s">
        <v>147</v>
      </c>
      <c r="F424">
        <v>10</v>
      </c>
      <c r="G424">
        <v>0</v>
      </c>
      <c r="H424">
        <v>7.3</v>
      </c>
      <c r="I424">
        <v>0.6</v>
      </c>
      <c r="J424">
        <v>1.2</v>
      </c>
      <c r="K424">
        <v>0.5</v>
      </c>
      <c r="L424">
        <v>0.2</v>
      </c>
      <c r="M424">
        <v>0.5</v>
      </c>
      <c r="N424">
        <v>0.4</v>
      </c>
      <c r="O424">
        <v>0.4</v>
      </c>
      <c r="P424">
        <v>0.7</v>
      </c>
      <c r="Q424">
        <v>0.57099999999999995</v>
      </c>
      <c r="R424">
        <v>0.58299999999999996</v>
      </c>
      <c r="S424">
        <v>0.6</v>
      </c>
      <c r="T424">
        <v>0.8</v>
      </c>
      <c r="U424">
        <v>0.75</v>
      </c>
      <c r="V424">
        <v>0.7</v>
      </c>
      <c r="W424">
        <v>2</v>
      </c>
      <c r="X424">
        <v>2.7</v>
      </c>
      <c r="Y424">
        <v>0.2</v>
      </c>
      <c r="Z424">
        <v>0</v>
      </c>
      <c r="AA424">
        <v>0.5</v>
      </c>
      <c r="AB424">
        <v>0.2</v>
      </c>
      <c r="AC424">
        <v>1.5</v>
      </c>
      <c r="AD424">
        <v>2</v>
      </c>
    </row>
    <row r="425" spans="1:30" ht="15.75" customHeight="1" x14ac:dyDescent="0.2">
      <c r="A425">
        <v>424</v>
      </c>
      <c r="B425" t="s">
        <v>547</v>
      </c>
      <c r="C425" t="s">
        <v>103</v>
      </c>
      <c r="D425">
        <v>23</v>
      </c>
      <c r="E425" t="s">
        <v>159</v>
      </c>
      <c r="F425">
        <v>42</v>
      </c>
      <c r="G425">
        <v>0</v>
      </c>
      <c r="H425">
        <v>15.4</v>
      </c>
      <c r="I425">
        <v>2.7</v>
      </c>
      <c r="J425">
        <v>5.8</v>
      </c>
      <c r="K425">
        <v>0.47099999999999997</v>
      </c>
      <c r="L425">
        <v>1</v>
      </c>
      <c r="M425">
        <v>2.5</v>
      </c>
      <c r="N425">
        <v>0.40600000000000003</v>
      </c>
      <c r="O425">
        <v>1.7</v>
      </c>
      <c r="P425">
        <v>3.2</v>
      </c>
      <c r="Q425">
        <v>0.52200000000000002</v>
      </c>
      <c r="R425">
        <v>0.56000000000000005</v>
      </c>
      <c r="S425">
        <v>0.7</v>
      </c>
      <c r="T425">
        <v>0.8</v>
      </c>
      <c r="U425">
        <v>0.90600000000000003</v>
      </c>
      <c r="V425">
        <v>0.1</v>
      </c>
      <c r="W425">
        <v>1.4</v>
      </c>
      <c r="X425">
        <v>1.5</v>
      </c>
      <c r="Y425">
        <v>2.7</v>
      </c>
      <c r="Z425">
        <v>0.5</v>
      </c>
      <c r="AA425">
        <v>0.2</v>
      </c>
      <c r="AB425">
        <v>0.9</v>
      </c>
      <c r="AC425">
        <v>1.3</v>
      </c>
      <c r="AD425">
        <v>7.1</v>
      </c>
    </row>
    <row r="426" spans="1:30" ht="15.75" customHeight="1" x14ac:dyDescent="0.2">
      <c r="A426">
        <v>425</v>
      </c>
      <c r="B426" t="s">
        <v>548</v>
      </c>
      <c r="C426" t="s">
        <v>84</v>
      </c>
      <c r="D426">
        <v>26</v>
      </c>
      <c r="E426" t="s">
        <v>110</v>
      </c>
      <c r="F426">
        <v>12</v>
      </c>
      <c r="G426">
        <v>0</v>
      </c>
      <c r="H426">
        <v>3.8</v>
      </c>
      <c r="I426">
        <v>0.4</v>
      </c>
      <c r="J426">
        <v>1.3</v>
      </c>
      <c r="K426">
        <v>0.33300000000000002</v>
      </c>
      <c r="L426">
        <v>0.2</v>
      </c>
      <c r="M426">
        <v>0.8</v>
      </c>
      <c r="N426">
        <v>0.222</v>
      </c>
      <c r="O426">
        <v>0.3</v>
      </c>
      <c r="P426">
        <v>0.5</v>
      </c>
      <c r="Q426">
        <v>0.5</v>
      </c>
      <c r="R426">
        <v>0.4</v>
      </c>
      <c r="S426">
        <v>0</v>
      </c>
      <c r="T426">
        <v>0.2</v>
      </c>
      <c r="U426">
        <v>0</v>
      </c>
      <c r="V426">
        <v>0.1</v>
      </c>
      <c r="W426">
        <v>0.5</v>
      </c>
      <c r="X426">
        <v>0.6</v>
      </c>
      <c r="Y426">
        <v>0.3</v>
      </c>
      <c r="Z426">
        <v>0</v>
      </c>
      <c r="AA426">
        <v>0</v>
      </c>
      <c r="AB426">
        <v>0.3</v>
      </c>
      <c r="AC426">
        <v>0.6</v>
      </c>
      <c r="AD426">
        <v>1</v>
      </c>
    </row>
    <row r="427" spans="1:30" ht="15.75" customHeight="1" x14ac:dyDescent="0.2">
      <c r="A427">
        <v>426</v>
      </c>
      <c r="B427" t="s">
        <v>549</v>
      </c>
      <c r="C427" t="s">
        <v>103</v>
      </c>
      <c r="D427">
        <v>30</v>
      </c>
      <c r="E427" t="s">
        <v>88</v>
      </c>
      <c r="F427">
        <v>47</v>
      </c>
      <c r="G427">
        <v>33</v>
      </c>
      <c r="H427">
        <v>31</v>
      </c>
      <c r="I427">
        <v>5</v>
      </c>
      <c r="J427">
        <v>11.1</v>
      </c>
      <c r="K427">
        <v>0.45</v>
      </c>
      <c r="L427">
        <v>1.5</v>
      </c>
      <c r="M427">
        <v>4.3</v>
      </c>
      <c r="N427">
        <v>0.35299999999999998</v>
      </c>
      <c r="O427">
        <v>3.5</v>
      </c>
      <c r="P427">
        <v>6.8</v>
      </c>
      <c r="Q427">
        <v>0.51100000000000001</v>
      </c>
      <c r="R427">
        <v>0.51800000000000002</v>
      </c>
      <c r="S427">
        <v>2.5</v>
      </c>
      <c r="T427">
        <v>2.9</v>
      </c>
      <c r="U427">
        <v>0.85299999999999998</v>
      </c>
      <c r="V427">
        <v>0.4</v>
      </c>
      <c r="W427">
        <v>2.2999999999999998</v>
      </c>
      <c r="X427">
        <v>2.7</v>
      </c>
      <c r="Y427">
        <v>6.3</v>
      </c>
      <c r="Z427">
        <v>0.9</v>
      </c>
      <c r="AA427">
        <v>0.1</v>
      </c>
      <c r="AB427">
        <v>1.7</v>
      </c>
      <c r="AC427">
        <v>2.1</v>
      </c>
      <c r="AD427">
        <v>13.9</v>
      </c>
    </row>
    <row r="428" spans="1:30" ht="15.75" customHeight="1" x14ac:dyDescent="0.2">
      <c r="A428">
        <v>427</v>
      </c>
      <c r="B428" t="s">
        <v>550</v>
      </c>
      <c r="C428" t="s">
        <v>92</v>
      </c>
      <c r="D428">
        <v>23</v>
      </c>
      <c r="E428" t="s">
        <v>104</v>
      </c>
      <c r="F428">
        <v>5</v>
      </c>
      <c r="G428">
        <v>0</v>
      </c>
      <c r="H428">
        <v>10.4</v>
      </c>
      <c r="I428">
        <v>0.8</v>
      </c>
      <c r="J428">
        <v>2.6</v>
      </c>
      <c r="K428">
        <v>0.308</v>
      </c>
      <c r="L428">
        <v>0.2</v>
      </c>
      <c r="M428">
        <v>0.4</v>
      </c>
      <c r="N428">
        <v>0.5</v>
      </c>
      <c r="O428">
        <v>0.6</v>
      </c>
      <c r="P428">
        <v>2.2000000000000002</v>
      </c>
      <c r="Q428">
        <v>0.27300000000000002</v>
      </c>
      <c r="R428">
        <v>0.34599999999999997</v>
      </c>
      <c r="S428">
        <v>1</v>
      </c>
      <c r="T428">
        <v>1.2</v>
      </c>
      <c r="U428">
        <v>0.83299999999999996</v>
      </c>
      <c r="V428">
        <v>0.2</v>
      </c>
      <c r="W428">
        <v>1.2</v>
      </c>
      <c r="X428">
        <v>1.4</v>
      </c>
      <c r="Y428">
        <v>0.8</v>
      </c>
      <c r="Z428">
        <v>0.4</v>
      </c>
      <c r="AA428">
        <v>0.2</v>
      </c>
      <c r="AB428">
        <v>0</v>
      </c>
      <c r="AC428">
        <v>0.8</v>
      </c>
      <c r="AD428">
        <v>2.8</v>
      </c>
    </row>
    <row r="429" spans="1:30" ht="15.75" customHeight="1" x14ac:dyDescent="0.2">
      <c r="A429">
        <v>428</v>
      </c>
      <c r="B429" t="s">
        <v>551</v>
      </c>
      <c r="C429" t="s">
        <v>29</v>
      </c>
      <c r="D429">
        <v>21</v>
      </c>
      <c r="E429" t="s">
        <v>178</v>
      </c>
      <c r="F429">
        <v>47</v>
      </c>
      <c r="G429">
        <v>47</v>
      </c>
      <c r="H429">
        <v>32.700000000000003</v>
      </c>
      <c r="I429">
        <v>8.6</v>
      </c>
      <c r="J429">
        <v>15.9</v>
      </c>
      <c r="K429">
        <v>0.54100000000000004</v>
      </c>
      <c r="L429">
        <v>0.6</v>
      </c>
      <c r="M429">
        <v>2</v>
      </c>
      <c r="N429">
        <v>0.28000000000000003</v>
      </c>
      <c r="O429">
        <v>8.1</v>
      </c>
      <c r="P429">
        <v>14</v>
      </c>
      <c r="Q429">
        <v>0.57799999999999996</v>
      </c>
      <c r="R429">
        <v>0.55800000000000005</v>
      </c>
      <c r="S429">
        <v>3.9</v>
      </c>
      <c r="T429">
        <v>5.4</v>
      </c>
      <c r="U429">
        <v>0.72</v>
      </c>
      <c r="V429">
        <v>2.7</v>
      </c>
      <c r="W429">
        <v>6.5</v>
      </c>
      <c r="X429">
        <v>9.1999999999999993</v>
      </c>
      <c r="Y429">
        <v>5.0999999999999996</v>
      </c>
      <c r="Z429">
        <v>1.2</v>
      </c>
      <c r="AA429">
        <v>0.7</v>
      </c>
      <c r="AB429">
        <v>2.6</v>
      </c>
      <c r="AC429">
        <v>3.3</v>
      </c>
      <c r="AD429">
        <v>21.7</v>
      </c>
    </row>
    <row r="430" spans="1:30" ht="15.75" customHeight="1" x14ac:dyDescent="0.2">
      <c r="A430">
        <v>429</v>
      </c>
      <c r="B430" t="s">
        <v>552</v>
      </c>
      <c r="C430" t="s">
        <v>112</v>
      </c>
      <c r="D430">
        <v>20</v>
      </c>
      <c r="E430" t="s">
        <v>93</v>
      </c>
      <c r="F430">
        <v>4</v>
      </c>
      <c r="G430">
        <v>0</v>
      </c>
      <c r="H430">
        <v>3</v>
      </c>
      <c r="I430">
        <v>0.5</v>
      </c>
      <c r="J430">
        <v>1.5</v>
      </c>
      <c r="K430">
        <v>0.33300000000000002</v>
      </c>
      <c r="L430">
        <v>0.3</v>
      </c>
      <c r="M430">
        <v>0.5</v>
      </c>
      <c r="N430">
        <v>0.5</v>
      </c>
      <c r="O430">
        <v>0.3</v>
      </c>
      <c r="P430">
        <v>1</v>
      </c>
      <c r="Q430">
        <v>0.25</v>
      </c>
      <c r="R430">
        <v>0.41699999999999998</v>
      </c>
      <c r="S430">
        <v>0</v>
      </c>
      <c r="T430">
        <v>0</v>
      </c>
      <c r="V430">
        <v>0.3</v>
      </c>
      <c r="W430">
        <v>0.5</v>
      </c>
      <c r="X430">
        <v>0.8</v>
      </c>
      <c r="Y430">
        <v>0.5</v>
      </c>
      <c r="Z430">
        <v>0</v>
      </c>
      <c r="AA430">
        <v>0</v>
      </c>
      <c r="AB430">
        <v>0</v>
      </c>
      <c r="AC430">
        <v>0.3</v>
      </c>
      <c r="AD430">
        <v>1.3</v>
      </c>
    </row>
    <row r="431" spans="1:30" ht="15.75" customHeight="1" x14ac:dyDescent="0.2">
      <c r="A431">
        <v>430</v>
      </c>
      <c r="B431" t="s">
        <v>553</v>
      </c>
      <c r="C431" t="s">
        <v>92</v>
      </c>
      <c r="D431">
        <v>25</v>
      </c>
      <c r="E431" t="s">
        <v>93</v>
      </c>
      <c r="F431">
        <v>49</v>
      </c>
      <c r="G431">
        <v>26</v>
      </c>
      <c r="H431">
        <v>24.3</v>
      </c>
      <c r="I431">
        <v>5.9</v>
      </c>
      <c r="J431">
        <v>12.2</v>
      </c>
      <c r="K431">
        <v>0.48299999999999998</v>
      </c>
      <c r="L431">
        <v>1.5</v>
      </c>
      <c r="M431">
        <v>3.9</v>
      </c>
      <c r="N431">
        <v>0.38</v>
      </c>
      <c r="O431">
        <v>4.4000000000000004</v>
      </c>
      <c r="P431">
        <v>8.3000000000000007</v>
      </c>
      <c r="Q431">
        <v>0.53200000000000003</v>
      </c>
      <c r="R431">
        <v>0.54400000000000004</v>
      </c>
      <c r="S431">
        <v>4.0999999999999996</v>
      </c>
      <c r="T431">
        <v>4.5999999999999996</v>
      </c>
      <c r="U431">
        <v>0.877</v>
      </c>
      <c r="V431">
        <v>0.9</v>
      </c>
      <c r="W431">
        <v>1.7</v>
      </c>
      <c r="X431">
        <v>2.6</v>
      </c>
      <c r="Y431">
        <v>4.4000000000000004</v>
      </c>
      <c r="Z431">
        <v>0.7</v>
      </c>
      <c r="AA431">
        <v>0.2</v>
      </c>
      <c r="AB431">
        <v>1.8</v>
      </c>
      <c r="AC431">
        <v>2</v>
      </c>
      <c r="AD431">
        <v>17.399999999999999</v>
      </c>
    </row>
    <row r="432" spans="1:30" ht="15.75" customHeight="1" x14ac:dyDescent="0.2">
      <c r="A432">
        <v>431</v>
      </c>
      <c r="B432" t="s">
        <v>554</v>
      </c>
      <c r="C432" t="s">
        <v>92</v>
      </c>
      <c r="D432">
        <v>26</v>
      </c>
      <c r="E432" t="s">
        <v>116</v>
      </c>
      <c r="F432">
        <v>30</v>
      </c>
      <c r="G432">
        <v>0</v>
      </c>
      <c r="H432">
        <v>15</v>
      </c>
      <c r="I432">
        <v>2.8</v>
      </c>
      <c r="J432">
        <v>6.1</v>
      </c>
      <c r="K432">
        <v>0.45100000000000001</v>
      </c>
      <c r="L432">
        <v>1.3</v>
      </c>
      <c r="M432">
        <v>3.4</v>
      </c>
      <c r="N432">
        <v>0.38200000000000001</v>
      </c>
      <c r="O432">
        <v>1.5</v>
      </c>
      <c r="P432">
        <v>2.7</v>
      </c>
      <c r="Q432">
        <v>0.53700000000000003</v>
      </c>
      <c r="R432">
        <v>0.55700000000000005</v>
      </c>
      <c r="S432">
        <v>0.9</v>
      </c>
      <c r="T432">
        <v>1.2</v>
      </c>
      <c r="U432">
        <v>0.77800000000000002</v>
      </c>
      <c r="V432">
        <v>0.3</v>
      </c>
      <c r="W432">
        <v>1</v>
      </c>
      <c r="X432">
        <v>1.3</v>
      </c>
      <c r="Y432">
        <v>1.4</v>
      </c>
      <c r="Z432">
        <v>0.5</v>
      </c>
      <c r="AA432">
        <v>0.2</v>
      </c>
      <c r="AB432">
        <v>0.6</v>
      </c>
      <c r="AC432">
        <v>1.7</v>
      </c>
      <c r="AD432">
        <v>7.8</v>
      </c>
    </row>
    <row r="433" spans="1:30" ht="15.75" customHeight="1" x14ac:dyDescent="0.2">
      <c r="A433">
        <v>432</v>
      </c>
      <c r="B433" t="s">
        <v>555</v>
      </c>
      <c r="C433" t="s">
        <v>29</v>
      </c>
      <c r="D433">
        <v>22</v>
      </c>
      <c r="E433" t="s">
        <v>172</v>
      </c>
      <c r="F433">
        <v>37</v>
      </c>
      <c r="G433">
        <v>1</v>
      </c>
      <c r="H433">
        <v>16</v>
      </c>
      <c r="I433">
        <v>3</v>
      </c>
      <c r="J433">
        <v>5.2</v>
      </c>
      <c r="K433">
        <v>0.57499999999999996</v>
      </c>
      <c r="L433">
        <v>0</v>
      </c>
      <c r="M433">
        <v>0.2</v>
      </c>
      <c r="N433">
        <v>0.14299999999999999</v>
      </c>
      <c r="O433">
        <v>3</v>
      </c>
      <c r="P433">
        <v>5</v>
      </c>
      <c r="Q433">
        <v>0.59099999999999997</v>
      </c>
      <c r="R433">
        <v>0.57799999999999996</v>
      </c>
      <c r="S433">
        <v>1.5</v>
      </c>
      <c r="T433">
        <v>2.4</v>
      </c>
      <c r="U433">
        <v>0.61399999999999999</v>
      </c>
      <c r="V433">
        <v>2.8</v>
      </c>
      <c r="W433">
        <v>4.2</v>
      </c>
      <c r="X433">
        <v>7</v>
      </c>
      <c r="Y433">
        <v>1.4</v>
      </c>
      <c r="Z433">
        <v>0.5</v>
      </c>
      <c r="AA433">
        <v>0.9</v>
      </c>
      <c r="AB433">
        <v>1</v>
      </c>
      <c r="AC433">
        <v>2.2999999999999998</v>
      </c>
      <c r="AD433">
        <v>7.5</v>
      </c>
    </row>
    <row r="434" spans="1:30" ht="15.75" customHeight="1" x14ac:dyDescent="0.2">
      <c r="A434">
        <v>433</v>
      </c>
      <c r="B434" t="s">
        <v>556</v>
      </c>
      <c r="C434" t="s">
        <v>92</v>
      </c>
      <c r="D434">
        <v>20</v>
      </c>
      <c r="E434" t="s">
        <v>118</v>
      </c>
      <c r="F434">
        <v>32</v>
      </c>
      <c r="G434">
        <v>25</v>
      </c>
      <c r="H434">
        <v>33.1</v>
      </c>
      <c r="I434">
        <v>5.5</v>
      </c>
      <c r="J434">
        <v>13.6</v>
      </c>
      <c r="K434">
        <v>0.40600000000000003</v>
      </c>
      <c r="L434">
        <v>1.9</v>
      </c>
      <c r="M434">
        <v>5.6</v>
      </c>
      <c r="N434">
        <v>0.33300000000000002</v>
      </c>
      <c r="O434">
        <v>3.6</v>
      </c>
      <c r="P434">
        <v>7.9</v>
      </c>
      <c r="Q434">
        <v>0.45700000000000002</v>
      </c>
      <c r="R434">
        <v>0.47499999999999998</v>
      </c>
      <c r="S434">
        <v>3.1</v>
      </c>
      <c r="T434">
        <v>3.7</v>
      </c>
      <c r="U434">
        <v>0.82399999999999995</v>
      </c>
      <c r="V434">
        <v>1.3</v>
      </c>
      <c r="W434">
        <v>3.7</v>
      </c>
      <c r="X434">
        <v>5</v>
      </c>
      <c r="Y434">
        <v>2.9</v>
      </c>
      <c r="Z434">
        <v>0.9</v>
      </c>
      <c r="AA434">
        <v>0.4</v>
      </c>
      <c r="AB434">
        <v>2.2999999999999998</v>
      </c>
      <c r="AC434">
        <v>2.8</v>
      </c>
      <c r="AD434">
        <v>15.9</v>
      </c>
    </row>
    <row r="435" spans="1:30" ht="15.75" customHeight="1" x14ac:dyDescent="0.2">
      <c r="A435">
        <v>434</v>
      </c>
      <c r="B435" t="s">
        <v>557</v>
      </c>
      <c r="C435" t="s">
        <v>92</v>
      </c>
      <c r="D435">
        <v>22</v>
      </c>
      <c r="E435" t="s">
        <v>186</v>
      </c>
      <c r="F435">
        <v>26</v>
      </c>
      <c r="G435">
        <v>0</v>
      </c>
      <c r="H435">
        <v>10.3</v>
      </c>
      <c r="I435">
        <v>1</v>
      </c>
      <c r="J435">
        <v>2.9</v>
      </c>
      <c r="K435">
        <v>0.35499999999999998</v>
      </c>
      <c r="L435">
        <v>0.5</v>
      </c>
      <c r="M435">
        <v>1.9</v>
      </c>
      <c r="N435">
        <v>0.28599999999999998</v>
      </c>
      <c r="O435">
        <v>0.5</v>
      </c>
      <c r="P435">
        <v>1</v>
      </c>
      <c r="Q435">
        <v>0.48099999999999998</v>
      </c>
      <c r="R435">
        <v>0.44700000000000001</v>
      </c>
      <c r="S435">
        <v>0.3</v>
      </c>
      <c r="T435">
        <v>0.5</v>
      </c>
      <c r="U435">
        <v>0.75</v>
      </c>
      <c r="V435">
        <v>0.3</v>
      </c>
      <c r="W435">
        <v>1</v>
      </c>
      <c r="X435">
        <v>1.2</v>
      </c>
      <c r="Y435">
        <v>0.9</v>
      </c>
      <c r="Z435">
        <v>0.5</v>
      </c>
      <c r="AA435">
        <v>0</v>
      </c>
      <c r="AB435">
        <v>0.1</v>
      </c>
      <c r="AC435">
        <v>1.3</v>
      </c>
      <c r="AD435">
        <v>3</v>
      </c>
    </row>
    <row r="436" spans="1:30" ht="15.75" customHeight="1" x14ac:dyDescent="0.2">
      <c r="A436">
        <v>435</v>
      </c>
      <c r="B436" t="s">
        <v>558</v>
      </c>
      <c r="C436" t="s">
        <v>84</v>
      </c>
      <c r="D436">
        <v>29</v>
      </c>
      <c r="E436" s="22" t="s">
        <v>186</v>
      </c>
      <c r="F436">
        <v>46</v>
      </c>
      <c r="G436">
        <v>46</v>
      </c>
      <c r="H436">
        <v>34.4</v>
      </c>
      <c r="I436">
        <v>8.4</v>
      </c>
      <c r="J436">
        <v>15.9</v>
      </c>
      <c r="K436">
        <v>0.52900000000000003</v>
      </c>
      <c r="L436">
        <v>1.1000000000000001</v>
      </c>
      <c r="M436">
        <v>3.5</v>
      </c>
      <c r="N436">
        <v>0.32700000000000001</v>
      </c>
      <c r="O436">
        <v>7.3</v>
      </c>
      <c r="P436">
        <v>12.4</v>
      </c>
      <c r="Q436">
        <v>0.58599999999999997</v>
      </c>
      <c r="R436">
        <v>0.56499999999999995</v>
      </c>
      <c r="S436">
        <v>4.0999999999999996</v>
      </c>
      <c r="T436">
        <v>5.5</v>
      </c>
      <c r="U436">
        <v>0.751</v>
      </c>
      <c r="V436">
        <v>1.5</v>
      </c>
      <c r="W436">
        <v>5</v>
      </c>
      <c r="X436">
        <v>6.5</v>
      </c>
      <c r="Y436">
        <v>4.9000000000000004</v>
      </c>
      <c r="Z436">
        <v>0.8</v>
      </c>
      <c r="AA436">
        <v>0.2</v>
      </c>
      <c r="AB436">
        <v>2</v>
      </c>
      <c r="AC436">
        <v>2.4</v>
      </c>
      <c r="AD436">
        <v>22.1</v>
      </c>
    </row>
    <row r="437" spans="1:30" ht="15.75" customHeight="1" x14ac:dyDescent="0.2">
      <c r="A437">
        <v>436</v>
      </c>
      <c r="B437" t="s">
        <v>559</v>
      </c>
      <c r="C437" t="s">
        <v>103</v>
      </c>
      <c r="D437">
        <v>27</v>
      </c>
      <c r="E437" t="s">
        <v>172</v>
      </c>
      <c r="F437">
        <v>7</v>
      </c>
      <c r="G437">
        <v>6</v>
      </c>
      <c r="H437">
        <v>29.9</v>
      </c>
      <c r="I437">
        <v>3.4</v>
      </c>
      <c r="J437">
        <v>5.9</v>
      </c>
      <c r="K437">
        <v>0.58499999999999996</v>
      </c>
      <c r="L437">
        <v>0</v>
      </c>
      <c r="M437">
        <v>0</v>
      </c>
      <c r="O437">
        <v>3.4</v>
      </c>
      <c r="P437">
        <v>5.9</v>
      </c>
      <c r="Q437">
        <v>0.58499999999999996</v>
      </c>
      <c r="R437">
        <v>0.58499999999999996</v>
      </c>
      <c r="S437">
        <v>0.1</v>
      </c>
      <c r="T437">
        <v>0.6</v>
      </c>
      <c r="U437">
        <v>0.25</v>
      </c>
      <c r="V437">
        <v>3</v>
      </c>
      <c r="W437">
        <v>7.4</v>
      </c>
      <c r="X437">
        <v>10.4</v>
      </c>
      <c r="Y437">
        <v>7.3</v>
      </c>
      <c r="Z437">
        <v>0.6</v>
      </c>
      <c r="AA437">
        <v>0.9</v>
      </c>
      <c r="AB437">
        <v>2.1</v>
      </c>
      <c r="AC437">
        <v>2.7</v>
      </c>
      <c r="AD437">
        <v>7</v>
      </c>
    </row>
    <row r="438" spans="1:30" ht="15.75" customHeight="1" x14ac:dyDescent="0.2">
      <c r="A438">
        <v>437</v>
      </c>
      <c r="B438" t="s">
        <v>560</v>
      </c>
      <c r="C438" t="s">
        <v>92</v>
      </c>
      <c r="D438">
        <v>24</v>
      </c>
      <c r="E438" t="s">
        <v>118</v>
      </c>
      <c r="F438">
        <v>26</v>
      </c>
      <c r="G438">
        <v>26</v>
      </c>
      <c r="H438">
        <v>33.6</v>
      </c>
      <c r="I438">
        <v>8</v>
      </c>
      <c r="J438">
        <v>18.2</v>
      </c>
      <c r="K438">
        <v>0.439</v>
      </c>
      <c r="L438">
        <v>3.3</v>
      </c>
      <c r="M438">
        <v>8.6999999999999993</v>
      </c>
      <c r="N438">
        <v>0.38700000000000001</v>
      </c>
      <c r="O438">
        <v>4.5999999999999996</v>
      </c>
      <c r="P438">
        <v>9.5</v>
      </c>
      <c r="Q438">
        <v>0.48599999999999999</v>
      </c>
      <c r="R438">
        <v>0.53100000000000003</v>
      </c>
      <c r="S438">
        <v>3.6</v>
      </c>
      <c r="T438">
        <v>4</v>
      </c>
      <c r="U438">
        <v>0.90400000000000003</v>
      </c>
      <c r="V438">
        <v>0.5</v>
      </c>
      <c r="W438">
        <v>2.9</v>
      </c>
      <c r="X438">
        <v>3.5</v>
      </c>
      <c r="Y438">
        <v>5.2</v>
      </c>
      <c r="Z438">
        <v>0.4</v>
      </c>
      <c r="AA438">
        <v>0.2</v>
      </c>
      <c r="AB438">
        <v>2.5</v>
      </c>
      <c r="AC438">
        <v>2.1</v>
      </c>
      <c r="AD438">
        <v>22.9</v>
      </c>
    </row>
    <row r="439" spans="1:30" ht="15.75" customHeight="1" x14ac:dyDescent="0.2">
      <c r="A439">
        <v>438</v>
      </c>
      <c r="B439" t="s">
        <v>561</v>
      </c>
      <c r="C439" t="s">
        <v>29</v>
      </c>
      <c r="D439">
        <v>25</v>
      </c>
      <c r="E439" t="s">
        <v>114</v>
      </c>
      <c r="F439">
        <v>24</v>
      </c>
      <c r="G439">
        <v>7</v>
      </c>
      <c r="H439">
        <v>8.9</v>
      </c>
      <c r="I439">
        <v>0.8</v>
      </c>
      <c r="J439">
        <v>1</v>
      </c>
      <c r="K439">
        <v>0.72</v>
      </c>
      <c r="L439">
        <v>0</v>
      </c>
      <c r="M439">
        <v>0</v>
      </c>
      <c r="O439">
        <v>0.8</v>
      </c>
      <c r="P439">
        <v>1</v>
      </c>
      <c r="Q439">
        <v>0.72</v>
      </c>
      <c r="R439">
        <v>0.72</v>
      </c>
      <c r="S439">
        <v>0.2</v>
      </c>
      <c r="T439">
        <v>0.3</v>
      </c>
      <c r="U439">
        <v>0.57099999999999995</v>
      </c>
      <c r="V439">
        <v>0.6</v>
      </c>
      <c r="W439">
        <v>1.4</v>
      </c>
      <c r="X439">
        <v>2</v>
      </c>
      <c r="Y439">
        <v>0.3</v>
      </c>
      <c r="Z439">
        <v>0.1</v>
      </c>
      <c r="AA439">
        <v>0.3</v>
      </c>
      <c r="AB439">
        <v>0.3</v>
      </c>
      <c r="AC439">
        <v>0.8</v>
      </c>
      <c r="AD439">
        <v>1.7</v>
      </c>
    </row>
    <row r="440" spans="1:30" ht="15.75" customHeight="1" x14ac:dyDescent="0.2">
      <c r="A440">
        <v>439</v>
      </c>
      <c r="B440" t="s">
        <v>562</v>
      </c>
      <c r="C440" t="s">
        <v>29</v>
      </c>
      <c r="D440">
        <v>25</v>
      </c>
      <c r="E440" t="s">
        <v>114</v>
      </c>
      <c r="F440">
        <v>2</v>
      </c>
      <c r="G440">
        <v>0</v>
      </c>
      <c r="H440">
        <v>1</v>
      </c>
      <c r="I440">
        <v>0</v>
      </c>
      <c r="J440">
        <v>0.5</v>
      </c>
      <c r="K440">
        <v>0</v>
      </c>
      <c r="L440">
        <v>0</v>
      </c>
      <c r="M440">
        <v>0</v>
      </c>
      <c r="O440">
        <v>0</v>
      </c>
      <c r="P440">
        <v>0.5</v>
      </c>
      <c r="Q440">
        <v>0</v>
      </c>
      <c r="R440">
        <v>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ht="15.75" customHeight="1" x14ac:dyDescent="0.2">
      <c r="A441">
        <v>440</v>
      </c>
      <c r="B441" t="s">
        <v>563</v>
      </c>
      <c r="C441" t="s">
        <v>112</v>
      </c>
      <c r="D441">
        <v>24</v>
      </c>
      <c r="E441" t="s">
        <v>135</v>
      </c>
      <c r="F441">
        <v>5</v>
      </c>
      <c r="G441">
        <v>0</v>
      </c>
      <c r="H441">
        <v>3.8</v>
      </c>
      <c r="I441">
        <v>0.4</v>
      </c>
      <c r="J441">
        <v>0.6</v>
      </c>
      <c r="K441">
        <v>0.66700000000000004</v>
      </c>
      <c r="L441">
        <v>0</v>
      </c>
      <c r="M441">
        <v>0.2</v>
      </c>
      <c r="N441">
        <v>0</v>
      </c>
      <c r="O441">
        <v>0.4</v>
      </c>
      <c r="P441">
        <v>0.4</v>
      </c>
      <c r="Q441">
        <v>1</v>
      </c>
      <c r="R441">
        <v>0.66700000000000004</v>
      </c>
      <c r="S441">
        <v>0</v>
      </c>
      <c r="T441">
        <v>0</v>
      </c>
      <c r="V441">
        <v>0</v>
      </c>
      <c r="W441">
        <v>0.8</v>
      </c>
      <c r="X441">
        <v>0.8</v>
      </c>
      <c r="Y441">
        <v>0.4</v>
      </c>
      <c r="Z441">
        <v>0</v>
      </c>
      <c r="AA441">
        <v>0.2</v>
      </c>
      <c r="AB441">
        <v>0.4</v>
      </c>
      <c r="AC441">
        <v>0.6</v>
      </c>
      <c r="AD441">
        <v>0.8</v>
      </c>
    </row>
    <row r="442" spans="1:30" ht="15.75" customHeight="1" x14ac:dyDescent="0.2">
      <c r="A442">
        <v>441</v>
      </c>
      <c r="B442" t="s">
        <v>564</v>
      </c>
      <c r="C442" t="s">
        <v>103</v>
      </c>
      <c r="D442">
        <v>24</v>
      </c>
      <c r="E442" t="s">
        <v>127</v>
      </c>
      <c r="F442">
        <v>1</v>
      </c>
      <c r="G442">
        <v>0</v>
      </c>
      <c r="H442">
        <v>1</v>
      </c>
      <c r="I442">
        <v>0</v>
      </c>
      <c r="J442">
        <v>0</v>
      </c>
      <c r="L442">
        <v>0</v>
      </c>
      <c r="M442">
        <v>0</v>
      </c>
      <c r="O442">
        <v>0</v>
      </c>
      <c r="P442">
        <v>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ht="15.75" customHeight="1" x14ac:dyDescent="0.2">
      <c r="A443">
        <v>442</v>
      </c>
      <c r="B443" t="s">
        <v>565</v>
      </c>
      <c r="C443" t="s">
        <v>103</v>
      </c>
      <c r="D443">
        <v>29</v>
      </c>
      <c r="E443" t="s">
        <v>95</v>
      </c>
      <c r="F443">
        <v>20</v>
      </c>
      <c r="G443">
        <v>20</v>
      </c>
      <c r="H443">
        <v>30.3</v>
      </c>
      <c r="I443">
        <v>5.0999999999999996</v>
      </c>
      <c r="J443">
        <v>11.9</v>
      </c>
      <c r="K443">
        <v>0.43</v>
      </c>
      <c r="L443">
        <v>2.1</v>
      </c>
      <c r="M443">
        <v>6.7</v>
      </c>
      <c r="N443">
        <v>0.313</v>
      </c>
      <c r="O443">
        <v>3</v>
      </c>
      <c r="P443">
        <v>5.2</v>
      </c>
      <c r="Q443">
        <v>0.58299999999999996</v>
      </c>
      <c r="R443">
        <v>0.51900000000000002</v>
      </c>
      <c r="S443">
        <v>2.2000000000000002</v>
      </c>
      <c r="T443">
        <v>2.8</v>
      </c>
      <c r="U443">
        <v>0.76800000000000002</v>
      </c>
      <c r="V443">
        <v>0.3</v>
      </c>
      <c r="W443">
        <v>2.4</v>
      </c>
      <c r="X443">
        <v>2.7</v>
      </c>
      <c r="Y443">
        <v>4.3</v>
      </c>
      <c r="Z443">
        <v>2.1</v>
      </c>
      <c r="AA443">
        <v>0.3</v>
      </c>
      <c r="AB443">
        <v>3.1</v>
      </c>
      <c r="AC443">
        <v>2.7</v>
      </c>
      <c r="AD443">
        <v>14.5</v>
      </c>
    </row>
    <row r="444" spans="1:30" ht="15.75" customHeight="1" x14ac:dyDescent="0.2">
      <c r="A444">
        <v>443</v>
      </c>
      <c r="B444" t="s">
        <v>566</v>
      </c>
      <c r="C444" t="s">
        <v>103</v>
      </c>
      <c r="D444">
        <v>26</v>
      </c>
      <c r="E444" t="s">
        <v>172</v>
      </c>
      <c r="F444">
        <v>32</v>
      </c>
      <c r="G444">
        <v>1</v>
      </c>
      <c r="H444">
        <v>19.600000000000001</v>
      </c>
      <c r="I444">
        <v>2.9</v>
      </c>
      <c r="J444">
        <v>6.6</v>
      </c>
      <c r="K444">
        <v>0.434</v>
      </c>
      <c r="L444">
        <v>0.5</v>
      </c>
      <c r="M444">
        <v>1.9</v>
      </c>
      <c r="N444">
        <v>0.26700000000000002</v>
      </c>
      <c r="O444">
        <v>2.4</v>
      </c>
      <c r="P444">
        <v>4.8</v>
      </c>
      <c r="Q444">
        <v>0.5</v>
      </c>
      <c r="R444">
        <v>0.47199999999999998</v>
      </c>
      <c r="S444">
        <v>0.9</v>
      </c>
      <c r="T444">
        <v>1.1000000000000001</v>
      </c>
      <c r="U444">
        <v>0.80600000000000005</v>
      </c>
      <c r="V444">
        <v>1</v>
      </c>
      <c r="W444">
        <v>2.2999999999999998</v>
      </c>
      <c r="X444">
        <v>3.3</v>
      </c>
      <c r="Y444">
        <v>4</v>
      </c>
      <c r="Z444">
        <v>1.2</v>
      </c>
      <c r="AA444">
        <v>0.2</v>
      </c>
      <c r="AB444">
        <v>1.2</v>
      </c>
      <c r="AC444">
        <v>2.4</v>
      </c>
      <c r="AD444">
        <v>7.2</v>
      </c>
    </row>
    <row r="445" spans="1:30" ht="15.75" customHeight="1" x14ac:dyDescent="0.2">
      <c r="A445">
        <v>444</v>
      </c>
      <c r="B445" t="s">
        <v>567</v>
      </c>
      <c r="C445" t="s">
        <v>92</v>
      </c>
      <c r="D445">
        <v>26</v>
      </c>
      <c r="E445" t="s">
        <v>90</v>
      </c>
      <c r="F445">
        <v>9</v>
      </c>
      <c r="G445">
        <v>0</v>
      </c>
      <c r="H445">
        <v>14.6</v>
      </c>
      <c r="I445">
        <v>1.7</v>
      </c>
      <c r="J445">
        <v>3.7</v>
      </c>
      <c r="K445">
        <v>0.45500000000000002</v>
      </c>
      <c r="L445">
        <v>0.8</v>
      </c>
      <c r="M445">
        <v>1.9</v>
      </c>
      <c r="N445">
        <v>0.41199999999999998</v>
      </c>
      <c r="O445">
        <v>0.9</v>
      </c>
      <c r="P445">
        <v>1.8</v>
      </c>
      <c r="Q445">
        <v>0.5</v>
      </c>
      <c r="R445">
        <v>0.56100000000000005</v>
      </c>
      <c r="S445">
        <v>0.2</v>
      </c>
      <c r="T445">
        <v>0.2</v>
      </c>
      <c r="U445">
        <v>1</v>
      </c>
      <c r="V445">
        <v>0.7</v>
      </c>
      <c r="W445">
        <v>0.9</v>
      </c>
      <c r="X445">
        <v>1.6</v>
      </c>
      <c r="Y445">
        <v>1.6</v>
      </c>
      <c r="Z445">
        <v>1</v>
      </c>
      <c r="AA445">
        <v>0.3</v>
      </c>
      <c r="AB445">
        <v>0.6</v>
      </c>
      <c r="AC445">
        <v>1.3</v>
      </c>
      <c r="AD445">
        <v>4.3</v>
      </c>
    </row>
    <row r="446" spans="1:30" ht="15.75" customHeight="1" x14ac:dyDescent="0.2">
      <c r="A446">
        <v>445</v>
      </c>
      <c r="B446" t="s">
        <v>568</v>
      </c>
      <c r="C446" t="s">
        <v>103</v>
      </c>
      <c r="D446">
        <v>35</v>
      </c>
      <c r="E446" t="s">
        <v>123</v>
      </c>
      <c r="F446">
        <v>39</v>
      </c>
      <c r="G446">
        <v>3</v>
      </c>
      <c r="H446">
        <v>16.600000000000001</v>
      </c>
      <c r="I446">
        <v>1.5</v>
      </c>
      <c r="J446">
        <v>3.5</v>
      </c>
      <c r="K446">
        <v>0.438</v>
      </c>
      <c r="L446">
        <v>0.1</v>
      </c>
      <c r="M446">
        <v>0.2</v>
      </c>
      <c r="N446">
        <v>0.42899999999999999</v>
      </c>
      <c r="O446">
        <v>1.5</v>
      </c>
      <c r="P446">
        <v>3.3</v>
      </c>
      <c r="Q446">
        <v>0.438</v>
      </c>
      <c r="R446">
        <v>0.44900000000000001</v>
      </c>
      <c r="S446">
        <v>0.1</v>
      </c>
      <c r="T446">
        <v>0.1</v>
      </c>
      <c r="U446">
        <v>0.75</v>
      </c>
      <c r="V446">
        <v>0.3</v>
      </c>
      <c r="W446">
        <v>1.5</v>
      </c>
      <c r="X446">
        <v>1.7</v>
      </c>
      <c r="Y446">
        <v>3.3</v>
      </c>
      <c r="Z446">
        <v>0.3</v>
      </c>
      <c r="AA446">
        <v>0.1</v>
      </c>
      <c r="AB446">
        <v>1.1000000000000001</v>
      </c>
      <c r="AC446">
        <v>1.1000000000000001</v>
      </c>
      <c r="AD446">
        <v>3.2</v>
      </c>
    </row>
    <row r="447" spans="1:30" ht="15.75" customHeight="1" x14ac:dyDescent="0.2">
      <c r="A447">
        <v>446</v>
      </c>
      <c r="B447" t="s">
        <v>569</v>
      </c>
      <c r="C447" t="s">
        <v>84</v>
      </c>
      <c r="D447">
        <v>20</v>
      </c>
      <c r="E447" t="s">
        <v>178</v>
      </c>
      <c r="F447">
        <v>42</v>
      </c>
      <c r="G447">
        <v>42</v>
      </c>
      <c r="H447">
        <v>31.5</v>
      </c>
      <c r="I447">
        <v>5</v>
      </c>
      <c r="J447">
        <v>10.5</v>
      </c>
      <c r="K447">
        <v>0.47199999999999998</v>
      </c>
      <c r="L447">
        <v>1.7</v>
      </c>
      <c r="M447">
        <v>4.5</v>
      </c>
      <c r="N447">
        <v>0.374</v>
      </c>
      <c r="O447">
        <v>3.3</v>
      </c>
      <c r="P447">
        <v>6.1</v>
      </c>
      <c r="Q447">
        <v>0.54300000000000004</v>
      </c>
      <c r="R447">
        <v>0.55100000000000005</v>
      </c>
      <c r="S447">
        <v>1.8</v>
      </c>
      <c r="T447">
        <v>2.2000000000000002</v>
      </c>
      <c r="U447">
        <v>0.80900000000000005</v>
      </c>
      <c r="V447">
        <v>1.9</v>
      </c>
      <c r="W447">
        <v>6.6</v>
      </c>
      <c r="X447">
        <v>8.5</v>
      </c>
      <c r="Y447">
        <v>1.5</v>
      </c>
      <c r="Z447">
        <v>0.6</v>
      </c>
      <c r="AA447">
        <v>0.8</v>
      </c>
      <c r="AB447">
        <v>1.2</v>
      </c>
      <c r="AC447">
        <v>2.8</v>
      </c>
      <c r="AD447">
        <v>13.4</v>
      </c>
    </row>
    <row r="448" spans="1:30" ht="15.75" customHeight="1" x14ac:dyDescent="0.2">
      <c r="A448">
        <v>447</v>
      </c>
      <c r="B448" t="s">
        <v>570</v>
      </c>
      <c r="C448" t="s">
        <v>29</v>
      </c>
      <c r="D448">
        <v>23</v>
      </c>
      <c r="E448" t="s">
        <v>186</v>
      </c>
      <c r="F448">
        <v>34</v>
      </c>
      <c r="G448">
        <v>13</v>
      </c>
      <c r="H448">
        <v>18.100000000000001</v>
      </c>
      <c r="I448">
        <v>4</v>
      </c>
      <c r="J448">
        <v>6.5</v>
      </c>
      <c r="K448">
        <v>0.62</v>
      </c>
      <c r="L448">
        <v>1.1000000000000001</v>
      </c>
      <c r="M448">
        <v>2.4</v>
      </c>
      <c r="N448">
        <v>0.46899999999999997</v>
      </c>
      <c r="O448">
        <v>2.9</v>
      </c>
      <c r="P448">
        <v>4.0999999999999996</v>
      </c>
      <c r="Q448">
        <v>0.70699999999999996</v>
      </c>
      <c r="R448">
        <v>0.70599999999999996</v>
      </c>
      <c r="S448">
        <v>1.3</v>
      </c>
      <c r="T448">
        <v>1.8</v>
      </c>
      <c r="U448">
        <v>0.71</v>
      </c>
      <c r="V448">
        <v>1.6</v>
      </c>
      <c r="W448">
        <v>4</v>
      </c>
      <c r="X448">
        <v>5.6</v>
      </c>
      <c r="Y448">
        <v>1.1000000000000001</v>
      </c>
      <c r="Z448">
        <v>0.2</v>
      </c>
      <c r="AA448">
        <v>0.6</v>
      </c>
      <c r="AB448">
        <v>0.9</v>
      </c>
      <c r="AC448">
        <v>2.4</v>
      </c>
      <c r="AD448">
        <v>10.5</v>
      </c>
    </row>
    <row r="449" spans="1:30" ht="15.75" customHeight="1" x14ac:dyDescent="0.2">
      <c r="A449">
        <v>448</v>
      </c>
      <c r="B449" t="s">
        <v>571</v>
      </c>
      <c r="C449" t="s">
        <v>92</v>
      </c>
      <c r="D449">
        <v>19</v>
      </c>
      <c r="E449" t="s">
        <v>123</v>
      </c>
      <c r="F449">
        <v>31</v>
      </c>
      <c r="G449">
        <v>0</v>
      </c>
      <c r="H449">
        <v>15.1</v>
      </c>
      <c r="I449">
        <v>2.5</v>
      </c>
      <c r="J449">
        <v>5.7</v>
      </c>
      <c r="K449">
        <v>0.42699999999999999</v>
      </c>
      <c r="L449">
        <v>1.4</v>
      </c>
      <c r="M449">
        <v>2.9</v>
      </c>
      <c r="N449">
        <v>0.46700000000000003</v>
      </c>
      <c r="O449">
        <v>1.1000000000000001</v>
      </c>
      <c r="P449">
        <v>2.8</v>
      </c>
      <c r="Q449">
        <v>0.38600000000000001</v>
      </c>
      <c r="R449">
        <v>0.54500000000000004</v>
      </c>
      <c r="S449">
        <v>0.1</v>
      </c>
      <c r="T449">
        <v>0.1</v>
      </c>
      <c r="U449">
        <v>0.75</v>
      </c>
      <c r="V449">
        <v>0.5</v>
      </c>
      <c r="W449">
        <v>1</v>
      </c>
      <c r="X449">
        <v>1.5</v>
      </c>
      <c r="Y449">
        <v>1.1000000000000001</v>
      </c>
      <c r="Z449">
        <v>0.1</v>
      </c>
      <c r="AA449">
        <v>0.2</v>
      </c>
      <c r="AB449">
        <v>0.9</v>
      </c>
      <c r="AC449">
        <v>1.1000000000000001</v>
      </c>
      <c r="AD449">
        <v>6.4</v>
      </c>
    </row>
    <row r="450" spans="1:30" ht="15.75" customHeight="1" x14ac:dyDescent="0.2">
      <c r="A450">
        <v>449</v>
      </c>
      <c r="B450" t="s">
        <v>572</v>
      </c>
      <c r="C450" t="s">
        <v>103</v>
      </c>
      <c r="D450">
        <v>21</v>
      </c>
      <c r="E450" t="s">
        <v>127</v>
      </c>
      <c r="F450">
        <v>5</v>
      </c>
      <c r="G450">
        <v>0</v>
      </c>
      <c r="H450">
        <v>4.8</v>
      </c>
      <c r="I450">
        <v>0.6</v>
      </c>
      <c r="J450">
        <v>2.6</v>
      </c>
      <c r="K450">
        <v>0.23100000000000001</v>
      </c>
      <c r="L450">
        <v>0.6</v>
      </c>
      <c r="M450">
        <v>2</v>
      </c>
      <c r="N450">
        <v>0.3</v>
      </c>
      <c r="O450">
        <v>0</v>
      </c>
      <c r="P450">
        <v>0.6</v>
      </c>
      <c r="Q450">
        <v>0</v>
      </c>
      <c r="R450">
        <v>0.34599999999999997</v>
      </c>
      <c r="S450">
        <v>0.4</v>
      </c>
      <c r="T450">
        <v>0.4</v>
      </c>
      <c r="U450">
        <v>1</v>
      </c>
      <c r="V450">
        <v>0</v>
      </c>
      <c r="W450">
        <v>0</v>
      </c>
      <c r="X450">
        <v>0</v>
      </c>
      <c r="Y450">
        <v>1.2</v>
      </c>
      <c r="Z450">
        <v>0.8</v>
      </c>
      <c r="AA450">
        <v>0</v>
      </c>
      <c r="AB450">
        <v>0.4</v>
      </c>
      <c r="AC450">
        <v>0.2</v>
      </c>
      <c r="AD450">
        <v>2.2000000000000002</v>
      </c>
    </row>
    <row r="451" spans="1:30" ht="15.75" customHeight="1" x14ac:dyDescent="0.2">
      <c r="A451">
        <v>450</v>
      </c>
      <c r="B451" t="s">
        <v>573</v>
      </c>
      <c r="C451" t="s">
        <v>84</v>
      </c>
      <c r="D451">
        <v>20</v>
      </c>
      <c r="E451" t="s">
        <v>133</v>
      </c>
      <c r="F451">
        <v>48</v>
      </c>
      <c r="G451">
        <v>47</v>
      </c>
      <c r="H451">
        <v>29.5</v>
      </c>
      <c r="I451">
        <v>4.5</v>
      </c>
      <c r="J451">
        <v>10.199999999999999</v>
      </c>
      <c r="K451">
        <v>0.44400000000000001</v>
      </c>
      <c r="L451">
        <v>1</v>
      </c>
      <c r="M451">
        <v>2.8</v>
      </c>
      <c r="N451">
        <v>0.373</v>
      </c>
      <c r="O451">
        <v>3.5</v>
      </c>
      <c r="P451">
        <v>7.4</v>
      </c>
      <c r="Q451">
        <v>0.47</v>
      </c>
      <c r="R451">
        <v>0.495</v>
      </c>
      <c r="S451">
        <v>1.6</v>
      </c>
      <c r="T451">
        <v>2</v>
      </c>
      <c r="U451">
        <v>0.79200000000000004</v>
      </c>
      <c r="V451">
        <v>1.8</v>
      </c>
      <c r="W451">
        <v>4.2</v>
      </c>
      <c r="X451">
        <v>5.9</v>
      </c>
      <c r="Y451">
        <v>3.8</v>
      </c>
      <c r="Z451">
        <v>0.7</v>
      </c>
      <c r="AA451">
        <v>0.5</v>
      </c>
      <c r="AB451">
        <v>2</v>
      </c>
      <c r="AC451">
        <v>2.4</v>
      </c>
      <c r="AD451">
        <v>11.7</v>
      </c>
    </row>
    <row r="452" spans="1:30" ht="15.75" customHeight="1" x14ac:dyDescent="0.2">
      <c r="A452">
        <v>451</v>
      </c>
      <c r="B452" t="s">
        <v>574</v>
      </c>
      <c r="C452" t="s">
        <v>92</v>
      </c>
      <c r="D452">
        <v>21</v>
      </c>
      <c r="E452" t="s">
        <v>127</v>
      </c>
      <c r="F452">
        <v>28</v>
      </c>
      <c r="G452">
        <v>0</v>
      </c>
      <c r="H452">
        <v>10.3</v>
      </c>
      <c r="I452">
        <v>1.3</v>
      </c>
      <c r="J452">
        <v>3.3</v>
      </c>
      <c r="K452">
        <v>0.38500000000000001</v>
      </c>
      <c r="L452">
        <v>0.3</v>
      </c>
      <c r="M452">
        <v>1</v>
      </c>
      <c r="N452">
        <v>0.24099999999999999</v>
      </c>
      <c r="O452">
        <v>1</v>
      </c>
      <c r="P452">
        <v>2.2000000000000002</v>
      </c>
      <c r="Q452">
        <v>0.45200000000000001</v>
      </c>
      <c r="R452">
        <v>0.42299999999999999</v>
      </c>
      <c r="S452">
        <v>0.8</v>
      </c>
      <c r="T452">
        <v>1</v>
      </c>
      <c r="U452">
        <v>0.77800000000000002</v>
      </c>
      <c r="V452">
        <v>0.7</v>
      </c>
      <c r="W452">
        <v>0.9</v>
      </c>
      <c r="X452">
        <v>1.5</v>
      </c>
      <c r="Y452">
        <v>0.9</v>
      </c>
      <c r="Z452">
        <v>0.6</v>
      </c>
      <c r="AA452">
        <v>0.4</v>
      </c>
      <c r="AB452">
        <v>0.8</v>
      </c>
      <c r="AC452">
        <v>1.5</v>
      </c>
      <c r="AD452">
        <v>3.5</v>
      </c>
    </row>
    <row r="453" spans="1:30" ht="15.75" customHeight="1" x14ac:dyDescent="0.2">
      <c r="A453">
        <v>452</v>
      </c>
      <c r="B453" t="s">
        <v>575</v>
      </c>
      <c r="C453" t="s">
        <v>84</v>
      </c>
      <c r="D453">
        <v>26</v>
      </c>
      <c r="E453" t="s">
        <v>131</v>
      </c>
      <c r="F453">
        <v>18</v>
      </c>
      <c r="G453">
        <v>1</v>
      </c>
      <c r="H453">
        <v>6.4</v>
      </c>
      <c r="I453">
        <v>1.1000000000000001</v>
      </c>
      <c r="J453">
        <v>2.2999999999999998</v>
      </c>
      <c r="K453">
        <v>0.46300000000000002</v>
      </c>
      <c r="L453">
        <v>0.1</v>
      </c>
      <c r="M453">
        <v>0.4</v>
      </c>
      <c r="N453">
        <v>0.28599999999999998</v>
      </c>
      <c r="O453">
        <v>0.9</v>
      </c>
      <c r="P453">
        <v>1.9</v>
      </c>
      <c r="Q453">
        <v>0.5</v>
      </c>
      <c r="R453">
        <v>0.48799999999999999</v>
      </c>
      <c r="S453">
        <v>0.4</v>
      </c>
      <c r="T453">
        <v>0.6</v>
      </c>
      <c r="U453">
        <v>0.72699999999999998</v>
      </c>
      <c r="V453">
        <v>0.6</v>
      </c>
      <c r="W453">
        <v>1</v>
      </c>
      <c r="X453">
        <v>1.6</v>
      </c>
      <c r="Y453">
        <v>0.4</v>
      </c>
      <c r="Z453">
        <v>0.3</v>
      </c>
      <c r="AA453">
        <v>0.3</v>
      </c>
      <c r="AB453">
        <v>0.5</v>
      </c>
      <c r="AC453">
        <v>0.7</v>
      </c>
      <c r="AD453">
        <v>2.7</v>
      </c>
    </row>
    <row r="454" spans="1:30" ht="15.75" customHeight="1" x14ac:dyDescent="0.2">
      <c r="A454">
        <v>453</v>
      </c>
      <c r="B454" t="s">
        <v>576</v>
      </c>
      <c r="C454" t="s">
        <v>84</v>
      </c>
      <c r="D454">
        <v>22</v>
      </c>
      <c r="E454" t="s">
        <v>159</v>
      </c>
      <c r="F454">
        <v>35</v>
      </c>
      <c r="G454">
        <v>34</v>
      </c>
      <c r="H454">
        <v>30.6</v>
      </c>
      <c r="I454">
        <v>4.0999999999999996</v>
      </c>
      <c r="J454">
        <v>8.6</v>
      </c>
      <c r="K454">
        <v>0.47</v>
      </c>
      <c r="L454">
        <v>1.4</v>
      </c>
      <c r="M454">
        <v>3.7</v>
      </c>
      <c r="N454">
        <v>0.374</v>
      </c>
      <c r="O454">
        <v>2.7</v>
      </c>
      <c r="P454">
        <v>4.9000000000000004</v>
      </c>
      <c r="Q454">
        <v>0.54400000000000004</v>
      </c>
      <c r="R454">
        <v>0.55100000000000005</v>
      </c>
      <c r="S454">
        <v>1.5</v>
      </c>
      <c r="T454">
        <v>2</v>
      </c>
      <c r="U454">
        <v>0.746</v>
      </c>
      <c r="V454">
        <v>1.8</v>
      </c>
      <c r="W454">
        <v>5</v>
      </c>
      <c r="X454">
        <v>6.8</v>
      </c>
      <c r="Y454">
        <v>1.7</v>
      </c>
      <c r="Z454">
        <v>0.4</v>
      </c>
      <c r="AA454">
        <v>0.8</v>
      </c>
      <c r="AB454">
        <v>1.5</v>
      </c>
      <c r="AC454">
        <v>2.5</v>
      </c>
      <c r="AD454">
        <v>11</v>
      </c>
    </row>
    <row r="455" spans="1:30" ht="15.75" customHeight="1" x14ac:dyDescent="0.2">
      <c r="A455">
        <v>454</v>
      </c>
      <c r="B455" t="s">
        <v>577</v>
      </c>
      <c r="C455" t="s">
        <v>112</v>
      </c>
      <c r="D455">
        <v>21</v>
      </c>
      <c r="E455" t="s">
        <v>170</v>
      </c>
      <c r="F455">
        <v>33</v>
      </c>
      <c r="G455">
        <v>0</v>
      </c>
      <c r="H455">
        <v>13.9</v>
      </c>
      <c r="I455">
        <v>2.2000000000000002</v>
      </c>
      <c r="J455">
        <v>5.6</v>
      </c>
      <c r="K455">
        <v>0.38400000000000001</v>
      </c>
      <c r="L455">
        <v>1.1000000000000001</v>
      </c>
      <c r="M455">
        <v>3.5</v>
      </c>
      <c r="N455">
        <v>0.32200000000000001</v>
      </c>
      <c r="O455">
        <v>1</v>
      </c>
      <c r="P455">
        <v>2.1</v>
      </c>
      <c r="Q455">
        <v>0.48599999999999999</v>
      </c>
      <c r="R455">
        <v>0.48399999999999999</v>
      </c>
      <c r="S455">
        <v>0.5</v>
      </c>
      <c r="T455">
        <v>0.7</v>
      </c>
      <c r="U455">
        <v>0.69599999999999995</v>
      </c>
      <c r="V455">
        <v>0.1</v>
      </c>
      <c r="W455">
        <v>1.4</v>
      </c>
      <c r="X455">
        <v>1.5</v>
      </c>
      <c r="Y455">
        <v>1.1000000000000001</v>
      </c>
      <c r="Z455">
        <v>0.5</v>
      </c>
      <c r="AA455">
        <v>0.2</v>
      </c>
      <c r="AB455">
        <v>0.5</v>
      </c>
      <c r="AC455">
        <v>1.4</v>
      </c>
      <c r="AD455">
        <v>5.9</v>
      </c>
    </row>
    <row r="456" spans="1:30" ht="15.75" customHeight="1" x14ac:dyDescent="0.2">
      <c r="A456">
        <v>455</v>
      </c>
      <c r="B456" t="s">
        <v>578</v>
      </c>
      <c r="C456" t="s">
        <v>112</v>
      </c>
      <c r="D456">
        <v>27</v>
      </c>
      <c r="E456" t="s">
        <v>101</v>
      </c>
      <c r="F456">
        <v>45</v>
      </c>
      <c r="G456">
        <v>45</v>
      </c>
      <c r="H456">
        <v>33.1</v>
      </c>
      <c r="I456">
        <v>4.5</v>
      </c>
      <c r="J456">
        <v>11.2</v>
      </c>
      <c r="K456">
        <v>0.40200000000000002</v>
      </c>
      <c r="L456">
        <v>2.5</v>
      </c>
      <c r="M456">
        <v>7.4</v>
      </c>
      <c r="N456">
        <v>0.33400000000000002</v>
      </c>
      <c r="O456">
        <v>2</v>
      </c>
      <c r="P456">
        <v>3.8</v>
      </c>
      <c r="Q456">
        <v>0.53500000000000003</v>
      </c>
      <c r="R456">
        <v>0.51300000000000001</v>
      </c>
      <c r="S456">
        <v>1.1000000000000001</v>
      </c>
      <c r="T456">
        <v>1.3</v>
      </c>
      <c r="U456">
        <v>0.81699999999999995</v>
      </c>
      <c r="V456">
        <v>0.8</v>
      </c>
      <c r="W456">
        <v>4.2</v>
      </c>
      <c r="X456">
        <v>5</v>
      </c>
      <c r="Y456">
        <v>3.7</v>
      </c>
      <c r="Z456">
        <v>0.9</v>
      </c>
      <c r="AA456">
        <v>0.5</v>
      </c>
      <c r="AB456">
        <v>1.6</v>
      </c>
      <c r="AC456">
        <v>2.8</v>
      </c>
      <c r="AD456">
        <v>12.6</v>
      </c>
    </row>
    <row r="457" spans="1:30" ht="15.75" customHeight="1" x14ac:dyDescent="0.2">
      <c r="A457">
        <v>456</v>
      </c>
      <c r="B457" t="s">
        <v>579</v>
      </c>
      <c r="C457" t="s">
        <v>92</v>
      </c>
      <c r="D457">
        <v>22</v>
      </c>
      <c r="E457" t="s">
        <v>110</v>
      </c>
      <c r="F457">
        <v>44</v>
      </c>
      <c r="G457">
        <v>44</v>
      </c>
      <c r="H457">
        <v>26.5</v>
      </c>
      <c r="I457">
        <v>4.4000000000000004</v>
      </c>
      <c r="J457">
        <v>9.8000000000000007</v>
      </c>
      <c r="K457">
        <v>0.44900000000000001</v>
      </c>
      <c r="L457">
        <v>2</v>
      </c>
      <c r="M457">
        <v>5.2</v>
      </c>
      <c r="N457">
        <v>0.38300000000000001</v>
      </c>
      <c r="O457">
        <v>2.4</v>
      </c>
      <c r="P457">
        <v>4.7</v>
      </c>
      <c r="Q457">
        <v>0.52200000000000002</v>
      </c>
      <c r="R457">
        <v>0.55000000000000004</v>
      </c>
      <c r="S457">
        <v>1.5</v>
      </c>
      <c r="T457">
        <v>2</v>
      </c>
      <c r="U457">
        <v>0.77300000000000002</v>
      </c>
      <c r="V457">
        <v>0.7</v>
      </c>
      <c r="W457">
        <v>2.5</v>
      </c>
      <c r="X457">
        <v>3.2</v>
      </c>
      <c r="Y457">
        <v>2.4</v>
      </c>
      <c r="Z457">
        <v>1.4</v>
      </c>
      <c r="AA457">
        <v>0.6</v>
      </c>
      <c r="AB457">
        <v>1.9</v>
      </c>
      <c r="AC457">
        <v>2.9</v>
      </c>
      <c r="AD457">
        <v>12.3</v>
      </c>
    </row>
    <row r="458" spans="1:30" ht="15.75" customHeight="1" x14ac:dyDescent="0.2">
      <c r="A458">
        <v>457</v>
      </c>
      <c r="B458" t="s">
        <v>580</v>
      </c>
      <c r="C458" t="s">
        <v>112</v>
      </c>
      <c r="D458">
        <v>24</v>
      </c>
      <c r="E458" t="s">
        <v>90</v>
      </c>
      <c r="F458">
        <v>9</v>
      </c>
      <c r="G458">
        <v>0</v>
      </c>
      <c r="H458">
        <v>4.9000000000000004</v>
      </c>
      <c r="I458">
        <v>1</v>
      </c>
      <c r="J458">
        <v>2.2999999999999998</v>
      </c>
      <c r="K458">
        <v>0.42899999999999999</v>
      </c>
      <c r="L458">
        <v>0.6</v>
      </c>
      <c r="M458">
        <v>1.7</v>
      </c>
      <c r="N458">
        <v>0.33300000000000002</v>
      </c>
      <c r="O458">
        <v>0.4</v>
      </c>
      <c r="P458">
        <v>0.7</v>
      </c>
      <c r="Q458">
        <v>0.66700000000000004</v>
      </c>
      <c r="R458">
        <v>0.54800000000000004</v>
      </c>
      <c r="S458">
        <v>0</v>
      </c>
      <c r="T458">
        <v>0</v>
      </c>
      <c r="V458">
        <v>0.1</v>
      </c>
      <c r="W458">
        <v>0.1</v>
      </c>
      <c r="X458">
        <v>0.2</v>
      </c>
      <c r="Y458">
        <v>0.3</v>
      </c>
      <c r="Z458">
        <v>0.1</v>
      </c>
      <c r="AA458">
        <v>0.1</v>
      </c>
      <c r="AB458">
        <v>0.3</v>
      </c>
      <c r="AC458">
        <v>0.2</v>
      </c>
      <c r="AD458">
        <v>2.6</v>
      </c>
    </row>
    <row r="459" spans="1:30" ht="15.75" customHeight="1" x14ac:dyDescent="0.2">
      <c r="A459">
        <v>458</v>
      </c>
      <c r="B459" t="s">
        <v>581</v>
      </c>
      <c r="C459" t="s">
        <v>112</v>
      </c>
      <c r="D459">
        <v>28</v>
      </c>
      <c r="E459" t="s">
        <v>178</v>
      </c>
      <c r="F459">
        <v>44</v>
      </c>
      <c r="G459">
        <v>9</v>
      </c>
      <c r="H459">
        <v>18.2</v>
      </c>
      <c r="I459">
        <v>1.9</v>
      </c>
      <c r="J459">
        <v>3.9</v>
      </c>
      <c r="K459">
        <v>0.47699999999999998</v>
      </c>
      <c r="L459">
        <v>0.4</v>
      </c>
      <c r="M459">
        <v>1.5</v>
      </c>
      <c r="N459">
        <v>0.29199999999999998</v>
      </c>
      <c r="O459">
        <v>1.4</v>
      </c>
      <c r="P459">
        <v>2.4</v>
      </c>
      <c r="Q459">
        <v>0.58899999999999997</v>
      </c>
      <c r="R459">
        <v>0.53200000000000003</v>
      </c>
      <c r="S459">
        <v>0.5</v>
      </c>
      <c r="T459">
        <v>0.6</v>
      </c>
      <c r="U459">
        <v>0.71399999999999997</v>
      </c>
      <c r="V459">
        <v>1</v>
      </c>
      <c r="W459">
        <v>2.4</v>
      </c>
      <c r="X459">
        <v>3.3</v>
      </c>
      <c r="Y459">
        <v>1.1000000000000001</v>
      </c>
      <c r="Z459">
        <v>0.7</v>
      </c>
      <c r="AA459">
        <v>0.2</v>
      </c>
      <c r="AB459">
        <v>0.5</v>
      </c>
      <c r="AC459">
        <v>2.4</v>
      </c>
      <c r="AD459">
        <v>4.5999999999999996</v>
      </c>
    </row>
    <row r="460" spans="1:30" ht="15.75" customHeight="1" x14ac:dyDescent="0.2">
      <c r="A460">
        <v>459</v>
      </c>
      <c r="B460" t="s">
        <v>582</v>
      </c>
      <c r="C460" t="s">
        <v>84</v>
      </c>
      <c r="D460">
        <v>25</v>
      </c>
      <c r="E460" t="s">
        <v>131</v>
      </c>
      <c r="F460">
        <v>45</v>
      </c>
      <c r="G460">
        <v>45</v>
      </c>
      <c r="H460">
        <v>35.799999999999997</v>
      </c>
      <c r="I460">
        <v>9.1</v>
      </c>
      <c r="J460">
        <v>19.2</v>
      </c>
      <c r="K460">
        <v>0.47299999999999998</v>
      </c>
      <c r="L460">
        <v>3</v>
      </c>
      <c r="M460">
        <v>8.1999999999999993</v>
      </c>
      <c r="N460">
        <v>0.36299999999999999</v>
      </c>
      <c r="O460">
        <v>6.1</v>
      </c>
      <c r="P460">
        <v>11</v>
      </c>
      <c r="Q460">
        <v>0.55600000000000005</v>
      </c>
      <c r="R460">
        <v>0.55100000000000005</v>
      </c>
      <c r="S460">
        <v>5.8</v>
      </c>
      <c r="T460">
        <v>7.1</v>
      </c>
      <c r="U460">
        <v>0.81299999999999994</v>
      </c>
      <c r="V460">
        <v>0.9</v>
      </c>
      <c r="W460">
        <v>7.6</v>
      </c>
      <c r="X460">
        <v>8.4</v>
      </c>
      <c r="Y460">
        <v>4.5</v>
      </c>
      <c r="Z460">
        <v>1</v>
      </c>
      <c r="AA460">
        <v>0.6</v>
      </c>
      <c r="AB460">
        <v>2.6</v>
      </c>
      <c r="AC460">
        <v>2</v>
      </c>
      <c r="AD460">
        <v>26.9</v>
      </c>
    </row>
    <row r="461" spans="1:30" ht="15.75" customHeight="1" x14ac:dyDescent="0.2">
      <c r="A461">
        <v>460</v>
      </c>
      <c r="B461" t="s">
        <v>583</v>
      </c>
      <c r="C461" t="s">
        <v>84</v>
      </c>
      <c r="D461">
        <v>24</v>
      </c>
      <c r="E461" t="s">
        <v>153</v>
      </c>
      <c r="F461">
        <v>17</v>
      </c>
      <c r="G461">
        <v>0</v>
      </c>
      <c r="H461">
        <v>7.5</v>
      </c>
      <c r="I461">
        <v>0.8</v>
      </c>
      <c r="J461">
        <v>1.5</v>
      </c>
      <c r="K461">
        <v>0.53800000000000003</v>
      </c>
      <c r="L461">
        <v>0.1</v>
      </c>
      <c r="M461">
        <v>0.4</v>
      </c>
      <c r="N461">
        <v>0.14299999999999999</v>
      </c>
      <c r="O461">
        <v>0.8</v>
      </c>
      <c r="P461">
        <v>1.1000000000000001</v>
      </c>
      <c r="Q461">
        <v>0.68400000000000005</v>
      </c>
      <c r="R461">
        <v>0.55800000000000005</v>
      </c>
      <c r="S461">
        <v>0.1</v>
      </c>
      <c r="T461">
        <v>0.1</v>
      </c>
      <c r="U461">
        <v>1</v>
      </c>
      <c r="V461">
        <v>0.8</v>
      </c>
      <c r="W461">
        <v>0.8</v>
      </c>
      <c r="X461">
        <v>1.5</v>
      </c>
      <c r="Y461">
        <v>0.4</v>
      </c>
      <c r="Z461">
        <v>0.2</v>
      </c>
      <c r="AA461">
        <v>0.1</v>
      </c>
      <c r="AB461">
        <v>0.4</v>
      </c>
      <c r="AC461">
        <v>0.8</v>
      </c>
      <c r="AD461">
        <v>1.8</v>
      </c>
    </row>
    <row r="462" spans="1:30" ht="15.75" customHeight="1" x14ac:dyDescent="0.2">
      <c r="A462">
        <v>461</v>
      </c>
      <c r="B462" t="s">
        <v>584</v>
      </c>
      <c r="C462" t="s">
        <v>92</v>
      </c>
      <c r="D462">
        <v>37</v>
      </c>
      <c r="E462" t="s">
        <v>88</v>
      </c>
      <c r="F462">
        <v>13</v>
      </c>
      <c r="G462">
        <v>0</v>
      </c>
      <c r="H462">
        <v>3.8</v>
      </c>
      <c r="I462">
        <v>0.5</v>
      </c>
      <c r="J462">
        <v>1.2</v>
      </c>
      <c r="K462">
        <v>0.4</v>
      </c>
      <c r="L462">
        <v>0.2</v>
      </c>
      <c r="M462">
        <v>0.5</v>
      </c>
      <c r="N462">
        <v>0.33300000000000002</v>
      </c>
      <c r="O462">
        <v>0.3</v>
      </c>
      <c r="P462">
        <v>0.7</v>
      </c>
      <c r="Q462">
        <v>0.44400000000000001</v>
      </c>
      <c r="R462">
        <v>0.46700000000000003</v>
      </c>
      <c r="S462">
        <v>0.3</v>
      </c>
      <c r="T462">
        <v>0.3</v>
      </c>
      <c r="U462">
        <v>1</v>
      </c>
      <c r="V462">
        <v>0.3</v>
      </c>
      <c r="W462">
        <v>0.5</v>
      </c>
      <c r="X462">
        <v>0.8</v>
      </c>
      <c r="Y462">
        <v>0.5</v>
      </c>
      <c r="Z462">
        <v>0.2</v>
      </c>
      <c r="AA462">
        <v>0</v>
      </c>
      <c r="AB462">
        <v>0.2</v>
      </c>
      <c r="AC462">
        <v>0.3</v>
      </c>
      <c r="AD462">
        <v>1.4</v>
      </c>
    </row>
    <row r="463" spans="1:30" ht="15.75" customHeight="1" x14ac:dyDescent="0.2">
      <c r="A463">
        <v>462</v>
      </c>
      <c r="B463" t="s">
        <v>585</v>
      </c>
      <c r="C463" t="s">
        <v>92</v>
      </c>
      <c r="D463">
        <v>21</v>
      </c>
      <c r="E463" t="s">
        <v>153</v>
      </c>
      <c r="F463">
        <v>32</v>
      </c>
      <c r="G463">
        <v>1</v>
      </c>
      <c r="H463">
        <v>9.6999999999999993</v>
      </c>
      <c r="I463">
        <v>0.8</v>
      </c>
      <c r="J463">
        <v>2.1</v>
      </c>
      <c r="K463">
        <v>0.373</v>
      </c>
      <c r="L463">
        <v>0.3</v>
      </c>
      <c r="M463">
        <v>1.2</v>
      </c>
      <c r="N463">
        <v>0.21099999999999999</v>
      </c>
      <c r="O463">
        <v>0.5</v>
      </c>
      <c r="P463">
        <v>0.9</v>
      </c>
      <c r="Q463">
        <v>0.58599999999999997</v>
      </c>
      <c r="R463">
        <v>0.433</v>
      </c>
      <c r="S463">
        <v>0.5</v>
      </c>
      <c r="T463">
        <v>0.7</v>
      </c>
      <c r="U463">
        <v>0.72699999999999998</v>
      </c>
      <c r="V463">
        <v>0.3</v>
      </c>
      <c r="W463">
        <v>1.3</v>
      </c>
      <c r="X463">
        <v>1.6</v>
      </c>
      <c r="Y463">
        <v>1.2</v>
      </c>
      <c r="Z463">
        <v>0.3</v>
      </c>
      <c r="AA463">
        <v>0.3</v>
      </c>
      <c r="AB463">
        <v>0.5</v>
      </c>
      <c r="AC463">
        <v>1.2</v>
      </c>
      <c r="AD463">
        <v>2.2999999999999998</v>
      </c>
    </row>
    <row r="464" spans="1:30" ht="15.75" customHeight="1" x14ac:dyDescent="0.2">
      <c r="A464">
        <v>463</v>
      </c>
      <c r="B464" t="s">
        <v>586</v>
      </c>
      <c r="C464" t="s">
        <v>29</v>
      </c>
      <c r="D464">
        <v>31</v>
      </c>
      <c r="E464" t="s">
        <v>88</v>
      </c>
      <c r="F464">
        <v>36</v>
      </c>
      <c r="G464">
        <v>1</v>
      </c>
      <c r="H464">
        <v>17.3</v>
      </c>
      <c r="I464">
        <v>2.6</v>
      </c>
      <c r="J464">
        <v>4.9000000000000004</v>
      </c>
      <c r="K464">
        <v>0.53400000000000003</v>
      </c>
      <c r="L464">
        <v>0.4</v>
      </c>
      <c r="M464">
        <v>1</v>
      </c>
      <c r="N464">
        <v>0.40500000000000003</v>
      </c>
      <c r="O464">
        <v>2.2000000000000002</v>
      </c>
      <c r="P464">
        <v>3.9</v>
      </c>
      <c r="Q464">
        <v>0.56699999999999995</v>
      </c>
      <c r="R464">
        <v>0.57599999999999996</v>
      </c>
      <c r="S464">
        <v>0.8</v>
      </c>
      <c r="T464">
        <v>1.1000000000000001</v>
      </c>
      <c r="U464">
        <v>0.71799999999999997</v>
      </c>
      <c r="V464">
        <v>1.6</v>
      </c>
      <c r="W464">
        <v>2.1</v>
      </c>
      <c r="X464">
        <v>3.6</v>
      </c>
      <c r="Y464">
        <v>1</v>
      </c>
      <c r="Z464">
        <v>0.5</v>
      </c>
      <c r="AA464">
        <v>0.9</v>
      </c>
      <c r="AB464">
        <v>0.7</v>
      </c>
      <c r="AC464">
        <v>2.4</v>
      </c>
      <c r="AD464">
        <v>6.5</v>
      </c>
    </row>
    <row r="465" spans="1:30" ht="15.75" customHeight="1" x14ac:dyDescent="0.2">
      <c r="A465">
        <v>464</v>
      </c>
      <c r="B465" t="s">
        <v>587</v>
      </c>
      <c r="C465" t="s">
        <v>92</v>
      </c>
      <c r="D465">
        <v>22</v>
      </c>
      <c r="E465" t="s">
        <v>172</v>
      </c>
      <c r="F465">
        <v>38</v>
      </c>
      <c r="G465">
        <v>23</v>
      </c>
      <c r="H465">
        <v>28.9</v>
      </c>
      <c r="I465">
        <v>7.7</v>
      </c>
      <c r="J465">
        <v>17.100000000000001</v>
      </c>
      <c r="K465">
        <v>0.44900000000000001</v>
      </c>
      <c r="L465">
        <v>1.9</v>
      </c>
      <c r="M465">
        <v>5.4</v>
      </c>
      <c r="N465">
        <v>0.35799999999999998</v>
      </c>
      <c r="O465">
        <v>5.8</v>
      </c>
      <c r="P465">
        <v>11.7</v>
      </c>
      <c r="Q465">
        <v>0.49099999999999999</v>
      </c>
      <c r="R465">
        <v>0.505</v>
      </c>
      <c r="S465">
        <v>3.9</v>
      </c>
      <c r="T465">
        <v>4.7</v>
      </c>
      <c r="U465">
        <v>0.82699999999999996</v>
      </c>
      <c r="V465">
        <v>0.3</v>
      </c>
      <c r="W465">
        <v>2.4</v>
      </c>
      <c r="X465">
        <v>2.7</v>
      </c>
      <c r="Y465">
        <v>2.4</v>
      </c>
      <c r="Z465">
        <v>0.6</v>
      </c>
      <c r="AA465">
        <v>0.3</v>
      </c>
      <c r="AB465">
        <v>1.8</v>
      </c>
      <c r="AC465">
        <v>1.9</v>
      </c>
      <c r="AD465">
        <v>21.2</v>
      </c>
    </row>
    <row r="466" spans="1:30" ht="15.75" customHeight="1" x14ac:dyDescent="0.2">
      <c r="A466">
        <v>465</v>
      </c>
      <c r="B466" t="s">
        <v>588</v>
      </c>
      <c r="C466" t="s">
        <v>112</v>
      </c>
      <c r="D466">
        <v>21</v>
      </c>
      <c r="E466" t="s">
        <v>178</v>
      </c>
      <c r="F466">
        <v>28</v>
      </c>
      <c r="G466">
        <v>1</v>
      </c>
      <c r="H466">
        <v>16.399999999999999</v>
      </c>
      <c r="I466">
        <v>2.4</v>
      </c>
      <c r="J466">
        <v>5.0999999999999996</v>
      </c>
      <c r="K466">
        <v>0.47199999999999998</v>
      </c>
      <c r="L466">
        <v>0.2</v>
      </c>
      <c r="M466">
        <v>1.2</v>
      </c>
      <c r="N466">
        <v>0.17599999999999999</v>
      </c>
      <c r="O466">
        <v>2.2000000000000002</v>
      </c>
      <c r="P466">
        <v>3.9</v>
      </c>
      <c r="Q466">
        <v>0.56499999999999995</v>
      </c>
      <c r="R466">
        <v>0.49299999999999999</v>
      </c>
      <c r="S466">
        <v>1.4</v>
      </c>
      <c r="T466">
        <v>1.9</v>
      </c>
      <c r="U466">
        <v>0.70399999999999996</v>
      </c>
      <c r="V466">
        <v>1.1000000000000001</v>
      </c>
      <c r="W466">
        <v>3.3</v>
      </c>
      <c r="X466">
        <v>4.3</v>
      </c>
      <c r="Y466">
        <v>2.1</v>
      </c>
      <c r="Z466">
        <v>1</v>
      </c>
      <c r="AA466">
        <v>0.4</v>
      </c>
      <c r="AB466">
        <v>1.3</v>
      </c>
      <c r="AC466">
        <v>2</v>
      </c>
      <c r="AD466">
        <v>6.4</v>
      </c>
    </row>
    <row r="467" spans="1:30" ht="15.75" customHeight="1" x14ac:dyDescent="0.2">
      <c r="A467">
        <v>466</v>
      </c>
      <c r="B467" t="s">
        <v>589</v>
      </c>
      <c r="C467" t="s">
        <v>112</v>
      </c>
      <c r="D467">
        <v>21</v>
      </c>
      <c r="E467" t="s">
        <v>159</v>
      </c>
      <c r="F467">
        <v>47</v>
      </c>
      <c r="G467">
        <v>24</v>
      </c>
      <c r="H467">
        <v>23.5</v>
      </c>
      <c r="I467">
        <v>3.4</v>
      </c>
      <c r="J467">
        <v>7.2</v>
      </c>
      <c r="K467">
        <v>0.47199999999999998</v>
      </c>
      <c r="L467">
        <v>0.2</v>
      </c>
      <c r="M467">
        <v>1.6</v>
      </c>
      <c r="N467">
        <v>0.14499999999999999</v>
      </c>
      <c r="O467">
        <v>3.2</v>
      </c>
      <c r="P467">
        <v>5.6</v>
      </c>
      <c r="Q467">
        <v>0.56699999999999995</v>
      </c>
      <c r="R467">
        <v>0.48799999999999999</v>
      </c>
      <c r="S467">
        <v>1.2</v>
      </c>
      <c r="T467">
        <v>1.8</v>
      </c>
      <c r="U467">
        <v>0.64700000000000002</v>
      </c>
      <c r="V467">
        <v>2.1</v>
      </c>
      <c r="W467">
        <v>4.5</v>
      </c>
      <c r="X467">
        <v>6.6</v>
      </c>
      <c r="Y467">
        <v>1.9</v>
      </c>
      <c r="Z467">
        <v>0.9</v>
      </c>
      <c r="AA467">
        <v>0.9</v>
      </c>
      <c r="AB467">
        <v>1.3</v>
      </c>
      <c r="AC467">
        <v>2.8</v>
      </c>
      <c r="AD467">
        <v>8.1999999999999993</v>
      </c>
    </row>
    <row r="468" spans="1:30" ht="15.75" customHeight="1" x14ac:dyDescent="0.2">
      <c r="A468">
        <v>467</v>
      </c>
      <c r="B468" t="s">
        <v>590</v>
      </c>
      <c r="C468" t="s">
        <v>112</v>
      </c>
      <c r="D468">
        <v>33</v>
      </c>
      <c r="E468" t="s">
        <v>227</v>
      </c>
      <c r="F468">
        <v>42</v>
      </c>
      <c r="G468">
        <v>42</v>
      </c>
      <c r="H468">
        <v>30.9</v>
      </c>
      <c r="I468">
        <v>6.1</v>
      </c>
      <c r="J468">
        <v>14.5</v>
      </c>
      <c r="K468">
        <v>0.42099999999999999</v>
      </c>
      <c r="L468">
        <v>3.4</v>
      </c>
      <c r="M468">
        <v>8.8000000000000007</v>
      </c>
      <c r="N468">
        <v>0.38500000000000001</v>
      </c>
      <c r="O468">
        <v>2.7</v>
      </c>
      <c r="P468">
        <v>5.7</v>
      </c>
      <c r="Q468">
        <v>0.47699999999999998</v>
      </c>
      <c r="R468">
        <v>0.53900000000000003</v>
      </c>
      <c r="S468">
        <v>1.9</v>
      </c>
      <c r="T468">
        <v>2.1</v>
      </c>
      <c r="U468">
        <v>0.91</v>
      </c>
      <c r="V468">
        <v>0.5</v>
      </c>
      <c r="W468">
        <v>2.9</v>
      </c>
      <c r="X468">
        <v>3.4</v>
      </c>
      <c r="Y468">
        <v>2.4</v>
      </c>
      <c r="Z468">
        <v>0.5</v>
      </c>
      <c r="AA468">
        <v>0.5</v>
      </c>
      <c r="AB468">
        <v>1.7</v>
      </c>
      <c r="AC468">
        <v>2</v>
      </c>
      <c r="AD468">
        <v>17.600000000000001</v>
      </c>
    </row>
    <row r="469" spans="1:30" ht="15.75" customHeight="1" x14ac:dyDescent="0.2">
      <c r="A469">
        <v>468</v>
      </c>
      <c r="B469" t="s">
        <v>591</v>
      </c>
      <c r="C469" t="s">
        <v>84</v>
      </c>
      <c r="D469">
        <v>32</v>
      </c>
      <c r="E469" t="s">
        <v>101</v>
      </c>
      <c r="F469">
        <v>36</v>
      </c>
      <c r="G469">
        <v>0</v>
      </c>
      <c r="H469">
        <v>12.4</v>
      </c>
      <c r="I469">
        <v>1.7</v>
      </c>
      <c r="J469">
        <v>2.6</v>
      </c>
      <c r="K469">
        <v>0.64900000000000002</v>
      </c>
      <c r="L469">
        <v>0</v>
      </c>
      <c r="M469">
        <v>0</v>
      </c>
      <c r="N469">
        <v>0</v>
      </c>
      <c r="O469">
        <v>1.7</v>
      </c>
      <c r="P469">
        <v>2.6</v>
      </c>
      <c r="Q469">
        <v>0.65600000000000003</v>
      </c>
      <c r="R469">
        <v>0.64900000000000002</v>
      </c>
      <c r="S469">
        <v>0.4</v>
      </c>
      <c r="T469">
        <v>1.2</v>
      </c>
      <c r="U469">
        <v>0.31</v>
      </c>
      <c r="V469">
        <v>1.6</v>
      </c>
      <c r="W469">
        <v>2.2999999999999998</v>
      </c>
      <c r="X469">
        <v>3.9</v>
      </c>
      <c r="Y469">
        <v>1.1000000000000001</v>
      </c>
      <c r="Z469">
        <v>0.2</v>
      </c>
      <c r="AA469">
        <v>0.3</v>
      </c>
      <c r="AB469">
        <v>0.6</v>
      </c>
      <c r="AC469">
        <v>1.4</v>
      </c>
      <c r="AD469">
        <v>3.8</v>
      </c>
    </row>
    <row r="470" spans="1:30" ht="15.75" customHeight="1" x14ac:dyDescent="0.2">
      <c r="A470">
        <v>469</v>
      </c>
      <c r="B470" t="s">
        <v>592</v>
      </c>
      <c r="C470" t="s">
        <v>84</v>
      </c>
      <c r="D470">
        <v>21</v>
      </c>
      <c r="E470" t="s">
        <v>123</v>
      </c>
      <c r="F470">
        <v>38</v>
      </c>
      <c r="G470">
        <v>1</v>
      </c>
      <c r="H470">
        <v>14</v>
      </c>
      <c r="I470">
        <v>1.3</v>
      </c>
      <c r="J470">
        <v>3.5</v>
      </c>
      <c r="K470">
        <v>0.35799999999999998</v>
      </c>
      <c r="L470">
        <v>0.5</v>
      </c>
      <c r="M470">
        <v>1.6</v>
      </c>
      <c r="N470">
        <v>0.32200000000000001</v>
      </c>
      <c r="O470">
        <v>0.8</v>
      </c>
      <c r="P470">
        <v>2</v>
      </c>
      <c r="Q470">
        <v>0.38700000000000001</v>
      </c>
      <c r="R470">
        <v>0.42899999999999999</v>
      </c>
      <c r="S470">
        <v>0.2</v>
      </c>
      <c r="T470">
        <v>0.3</v>
      </c>
      <c r="U470">
        <v>0.53800000000000003</v>
      </c>
      <c r="V470">
        <v>1</v>
      </c>
      <c r="W470">
        <v>1.6</v>
      </c>
      <c r="X470">
        <v>2.6</v>
      </c>
      <c r="Y470">
        <v>0.4</v>
      </c>
      <c r="Z470">
        <v>0.2</v>
      </c>
      <c r="AA470">
        <v>0.4</v>
      </c>
      <c r="AB470">
        <v>0.3</v>
      </c>
      <c r="AC470">
        <v>1</v>
      </c>
      <c r="AD470">
        <v>3.2</v>
      </c>
    </row>
    <row r="471" spans="1:30" ht="15.75" customHeight="1" x14ac:dyDescent="0.2">
      <c r="A471">
        <v>470</v>
      </c>
      <c r="B471" t="s">
        <v>593</v>
      </c>
      <c r="C471" t="s">
        <v>112</v>
      </c>
      <c r="D471">
        <v>26</v>
      </c>
      <c r="E471" t="s">
        <v>118</v>
      </c>
      <c r="F471">
        <v>46</v>
      </c>
      <c r="G471">
        <v>15</v>
      </c>
      <c r="H471">
        <v>22.7</v>
      </c>
      <c r="I471">
        <v>2</v>
      </c>
      <c r="J471">
        <v>4.7</v>
      </c>
      <c r="K471">
        <v>0.41899999999999998</v>
      </c>
      <c r="L471">
        <v>1.4</v>
      </c>
      <c r="M471">
        <v>3.7</v>
      </c>
      <c r="N471">
        <v>0.36599999999999999</v>
      </c>
      <c r="O471">
        <v>0.6</v>
      </c>
      <c r="P471">
        <v>1</v>
      </c>
      <c r="Q471">
        <v>0.622</v>
      </c>
      <c r="R471">
        <v>0.56499999999999995</v>
      </c>
      <c r="S471">
        <v>0.3</v>
      </c>
      <c r="T471">
        <v>0.3</v>
      </c>
      <c r="U471">
        <v>0.81299999999999994</v>
      </c>
      <c r="V471">
        <v>0.4</v>
      </c>
      <c r="W471">
        <v>1.5</v>
      </c>
      <c r="X471">
        <v>2</v>
      </c>
      <c r="Y471">
        <v>1.2</v>
      </c>
      <c r="Z471">
        <v>1.5</v>
      </c>
      <c r="AA471">
        <v>0.8</v>
      </c>
      <c r="AB471">
        <v>0.6</v>
      </c>
      <c r="AC471">
        <v>1.4</v>
      </c>
      <c r="AD471">
        <v>5.6</v>
      </c>
    </row>
    <row r="472" spans="1:30" ht="15.75" customHeight="1" x14ac:dyDescent="0.2">
      <c r="A472">
        <v>471</v>
      </c>
      <c r="B472" t="s">
        <v>594</v>
      </c>
      <c r="C472" t="s">
        <v>29</v>
      </c>
      <c r="D472">
        <v>25</v>
      </c>
      <c r="E472" t="s">
        <v>95</v>
      </c>
      <c r="F472">
        <v>34</v>
      </c>
      <c r="G472">
        <v>13</v>
      </c>
      <c r="H472">
        <v>20.6</v>
      </c>
      <c r="I472">
        <v>2.6</v>
      </c>
      <c r="J472">
        <v>6.3</v>
      </c>
      <c r="K472">
        <v>0.40799999999999997</v>
      </c>
      <c r="L472">
        <v>0.4</v>
      </c>
      <c r="M472">
        <v>1.6</v>
      </c>
      <c r="N472">
        <v>0.22600000000000001</v>
      </c>
      <c r="O472">
        <v>2.2000000000000002</v>
      </c>
      <c r="P472">
        <v>4.7</v>
      </c>
      <c r="Q472">
        <v>0.46899999999999997</v>
      </c>
      <c r="R472">
        <v>0.437</v>
      </c>
      <c r="S472">
        <v>0.5</v>
      </c>
      <c r="T472">
        <v>1.3</v>
      </c>
      <c r="U472">
        <v>0.41899999999999998</v>
      </c>
      <c r="V472">
        <v>1.6</v>
      </c>
      <c r="W472">
        <v>3</v>
      </c>
      <c r="X472">
        <v>4.5999999999999996</v>
      </c>
      <c r="Y472">
        <v>1.7</v>
      </c>
      <c r="Z472">
        <v>1.2</v>
      </c>
      <c r="AA472">
        <v>1</v>
      </c>
      <c r="AB472">
        <v>0.9</v>
      </c>
      <c r="AC472">
        <v>1.8</v>
      </c>
      <c r="AD472">
        <v>6</v>
      </c>
    </row>
    <row r="473" spans="1:30" ht="15.75" customHeight="1" x14ac:dyDescent="0.2">
      <c r="A473">
        <v>472</v>
      </c>
      <c r="B473" t="s">
        <v>595</v>
      </c>
      <c r="C473" t="s">
        <v>112</v>
      </c>
      <c r="D473">
        <v>23</v>
      </c>
      <c r="E473" t="s">
        <v>114</v>
      </c>
      <c r="F473">
        <v>3</v>
      </c>
      <c r="G473">
        <v>0</v>
      </c>
      <c r="H473">
        <v>1.3</v>
      </c>
      <c r="I473">
        <v>0</v>
      </c>
      <c r="J473">
        <v>0</v>
      </c>
      <c r="L473">
        <v>0</v>
      </c>
      <c r="M473">
        <v>0</v>
      </c>
      <c r="O473">
        <v>0</v>
      </c>
      <c r="P473">
        <v>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0.3</v>
      </c>
      <c r="Z473">
        <v>0</v>
      </c>
      <c r="AA473">
        <v>0.3</v>
      </c>
      <c r="AB473">
        <v>0</v>
      </c>
      <c r="AC473">
        <v>0</v>
      </c>
      <c r="AD473">
        <v>0</v>
      </c>
    </row>
    <row r="474" spans="1:30" ht="15.75" customHeight="1" x14ac:dyDescent="0.2">
      <c r="A474">
        <v>473</v>
      </c>
      <c r="B474" t="s">
        <v>596</v>
      </c>
      <c r="C474" t="s">
        <v>84</v>
      </c>
      <c r="D474">
        <v>25</v>
      </c>
      <c r="E474" t="s">
        <v>186</v>
      </c>
      <c r="F474">
        <v>48</v>
      </c>
      <c r="G474">
        <v>28</v>
      </c>
      <c r="H474">
        <v>23.2</v>
      </c>
      <c r="I474">
        <v>4.5</v>
      </c>
      <c r="J474">
        <v>7.8</v>
      </c>
      <c r="K474">
        <v>0.57499999999999996</v>
      </c>
      <c r="L474">
        <v>1.3</v>
      </c>
      <c r="M474">
        <v>3.2</v>
      </c>
      <c r="N474">
        <v>0.39</v>
      </c>
      <c r="O474">
        <v>3.2</v>
      </c>
      <c r="P474">
        <v>4.5</v>
      </c>
      <c r="Q474">
        <v>0.70599999999999996</v>
      </c>
      <c r="R474">
        <v>0.65600000000000003</v>
      </c>
      <c r="S474">
        <v>1.1000000000000001</v>
      </c>
      <c r="T474">
        <v>1.4</v>
      </c>
      <c r="U474">
        <v>0.76100000000000001</v>
      </c>
      <c r="V474">
        <v>1.1000000000000001</v>
      </c>
      <c r="W474">
        <v>2.9</v>
      </c>
      <c r="X474">
        <v>4</v>
      </c>
      <c r="Y474">
        <v>1.6</v>
      </c>
      <c r="Z474">
        <v>0.5</v>
      </c>
      <c r="AA474">
        <v>0.5</v>
      </c>
      <c r="AB474">
        <v>0.8</v>
      </c>
      <c r="AC474">
        <v>2</v>
      </c>
      <c r="AD474">
        <v>11.2</v>
      </c>
    </row>
    <row r="475" spans="1:30" ht="15.75" customHeight="1" x14ac:dyDescent="0.2">
      <c r="A475">
        <v>474</v>
      </c>
      <c r="B475" t="s">
        <v>597</v>
      </c>
      <c r="C475" t="s">
        <v>112</v>
      </c>
      <c r="D475">
        <v>30</v>
      </c>
      <c r="E475" t="s">
        <v>135</v>
      </c>
      <c r="F475">
        <v>11</v>
      </c>
      <c r="G475">
        <v>0</v>
      </c>
      <c r="H475">
        <v>4.8</v>
      </c>
      <c r="I475">
        <v>0.3</v>
      </c>
      <c r="J475">
        <v>1.1000000000000001</v>
      </c>
      <c r="K475">
        <v>0.25</v>
      </c>
      <c r="L475">
        <v>0.1</v>
      </c>
      <c r="M475">
        <v>0.4</v>
      </c>
      <c r="N475">
        <v>0.25</v>
      </c>
      <c r="O475">
        <v>0.2</v>
      </c>
      <c r="P475">
        <v>0.7</v>
      </c>
      <c r="Q475">
        <v>0.25</v>
      </c>
      <c r="R475">
        <v>0.29199999999999998</v>
      </c>
      <c r="S475">
        <v>0</v>
      </c>
      <c r="T475">
        <v>0</v>
      </c>
      <c r="V475">
        <v>0.4</v>
      </c>
      <c r="W475">
        <v>0.9</v>
      </c>
      <c r="X475">
        <v>1.3</v>
      </c>
      <c r="Y475">
        <v>0.4</v>
      </c>
      <c r="Z475">
        <v>0.1</v>
      </c>
      <c r="AA475">
        <v>0.1</v>
      </c>
      <c r="AB475">
        <v>0.2</v>
      </c>
      <c r="AC475">
        <v>1</v>
      </c>
      <c r="AD475">
        <v>0.6</v>
      </c>
    </row>
    <row r="476" spans="1:30" ht="15.75" customHeight="1" x14ac:dyDescent="0.2">
      <c r="A476">
        <v>475</v>
      </c>
      <c r="B476" t="s">
        <v>598</v>
      </c>
      <c r="C476" t="s">
        <v>84</v>
      </c>
      <c r="D476">
        <v>28</v>
      </c>
      <c r="E476" t="s">
        <v>97</v>
      </c>
      <c r="F476">
        <v>47</v>
      </c>
      <c r="G476">
        <v>47</v>
      </c>
      <c r="H476">
        <v>33.200000000000003</v>
      </c>
      <c r="I476">
        <v>8.1999999999999993</v>
      </c>
      <c r="J476">
        <v>15.6</v>
      </c>
      <c r="K476">
        <v>0.52200000000000002</v>
      </c>
      <c r="L476">
        <v>2.2000000000000002</v>
      </c>
      <c r="M476">
        <v>5</v>
      </c>
      <c r="N476">
        <v>0.443</v>
      </c>
      <c r="O476">
        <v>6</v>
      </c>
      <c r="P476">
        <v>10.6</v>
      </c>
      <c r="Q476">
        <v>0.56000000000000005</v>
      </c>
      <c r="R476">
        <v>0.59299999999999997</v>
      </c>
      <c r="S476">
        <v>4.2</v>
      </c>
      <c r="T476">
        <v>4.8</v>
      </c>
      <c r="U476">
        <v>0.872</v>
      </c>
      <c r="V476">
        <v>1.4</v>
      </c>
      <c r="W476">
        <v>7.3</v>
      </c>
      <c r="X476">
        <v>8.6999999999999993</v>
      </c>
      <c r="Y476">
        <v>3.1</v>
      </c>
      <c r="Z476">
        <v>0.7</v>
      </c>
      <c r="AA476">
        <v>0.6</v>
      </c>
      <c r="AB476">
        <v>2.9</v>
      </c>
      <c r="AC476">
        <v>3.3</v>
      </c>
      <c r="AD476">
        <v>22.7</v>
      </c>
    </row>
    <row r="477" spans="1:30" ht="15.75" customHeight="1" x14ac:dyDescent="0.2">
      <c r="A477">
        <v>476</v>
      </c>
      <c r="B477" t="s">
        <v>599</v>
      </c>
      <c r="C477" t="s">
        <v>92</v>
      </c>
      <c r="D477">
        <v>25</v>
      </c>
      <c r="E477" t="s">
        <v>88</v>
      </c>
      <c r="F477">
        <v>42</v>
      </c>
      <c r="G477">
        <v>12</v>
      </c>
      <c r="H477">
        <v>26.1</v>
      </c>
      <c r="I477">
        <v>4.4000000000000004</v>
      </c>
      <c r="J477">
        <v>10.3</v>
      </c>
      <c r="K477">
        <v>0.432</v>
      </c>
      <c r="L477">
        <v>2.5</v>
      </c>
      <c r="M477">
        <v>5.8</v>
      </c>
      <c r="N477">
        <v>0.42399999999999999</v>
      </c>
      <c r="O477">
        <v>2</v>
      </c>
      <c r="P477">
        <v>4.5</v>
      </c>
      <c r="Q477">
        <v>0.441</v>
      </c>
      <c r="R477">
        <v>0.55100000000000005</v>
      </c>
      <c r="S477">
        <v>0.7</v>
      </c>
      <c r="T477">
        <v>1</v>
      </c>
      <c r="U477">
        <v>0.65100000000000002</v>
      </c>
      <c r="V477">
        <v>0.2</v>
      </c>
      <c r="W477">
        <v>1.9</v>
      </c>
      <c r="X477">
        <v>2.1</v>
      </c>
      <c r="Y477">
        <v>1.5</v>
      </c>
      <c r="Z477">
        <v>0.8</v>
      </c>
      <c r="AA477">
        <v>0.1</v>
      </c>
      <c r="AB477">
        <v>0.7</v>
      </c>
      <c r="AC477">
        <v>1.3</v>
      </c>
      <c r="AD477">
        <v>12</v>
      </c>
    </row>
    <row r="478" spans="1:30" ht="15.75" customHeight="1" x14ac:dyDescent="0.2">
      <c r="A478">
        <v>477</v>
      </c>
      <c r="B478" t="s">
        <v>600</v>
      </c>
      <c r="C478" t="s">
        <v>84</v>
      </c>
      <c r="D478">
        <v>24</v>
      </c>
      <c r="E478" t="s">
        <v>186</v>
      </c>
      <c r="F478">
        <v>6</v>
      </c>
      <c r="G478">
        <v>0</v>
      </c>
      <c r="H478">
        <v>5.7</v>
      </c>
      <c r="I478">
        <v>1.3</v>
      </c>
      <c r="J478">
        <v>2.7</v>
      </c>
      <c r="K478">
        <v>0.5</v>
      </c>
      <c r="L478">
        <v>0</v>
      </c>
      <c r="M478">
        <v>0</v>
      </c>
      <c r="O478">
        <v>1.3</v>
      </c>
      <c r="P478">
        <v>2.7</v>
      </c>
      <c r="Q478">
        <v>0.5</v>
      </c>
      <c r="R478">
        <v>0.5</v>
      </c>
      <c r="S478">
        <v>0.8</v>
      </c>
      <c r="T478">
        <v>1</v>
      </c>
      <c r="U478">
        <v>0.83299999999999996</v>
      </c>
      <c r="V478">
        <v>1</v>
      </c>
      <c r="W478">
        <v>1</v>
      </c>
      <c r="X478">
        <v>2</v>
      </c>
      <c r="Y478">
        <v>0.3</v>
      </c>
      <c r="Z478">
        <v>0.3</v>
      </c>
      <c r="AA478">
        <v>0</v>
      </c>
      <c r="AB478">
        <v>0</v>
      </c>
      <c r="AC478">
        <v>0.2</v>
      </c>
      <c r="AD478">
        <v>3.5</v>
      </c>
    </row>
    <row r="479" spans="1:30" ht="15.75" customHeight="1" x14ac:dyDescent="0.2">
      <c r="A479">
        <v>478</v>
      </c>
      <c r="B479" t="s">
        <v>601</v>
      </c>
      <c r="C479" t="s">
        <v>84</v>
      </c>
      <c r="D479">
        <v>38</v>
      </c>
      <c r="E479" t="s">
        <v>88</v>
      </c>
      <c r="F479">
        <v>15</v>
      </c>
      <c r="G479">
        <v>3</v>
      </c>
      <c r="H479">
        <v>15.9</v>
      </c>
      <c r="I479">
        <v>0.4</v>
      </c>
      <c r="J479">
        <v>1.3</v>
      </c>
      <c r="K479">
        <v>0.316</v>
      </c>
      <c r="L479">
        <v>0.3</v>
      </c>
      <c r="M479">
        <v>1.1000000000000001</v>
      </c>
      <c r="N479">
        <v>0.313</v>
      </c>
      <c r="O479">
        <v>0.1</v>
      </c>
      <c r="P479">
        <v>0.2</v>
      </c>
      <c r="Q479">
        <v>0.33300000000000002</v>
      </c>
      <c r="R479">
        <v>0.44700000000000001</v>
      </c>
      <c r="S479">
        <v>0.2</v>
      </c>
      <c r="T479">
        <v>0.2</v>
      </c>
      <c r="U479">
        <v>1</v>
      </c>
      <c r="V479">
        <v>1.1000000000000001</v>
      </c>
      <c r="W479">
        <v>1.8</v>
      </c>
      <c r="X479">
        <v>2.9</v>
      </c>
      <c r="Y479">
        <v>0.5</v>
      </c>
      <c r="Z479">
        <v>0.6</v>
      </c>
      <c r="AA479">
        <v>0.2</v>
      </c>
      <c r="AB479">
        <v>0.3</v>
      </c>
      <c r="AC479">
        <v>2.2999999999999998</v>
      </c>
      <c r="AD479">
        <v>1.3</v>
      </c>
    </row>
    <row r="480" spans="1:30" ht="15.75" customHeight="1" x14ac:dyDescent="0.2">
      <c r="A480">
        <v>479</v>
      </c>
      <c r="B480" t="s">
        <v>602</v>
      </c>
      <c r="C480" t="s">
        <v>29</v>
      </c>
      <c r="D480">
        <v>27</v>
      </c>
      <c r="E480" t="s">
        <v>186</v>
      </c>
      <c r="F480">
        <v>46</v>
      </c>
      <c r="G480">
        <v>46</v>
      </c>
      <c r="H480">
        <v>27.4</v>
      </c>
      <c r="I480">
        <v>6.2</v>
      </c>
      <c r="J480">
        <v>12</v>
      </c>
      <c r="K480">
        <v>0.52</v>
      </c>
      <c r="L480">
        <v>1.4</v>
      </c>
      <c r="M480">
        <v>4.0999999999999996</v>
      </c>
      <c r="N480">
        <v>0.33700000000000002</v>
      </c>
      <c r="O480">
        <v>4.8</v>
      </c>
      <c r="P480">
        <v>7.8</v>
      </c>
      <c r="Q480">
        <v>0.61699999999999999</v>
      </c>
      <c r="R480">
        <v>0.57799999999999996</v>
      </c>
      <c r="S480">
        <v>3.4</v>
      </c>
      <c r="T480">
        <v>4.3</v>
      </c>
      <c r="U480">
        <v>0.79200000000000004</v>
      </c>
      <c r="V480">
        <v>1.7</v>
      </c>
      <c r="W480">
        <v>5.3</v>
      </c>
      <c r="X480">
        <v>7</v>
      </c>
      <c r="Y480">
        <v>1.3</v>
      </c>
      <c r="Z480">
        <v>0.5</v>
      </c>
      <c r="AA480">
        <v>1.9</v>
      </c>
      <c r="AB480">
        <v>1.5</v>
      </c>
      <c r="AC480">
        <v>3.2</v>
      </c>
      <c r="AD480">
        <v>17.2</v>
      </c>
    </row>
    <row r="481" spans="1:30" ht="15.75" customHeight="1" x14ac:dyDescent="0.2">
      <c r="A481">
        <v>480</v>
      </c>
      <c r="B481" t="s">
        <v>603</v>
      </c>
      <c r="C481" t="s">
        <v>84</v>
      </c>
      <c r="D481">
        <v>23</v>
      </c>
      <c r="E481" t="s">
        <v>170</v>
      </c>
      <c r="F481">
        <v>9</v>
      </c>
      <c r="G481">
        <v>0</v>
      </c>
      <c r="H481">
        <v>3</v>
      </c>
      <c r="I481">
        <v>0.1</v>
      </c>
      <c r="J481">
        <v>0.8</v>
      </c>
      <c r="K481">
        <v>0.14299999999999999</v>
      </c>
      <c r="L481">
        <v>0</v>
      </c>
      <c r="M481">
        <v>0.7</v>
      </c>
      <c r="N481">
        <v>0</v>
      </c>
      <c r="O481">
        <v>0.1</v>
      </c>
      <c r="P481">
        <v>0.1</v>
      </c>
      <c r="Q481">
        <v>1</v>
      </c>
      <c r="R481">
        <v>0.14299999999999999</v>
      </c>
      <c r="S481">
        <v>0</v>
      </c>
      <c r="T481">
        <v>0</v>
      </c>
      <c r="V481">
        <v>0</v>
      </c>
      <c r="W481">
        <v>0.7</v>
      </c>
      <c r="X481">
        <v>0.7</v>
      </c>
      <c r="Y481">
        <v>0.1</v>
      </c>
      <c r="Z481">
        <v>0</v>
      </c>
      <c r="AA481">
        <v>0</v>
      </c>
      <c r="AB481">
        <v>0.2</v>
      </c>
      <c r="AC481">
        <v>0.7</v>
      </c>
      <c r="AD481">
        <v>0.2</v>
      </c>
    </row>
    <row r="482" spans="1:30" ht="15.75" customHeight="1" x14ac:dyDescent="0.2">
      <c r="A482">
        <v>481</v>
      </c>
      <c r="B482" t="s">
        <v>604</v>
      </c>
      <c r="C482" t="s">
        <v>92</v>
      </c>
      <c r="D482">
        <v>24</v>
      </c>
      <c r="E482" t="s">
        <v>159</v>
      </c>
      <c r="F482">
        <v>15</v>
      </c>
      <c r="G482">
        <v>0</v>
      </c>
      <c r="H482">
        <v>10.3</v>
      </c>
      <c r="I482">
        <v>1.3</v>
      </c>
      <c r="J482">
        <v>2.9</v>
      </c>
      <c r="K482">
        <v>0.45500000000000002</v>
      </c>
      <c r="L482">
        <v>0.9</v>
      </c>
      <c r="M482">
        <v>1.8</v>
      </c>
      <c r="N482">
        <v>0.51900000000000002</v>
      </c>
      <c r="O482">
        <v>0.4</v>
      </c>
      <c r="P482">
        <v>1.1000000000000001</v>
      </c>
      <c r="Q482">
        <v>0.35299999999999998</v>
      </c>
      <c r="R482">
        <v>0.61399999999999999</v>
      </c>
      <c r="S482">
        <v>1.4</v>
      </c>
      <c r="T482">
        <v>1.5</v>
      </c>
      <c r="U482">
        <v>0.91300000000000003</v>
      </c>
      <c r="V482">
        <v>0.2</v>
      </c>
      <c r="W482">
        <v>1.7</v>
      </c>
      <c r="X482">
        <v>1.9</v>
      </c>
      <c r="Y482">
        <v>0.5</v>
      </c>
      <c r="Z482">
        <v>0.3</v>
      </c>
      <c r="AA482">
        <v>0.3</v>
      </c>
      <c r="AB482">
        <v>0.7</v>
      </c>
      <c r="AC482">
        <v>1.6</v>
      </c>
      <c r="AD482">
        <v>5</v>
      </c>
    </row>
    <row r="483" spans="1:30" ht="15.75" customHeight="1" x14ac:dyDescent="0.2">
      <c r="A483">
        <v>482</v>
      </c>
      <c r="B483" t="s">
        <v>605</v>
      </c>
      <c r="C483" t="s">
        <v>29</v>
      </c>
      <c r="D483">
        <v>31</v>
      </c>
      <c r="E483" t="s">
        <v>104</v>
      </c>
      <c r="F483">
        <v>48</v>
      </c>
      <c r="G483">
        <v>48</v>
      </c>
      <c r="H483">
        <v>26.3</v>
      </c>
      <c r="I483">
        <v>5.5</v>
      </c>
      <c r="J483">
        <v>9.6999999999999993</v>
      </c>
      <c r="K483">
        <v>0.56899999999999995</v>
      </c>
      <c r="L483">
        <v>0.6</v>
      </c>
      <c r="M483">
        <v>1.8</v>
      </c>
      <c r="N483">
        <v>0.34499999999999997</v>
      </c>
      <c r="O483">
        <v>4.9000000000000004</v>
      </c>
      <c r="P483">
        <v>7.9</v>
      </c>
      <c r="Q483">
        <v>0.62</v>
      </c>
      <c r="R483">
        <v>0.60099999999999998</v>
      </c>
      <c r="S483">
        <v>2.4</v>
      </c>
      <c r="T483">
        <v>3.1</v>
      </c>
      <c r="U483">
        <v>0.79100000000000004</v>
      </c>
      <c r="V483">
        <v>2.6</v>
      </c>
      <c r="W483">
        <v>7.1</v>
      </c>
      <c r="X483">
        <v>9.6999999999999993</v>
      </c>
      <c r="Y483">
        <v>2.2999999999999998</v>
      </c>
      <c r="Z483">
        <v>0.5</v>
      </c>
      <c r="AA483">
        <v>1.1000000000000001</v>
      </c>
      <c r="AB483">
        <v>1.4</v>
      </c>
      <c r="AC483">
        <v>3.1</v>
      </c>
      <c r="AD483">
        <v>14.1</v>
      </c>
    </row>
    <row r="484" spans="1:30" ht="15.75" customHeight="1" x14ac:dyDescent="0.2">
      <c r="A484">
        <v>483</v>
      </c>
      <c r="B484" t="s">
        <v>606</v>
      </c>
      <c r="C484" t="s">
        <v>84</v>
      </c>
      <c r="D484">
        <v>24</v>
      </c>
      <c r="E484" t="s">
        <v>205</v>
      </c>
      <c r="F484">
        <v>28</v>
      </c>
      <c r="G484">
        <v>5</v>
      </c>
      <c r="H484">
        <v>20.2</v>
      </c>
      <c r="I484">
        <v>2</v>
      </c>
      <c r="J484">
        <v>3.8</v>
      </c>
      <c r="K484">
        <v>0.52300000000000002</v>
      </c>
      <c r="L484">
        <v>0.2</v>
      </c>
      <c r="M484">
        <v>0.9</v>
      </c>
      <c r="N484">
        <v>0.25</v>
      </c>
      <c r="O484">
        <v>1.8</v>
      </c>
      <c r="P484">
        <v>3</v>
      </c>
      <c r="Q484">
        <v>0.60199999999999998</v>
      </c>
      <c r="R484">
        <v>0.55100000000000005</v>
      </c>
      <c r="S484">
        <v>0.8</v>
      </c>
      <c r="T484">
        <v>1.2</v>
      </c>
      <c r="U484">
        <v>0.64700000000000002</v>
      </c>
      <c r="V484">
        <v>1.4</v>
      </c>
      <c r="W484">
        <v>3.3</v>
      </c>
      <c r="X484">
        <v>4.7</v>
      </c>
      <c r="Y484">
        <v>1.2</v>
      </c>
      <c r="Z484">
        <v>1.2</v>
      </c>
      <c r="AA484">
        <v>0.2</v>
      </c>
      <c r="AB484">
        <v>0.9</v>
      </c>
      <c r="AC484">
        <v>1.5</v>
      </c>
      <c r="AD484">
        <v>5</v>
      </c>
    </row>
    <row r="485" spans="1:30" ht="15.75" customHeight="1" x14ac:dyDescent="0.2">
      <c r="A485">
        <v>484</v>
      </c>
      <c r="B485" t="s">
        <v>607</v>
      </c>
      <c r="C485" t="s">
        <v>103</v>
      </c>
      <c r="D485">
        <v>29</v>
      </c>
      <c r="E485" t="s">
        <v>178</v>
      </c>
      <c r="F485">
        <v>45</v>
      </c>
      <c r="G485">
        <v>45</v>
      </c>
      <c r="H485">
        <v>37.1</v>
      </c>
      <c r="I485">
        <v>5.6</v>
      </c>
      <c r="J485">
        <v>13.7</v>
      </c>
      <c r="K485">
        <v>0.40799999999999997</v>
      </c>
      <c r="L485">
        <v>2.9</v>
      </c>
      <c r="M485">
        <v>7.8</v>
      </c>
      <c r="N485">
        <v>0.373</v>
      </c>
      <c r="O485">
        <v>2.7</v>
      </c>
      <c r="P485">
        <v>5.9</v>
      </c>
      <c r="Q485">
        <v>0.45500000000000002</v>
      </c>
      <c r="R485">
        <v>0.51500000000000001</v>
      </c>
      <c r="S485">
        <v>2.7</v>
      </c>
      <c r="T485">
        <v>3.1</v>
      </c>
      <c r="U485">
        <v>0.85799999999999998</v>
      </c>
      <c r="V485">
        <v>0.4</v>
      </c>
      <c r="W485">
        <v>3.4</v>
      </c>
      <c r="X485">
        <v>3.8</v>
      </c>
      <c r="Y485">
        <v>8.4</v>
      </c>
      <c r="Z485">
        <v>1.1000000000000001</v>
      </c>
      <c r="AA485">
        <v>0.9</v>
      </c>
      <c r="AB485">
        <v>1.6</v>
      </c>
      <c r="AC485">
        <v>2.2000000000000002</v>
      </c>
      <c r="AD485">
        <v>16.8</v>
      </c>
    </row>
    <row r="486" spans="1:30" ht="15.75" customHeight="1" x14ac:dyDescent="0.2">
      <c r="A486">
        <v>485</v>
      </c>
      <c r="B486" t="s">
        <v>608</v>
      </c>
      <c r="C486" t="s">
        <v>92</v>
      </c>
      <c r="D486">
        <v>23</v>
      </c>
      <c r="E486" t="s">
        <v>133</v>
      </c>
      <c r="F486">
        <v>43</v>
      </c>
      <c r="G486">
        <v>37</v>
      </c>
      <c r="H486">
        <v>31.4</v>
      </c>
      <c r="I486">
        <v>6.7</v>
      </c>
      <c r="J486">
        <v>14.5</v>
      </c>
      <c r="K486">
        <v>0.46600000000000003</v>
      </c>
      <c r="L486">
        <v>2.4</v>
      </c>
      <c r="M486">
        <v>6.7</v>
      </c>
      <c r="N486">
        <v>0.36099999999999999</v>
      </c>
      <c r="O486">
        <v>4.3</v>
      </c>
      <c r="P486">
        <v>7.8</v>
      </c>
      <c r="Q486">
        <v>0.55700000000000005</v>
      </c>
      <c r="R486">
        <v>0.55000000000000004</v>
      </c>
      <c r="S486">
        <v>2.5</v>
      </c>
      <c r="T486">
        <v>3.1</v>
      </c>
      <c r="U486">
        <v>0.79900000000000004</v>
      </c>
      <c r="V486">
        <v>0.4</v>
      </c>
      <c r="W486">
        <v>3.2</v>
      </c>
      <c r="X486">
        <v>3.6</v>
      </c>
      <c r="Y486">
        <v>3.6</v>
      </c>
      <c r="Z486">
        <v>1.1000000000000001</v>
      </c>
      <c r="AA486">
        <v>0.2</v>
      </c>
      <c r="AB486">
        <v>1.4</v>
      </c>
      <c r="AC486">
        <v>1.1000000000000001</v>
      </c>
      <c r="AD486">
        <v>18.399999999999999</v>
      </c>
    </row>
    <row r="487" spans="1:30" ht="15.75" customHeight="1" x14ac:dyDescent="0.2">
      <c r="A487">
        <v>486</v>
      </c>
      <c r="B487" t="s">
        <v>609</v>
      </c>
      <c r="C487" t="s">
        <v>84</v>
      </c>
      <c r="D487">
        <v>28</v>
      </c>
      <c r="E487" t="s">
        <v>135</v>
      </c>
      <c r="F487">
        <v>33</v>
      </c>
      <c r="G487">
        <v>0</v>
      </c>
      <c r="H487">
        <v>12.7</v>
      </c>
      <c r="I487">
        <v>2.2000000000000002</v>
      </c>
      <c r="J487">
        <v>4.8</v>
      </c>
      <c r="K487">
        <v>0.45600000000000002</v>
      </c>
      <c r="L487">
        <v>1.1000000000000001</v>
      </c>
      <c r="M487">
        <v>2.9</v>
      </c>
      <c r="N487">
        <v>0.375</v>
      </c>
      <c r="O487">
        <v>1.1000000000000001</v>
      </c>
      <c r="P487">
        <v>1.9</v>
      </c>
      <c r="Q487">
        <v>0.58099999999999996</v>
      </c>
      <c r="R487">
        <v>0.56999999999999995</v>
      </c>
      <c r="S487">
        <v>0.2</v>
      </c>
      <c r="T487">
        <v>0.3</v>
      </c>
      <c r="U487">
        <v>0.7</v>
      </c>
      <c r="V487">
        <v>0.9</v>
      </c>
      <c r="W487">
        <v>1.7</v>
      </c>
      <c r="X487">
        <v>2.6</v>
      </c>
      <c r="Y487">
        <v>0.4</v>
      </c>
      <c r="Z487">
        <v>0.5</v>
      </c>
      <c r="AA487">
        <v>0.2</v>
      </c>
      <c r="AB487">
        <v>0.3</v>
      </c>
      <c r="AC487">
        <v>0.9</v>
      </c>
      <c r="AD487">
        <v>5.7</v>
      </c>
    </row>
    <row r="488" spans="1:30" ht="15.75" customHeight="1" x14ac:dyDescent="0.2">
      <c r="A488">
        <v>487</v>
      </c>
      <c r="B488" t="s">
        <v>610</v>
      </c>
      <c r="C488" t="s">
        <v>103</v>
      </c>
      <c r="D488">
        <v>27</v>
      </c>
      <c r="E488" t="s">
        <v>205</v>
      </c>
      <c r="F488">
        <v>5</v>
      </c>
      <c r="G488">
        <v>0</v>
      </c>
      <c r="H488">
        <v>25.4</v>
      </c>
      <c r="I488">
        <v>2.4</v>
      </c>
      <c r="J488">
        <v>6.4</v>
      </c>
      <c r="K488">
        <v>0.375</v>
      </c>
      <c r="L488">
        <v>0.4</v>
      </c>
      <c r="M488">
        <v>3.4</v>
      </c>
      <c r="N488">
        <v>0.11799999999999999</v>
      </c>
      <c r="O488">
        <v>2</v>
      </c>
      <c r="P488">
        <v>3</v>
      </c>
      <c r="Q488">
        <v>0.66700000000000004</v>
      </c>
      <c r="R488">
        <v>0.40600000000000003</v>
      </c>
      <c r="S488">
        <v>0.2</v>
      </c>
      <c r="T488">
        <v>0.4</v>
      </c>
      <c r="U488">
        <v>0.5</v>
      </c>
      <c r="V488">
        <v>0.4</v>
      </c>
      <c r="W488">
        <v>0.6</v>
      </c>
      <c r="X488">
        <v>1</v>
      </c>
      <c r="Y488">
        <v>3</v>
      </c>
      <c r="Z488">
        <v>1.2</v>
      </c>
      <c r="AA488">
        <v>0</v>
      </c>
      <c r="AB488">
        <v>0.4</v>
      </c>
      <c r="AC488">
        <v>2.4</v>
      </c>
      <c r="AD488">
        <v>5.4</v>
      </c>
    </row>
    <row r="489" spans="1:30" ht="15.75" customHeight="1" x14ac:dyDescent="0.2">
      <c r="A489">
        <v>488</v>
      </c>
      <c r="B489" t="s">
        <v>611</v>
      </c>
      <c r="C489" t="s">
        <v>29</v>
      </c>
      <c r="D489">
        <v>33</v>
      </c>
      <c r="E489" t="s">
        <v>153</v>
      </c>
      <c r="F489">
        <v>44</v>
      </c>
      <c r="G489">
        <v>42</v>
      </c>
      <c r="H489">
        <v>33.799999999999997</v>
      </c>
      <c r="I489">
        <v>7.3</v>
      </c>
      <c r="J489">
        <v>15.4</v>
      </c>
      <c r="K489">
        <v>0.47299999999999998</v>
      </c>
      <c r="L489">
        <v>1.1000000000000001</v>
      </c>
      <c r="M489">
        <v>4</v>
      </c>
      <c r="N489">
        <v>0.27</v>
      </c>
      <c r="O489">
        <v>6.2</v>
      </c>
      <c r="P489">
        <v>11.4</v>
      </c>
      <c r="Q489">
        <v>0.54500000000000004</v>
      </c>
      <c r="R489">
        <v>0.50800000000000001</v>
      </c>
      <c r="S489">
        <v>1.3</v>
      </c>
      <c r="T489">
        <v>1.5</v>
      </c>
      <c r="U489">
        <v>0.86199999999999999</v>
      </c>
      <c r="V489">
        <v>2.6</v>
      </c>
      <c r="W489">
        <v>7.9</v>
      </c>
      <c r="X489">
        <v>10.5</v>
      </c>
      <c r="Y489">
        <v>3.5</v>
      </c>
      <c r="Z489">
        <v>0.7</v>
      </c>
      <c r="AA489">
        <v>0.8</v>
      </c>
      <c r="AB489">
        <v>1.5</v>
      </c>
      <c r="AC489">
        <v>2.5</v>
      </c>
      <c r="AD489">
        <v>17</v>
      </c>
    </row>
    <row r="490" spans="1:30" ht="15.75" customHeight="1" x14ac:dyDescent="0.2">
      <c r="A490">
        <v>489</v>
      </c>
      <c r="B490" t="s">
        <v>612</v>
      </c>
      <c r="C490" t="s">
        <v>84</v>
      </c>
      <c r="D490">
        <v>27</v>
      </c>
      <c r="E490" t="s">
        <v>101</v>
      </c>
      <c r="F490">
        <v>38</v>
      </c>
      <c r="G490">
        <v>29</v>
      </c>
      <c r="H490">
        <v>21.9</v>
      </c>
      <c r="I490">
        <v>1.9</v>
      </c>
      <c r="J490">
        <v>4.5999999999999996</v>
      </c>
      <c r="K490">
        <v>0.41599999999999998</v>
      </c>
      <c r="L490">
        <v>1.6</v>
      </c>
      <c r="M490">
        <v>3.9</v>
      </c>
      <c r="N490">
        <v>0.39900000000000002</v>
      </c>
      <c r="O490">
        <v>0.3</v>
      </c>
      <c r="P490">
        <v>0.7</v>
      </c>
      <c r="Q490">
        <v>0.52</v>
      </c>
      <c r="R490">
        <v>0.58699999999999997</v>
      </c>
      <c r="S490">
        <v>0.4</v>
      </c>
      <c r="T490">
        <v>0.5</v>
      </c>
      <c r="U490">
        <v>0.78900000000000003</v>
      </c>
      <c r="V490">
        <v>0.9</v>
      </c>
      <c r="W490">
        <v>3.6</v>
      </c>
      <c r="X490">
        <v>4.4000000000000004</v>
      </c>
      <c r="Y490">
        <v>0.8</v>
      </c>
      <c r="Z490">
        <v>0.9</v>
      </c>
      <c r="AA490">
        <v>0.3</v>
      </c>
      <c r="AB490">
        <v>0.5</v>
      </c>
      <c r="AC490">
        <v>2</v>
      </c>
      <c r="AD490">
        <v>5.7</v>
      </c>
    </row>
    <row r="491" spans="1:30" ht="15.75" customHeight="1" x14ac:dyDescent="0.2">
      <c r="A491">
        <v>490</v>
      </c>
      <c r="B491" t="s">
        <v>613</v>
      </c>
      <c r="C491" t="s">
        <v>112</v>
      </c>
      <c r="D491">
        <v>22</v>
      </c>
      <c r="E491" t="s">
        <v>110</v>
      </c>
      <c r="F491">
        <v>40</v>
      </c>
      <c r="G491">
        <v>40</v>
      </c>
      <c r="H491">
        <v>33</v>
      </c>
      <c r="I491">
        <v>7.5</v>
      </c>
      <c r="J491">
        <v>16.100000000000001</v>
      </c>
      <c r="K491">
        <v>0.46700000000000003</v>
      </c>
      <c r="L491">
        <v>1.6</v>
      </c>
      <c r="M491">
        <v>5</v>
      </c>
      <c r="N491">
        <v>0.313</v>
      </c>
      <c r="O491">
        <v>6</v>
      </c>
      <c r="P491">
        <v>11.1</v>
      </c>
      <c r="Q491">
        <v>0.53500000000000003</v>
      </c>
      <c r="R491">
        <v>0.51500000000000001</v>
      </c>
      <c r="S491">
        <v>3.8</v>
      </c>
      <c r="T491">
        <v>4.5</v>
      </c>
      <c r="U491">
        <v>0.85499999999999998</v>
      </c>
      <c r="V491">
        <v>1.1000000000000001</v>
      </c>
      <c r="W491">
        <v>4.5999999999999996</v>
      </c>
      <c r="X491">
        <v>5.8</v>
      </c>
      <c r="Y491">
        <v>4</v>
      </c>
      <c r="Z491">
        <v>1.1000000000000001</v>
      </c>
      <c r="AA491">
        <v>0.3</v>
      </c>
      <c r="AB491">
        <v>2</v>
      </c>
      <c r="AC491">
        <v>2.4</v>
      </c>
      <c r="AD491">
        <v>20.399999999999999</v>
      </c>
    </row>
    <row r="492" spans="1:30" ht="15.75" customHeight="1" x14ac:dyDescent="0.2">
      <c r="A492">
        <v>491</v>
      </c>
      <c r="B492" t="s">
        <v>614</v>
      </c>
      <c r="C492" t="s">
        <v>29</v>
      </c>
      <c r="D492">
        <v>26</v>
      </c>
      <c r="E492" t="s">
        <v>110</v>
      </c>
      <c r="F492">
        <v>46</v>
      </c>
      <c r="G492">
        <v>1</v>
      </c>
      <c r="H492">
        <v>19</v>
      </c>
      <c r="I492">
        <v>4.4000000000000004</v>
      </c>
      <c r="J492">
        <v>7.5</v>
      </c>
      <c r="K492">
        <v>0.58299999999999996</v>
      </c>
      <c r="L492">
        <v>0.5</v>
      </c>
      <c r="M492">
        <v>1.7</v>
      </c>
      <c r="N492">
        <v>0.32900000000000001</v>
      </c>
      <c r="O492">
        <v>3.8</v>
      </c>
      <c r="P492">
        <v>5.8</v>
      </c>
      <c r="Q492">
        <v>0.65400000000000003</v>
      </c>
      <c r="R492">
        <v>0.61899999999999999</v>
      </c>
      <c r="S492">
        <v>2.2000000000000002</v>
      </c>
      <c r="T492">
        <v>2.8</v>
      </c>
      <c r="U492">
        <v>0.78600000000000003</v>
      </c>
      <c r="V492">
        <v>1.6</v>
      </c>
      <c r="W492">
        <v>3.1</v>
      </c>
      <c r="X492">
        <v>4.5999999999999996</v>
      </c>
      <c r="Y492">
        <v>1.3</v>
      </c>
      <c r="Z492">
        <v>0.5</v>
      </c>
      <c r="AA492">
        <v>0.3</v>
      </c>
      <c r="AB492">
        <v>1.1000000000000001</v>
      </c>
      <c r="AC492">
        <v>2.2000000000000002</v>
      </c>
      <c r="AD492">
        <v>11.5</v>
      </c>
    </row>
    <row r="493" spans="1:30" ht="15.75" customHeight="1" x14ac:dyDescent="0.2">
      <c r="A493">
        <v>492</v>
      </c>
      <c r="B493" t="s">
        <v>615</v>
      </c>
      <c r="C493" t="s">
        <v>112</v>
      </c>
      <c r="D493">
        <v>29</v>
      </c>
      <c r="E493" t="s">
        <v>118</v>
      </c>
      <c r="F493">
        <v>7</v>
      </c>
      <c r="G493">
        <v>0</v>
      </c>
      <c r="H493">
        <v>6.6</v>
      </c>
      <c r="I493">
        <v>0.9</v>
      </c>
      <c r="J493">
        <v>2.6</v>
      </c>
      <c r="K493">
        <v>0.33300000000000002</v>
      </c>
      <c r="L493">
        <v>0.9</v>
      </c>
      <c r="M493">
        <v>2.2999999999999998</v>
      </c>
      <c r="N493">
        <v>0.375</v>
      </c>
      <c r="O493">
        <v>0</v>
      </c>
      <c r="P493">
        <v>0.3</v>
      </c>
      <c r="Q493">
        <v>0</v>
      </c>
      <c r="R493">
        <v>0.5</v>
      </c>
      <c r="S493">
        <v>0.3</v>
      </c>
      <c r="T493">
        <v>0.3</v>
      </c>
      <c r="U493">
        <v>1</v>
      </c>
      <c r="V493">
        <v>0</v>
      </c>
      <c r="W493">
        <v>1.3</v>
      </c>
      <c r="X493">
        <v>1.3</v>
      </c>
      <c r="Y493">
        <v>0</v>
      </c>
      <c r="Z493">
        <v>0.3</v>
      </c>
      <c r="AA493">
        <v>0.1</v>
      </c>
      <c r="AB493">
        <v>0.1</v>
      </c>
      <c r="AC493">
        <v>0.6</v>
      </c>
      <c r="AD493">
        <v>2.9</v>
      </c>
    </row>
    <row r="494" spans="1:30" ht="15.75" customHeight="1" x14ac:dyDescent="0.2">
      <c r="A494">
        <v>493</v>
      </c>
      <c r="B494" t="s">
        <v>616</v>
      </c>
      <c r="C494" t="s">
        <v>112</v>
      </c>
      <c r="D494">
        <v>21</v>
      </c>
      <c r="E494" t="s">
        <v>118</v>
      </c>
      <c r="F494">
        <v>44</v>
      </c>
      <c r="G494">
        <v>10</v>
      </c>
      <c r="H494">
        <v>21.4</v>
      </c>
      <c r="I494">
        <v>3</v>
      </c>
      <c r="J494">
        <v>6.3</v>
      </c>
      <c r="K494">
        <v>0.47699999999999998</v>
      </c>
      <c r="L494">
        <v>0.6</v>
      </c>
      <c r="M494">
        <v>2</v>
      </c>
      <c r="N494">
        <v>0.29899999999999999</v>
      </c>
      <c r="O494">
        <v>2.4</v>
      </c>
      <c r="P494">
        <v>4.4000000000000004</v>
      </c>
      <c r="Q494">
        <v>0.55700000000000005</v>
      </c>
      <c r="R494">
        <v>0.52300000000000002</v>
      </c>
      <c r="S494">
        <v>1.8</v>
      </c>
      <c r="T494">
        <v>2.4</v>
      </c>
      <c r="U494">
        <v>0.752</v>
      </c>
      <c r="V494">
        <v>1.9</v>
      </c>
      <c r="W494">
        <v>4.5</v>
      </c>
      <c r="X494">
        <v>6.3</v>
      </c>
      <c r="Y494">
        <v>0.9</v>
      </c>
      <c r="Z494">
        <v>0.7</v>
      </c>
      <c r="AA494">
        <v>0.4</v>
      </c>
      <c r="AB494">
        <v>1</v>
      </c>
      <c r="AC494">
        <v>2.2999999999999998</v>
      </c>
      <c r="AD494">
        <v>8.4</v>
      </c>
    </row>
    <row r="495" spans="1:30" ht="15.75" customHeight="1" x14ac:dyDescent="0.2">
      <c r="A495">
        <v>494</v>
      </c>
      <c r="B495" t="s">
        <v>617</v>
      </c>
      <c r="C495" t="s">
        <v>84</v>
      </c>
      <c r="D495">
        <v>20</v>
      </c>
      <c r="E495" t="s">
        <v>186</v>
      </c>
      <c r="F495">
        <v>15</v>
      </c>
      <c r="G495">
        <v>0</v>
      </c>
      <c r="H495">
        <v>11</v>
      </c>
      <c r="I495">
        <v>1.9</v>
      </c>
      <c r="J495">
        <v>4.3</v>
      </c>
      <c r="K495">
        <v>0.438</v>
      </c>
      <c r="L495">
        <v>0.8</v>
      </c>
      <c r="M495">
        <v>2</v>
      </c>
      <c r="N495">
        <v>0.4</v>
      </c>
      <c r="O495">
        <v>1.1000000000000001</v>
      </c>
      <c r="P495">
        <v>2.2999999999999998</v>
      </c>
      <c r="Q495">
        <v>0.47099999999999997</v>
      </c>
      <c r="R495">
        <v>0.53100000000000003</v>
      </c>
      <c r="S495">
        <v>0.4</v>
      </c>
      <c r="T495">
        <v>0.5</v>
      </c>
      <c r="U495">
        <v>0.85699999999999998</v>
      </c>
      <c r="V495">
        <v>0.5</v>
      </c>
      <c r="W495">
        <v>1.3</v>
      </c>
      <c r="X495">
        <v>1.9</v>
      </c>
      <c r="Y495">
        <v>1.3</v>
      </c>
      <c r="Z495">
        <v>0.6</v>
      </c>
      <c r="AA495">
        <v>0.3</v>
      </c>
      <c r="AB495">
        <v>0.5</v>
      </c>
      <c r="AC495">
        <v>1</v>
      </c>
      <c r="AD495">
        <v>4.9000000000000004</v>
      </c>
    </row>
    <row r="496" spans="1:30" ht="15.75" customHeight="1" x14ac:dyDescent="0.2">
      <c r="A496">
        <v>495</v>
      </c>
      <c r="B496" t="s">
        <v>618</v>
      </c>
      <c r="C496" t="s">
        <v>92</v>
      </c>
      <c r="D496">
        <v>25</v>
      </c>
      <c r="E496" t="s">
        <v>172</v>
      </c>
      <c r="F496">
        <v>29</v>
      </c>
      <c r="G496">
        <v>0</v>
      </c>
      <c r="H496">
        <v>18.899999999999999</v>
      </c>
      <c r="I496">
        <v>4.4000000000000004</v>
      </c>
      <c r="J496">
        <v>9.1999999999999993</v>
      </c>
      <c r="K496">
        <v>0.47399999999999998</v>
      </c>
      <c r="L496">
        <v>2.2000000000000002</v>
      </c>
      <c r="M496">
        <v>5</v>
      </c>
      <c r="N496">
        <v>0.438</v>
      </c>
      <c r="O496">
        <v>2.2000000000000002</v>
      </c>
      <c r="P496">
        <v>4.2</v>
      </c>
      <c r="Q496">
        <v>0.51600000000000001</v>
      </c>
      <c r="R496">
        <v>0.59299999999999997</v>
      </c>
      <c r="S496">
        <v>1.1000000000000001</v>
      </c>
      <c r="T496">
        <v>1.4</v>
      </c>
      <c r="U496">
        <v>0.76200000000000001</v>
      </c>
      <c r="V496">
        <v>0.2</v>
      </c>
      <c r="W496">
        <v>1.9</v>
      </c>
      <c r="X496">
        <v>2.2000000000000002</v>
      </c>
      <c r="Y496">
        <v>1.6</v>
      </c>
      <c r="Z496">
        <v>0.8</v>
      </c>
      <c r="AA496">
        <v>0.3</v>
      </c>
      <c r="AB496">
        <v>1.1000000000000001</v>
      </c>
      <c r="AC496">
        <v>1.2</v>
      </c>
      <c r="AD496">
        <v>12.1</v>
      </c>
    </row>
    <row r="497" spans="1:30" ht="15.75" customHeight="1" x14ac:dyDescent="0.2">
      <c r="A497">
        <v>496</v>
      </c>
      <c r="B497" t="s">
        <v>619</v>
      </c>
      <c r="C497" t="s">
        <v>92</v>
      </c>
      <c r="D497">
        <v>20</v>
      </c>
      <c r="E497" t="s">
        <v>147</v>
      </c>
      <c r="F497">
        <v>48</v>
      </c>
      <c r="G497">
        <v>7</v>
      </c>
      <c r="H497">
        <v>21</v>
      </c>
      <c r="I497">
        <v>2.6</v>
      </c>
      <c r="J497">
        <v>5.0999999999999996</v>
      </c>
      <c r="K497">
        <v>0.50800000000000001</v>
      </c>
      <c r="L497">
        <v>1.1000000000000001</v>
      </c>
      <c r="M497">
        <v>2.6</v>
      </c>
      <c r="N497">
        <v>0.42099999999999999</v>
      </c>
      <c r="O497">
        <v>1.5</v>
      </c>
      <c r="P497">
        <v>2.5</v>
      </c>
      <c r="Q497">
        <v>0.60199999999999998</v>
      </c>
      <c r="R497">
        <v>0.61699999999999999</v>
      </c>
      <c r="S497">
        <v>0.4</v>
      </c>
      <c r="T497">
        <v>0.5</v>
      </c>
      <c r="U497">
        <v>0.83299999999999996</v>
      </c>
      <c r="V497">
        <v>0.6</v>
      </c>
      <c r="W497">
        <v>1.6</v>
      </c>
      <c r="X497">
        <v>2.2999999999999998</v>
      </c>
      <c r="Y497">
        <v>1.4</v>
      </c>
      <c r="Z497">
        <v>0.7</v>
      </c>
      <c r="AA497">
        <v>0.4</v>
      </c>
      <c r="AB497">
        <v>0.5</v>
      </c>
      <c r="AC497">
        <v>1.8</v>
      </c>
      <c r="AD497">
        <v>6.7</v>
      </c>
    </row>
    <row r="498" spans="1:30" ht="15.75" customHeight="1" x14ac:dyDescent="0.2">
      <c r="A498">
        <v>497</v>
      </c>
      <c r="B498" t="s">
        <v>620</v>
      </c>
      <c r="C498" t="s">
        <v>112</v>
      </c>
      <c r="D498">
        <v>19</v>
      </c>
      <c r="E498" t="s">
        <v>131</v>
      </c>
      <c r="F498">
        <v>2</v>
      </c>
      <c r="G498">
        <v>0</v>
      </c>
      <c r="H498">
        <v>3</v>
      </c>
      <c r="I498">
        <v>0</v>
      </c>
      <c r="J498">
        <v>0.5</v>
      </c>
      <c r="K498">
        <v>0</v>
      </c>
      <c r="L498">
        <v>0</v>
      </c>
      <c r="M498">
        <v>0.5</v>
      </c>
      <c r="N498">
        <v>0</v>
      </c>
      <c r="O498">
        <v>0</v>
      </c>
      <c r="P498">
        <v>0</v>
      </c>
      <c r="R498">
        <v>0</v>
      </c>
      <c r="S498">
        <v>0</v>
      </c>
      <c r="T498">
        <v>0</v>
      </c>
      <c r="V498">
        <v>0</v>
      </c>
      <c r="W498">
        <v>2.5</v>
      </c>
      <c r="X498">
        <v>2.5</v>
      </c>
      <c r="Y498">
        <v>0.5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ht="15.75" customHeight="1" x14ac:dyDescent="0.2">
      <c r="A499">
        <v>498</v>
      </c>
      <c r="B499" t="s">
        <v>621</v>
      </c>
      <c r="C499" t="s">
        <v>84</v>
      </c>
      <c r="D499">
        <v>25</v>
      </c>
      <c r="E499" t="s">
        <v>123</v>
      </c>
      <c r="F499">
        <v>40</v>
      </c>
      <c r="G499">
        <v>17</v>
      </c>
      <c r="H499">
        <v>29.1</v>
      </c>
      <c r="I499">
        <v>5.2</v>
      </c>
      <c r="J499">
        <v>11.5</v>
      </c>
      <c r="K499">
        <v>0.45300000000000001</v>
      </c>
      <c r="L499">
        <v>1.9</v>
      </c>
      <c r="M499">
        <v>5.6</v>
      </c>
      <c r="N499">
        <v>0.34200000000000003</v>
      </c>
      <c r="O499">
        <v>3.3</v>
      </c>
      <c r="P499">
        <v>5.9</v>
      </c>
      <c r="Q499">
        <v>0.56000000000000005</v>
      </c>
      <c r="R499">
        <v>0.53700000000000003</v>
      </c>
      <c r="S499">
        <v>1.5</v>
      </c>
      <c r="T499">
        <v>2</v>
      </c>
      <c r="U499">
        <v>0.747</v>
      </c>
      <c r="V499">
        <v>1.2</v>
      </c>
      <c r="W499">
        <v>3.9</v>
      </c>
      <c r="X499">
        <v>5.0999999999999996</v>
      </c>
      <c r="Y499">
        <v>2.2000000000000002</v>
      </c>
      <c r="Z499">
        <v>0.8</v>
      </c>
      <c r="AA499">
        <v>0.8</v>
      </c>
      <c r="AB499">
        <v>1.5</v>
      </c>
      <c r="AC499">
        <v>2.6</v>
      </c>
      <c r="AD499">
        <v>13.8</v>
      </c>
    </row>
    <row r="500" spans="1:30" ht="15.75" customHeight="1" x14ac:dyDescent="0.2">
      <c r="A500">
        <v>499</v>
      </c>
      <c r="B500" t="s">
        <v>622</v>
      </c>
      <c r="C500" t="s">
        <v>103</v>
      </c>
      <c r="D500">
        <v>22</v>
      </c>
      <c r="E500" t="s">
        <v>107</v>
      </c>
      <c r="F500">
        <v>2</v>
      </c>
      <c r="G500">
        <v>0</v>
      </c>
      <c r="H500">
        <v>3</v>
      </c>
      <c r="I500">
        <v>0.5</v>
      </c>
      <c r="J500">
        <v>1.5</v>
      </c>
      <c r="K500">
        <v>0.33300000000000002</v>
      </c>
      <c r="L500">
        <v>0.5</v>
      </c>
      <c r="M500">
        <v>1</v>
      </c>
      <c r="N500">
        <v>0.5</v>
      </c>
      <c r="O500">
        <v>0</v>
      </c>
      <c r="P500">
        <v>0.5</v>
      </c>
      <c r="Q500">
        <v>0</v>
      </c>
      <c r="R500">
        <v>0.5</v>
      </c>
      <c r="S500">
        <v>0</v>
      </c>
      <c r="T500">
        <v>0</v>
      </c>
      <c r="V500">
        <v>0</v>
      </c>
      <c r="W500">
        <v>0.5</v>
      </c>
      <c r="X500">
        <v>0.5</v>
      </c>
      <c r="Y500">
        <v>0</v>
      </c>
      <c r="Z500">
        <v>0.5</v>
      </c>
      <c r="AA500">
        <v>0</v>
      </c>
      <c r="AB500">
        <v>1</v>
      </c>
      <c r="AC500">
        <v>0</v>
      </c>
      <c r="AD500">
        <v>1.5</v>
      </c>
    </row>
    <row r="501" spans="1:30" ht="15.75" customHeight="1" x14ac:dyDescent="0.2">
      <c r="A501">
        <v>500</v>
      </c>
      <c r="B501" t="s">
        <v>650</v>
      </c>
      <c r="C501" t="s">
        <v>112</v>
      </c>
      <c r="D501">
        <v>29</v>
      </c>
      <c r="E501" t="s">
        <v>99</v>
      </c>
      <c r="F501">
        <v>27</v>
      </c>
      <c r="G501">
        <v>0</v>
      </c>
      <c r="H501">
        <v>13.9</v>
      </c>
      <c r="I501">
        <v>1.2</v>
      </c>
      <c r="J501">
        <v>3.4</v>
      </c>
      <c r="K501">
        <v>0.34399999999999997</v>
      </c>
      <c r="L501">
        <v>0.9</v>
      </c>
      <c r="M501">
        <v>2.7</v>
      </c>
      <c r="N501">
        <v>0.315</v>
      </c>
      <c r="O501">
        <v>0.3</v>
      </c>
      <c r="P501">
        <v>0.7</v>
      </c>
      <c r="Q501">
        <v>0.45</v>
      </c>
      <c r="R501">
        <v>0.46800000000000003</v>
      </c>
      <c r="S501">
        <v>0.4</v>
      </c>
      <c r="T501">
        <v>0.6</v>
      </c>
      <c r="U501">
        <v>0.66700000000000004</v>
      </c>
      <c r="V501">
        <v>0.4</v>
      </c>
      <c r="W501">
        <v>1.3</v>
      </c>
      <c r="X501">
        <v>1.7</v>
      </c>
      <c r="Y501">
        <v>0.4</v>
      </c>
      <c r="Z501">
        <v>0.3</v>
      </c>
      <c r="AA501">
        <v>0.3</v>
      </c>
      <c r="AB501">
        <v>0.6</v>
      </c>
      <c r="AC501">
        <v>1.3</v>
      </c>
      <c r="AD501">
        <v>3.6</v>
      </c>
    </row>
    <row r="502" spans="1:30" ht="15.75" customHeight="1" x14ac:dyDescent="0.2">
      <c r="A502">
        <v>501</v>
      </c>
      <c r="B502" t="s">
        <v>651</v>
      </c>
      <c r="C502" t="s">
        <v>92</v>
      </c>
      <c r="D502">
        <v>26</v>
      </c>
      <c r="E502" t="s">
        <v>147</v>
      </c>
      <c r="F502">
        <v>18</v>
      </c>
      <c r="G502">
        <v>0</v>
      </c>
      <c r="H502">
        <v>7.2</v>
      </c>
      <c r="I502">
        <v>0.9</v>
      </c>
      <c r="J502">
        <v>2.2000000000000002</v>
      </c>
      <c r="K502">
        <v>0.42499999999999999</v>
      </c>
      <c r="L502">
        <v>0.8</v>
      </c>
      <c r="M502">
        <v>2.1</v>
      </c>
      <c r="N502">
        <v>0.40500000000000003</v>
      </c>
      <c r="O502">
        <v>0.1</v>
      </c>
      <c r="P502">
        <v>0.2</v>
      </c>
      <c r="Q502">
        <v>0.66700000000000004</v>
      </c>
      <c r="R502">
        <v>0.61299999999999999</v>
      </c>
      <c r="S502">
        <v>0</v>
      </c>
      <c r="T502">
        <v>0</v>
      </c>
      <c r="V502">
        <v>0.1</v>
      </c>
      <c r="W502">
        <v>0.8</v>
      </c>
      <c r="X502">
        <v>0.8</v>
      </c>
      <c r="Y502">
        <v>0.6</v>
      </c>
      <c r="Z502">
        <v>0</v>
      </c>
      <c r="AA502">
        <v>0.2</v>
      </c>
      <c r="AB502">
        <v>0.1</v>
      </c>
      <c r="AC502">
        <v>0.7</v>
      </c>
      <c r="AD502">
        <v>2.7</v>
      </c>
    </row>
    <row r="503" spans="1:30" ht="15.75" customHeight="1" x14ac:dyDescent="0.2">
      <c r="A503">
        <v>502</v>
      </c>
      <c r="B503" t="s">
        <v>652</v>
      </c>
      <c r="C503" t="s">
        <v>84</v>
      </c>
      <c r="D503">
        <v>23</v>
      </c>
      <c r="E503" t="s">
        <v>172</v>
      </c>
      <c r="F503">
        <v>33</v>
      </c>
      <c r="G503">
        <v>0</v>
      </c>
      <c r="H503">
        <v>11.8</v>
      </c>
      <c r="I503">
        <v>2.2000000000000002</v>
      </c>
      <c r="J503">
        <v>4.2</v>
      </c>
      <c r="K503">
        <v>0.53600000000000003</v>
      </c>
      <c r="L503">
        <v>0.3</v>
      </c>
      <c r="M503">
        <v>0.9</v>
      </c>
      <c r="N503">
        <v>0.34499999999999997</v>
      </c>
      <c r="O503">
        <v>1.9</v>
      </c>
      <c r="P503">
        <v>3.3</v>
      </c>
      <c r="Q503">
        <v>0.58699999999999997</v>
      </c>
      <c r="R503">
        <v>0.57199999999999995</v>
      </c>
      <c r="S503">
        <v>0.7</v>
      </c>
      <c r="T503">
        <v>0.9</v>
      </c>
      <c r="U503">
        <v>0.82799999999999996</v>
      </c>
      <c r="V503">
        <v>0.9</v>
      </c>
      <c r="W503">
        <v>1.8</v>
      </c>
      <c r="X503">
        <v>2.7</v>
      </c>
      <c r="Y503">
        <v>1.5</v>
      </c>
      <c r="Z503">
        <v>0.5</v>
      </c>
      <c r="AA503">
        <v>0.2</v>
      </c>
      <c r="AB503">
        <v>0.8</v>
      </c>
      <c r="AC503">
        <v>1.6</v>
      </c>
      <c r="AD503">
        <v>5.5</v>
      </c>
    </row>
    <row r="504" spans="1:30" ht="15.75" customHeight="1" x14ac:dyDescent="0.2">
      <c r="A504">
        <v>503</v>
      </c>
      <c r="B504" t="s">
        <v>653</v>
      </c>
      <c r="C504" t="s">
        <v>112</v>
      </c>
      <c r="D504">
        <v>21</v>
      </c>
      <c r="E504" t="s">
        <v>170</v>
      </c>
      <c r="F504">
        <v>47</v>
      </c>
      <c r="G504">
        <v>3</v>
      </c>
      <c r="H504">
        <v>17.8</v>
      </c>
      <c r="I504">
        <v>2.6</v>
      </c>
      <c r="J504">
        <v>5.5</v>
      </c>
      <c r="K504">
        <v>0.46500000000000002</v>
      </c>
      <c r="L504">
        <v>0.7</v>
      </c>
      <c r="M504">
        <v>2.1</v>
      </c>
      <c r="N504">
        <v>0.316</v>
      </c>
      <c r="O504">
        <v>1.9</v>
      </c>
      <c r="P504">
        <v>3.4</v>
      </c>
      <c r="Q504">
        <v>0.55600000000000005</v>
      </c>
      <c r="R504">
        <v>0.52500000000000002</v>
      </c>
      <c r="S504">
        <v>1</v>
      </c>
      <c r="T504">
        <v>1.5</v>
      </c>
      <c r="U504">
        <v>0.69599999999999995</v>
      </c>
      <c r="V504">
        <v>0.6</v>
      </c>
      <c r="W504">
        <v>2.2000000000000002</v>
      </c>
      <c r="X504">
        <v>2.7</v>
      </c>
      <c r="Y504">
        <v>1</v>
      </c>
      <c r="Z504">
        <v>0.6</v>
      </c>
      <c r="AA504">
        <v>0.9</v>
      </c>
      <c r="AB504">
        <v>0.6</v>
      </c>
      <c r="AC504">
        <v>1.7</v>
      </c>
      <c r="AD504">
        <v>6.8</v>
      </c>
    </row>
    <row r="505" spans="1:30" ht="15.75" customHeight="1" x14ac:dyDescent="0.2">
      <c r="A505">
        <v>504</v>
      </c>
      <c r="B505" t="s">
        <v>654</v>
      </c>
      <c r="C505" t="s">
        <v>29</v>
      </c>
      <c r="D505">
        <v>20</v>
      </c>
      <c r="E505" t="s">
        <v>133</v>
      </c>
      <c r="F505">
        <v>42</v>
      </c>
      <c r="G505">
        <v>42</v>
      </c>
      <c r="H505">
        <v>28.6</v>
      </c>
      <c r="I505">
        <v>7.6</v>
      </c>
      <c r="J505">
        <v>16.3</v>
      </c>
      <c r="K505">
        <v>0.46500000000000002</v>
      </c>
      <c r="L505">
        <v>1.5</v>
      </c>
      <c r="M505">
        <v>5</v>
      </c>
      <c r="N505">
        <v>0.30099999999999999</v>
      </c>
      <c r="O505">
        <v>6.1</v>
      </c>
      <c r="P505">
        <v>11.3</v>
      </c>
      <c r="Q505">
        <v>0.53700000000000003</v>
      </c>
      <c r="R505">
        <v>0.51100000000000001</v>
      </c>
      <c r="S505">
        <v>3.9</v>
      </c>
      <c r="T505">
        <v>4.9000000000000004</v>
      </c>
      <c r="U505">
        <v>0.80900000000000005</v>
      </c>
      <c r="V505">
        <v>2.2000000000000002</v>
      </c>
      <c r="W505">
        <v>7.9</v>
      </c>
      <c r="X505">
        <v>10.1</v>
      </c>
      <c r="Y505">
        <v>3.1</v>
      </c>
      <c r="Z505">
        <v>1.1000000000000001</v>
      </c>
      <c r="AA505">
        <v>3.2</v>
      </c>
      <c r="AB505">
        <v>3.4</v>
      </c>
      <c r="AC505">
        <v>2.2999999999999998</v>
      </c>
      <c r="AD505">
        <v>20.6</v>
      </c>
    </row>
    <row r="506" spans="1:30" ht="15.75" customHeight="1" x14ac:dyDescent="0.2">
      <c r="A506">
        <v>505</v>
      </c>
      <c r="B506" t="s">
        <v>655</v>
      </c>
      <c r="C506" t="s">
        <v>92</v>
      </c>
      <c r="D506">
        <v>20</v>
      </c>
      <c r="E506" t="s">
        <v>133</v>
      </c>
      <c r="F506">
        <v>27</v>
      </c>
      <c r="G506">
        <v>1</v>
      </c>
      <c r="H506">
        <v>11.7</v>
      </c>
      <c r="I506">
        <v>1.5</v>
      </c>
      <c r="J506">
        <v>3</v>
      </c>
      <c r="K506">
        <v>0.5</v>
      </c>
      <c r="L506">
        <v>0.1</v>
      </c>
      <c r="M506">
        <v>0.6</v>
      </c>
      <c r="N506">
        <v>0.11799999999999999</v>
      </c>
      <c r="O506">
        <v>1.4</v>
      </c>
      <c r="P506">
        <v>2.4</v>
      </c>
      <c r="Q506">
        <v>0.6</v>
      </c>
      <c r="R506">
        <v>0.51200000000000001</v>
      </c>
      <c r="S506">
        <v>0.5</v>
      </c>
      <c r="T506">
        <v>0.9</v>
      </c>
      <c r="U506">
        <v>0.52</v>
      </c>
      <c r="V506">
        <v>0.3</v>
      </c>
      <c r="W506">
        <v>0.9</v>
      </c>
      <c r="X506">
        <v>1.1000000000000001</v>
      </c>
      <c r="Y506">
        <v>2.2999999999999998</v>
      </c>
      <c r="Z506">
        <v>0.5</v>
      </c>
      <c r="AA506">
        <v>0.1</v>
      </c>
      <c r="AB506">
        <v>0.6</v>
      </c>
      <c r="AC506">
        <v>1.4</v>
      </c>
      <c r="AD506">
        <v>3.6</v>
      </c>
    </row>
    <row r="507" spans="1:30" ht="15.75" customHeight="1" x14ac:dyDescent="0.2">
      <c r="A507">
        <v>506</v>
      </c>
      <c r="B507" t="s">
        <v>656</v>
      </c>
      <c r="C507" t="s">
        <v>103</v>
      </c>
      <c r="D507">
        <v>35</v>
      </c>
      <c r="E507" t="s">
        <v>164</v>
      </c>
      <c r="F507">
        <v>46</v>
      </c>
      <c r="G507">
        <v>10</v>
      </c>
      <c r="H507">
        <v>23</v>
      </c>
      <c r="I507">
        <v>4.5</v>
      </c>
      <c r="J507">
        <v>9.8000000000000007</v>
      </c>
      <c r="K507">
        <v>0.46300000000000002</v>
      </c>
      <c r="L507">
        <v>0.7</v>
      </c>
      <c r="M507">
        <v>2.2999999999999998</v>
      </c>
      <c r="N507">
        <v>0.28599999999999998</v>
      </c>
      <c r="O507">
        <v>3.9</v>
      </c>
      <c r="P507">
        <v>7.5</v>
      </c>
      <c r="Q507">
        <v>0.51700000000000002</v>
      </c>
      <c r="R507">
        <v>0.497</v>
      </c>
      <c r="S507">
        <v>1.6</v>
      </c>
      <c r="T507">
        <v>2.4</v>
      </c>
      <c r="U507">
        <v>0.67300000000000004</v>
      </c>
      <c r="V507">
        <v>1.5</v>
      </c>
      <c r="W507">
        <v>4.2</v>
      </c>
      <c r="X507">
        <v>5.7</v>
      </c>
      <c r="Y507">
        <v>4.7</v>
      </c>
      <c r="Z507">
        <v>1.1000000000000001</v>
      </c>
      <c r="AA507">
        <v>0.4</v>
      </c>
      <c r="AB507">
        <v>2.1</v>
      </c>
      <c r="AC507">
        <v>1.8</v>
      </c>
      <c r="AD507">
        <v>11.3</v>
      </c>
    </row>
    <row r="508" spans="1:30" ht="15.75" customHeight="1" x14ac:dyDescent="0.2">
      <c r="A508">
        <v>507</v>
      </c>
      <c r="B508" t="s">
        <v>657</v>
      </c>
      <c r="C508" t="s">
        <v>103</v>
      </c>
      <c r="D508">
        <v>23</v>
      </c>
      <c r="E508" t="s">
        <v>153</v>
      </c>
      <c r="F508">
        <v>49</v>
      </c>
      <c r="G508">
        <v>49</v>
      </c>
      <c r="H508">
        <v>36</v>
      </c>
      <c r="I508">
        <v>6.8</v>
      </c>
      <c r="J508">
        <v>14.8</v>
      </c>
      <c r="K508">
        <v>0.46100000000000002</v>
      </c>
      <c r="L508">
        <v>2.8</v>
      </c>
      <c r="M508">
        <v>7.1</v>
      </c>
      <c r="N508">
        <v>0.39100000000000001</v>
      </c>
      <c r="O508">
        <v>4</v>
      </c>
      <c r="P508">
        <v>7.7</v>
      </c>
      <c r="Q508">
        <v>0.52500000000000002</v>
      </c>
      <c r="R508">
        <v>0.55400000000000005</v>
      </c>
      <c r="S508">
        <v>2.6</v>
      </c>
      <c r="T508">
        <v>3.2</v>
      </c>
      <c r="U508">
        <v>0.81499999999999995</v>
      </c>
      <c r="V508">
        <v>0.5</v>
      </c>
      <c r="W508">
        <v>4.0999999999999996</v>
      </c>
      <c r="X508">
        <v>4.7</v>
      </c>
      <c r="Y508">
        <v>5.0999999999999996</v>
      </c>
      <c r="Z508">
        <v>0.7</v>
      </c>
      <c r="AA508">
        <v>0.3</v>
      </c>
      <c r="AB508">
        <v>2.1</v>
      </c>
      <c r="AC508">
        <v>2.2999999999999998</v>
      </c>
      <c r="AD508">
        <v>19</v>
      </c>
    </row>
    <row r="509" spans="1:30" ht="15.75" customHeight="1" x14ac:dyDescent="0.2">
      <c r="A509">
        <v>508</v>
      </c>
      <c r="B509" t="s">
        <v>644</v>
      </c>
      <c r="C509" t="s">
        <v>92</v>
      </c>
      <c r="D509">
        <v>29</v>
      </c>
      <c r="E509" t="s">
        <v>131</v>
      </c>
      <c r="F509">
        <v>44</v>
      </c>
      <c r="G509">
        <v>44</v>
      </c>
      <c r="H509">
        <v>32.1</v>
      </c>
      <c r="I509">
        <v>5.4</v>
      </c>
      <c r="J509">
        <v>11.8</v>
      </c>
      <c r="K509">
        <v>0.45800000000000002</v>
      </c>
      <c r="L509">
        <v>2.7</v>
      </c>
      <c r="M509">
        <v>6.7</v>
      </c>
      <c r="N509">
        <v>0.4</v>
      </c>
      <c r="O509">
        <v>2.7</v>
      </c>
      <c r="P509">
        <v>5.0999999999999996</v>
      </c>
      <c r="Q509">
        <v>0.53300000000000003</v>
      </c>
      <c r="R509">
        <v>0.57099999999999995</v>
      </c>
      <c r="S509">
        <v>2.2999999999999998</v>
      </c>
      <c r="T509">
        <v>2.6</v>
      </c>
      <c r="U509">
        <v>0.89500000000000002</v>
      </c>
      <c r="V509">
        <v>0.7</v>
      </c>
      <c r="W509">
        <v>3.3</v>
      </c>
      <c r="X509">
        <v>4</v>
      </c>
      <c r="Y509">
        <v>4.7</v>
      </c>
      <c r="Z509">
        <v>1</v>
      </c>
      <c r="AA509">
        <v>1.2</v>
      </c>
      <c r="AB509">
        <v>1.6</v>
      </c>
      <c r="AC509">
        <v>2.2000000000000002</v>
      </c>
      <c r="AD509">
        <v>15.8</v>
      </c>
    </row>
    <row r="510" spans="1:30" ht="15.75" customHeight="1" x14ac:dyDescent="0.2">
      <c r="A510">
        <v>509</v>
      </c>
      <c r="B510" t="s">
        <v>658</v>
      </c>
      <c r="C510" t="s">
        <v>112</v>
      </c>
      <c r="D510">
        <v>19</v>
      </c>
      <c r="E510" t="s">
        <v>178</v>
      </c>
      <c r="F510">
        <v>24</v>
      </c>
      <c r="G510">
        <v>1</v>
      </c>
      <c r="H510">
        <v>16.5</v>
      </c>
      <c r="I510">
        <v>4.0999999999999996</v>
      </c>
      <c r="J510">
        <v>8.5</v>
      </c>
      <c r="K510">
        <v>0.48299999999999998</v>
      </c>
      <c r="L510">
        <v>1.6</v>
      </c>
      <c r="M510">
        <v>4</v>
      </c>
      <c r="N510">
        <v>0.39600000000000002</v>
      </c>
      <c r="O510">
        <v>2.5</v>
      </c>
      <c r="P510">
        <v>4.5</v>
      </c>
      <c r="Q510">
        <v>0.56000000000000005</v>
      </c>
      <c r="R510">
        <v>0.57599999999999996</v>
      </c>
      <c r="S510">
        <v>1.4</v>
      </c>
      <c r="T510">
        <v>2.1</v>
      </c>
      <c r="U510">
        <v>0.66</v>
      </c>
      <c r="V510">
        <v>0.7</v>
      </c>
      <c r="W510">
        <v>3.1</v>
      </c>
      <c r="X510">
        <v>3.8</v>
      </c>
      <c r="Y510">
        <v>0.4</v>
      </c>
      <c r="Z510">
        <v>0.6</v>
      </c>
      <c r="AA510">
        <v>0.3</v>
      </c>
      <c r="AB510">
        <v>0.6</v>
      </c>
      <c r="AC510">
        <v>1.3</v>
      </c>
      <c r="AD510">
        <v>11.2</v>
      </c>
    </row>
    <row r="511" spans="1:30" ht="15.75" customHeight="1" x14ac:dyDescent="0.2">
      <c r="A511">
        <v>510</v>
      </c>
      <c r="B511" t="s">
        <v>659</v>
      </c>
      <c r="C511" t="s">
        <v>92</v>
      </c>
      <c r="D511">
        <v>25</v>
      </c>
      <c r="E511" t="s">
        <v>147</v>
      </c>
      <c r="F511">
        <v>45</v>
      </c>
      <c r="G511">
        <v>0</v>
      </c>
      <c r="H511">
        <v>13.5</v>
      </c>
      <c r="I511">
        <v>2.2999999999999998</v>
      </c>
      <c r="J511">
        <v>3.8</v>
      </c>
      <c r="K511">
        <v>0.60199999999999998</v>
      </c>
      <c r="L511">
        <v>0.7</v>
      </c>
      <c r="M511">
        <v>1.2</v>
      </c>
      <c r="N511">
        <v>0.55600000000000005</v>
      </c>
      <c r="O511">
        <v>1.6</v>
      </c>
      <c r="P511">
        <v>2.6</v>
      </c>
      <c r="Q511">
        <v>0.624</v>
      </c>
      <c r="R511">
        <v>0.69</v>
      </c>
      <c r="S511">
        <v>0.5</v>
      </c>
      <c r="T511">
        <v>0.6</v>
      </c>
      <c r="U511">
        <v>0.75900000000000001</v>
      </c>
      <c r="V511">
        <v>0.6</v>
      </c>
      <c r="W511">
        <v>1.6</v>
      </c>
      <c r="X511">
        <v>2.2999999999999998</v>
      </c>
      <c r="Y511">
        <v>0.9</v>
      </c>
      <c r="Z511">
        <v>0.5</v>
      </c>
      <c r="AA511">
        <v>0.1</v>
      </c>
      <c r="AB511">
        <v>0.5</v>
      </c>
      <c r="AC511">
        <v>1.2</v>
      </c>
      <c r="AD511">
        <v>5.7</v>
      </c>
    </row>
    <row r="512" spans="1:30" ht="15.75" customHeight="1" x14ac:dyDescent="0.2">
      <c r="A512">
        <v>511</v>
      </c>
      <c r="B512" t="s">
        <v>660</v>
      </c>
      <c r="C512" t="s">
        <v>112</v>
      </c>
      <c r="D512">
        <v>28</v>
      </c>
      <c r="E512" t="s">
        <v>227</v>
      </c>
      <c r="F512">
        <v>40</v>
      </c>
      <c r="G512">
        <v>29</v>
      </c>
      <c r="H512">
        <v>27.2</v>
      </c>
      <c r="I512">
        <v>4.8</v>
      </c>
      <c r="J512">
        <v>10.8</v>
      </c>
      <c r="K512">
        <v>0.442</v>
      </c>
      <c r="L512">
        <v>1</v>
      </c>
      <c r="M512">
        <v>3.2</v>
      </c>
      <c r="N512">
        <v>0.313</v>
      </c>
      <c r="O512">
        <v>3.8</v>
      </c>
      <c r="P512">
        <v>7.6</v>
      </c>
      <c r="Q512">
        <v>0.497</v>
      </c>
      <c r="R512">
        <v>0.48799999999999999</v>
      </c>
      <c r="S512">
        <v>2</v>
      </c>
      <c r="T512">
        <v>2.8</v>
      </c>
      <c r="U512">
        <v>0.71199999999999997</v>
      </c>
      <c r="V512">
        <v>1.7</v>
      </c>
      <c r="W512">
        <v>2.6</v>
      </c>
      <c r="X512">
        <v>4.2</v>
      </c>
      <c r="Y512">
        <v>1.6</v>
      </c>
      <c r="Z512">
        <v>0.4</v>
      </c>
      <c r="AA512">
        <v>0.5</v>
      </c>
      <c r="AB512">
        <v>1.4</v>
      </c>
      <c r="AC512">
        <v>2.4</v>
      </c>
      <c r="AD512">
        <v>12.5</v>
      </c>
    </row>
    <row r="513" spans="1:30" ht="15.75" customHeight="1" x14ac:dyDescent="0.2">
      <c r="A513">
        <v>512</v>
      </c>
      <c r="B513" t="s">
        <v>661</v>
      </c>
      <c r="C513" t="s">
        <v>103</v>
      </c>
      <c r="D513">
        <v>25</v>
      </c>
      <c r="E513" t="s">
        <v>107</v>
      </c>
      <c r="F513">
        <v>3</v>
      </c>
      <c r="G513">
        <v>0</v>
      </c>
      <c r="H513">
        <v>2.7</v>
      </c>
      <c r="I513">
        <v>0.7</v>
      </c>
      <c r="J513">
        <v>1.7</v>
      </c>
      <c r="K513">
        <v>0.4</v>
      </c>
      <c r="L513">
        <v>0</v>
      </c>
      <c r="M513">
        <v>0.7</v>
      </c>
      <c r="N513">
        <v>0</v>
      </c>
      <c r="O513">
        <v>0.7</v>
      </c>
      <c r="P513">
        <v>1</v>
      </c>
      <c r="Q513">
        <v>0.66700000000000004</v>
      </c>
      <c r="R513">
        <v>0.4</v>
      </c>
      <c r="S513">
        <v>0.7</v>
      </c>
      <c r="T513">
        <v>0.7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0.3</v>
      </c>
      <c r="AC513">
        <v>0.3</v>
      </c>
      <c r="AD513">
        <v>2</v>
      </c>
    </row>
    <row r="514" spans="1:30" ht="15.75" customHeight="1" x14ac:dyDescent="0.2">
      <c r="A514">
        <v>513</v>
      </c>
      <c r="B514" t="s">
        <v>662</v>
      </c>
      <c r="C514" t="s">
        <v>103</v>
      </c>
      <c r="D514">
        <v>24</v>
      </c>
      <c r="E514" t="s">
        <v>183</v>
      </c>
      <c r="F514">
        <v>7</v>
      </c>
      <c r="G514">
        <v>0</v>
      </c>
      <c r="H514">
        <v>6.1</v>
      </c>
      <c r="I514">
        <v>1.1000000000000001</v>
      </c>
      <c r="J514">
        <v>2.2999999999999998</v>
      </c>
      <c r="K514">
        <v>0.5</v>
      </c>
      <c r="L514">
        <v>0.3</v>
      </c>
      <c r="M514">
        <v>0.7</v>
      </c>
      <c r="N514">
        <v>0.4</v>
      </c>
      <c r="O514">
        <v>0.9</v>
      </c>
      <c r="P514">
        <v>1.6</v>
      </c>
      <c r="Q514">
        <v>0.54500000000000004</v>
      </c>
      <c r="R514">
        <v>0.56299999999999994</v>
      </c>
      <c r="S514">
        <v>0.7</v>
      </c>
      <c r="T514">
        <v>1.3</v>
      </c>
      <c r="U514">
        <v>0.55600000000000005</v>
      </c>
      <c r="V514">
        <v>0.3</v>
      </c>
      <c r="W514">
        <v>0.4</v>
      </c>
      <c r="X514">
        <v>0.7</v>
      </c>
      <c r="Y514">
        <v>1.1000000000000001</v>
      </c>
      <c r="Z514">
        <v>0.1</v>
      </c>
      <c r="AA514">
        <v>0.1</v>
      </c>
      <c r="AB514">
        <v>0.3</v>
      </c>
      <c r="AC514">
        <v>0.1</v>
      </c>
      <c r="AD514">
        <v>3.3</v>
      </c>
    </row>
    <row r="515" spans="1:30" ht="15.75" customHeight="1" x14ac:dyDescent="0.2">
      <c r="A515">
        <v>514</v>
      </c>
      <c r="B515" t="s">
        <v>663</v>
      </c>
      <c r="C515" t="s">
        <v>84</v>
      </c>
      <c r="D515">
        <v>25</v>
      </c>
      <c r="E515" t="s">
        <v>183</v>
      </c>
      <c r="F515">
        <v>44</v>
      </c>
      <c r="G515">
        <v>32</v>
      </c>
      <c r="H515">
        <v>26.6</v>
      </c>
      <c r="I515">
        <v>2.8</v>
      </c>
      <c r="J515">
        <v>6.8</v>
      </c>
      <c r="K515">
        <v>0.41499999999999998</v>
      </c>
      <c r="L515">
        <v>1.7</v>
      </c>
      <c r="M515">
        <v>4.5999999999999996</v>
      </c>
      <c r="N515">
        <v>0.376</v>
      </c>
      <c r="O515">
        <v>1.1000000000000001</v>
      </c>
      <c r="P515">
        <v>2.2999999999999998</v>
      </c>
      <c r="Q515">
        <v>0.495</v>
      </c>
      <c r="R515">
        <v>0.54200000000000004</v>
      </c>
      <c r="S515">
        <v>0.8</v>
      </c>
      <c r="T515">
        <v>1.1000000000000001</v>
      </c>
      <c r="U515">
        <v>0.72899999999999998</v>
      </c>
      <c r="V515">
        <v>1</v>
      </c>
      <c r="W515">
        <v>2.5</v>
      </c>
      <c r="X515">
        <v>3.5</v>
      </c>
      <c r="Y515">
        <v>1.8</v>
      </c>
      <c r="Z515">
        <v>0.5</v>
      </c>
      <c r="AA515">
        <v>0.6</v>
      </c>
      <c r="AB515">
        <v>1</v>
      </c>
      <c r="AC515">
        <v>3</v>
      </c>
      <c r="AD515">
        <v>8.1999999999999993</v>
      </c>
    </row>
    <row r="516" spans="1:30" ht="15.75" customHeight="1" x14ac:dyDescent="0.2">
      <c r="A516">
        <v>515</v>
      </c>
      <c r="B516" t="s">
        <v>664</v>
      </c>
      <c r="C516" t="s">
        <v>84</v>
      </c>
      <c r="D516">
        <v>22</v>
      </c>
      <c r="E516" t="s">
        <v>147</v>
      </c>
      <c r="F516">
        <v>44</v>
      </c>
      <c r="G516">
        <v>44</v>
      </c>
      <c r="H516">
        <v>31.9</v>
      </c>
      <c r="I516">
        <v>7.3</v>
      </c>
      <c r="J516">
        <v>13.5</v>
      </c>
      <c r="K516">
        <v>0.53900000000000003</v>
      </c>
      <c r="L516">
        <v>1.4</v>
      </c>
      <c r="M516">
        <v>3.2</v>
      </c>
      <c r="N516">
        <v>0.45</v>
      </c>
      <c r="O516">
        <v>5.9</v>
      </c>
      <c r="P516">
        <v>10.4</v>
      </c>
      <c r="Q516">
        <v>0.56599999999999995</v>
      </c>
      <c r="R516">
        <v>0.59099999999999997</v>
      </c>
      <c r="S516">
        <v>2.6</v>
      </c>
      <c r="T516">
        <v>3.3</v>
      </c>
      <c r="U516">
        <v>0.80600000000000005</v>
      </c>
      <c r="V516">
        <v>0.5</v>
      </c>
      <c r="W516">
        <v>3.5</v>
      </c>
      <c r="X516">
        <v>4</v>
      </c>
      <c r="Y516">
        <v>4.5</v>
      </c>
      <c r="Z516">
        <v>1.1000000000000001</v>
      </c>
      <c r="AA516">
        <v>0.5</v>
      </c>
      <c r="AB516">
        <v>1.7</v>
      </c>
      <c r="AC516">
        <v>2.7</v>
      </c>
      <c r="AD516">
        <v>18.7</v>
      </c>
    </row>
    <row r="517" spans="1:30" ht="15.75" customHeight="1" x14ac:dyDescent="0.2">
      <c r="A517">
        <v>516</v>
      </c>
      <c r="B517" t="s">
        <v>665</v>
      </c>
      <c r="C517" t="s">
        <v>29</v>
      </c>
      <c r="D517">
        <v>21</v>
      </c>
      <c r="E517" t="s">
        <v>147</v>
      </c>
      <c r="F517">
        <v>40</v>
      </c>
      <c r="G517">
        <v>0</v>
      </c>
      <c r="H517">
        <v>12.1</v>
      </c>
      <c r="I517">
        <v>1.3</v>
      </c>
      <c r="J517">
        <v>3.2</v>
      </c>
      <c r="K517">
        <v>0.40200000000000002</v>
      </c>
      <c r="L517">
        <v>0.7</v>
      </c>
      <c r="M517">
        <v>2</v>
      </c>
      <c r="N517">
        <v>0.35</v>
      </c>
      <c r="O517">
        <v>0.6</v>
      </c>
      <c r="P517">
        <v>1.2</v>
      </c>
      <c r="Q517">
        <v>0.48899999999999999</v>
      </c>
      <c r="R517">
        <v>0.51200000000000001</v>
      </c>
      <c r="S517">
        <v>0.4</v>
      </c>
      <c r="T517">
        <v>0.4</v>
      </c>
      <c r="U517">
        <v>0.82399999999999995</v>
      </c>
      <c r="V517">
        <v>0.5</v>
      </c>
      <c r="W517">
        <v>2.6</v>
      </c>
      <c r="X517">
        <v>3.1</v>
      </c>
      <c r="Y517">
        <v>1.3</v>
      </c>
      <c r="Z517">
        <v>0.4</v>
      </c>
      <c r="AA517">
        <v>0.4</v>
      </c>
      <c r="AB517">
        <v>0.4</v>
      </c>
      <c r="AC517">
        <v>1.5</v>
      </c>
      <c r="AD517">
        <v>3.6</v>
      </c>
    </row>
    <row r="518" spans="1:30" ht="15.75" customHeight="1" x14ac:dyDescent="0.2">
      <c r="A518">
        <v>517</v>
      </c>
      <c r="B518" t="s">
        <v>666</v>
      </c>
      <c r="C518" t="s">
        <v>92</v>
      </c>
      <c r="D518">
        <v>24</v>
      </c>
      <c r="E518" t="s">
        <v>178</v>
      </c>
      <c r="F518">
        <v>7</v>
      </c>
      <c r="G518">
        <v>0</v>
      </c>
      <c r="H518">
        <v>7.9</v>
      </c>
      <c r="I518">
        <v>1.4</v>
      </c>
      <c r="J518">
        <v>3.3</v>
      </c>
      <c r="K518">
        <v>0.435</v>
      </c>
      <c r="L518">
        <v>0.1</v>
      </c>
      <c r="M518">
        <v>0.4</v>
      </c>
      <c r="N518">
        <v>0.33300000000000002</v>
      </c>
      <c r="O518">
        <v>1.3</v>
      </c>
      <c r="P518">
        <v>2.9</v>
      </c>
      <c r="Q518">
        <v>0.45</v>
      </c>
      <c r="R518">
        <v>0.45700000000000002</v>
      </c>
      <c r="S518">
        <v>0.6</v>
      </c>
      <c r="T518">
        <v>0.7</v>
      </c>
      <c r="U518">
        <v>0.8</v>
      </c>
      <c r="V518">
        <v>0.7</v>
      </c>
      <c r="W518">
        <v>0.1</v>
      </c>
      <c r="X518">
        <v>0.9</v>
      </c>
      <c r="Y518">
        <v>0.4</v>
      </c>
      <c r="Z518">
        <v>0.3</v>
      </c>
      <c r="AA518">
        <v>0</v>
      </c>
      <c r="AB518">
        <v>0.1</v>
      </c>
      <c r="AC518">
        <v>0.7</v>
      </c>
      <c r="AD518">
        <v>3.6</v>
      </c>
    </row>
    <row r="519" spans="1:30" ht="15.75" customHeight="1" x14ac:dyDescent="0.2">
      <c r="A519">
        <v>518</v>
      </c>
      <c r="B519" t="s">
        <v>667</v>
      </c>
      <c r="C519" t="s">
        <v>84</v>
      </c>
      <c r="D519">
        <v>29</v>
      </c>
      <c r="E519" t="s">
        <v>147</v>
      </c>
      <c r="F519">
        <v>37</v>
      </c>
      <c r="G519">
        <v>1</v>
      </c>
      <c r="H519">
        <v>15.1</v>
      </c>
      <c r="I519">
        <v>1.8</v>
      </c>
      <c r="J519">
        <v>3.9</v>
      </c>
      <c r="K519">
        <v>0.46899999999999997</v>
      </c>
      <c r="L519">
        <v>0.8</v>
      </c>
      <c r="M519">
        <v>2</v>
      </c>
      <c r="N519">
        <v>0.38700000000000001</v>
      </c>
      <c r="O519">
        <v>1.1000000000000001</v>
      </c>
      <c r="P519">
        <v>1.9</v>
      </c>
      <c r="Q519">
        <v>0.55700000000000005</v>
      </c>
      <c r="R519">
        <v>0.56899999999999995</v>
      </c>
      <c r="S519">
        <v>0.1</v>
      </c>
      <c r="T519">
        <v>0.3</v>
      </c>
      <c r="U519">
        <v>0.3</v>
      </c>
      <c r="V519">
        <v>0.8</v>
      </c>
      <c r="W519">
        <v>2.1</v>
      </c>
      <c r="X519">
        <v>2.9</v>
      </c>
      <c r="Y519">
        <v>1.3</v>
      </c>
      <c r="Z519">
        <v>0.6</v>
      </c>
      <c r="AA519">
        <v>0.1</v>
      </c>
      <c r="AB519">
        <v>0.4</v>
      </c>
      <c r="AC519">
        <v>1.4</v>
      </c>
      <c r="AD519">
        <v>4.5</v>
      </c>
    </row>
    <row r="520" spans="1:30" ht="15.75" customHeight="1" x14ac:dyDescent="0.2">
      <c r="A520">
        <v>519</v>
      </c>
      <c r="B520" t="s">
        <v>668</v>
      </c>
      <c r="C520" t="s">
        <v>29</v>
      </c>
      <c r="D520">
        <v>22</v>
      </c>
      <c r="E520" t="s">
        <v>123</v>
      </c>
      <c r="F520">
        <v>19</v>
      </c>
      <c r="G520">
        <v>19</v>
      </c>
      <c r="H520">
        <v>26.7</v>
      </c>
      <c r="I520">
        <v>5.2</v>
      </c>
      <c r="J520">
        <v>7.9</v>
      </c>
      <c r="K520">
        <v>0.64900000000000002</v>
      </c>
      <c r="L520">
        <v>0</v>
      </c>
      <c r="M520">
        <v>0</v>
      </c>
      <c r="O520">
        <v>5.2</v>
      </c>
      <c r="P520">
        <v>7.9</v>
      </c>
      <c r="Q520">
        <v>0.64900000000000002</v>
      </c>
      <c r="R520">
        <v>0.64900000000000002</v>
      </c>
      <c r="S520">
        <v>2.4</v>
      </c>
      <c r="T520">
        <v>3.4</v>
      </c>
      <c r="U520">
        <v>0.71899999999999997</v>
      </c>
      <c r="V520">
        <v>4</v>
      </c>
      <c r="W520">
        <v>5.7</v>
      </c>
      <c r="X520">
        <v>9.6999999999999993</v>
      </c>
      <c r="Y520">
        <v>1.2</v>
      </c>
      <c r="Z520">
        <v>0.8</v>
      </c>
      <c r="AA520">
        <v>1.1000000000000001</v>
      </c>
      <c r="AB520">
        <v>0.9</v>
      </c>
      <c r="AC520">
        <v>2.6</v>
      </c>
      <c r="AD520">
        <v>12.7</v>
      </c>
    </row>
    <row r="521" spans="1:30" ht="15.75" customHeight="1" x14ac:dyDescent="0.2">
      <c r="A521">
        <v>520</v>
      </c>
      <c r="B521" t="s">
        <v>669</v>
      </c>
      <c r="C521" t="s">
        <v>84</v>
      </c>
      <c r="D521">
        <v>22</v>
      </c>
      <c r="E521" t="s">
        <v>153</v>
      </c>
      <c r="F521">
        <v>43</v>
      </c>
      <c r="G521">
        <v>30</v>
      </c>
      <c r="H521">
        <v>27.3</v>
      </c>
      <c r="I521">
        <v>3.7</v>
      </c>
      <c r="J521">
        <v>8.3000000000000007</v>
      </c>
      <c r="K521">
        <v>0.443</v>
      </c>
      <c r="L521">
        <v>1.4</v>
      </c>
      <c r="M521">
        <v>3.4</v>
      </c>
      <c r="N521">
        <v>0.39900000000000002</v>
      </c>
      <c r="O521">
        <v>2.2999999999999998</v>
      </c>
      <c r="P521">
        <v>4.9000000000000004</v>
      </c>
      <c r="Q521">
        <v>0.47399999999999998</v>
      </c>
      <c r="R521">
        <v>0.52500000000000002</v>
      </c>
      <c r="S521">
        <v>1.2</v>
      </c>
      <c r="T521">
        <v>1.5</v>
      </c>
      <c r="U521">
        <v>0.78800000000000003</v>
      </c>
      <c r="V521">
        <v>1.1000000000000001</v>
      </c>
      <c r="W521">
        <v>2.8</v>
      </c>
      <c r="X521">
        <v>3.9</v>
      </c>
      <c r="Y521">
        <v>1.5</v>
      </c>
      <c r="Z521">
        <v>0.9</v>
      </c>
      <c r="AA521">
        <v>0.8</v>
      </c>
      <c r="AB521">
        <v>1.3</v>
      </c>
      <c r="AC521">
        <v>2</v>
      </c>
      <c r="AD521">
        <v>10</v>
      </c>
    </row>
    <row r="522" spans="1:30" ht="15.75" customHeight="1" x14ac:dyDescent="0.2">
      <c r="A522">
        <v>521</v>
      </c>
      <c r="B522" t="s">
        <v>670</v>
      </c>
      <c r="C522" t="s">
        <v>29</v>
      </c>
      <c r="D522">
        <v>26</v>
      </c>
      <c r="E522" t="s">
        <v>118</v>
      </c>
      <c r="F522">
        <v>6</v>
      </c>
      <c r="G522">
        <v>0</v>
      </c>
      <c r="H522">
        <v>19.8</v>
      </c>
      <c r="I522">
        <v>2.8</v>
      </c>
      <c r="J522">
        <v>4.3</v>
      </c>
      <c r="K522">
        <v>0.65400000000000003</v>
      </c>
      <c r="L522">
        <v>0</v>
      </c>
      <c r="M522">
        <v>0</v>
      </c>
      <c r="O522">
        <v>2.8</v>
      </c>
      <c r="P522">
        <v>4.3</v>
      </c>
      <c r="Q522">
        <v>0.65400000000000003</v>
      </c>
      <c r="R522">
        <v>0.65400000000000003</v>
      </c>
      <c r="S522">
        <v>1.2</v>
      </c>
      <c r="T522">
        <v>1.5</v>
      </c>
      <c r="U522">
        <v>0.77800000000000002</v>
      </c>
      <c r="V522">
        <v>1.8</v>
      </c>
      <c r="W522">
        <v>4.5</v>
      </c>
      <c r="X522">
        <v>6.3</v>
      </c>
      <c r="Y522">
        <v>0.8</v>
      </c>
      <c r="Z522">
        <v>1.2</v>
      </c>
      <c r="AA522">
        <v>1.2</v>
      </c>
      <c r="AB522">
        <v>1.2</v>
      </c>
      <c r="AC522">
        <v>2.8</v>
      </c>
      <c r="AD522">
        <v>6.8</v>
      </c>
    </row>
    <row r="523" spans="1:30" ht="15.75" customHeight="1" x14ac:dyDescent="0.2">
      <c r="A523">
        <v>522</v>
      </c>
      <c r="B523" t="s">
        <v>671</v>
      </c>
      <c r="C523" t="s">
        <v>92</v>
      </c>
      <c r="D523">
        <v>23</v>
      </c>
      <c r="E523" t="s">
        <v>95</v>
      </c>
      <c r="F523">
        <v>36</v>
      </c>
      <c r="G523">
        <v>17</v>
      </c>
      <c r="H523">
        <v>24.8</v>
      </c>
      <c r="I523">
        <v>2.6</v>
      </c>
      <c r="J523">
        <v>6</v>
      </c>
      <c r="K523">
        <v>0.438</v>
      </c>
      <c r="L523">
        <v>1.6</v>
      </c>
      <c r="M523">
        <v>4</v>
      </c>
      <c r="N523">
        <v>0.38900000000000001</v>
      </c>
      <c r="O523">
        <v>1.1000000000000001</v>
      </c>
      <c r="P523">
        <v>2</v>
      </c>
      <c r="Q523">
        <v>0.53400000000000003</v>
      </c>
      <c r="R523">
        <v>0.56699999999999995</v>
      </c>
      <c r="S523">
        <v>1.6</v>
      </c>
      <c r="T523">
        <v>2</v>
      </c>
      <c r="U523">
        <v>0.79500000000000004</v>
      </c>
      <c r="V523">
        <v>1.3</v>
      </c>
      <c r="W523">
        <v>4.2</v>
      </c>
      <c r="X523">
        <v>5.5</v>
      </c>
      <c r="Y523">
        <v>2.2000000000000002</v>
      </c>
      <c r="Z523">
        <v>0.8</v>
      </c>
      <c r="AA523">
        <v>0.6</v>
      </c>
      <c r="AB523">
        <v>1.1000000000000001</v>
      </c>
      <c r="AC523">
        <v>2.4</v>
      </c>
      <c r="AD523">
        <v>8.4</v>
      </c>
    </row>
    <row r="524" spans="1:30" ht="15.75" customHeight="1" x14ac:dyDescent="0.2">
      <c r="A524">
        <v>523</v>
      </c>
      <c r="B524" t="s">
        <v>672</v>
      </c>
      <c r="C524" t="s">
        <v>112</v>
      </c>
      <c r="D524">
        <v>22</v>
      </c>
      <c r="E524" t="s">
        <v>95</v>
      </c>
      <c r="F524">
        <v>44</v>
      </c>
      <c r="G524">
        <v>9</v>
      </c>
      <c r="H524">
        <v>18.8</v>
      </c>
      <c r="I524">
        <v>2.7</v>
      </c>
      <c r="J524">
        <v>7</v>
      </c>
      <c r="K524">
        <v>0.39</v>
      </c>
      <c r="L524">
        <v>1.1000000000000001</v>
      </c>
      <c r="M524">
        <v>3.5</v>
      </c>
      <c r="N524">
        <v>0.314</v>
      </c>
      <c r="O524">
        <v>1.6</v>
      </c>
      <c r="P524">
        <v>3.5</v>
      </c>
      <c r="Q524">
        <v>0.46700000000000003</v>
      </c>
      <c r="R524">
        <v>0.46899999999999997</v>
      </c>
      <c r="S524">
        <v>1.1000000000000001</v>
      </c>
      <c r="T524">
        <v>1.3</v>
      </c>
      <c r="U524">
        <v>0.83099999999999996</v>
      </c>
      <c r="V524">
        <v>0.7</v>
      </c>
      <c r="W524">
        <v>2.7</v>
      </c>
      <c r="X524">
        <v>3.4</v>
      </c>
      <c r="Y524">
        <v>1.5</v>
      </c>
      <c r="Z524">
        <v>0.6</v>
      </c>
      <c r="AA524">
        <v>0.2</v>
      </c>
      <c r="AB524">
        <v>1.3</v>
      </c>
      <c r="AC524">
        <v>1.7</v>
      </c>
      <c r="AD524">
        <v>7.7</v>
      </c>
    </row>
    <row r="525" spans="1:30" ht="15.75" customHeight="1" x14ac:dyDescent="0.2">
      <c r="A525">
        <v>524</v>
      </c>
      <c r="B525" t="s">
        <v>673</v>
      </c>
      <c r="C525" t="s">
        <v>84</v>
      </c>
      <c r="D525">
        <v>23</v>
      </c>
      <c r="E525" t="s">
        <v>104</v>
      </c>
      <c r="F525">
        <v>38</v>
      </c>
      <c r="G525">
        <v>38</v>
      </c>
      <c r="H525">
        <v>30.3</v>
      </c>
      <c r="I525">
        <v>8.6999999999999993</v>
      </c>
      <c r="J525">
        <v>14.8</v>
      </c>
      <c r="K525">
        <v>0.59</v>
      </c>
      <c r="L525">
        <v>0.1</v>
      </c>
      <c r="M525">
        <v>0.3</v>
      </c>
      <c r="N525">
        <v>0.36399999999999999</v>
      </c>
      <c r="O525">
        <v>8.6</v>
      </c>
      <c r="P525">
        <v>14.5</v>
      </c>
      <c r="Q525">
        <v>0.59399999999999997</v>
      </c>
      <c r="R525">
        <v>0.59299999999999997</v>
      </c>
      <c r="S525">
        <v>4.4000000000000004</v>
      </c>
      <c r="T525">
        <v>6.6</v>
      </c>
      <c r="U525">
        <v>0.66700000000000004</v>
      </c>
      <c r="V525">
        <v>1.7</v>
      </c>
      <c r="W525">
        <v>3.8</v>
      </c>
      <c r="X525">
        <v>5.5</v>
      </c>
      <c r="Y525">
        <v>4.7</v>
      </c>
      <c r="Z525">
        <v>1</v>
      </c>
      <c r="AA525">
        <v>0.4</v>
      </c>
      <c r="AB525">
        <v>2.6</v>
      </c>
      <c r="AC525">
        <v>2.4</v>
      </c>
      <c r="AD525">
        <v>22</v>
      </c>
    </row>
    <row r="526" spans="1:30" ht="15.75" customHeight="1" x14ac:dyDescent="0.2">
      <c r="A526">
        <v>525</v>
      </c>
      <c r="B526" t="s">
        <v>674</v>
      </c>
      <c r="C526" t="s">
        <v>84</v>
      </c>
      <c r="D526">
        <v>23</v>
      </c>
      <c r="E526" t="s">
        <v>172</v>
      </c>
      <c r="F526">
        <v>11</v>
      </c>
      <c r="G526">
        <v>0</v>
      </c>
      <c r="H526">
        <v>9.5</v>
      </c>
      <c r="I526">
        <v>1.5</v>
      </c>
      <c r="J526">
        <v>2.9</v>
      </c>
      <c r="K526">
        <v>0.5</v>
      </c>
      <c r="L526">
        <v>0.2</v>
      </c>
      <c r="M526">
        <v>0.7</v>
      </c>
      <c r="N526">
        <v>0.25</v>
      </c>
      <c r="O526">
        <v>1.3</v>
      </c>
      <c r="P526">
        <v>2.2000000000000002</v>
      </c>
      <c r="Q526">
        <v>0.58299999999999996</v>
      </c>
      <c r="R526">
        <v>0.53100000000000003</v>
      </c>
      <c r="S526">
        <v>1.4</v>
      </c>
      <c r="T526">
        <v>1.4</v>
      </c>
      <c r="U526">
        <v>1</v>
      </c>
      <c r="V526">
        <v>1.4</v>
      </c>
      <c r="W526">
        <v>0.8</v>
      </c>
      <c r="X526">
        <v>2.2000000000000002</v>
      </c>
      <c r="Y526">
        <v>0.8</v>
      </c>
      <c r="Z526">
        <v>0.3</v>
      </c>
      <c r="AA526">
        <v>0.1</v>
      </c>
      <c r="AB526">
        <v>0.3</v>
      </c>
      <c r="AC526">
        <v>0.8</v>
      </c>
      <c r="AD526">
        <v>4.5</v>
      </c>
    </row>
    <row r="527" spans="1:30" ht="15.75" customHeight="1" x14ac:dyDescent="0.2">
      <c r="A527">
        <v>526</v>
      </c>
      <c r="B527" t="s">
        <v>675</v>
      </c>
      <c r="C527" t="s">
        <v>112</v>
      </c>
      <c r="D527">
        <v>27</v>
      </c>
      <c r="E527" t="s">
        <v>88</v>
      </c>
      <c r="F527">
        <v>5</v>
      </c>
      <c r="G527">
        <v>0</v>
      </c>
      <c r="H527">
        <v>3.2</v>
      </c>
      <c r="I527">
        <v>0.8</v>
      </c>
      <c r="J527">
        <v>1.4</v>
      </c>
      <c r="K527">
        <v>0.57099999999999995</v>
      </c>
      <c r="L527">
        <v>0.8</v>
      </c>
      <c r="M527">
        <v>1.2</v>
      </c>
      <c r="N527">
        <v>0.66700000000000004</v>
      </c>
      <c r="O527">
        <v>0</v>
      </c>
      <c r="P527">
        <v>0.2</v>
      </c>
      <c r="Q527">
        <v>0</v>
      </c>
      <c r="R527">
        <v>0.85699999999999998</v>
      </c>
      <c r="S527">
        <v>0</v>
      </c>
      <c r="T527">
        <v>0</v>
      </c>
      <c r="V527">
        <v>0</v>
      </c>
      <c r="W527">
        <v>0.4</v>
      </c>
      <c r="X527">
        <v>0.4</v>
      </c>
      <c r="Y527">
        <v>0.6</v>
      </c>
      <c r="Z527">
        <v>0</v>
      </c>
      <c r="AA527">
        <v>0</v>
      </c>
      <c r="AB527">
        <v>0</v>
      </c>
      <c r="AC527">
        <v>0.4</v>
      </c>
      <c r="AD527">
        <v>2.4</v>
      </c>
    </row>
    <row r="528" spans="1:30" ht="15.75" customHeight="1" x14ac:dyDescent="0.2">
      <c r="A528">
        <v>527</v>
      </c>
      <c r="B528" t="s">
        <v>676</v>
      </c>
      <c r="C528" t="s">
        <v>29</v>
      </c>
      <c r="D528">
        <v>22</v>
      </c>
      <c r="E528" t="s">
        <v>159</v>
      </c>
      <c r="F528">
        <v>29</v>
      </c>
      <c r="G528">
        <v>0</v>
      </c>
      <c r="H528">
        <v>14.6</v>
      </c>
      <c r="I528">
        <v>2.7</v>
      </c>
      <c r="J528">
        <v>3.9</v>
      </c>
      <c r="K528">
        <v>0.67500000000000004</v>
      </c>
      <c r="L528">
        <v>0</v>
      </c>
      <c r="M528">
        <v>0.1</v>
      </c>
      <c r="N528">
        <v>0</v>
      </c>
      <c r="O528">
        <v>2.7</v>
      </c>
      <c r="P528">
        <v>3.9</v>
      </c>
      <c r="Q528">
        <v>0.68799999999999994</v>
      </c>
      <c r="R528">
        <v>0.67500000000000004</v>
      </c>
      <c r="S528">
        <v>0.7</v>
      </c>
      <c r="T528">
        <v>1.2</v>
      </c>
      <c r="U528">
        <v>0.61799999999999999</v>
      </c>
      <c r="V528">
        <v>1.4</v>
      </c>
      <c r="W528">
        <v>2.7</v>
      </c>
      <c r="X528">
        <v>4.0999999999999996</v>
      </c>
      <c r="Y528">
        <v>0.6</v>
      </c>
      <c r="Z528">
        <v>0.1</v>
      </c>
      <c r="AA528">
        <v>0.7</v>
      </c>
      <c r="AB528">
        <v>0.9</v>
      </c>
      <c r="AC528">
        <v>2</v>
      </c>
      <c r="AD528">
        <v>6</v>
      </c>
    </row>
    <row r="529" spans="1:30" ht="15.75" customHeight="1" x14ac:dyDescent="0.2">
      <c r="A529">
        <v>528</v>
      </c>
      <c r="B529" t="s">
        <v>677</v>
      </c>
      <c r="C529" t="s">
        <v>84</v>
      </c>
      <c r="D529">
        <v>28</v>
      </c>
      <c r="E529" t="s">
        <v>205</v>
      </c>
      <c r="F529">
        <v>43</v>
      </c>
      <c r="G529">
        <v>1</v>
      </c>
      <c r="H529">
        <v>18.2</v>
      </c>
      <c r="I529">
        <v>2.5</v>
      </c>
      <c r="J529">
        <v>5.3</v>
      </c>
      <c r="K529">
        <v>0.47399999999999998</v>
      </c>
      <c r="L529">
        <v>0.7</v>
      </c>
      <c r="M529">
        <v>2.2999999999999998</v>
      </c>
      <c r="N529">
        <v>0.313</v>
      </c>
      <c r="O529">
        <v>1.8</v>
      </c>
      <c r="P529">
        <v>3</v>
      </c>
      <c r="Q529">
        <v>0.59499999999999997</v>
      </c>
      <c r="R529">
        <v>0.54100000000000004</v>
      </c>
      <c r="S529">
        <v>1.3</v>
      </c>
      <c r="T529">
        <v>2</v>
      </c>
      <c r="U529">
        <v>0.69</v>
      </c>
      <c r="V529">
        <v>0.8</v>
      </c>
      <c r="W529">
        <v>4.5999999999999996</v>
      </c>
      <c r="X529">
        <v>5.4</v>
      </c>
      <c r="Y529">
        <v>1.1000000000000001</v>
      </c>
      <c r="Z529">
        <v>0.3</v>
      </c>
      <c r="AA529">
        <v>0.7</v>
      </c>
      <c r="AB529">
        <v>1.1000000000000001</v>
      </c>
      <c r="AC529">
        <v>1.5</v>
      </c>
      <c r="AD529">
        <v>7.1</v>
      </c>
    </row>
    <row r="530" spans="1:30" ht="15.75" customHeight="1" x14ac:dyDescent="0.2">
      <c r="A530">
        <v>529</v>
      </c>
      <c r="B530" t="s">
        <v>678</v>
      </c>
      <c r="C530" t="s">
        <v>103</v>
      </c>
      <c r="D530">
        <v>31</v>
      </c>
      <c r="E530" t="s">
        <v>116</v>
      </c>
      <c r="F530">
        <v>26</v>
      </c>
      <c r="G530">
        <v>0</v>
      </c>
      <c r="H530">
        <v>15.6</v>
      </c>
      <c r="I530">
        <v>1.6</v>
      </c>
      <c r="J530">
        <v>4.2</v>
      </c>
      <c r="K530">
        <v>0.38500000000000001</v>
      </c>
      <c r="L530">
        <v>0.5</v>
      </c>
      <c r="M530">
        <v>1.3</v>
      </c>
      <c r="N530">
        <v>0.36399999999999999</v>
      </c>
      <c r="O530">
        <v>1.2</v>
      </c>
      <c r="P530">
        <v>2.9</v>
      </c>
      <c r="Q530">
        <v>0.39500000000000002</v>
      </c>
      <c r="R530">
        <v>0.44</v>
      </c>
      <c r="S530">
        <v>0.8</v>
      </c>
      <c r="T530">
        <v>1</v>
      </c>
      <c r="U530">
        <v>0.81499999999999995</v>
      </c>
      <c r="V530">
        <v>0.4</v>
      </c>
      <c r="W530">
        <v>1.6</v>
      </c>
      <c r="X530">
        <v>2</v>
      </c>
      <c r="Y530">
        <v>2.8</v>
      </c>
      <c r="Z530">
        <v>1.2</v>
      </c>
      <c r="AA530">
        <v>0.2</v>
      </c>
      <c r="AB530">
        <v>0.4</v>
      </c>
      <c r="AC530">
        <v>0.8</v>
      </c>
      <c r="AD530">
        <v>4.5</v>
      </c>
    </row>
    <row r="531" spans="1:30" ht="15.75" customHeight="1" x14ac:dyDescent="0.2">
      <c r="A531">
        <v>530</v>
      </c>
      <c r="B531" t="s">
        <v>679</v>
      </c>
      <c r="C531" t="s">
        <v>84</v>
      </c>
      <c r="D531">
        <v>35</v>
      </c>
      <c r="E531" t="s">
        <v>88</v>
      </c>
      <c r="F531">
        <v>19</v>
      </c>
      <c r="G531">
        <v>6</v>
      </c>
      <c r="H531">
        <v>14.6</v>
      </c>
      <c r="I531">
        <v>2.2999999999999998</v>
      </c>
      <c r="J531">
        <v>3.9</v>
      </c>
      <c r="K531">
        <v>0.58699999999999997</v>
      </c>
      <c r="L531">
        <v>0.1</v>
      </c>
      <c r="M531">
        <v>0.3</v>
      </c>
      <c r="N531">
        <v>0.2</v>
      </c>
      <c r="O531">
        <v>2.2999999999999998</v>
      </c>
      <c r="P531">
        <v>3.7</v>
      </c>
      <c r="Q531">
        <v>0.61399999999999999</v>
      </c>
      <c r="R531">
        <v>0.59299999999999997</v>
      </c>
      <c r="S531">
        <v>0.2</v>
      </c>
      <c r="T531">
        <v>0.5</v>
      </c>
      <c r="U531">
        <v>0.44400000000000001</v>
      </c>
      <c r="V531">
        <v>1.2</v>
      </c>
      <c r="W531">
        <v>1.7</v>
      </c>
      <c r="X531">
        <v>2.9</v>
      </c>
      <c r="Y531">
        <v>2.2999999999999998</v>
      </c>
      <c r="Z531">
        <v>0.8</v>
      </c>
      <c r="AA531">
        <v>0.1</v>
      </c>
      <c r="AB531">
        <v>0.4</v>
      </c>
      <c r="AC531">
        <v>1.7</v>
      </c>
      <c r="AD531">
        <v>4.9000000000000004</v>
      </c>
    </row>
    <row r="532" spans="1:30" ht="15.75" customHeight="1" x14ac:dyDescent="0.2">
      <c r="A532">
        <v>531</v>
      </c>
      <c r="B532" t="s">
        <v>680</v>
      </c>
      <c r="C532" t="s">
        <v>103</v>
      </c>
      <c r="D532">
        <v>25</v>
      </c>
      <c r="E532" t="s">
        <v>150</v>
      </c>
      <c r="F532">
        <v>42</v>
      </c>
      <c r="G532">
        <v>42</v>
      </c>
      <c r="H532">
        <v>36.299999999999997</v>
      </c>
      <c r="I532">
        <v>8.4</v>
      </c>
      <c r="J532">
        <v>19.7</v>
      </c>
      <c r="K532">
        <v>0.42299999999999999</v>
      </c>
      <c r="L532">
        <v>3.3</v>
      </c>
      <c r="M532">
        <v>8.9</v>
      </c>
      <c r="N532">
        <v>0.36799999999999999</v>
      </c>
      <c r="O532">
        <v>5.0999999999999996</v>
      </c>
      <c r="P532">
        <v>10.9</v>
      </c>
      <c r="Q532">
        <v>0.46800000000000003</v>
      </c>
      <c r="R532">
        <v>0.50600000000000001</v>
      </c>
      <c r="S532">
        <v>7</v>
      </c>
      <c r="T532">
        <v>8.1999999999999993</v>
      </c>
      <c r="U532">
        <v>0.86299999999999999</v>
      </c>
      <c r="V532">
        <v>0.5</v>
      </c>
      <c r="W532">
        <v>2.4</v>
      </c>
      <c r="X532">
        <v>2.9</v>
      </c>
      <c r="Y532">
        <v>10.9</v>
      </c>
      <c r="Z532">
        <v>1.4</v>
      </c>
      <c r="AA532">
        <v>0.2</v>
      </c>
      <c r="AB532">
        <v>4.3</v>
      </c>
      <c r="AC532">
        <v>2</v>
      </c>
      <c r="AD532">
        <v>27</v>
      </c>
    </row>
    <row r="533" spans="1:30" ht="15.75" customHeight="1" x14ac:dyDescent="0.2">
      <c r="A533">
        <v>532</v>
      </c>
      <c r="B533" t="s">
        <v>681</v>
      </c>
      <c r="C533" t="s">
        <v>29</v>
      </c>
      <c r="D533">
        <v>25</v>
      </c>
      <c r="E533" t="s">
        <v>93</v>
      </c>
      <c r="F533">
        <v>26</v>
      </c>
      <c r="G533">
        <v>6</v>
      </c>
      <c r="H533">
        <v>10.199999999999999</v>
      </c>
      <c r="I533">
        <v>1.5</v>
      </c>
      <c r="J533">
        <v>3.1</v>
      </c>
      <c r="K533">
        <v>0.48799999999999999</v>
      </c>
      <c r="L533">
        <v>0.1</v>
      </c>
      <c r="M533">
        <v>0.6</v>
      </c>
      <c r="N533">
        <v>0.2</v>
      </c>
      <c r="O533">
        <v>1.4</v>
      </c>
      <c r="P533">
        <v>2.5</v>
      </c>
      <c r="Q533">
        <v>0.55400000000000005</v>
      </c>
      <c r="R533">
        <v>0.50600000000000001</v>
      </c>
      <c r="S533">
        <v>0.2</v>
      </c>
      <c r="T533">
        <v>0.4</v>
      </c>
      <c r="U533">
        <v>0.54500000000000004</v>
      </c>
      <c r="V533">
        <v>1.4</v>
      </c>
      <c r="W533">
        <v>2.6</v>
      </c>
      <c r="X533">
        <v>4</v>
      </c>
      <c r="Y533">
        <v>0.5</v>
      </c>
      <c r="Z533">
        <v>0.2</v>
      </c>
      <c r="AA533">
        <v>0.4</v>
      </c>
      <c r="AB533">
        <v>0.9</v>
      </c>
      <c r="AC533">
        <v>1.3</v>
      </c>
      <c r="AD533">
        <v>3.3</v>
      </c>
    </row>
    <row r="534" spans="1:30" ht="15.75" customHeight="1" x14ac:dyDescent="0.2">
      <c r="A534">
        <v>533</v>
      </c>
      <c r="B534" t="s">
        <v>682</v>
      </c>
      <c r="C534" t="s">
        <v>29</v>
      </c>
      <c r="D534">
        <v>31</v>
      </c>
      <c r="E534" t="s">
        <v>104</v>
      </c>
      <c r="F534">
        <v>33</v>
      </c>
      <c r="G534">
        <v>0</v>
      </c>
      <c r="H534">
        <v>8.3000000000000007</v>
      </c>
      <c r="I534">
        <v>0.6</v>
      </c>
      <c r="J534">
        <v>1.5</v>
      </c>
      <c r="K534">
        <v>0.39200000000000002</v>
      </c>
      <c r="L534">
        <v>0</v>
      </c>
      <c r="M534">
        <v>0.1</v>
      </c>
      <c r="N534">
        <v>0.33300000000000002</v>
      </c>
      <c r="O534">
        <v>0.6</v>
      </c>
      <c r="P534">
        <v>1.5</v>
      </c>
      <c r="Q534">
        <v>0.39600000000000002</v>
      </c>
      <c r="R534">
        <v>0.40200000000000002</v>
      </c>
      <c r="S534">
        <v>0.6</v>
      </c>
      <c r="T534">
        <v>1.1000000000000001</v>
      </c>
      <c r="U534">
        <v>0.6</v>
      </c>
      <c r="V534">
        <v>1.1000000000000001</v>
      </c>
      <c r="W534">
        <v>1.6</v>
      </c>
      <c r="X534">
        <v>2.7</v>
      </c>
      <c r="Y534">
        <v>1</v>
      </c>
      <c r="Z534">
        <v>0.2</v>
      </c>
      <c r="AA534">
        <v>0.1</v>
      </c>
      <c r="AB534">
        <v>0.3</v>
      </c>
      <c r="AC534">
        <v>1.2</v>
      </c>
      <c r="AD534">
        <v>1.9</v>
      </c>
    </row>
    <row r="535" spans="1:30" ht="15.75" customHeight="1" x14ac:dyDescent="0.2">
      <c r="A535">
        <v>534</v>
      </c>
      <c r="B535" t="s">
        <v>683</v>
      </c>
      <c r="C535" t="s">
        <v>29</v>
      </c>
      <c r="D535">
        <v>26</v>
      </c>
      <c r="E535" t="s">
        <v>164</v>
      </c>
      <c r="F535">
        <v>38</v>
      </c>
      <c r="G535">
        <v>38</v>
      </c>
      <c r="H535">
        <v>27.1</v>
      </c>
      <c r="I535">
        <v>5.3</v>
      </c>
      <c r="J535">
        <v>8.1</v>
      </c>
      <c r="K535">
        <v>0.65500000000000003</v>
      </c>
      <c r="L535">
        <v>0</v>
      </c>
      <c r="M535">
        <v>0</v>
      </c>
      <c r="O535">
        <v>5.3</v>
      </c>
      <c r="P535">
        <v>8.1</v>
      </c>
      <c r="Q535">
        <v>0.65500000000000003</v>
      </c>
      <c r="R535">
        <v>0.65500000000000003</v>
      </c>
      <c r="S535">
        <v>1.8</v>
      </c>
      <c r="T535">
        <v>2.8</v>
      </c>
      <c r="U535">
        <v>0.64800000000000002</v>
      </c>
      <c r="V535">
        <v>3.3</v>
      </c>
      <c r="W535">
        <v>6.5</v>
      </c>
      <c r="X535">
        <v>9.6999999999999993</v>
      </c>
      <c r="Y535">
        <v>1.3</v>
      </c>
      <c r="Z535">
        <v>0.2</v>
      </c>
      <c r="AA535">
        <v>1.4</v>
      </c>
      <c r="AB535">
        <v>1.1000000000000001</v>
      </c>
      <c r="AC535">
        <v>2.9</v>
      </c>
      <c r="AD535">
        <v>12.4</v>
      </c>
    </row>
    <row r="536" spans="1:30" ht="15.75" customHeight="1" x14ac:dyDescent="0.2"/>
    <row r="537" spans="1:30" ht="15.75" customHeight="1" x14ac:dyDescent="0.2"/>
    <row r="538" spans="1:30" ht="15.75" customHeight="1" x14ac:dyDescent="0.2"/>
    <row r="539" spans="1:30" ht="15.75" customHeight="1" x14ac:dyDescent="0.2"/>
    <row r="540" spans="1:30" ht="15.75" customHeight="1" x14ac:dyDescent="0.2"/>
    <row r="541" spans="1:30" ht="15.75" customHeight="1" x14ac:dyDescent="0.2"/>
    <row r="542" spans="1:30" ht="15.75" customHeight="1" x14ac:dyDescent="0.2"/>
    <row r="543" spans="1:30" ht="15.75" customHeight="1" x14ac:dyDescent="0.2"/>
    <row r="544" spans="1:30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display="https://www.basketball-reference.com/players/a/achiupr01.html?utm_source=direct&amp;utm_medium=Share&amp;utm_campaign=ShareTool" xr:uid="{B7DFE6BB-76C2-4BB5-BF64-31BB55EBF223}"/>
    <hyperlink ref="B3" r:id="rId2" display="https://www.basketball-reference.com/players/a/adebaba01.html?utm_source=direct&amp;utm_medium=Share&amp;utm_campaign=ShareTool" xr:uid="{27CF45FD-90FE-4DEE-B195-15B44F6BD8EF}"/>
    <hyperlink ref="E3" r:id="rId3" display="https://www.basketball-reference.com/teams/MIA/2024.html?utm_source=direct&amp;utm_medium=Share&amp;utm_campaign=ShareTool" xr:uid="{D295F946-B5B0-45A6-943A-3FCD332504BB}"/>
    <hyperlink ref="B4" r:id="rId4" display="https://www.basketball-reference.com/players/a/agbajoc01.html?utm_source=direct&amp;utm_medium=Share&amp;utm_campaign=ShareTool" xr:uid="{9D5B70FB-9ECD-4158-86E0-2AC4FEA8FDC2}"/>
    <hyperlink ref="E4" r:id="rId5" display="https://www.basketball-reference.com/teams/UTA/2024.html?utm_source=direct&amp;utm_medium=Share&amp;utm_campaign=ShareTool" xr:uid="{D2B80AF1-7F6B-4894-B1C3-5BA8924FAC9A}"/>
    <hyperlink ref="B5" r:id="rId6" display="https://www.basketball-reference.com/players/a/aldamsa01.html?utm_source=direct&amp;utm_medium=Share&amp;utm_campaign=ShareTool" xr:uid="{BA70B9FC-D8A0-4F7E-A9BA-07E2E5A46A4B}"/>
    <hyperlink ref="E5" r:id="rId7" display="https://www.basketball-reference.com/teams/MEM/2024.html?utm_source=direct&amp;utm_medium=Share&amp;utm_campaign=ShareTool" xr:uid="{4B381BE3-C61D-4A98-ACCD-B242E3A18856}"/>
    <hyperlink ref="B6" r:id="rId8" display="https://www.basketball-reference.com/players/a/alexani01.html?utm_source=direct&amp;utm_medium=Share&amp;utm_campaign=ShareTool" xr:uid="{00D0E3BC-4FE4-4287-A3EE-EE6C43768F2E}"/>
    <hyperlink ref="E6" r:id="rId9" display="https://www.basketball-reference.com/teams/MIN/2024.html?utm_source=direct&amp;utm_medium=Share&amp;utm_campaign=ShareTool" xr:uid="{84CA965C-1C37-45C7-98A7-22AE0827C133}"/>
    <hyperlink ref="B7" r:id="rId10" display="https://www.basketball-reference.com/players/a/allengr01.html?utm_source=direct&amp;utm_medium=Share&amp;utm_campaign=ShareTool" xr:uid="{F1C1406E-F483-4D1F-A6D4-DD063E4ACACC}"/>
    <hyperlink ref="E7" r:id="rId11" display="https://www.basketball-reference.com/teams/PHO/2024.html?utm_source=direct&amp;utm_medium=Share&amp;utm_campaign=ShareTool" xr:uid="{16157C82-62D4-493A-AC58-EC1DCACDA2D4}"/>
    <hyperlink ref="B8" r:id="rId12" display="https://www.basketball-reference.com/players/a/allenja01.html?utm_source=direct&amp;utm_medium=Share&amp;utm_campaign=ShareTool" xr:uid="{5E381CEA-600B-42DB-AE15-47A7EA64F72E}"/>
    <hyperlink ref="E8" r:id="rId13" display="https://www.basketball-reference.com/teams/CLE/2024.html?utm_source=direct&amp;utm_medium=Share&amp;utm_campaign=ShareTool" xr:uid="{693E15FB-2CD5-4745-AA82-366FBD1F5BEE}"/>
    <hyperlink ref="B9" r:id="rId14" display="https://www.basketball-reference.com/players/a/alvarjo01.html?utm_source=direct&amp;utm_medium=Share&amp;utm_campaign=ShareTool" xr:uid="{5A885BCC-EDF1-4EF5-89AC-1BDB08922B09}"/>
    <hyperlink ref="E9" r:id="rId15" display="https://www.basketball-reference.com/teams/NOP/2024.html?utm_source=direct&amp;utm_medium=Share&amp;utm_campaign=ShareTool" xr:uid="{A192B31A-FCCC-4A4B-86E6-677FFCFE0451}"/>
    <hyperlink ref="B10" r:id="rId16" display="https://www.basketball-reference.com/players/a/anderky01.html?utm_source=direct&amp;utm_medium=Share&amp;utm_campaign=ShareTool" xr:uid="{0D92F660-5637-4715-B817-C9FB9F9F7F32}"/>
    <hyperlink ref="E10" r:id="rId17" display="https://www.basketball-reference.com/teams/MIN/2024.html?utm_source=direct&amp;utm_medium=Share&amp;utm_campaign=ShareTool" xr:uid="{586833FB-839A-44A1-ABA6-C373771A4AEA}"/>
    <hyperlink ref="B11" r:id="rId18" display="https://www.basketball-reference.com/players/a/antetgi01.html?utm_source=direct&amp;utm_medium=Share&amp;utm_campaign=ShareTool" xr:uid="{42D85FE5-1D3F-4782-B9E9-51BD537EB013}"/>
    <hyperlink ref="E11" r:id="rId19" display="https://www.basketball-reference.com/teams/MIL/2024.html?utm_source=direct&amp;utm_medium=Share&amp;utm_campaign=ShareTool" xr:uid="{B7BEFC11-F1AA-463B-BC3B-4D91BA18AE83}"/>
    <hyperlink ref="B12" r:id="rId20" display="https://www.basketball-reference.com/players/a/antetth01.html?utm_source=direct&amp;utm_medium=Share&amp;utm_campaign=ShareTool" xr:uid="{787B71D9-C78A-4190-A900-8C82104665D6}"/>
    <hyperlink ref="E12" r:id="rId21" display="https://www.basketball-reference.com/teams/MIL/2024.html?utm_source=direct&amp;utm_medium=Share&amp;utm_campaign=ShareTool" xr:uid="{6D6D6C5E-B793-4720-906A-29638E5B88A4}"/>
    <hyperlink ref="B13" r:id="rId22" display="https://www.basketball-reference.com/players/a/anthoco01.html?utm_source=direct&amp;utm_medium=Share&amp;utm_campaign=ShareTool" xr:uid="{1D99E49B-3218-4840-968E-5211AED086D7}"/>
    <hyperlink ref="E13" r:id="rId23" display="https://www.basketball-reference.com/teams/ORL/2024.html?utm_source=direct&amp;utm_medium=Share&amp;utm_campaign=ShareTool" xr:uid="{D6F56162-A73C-4798-A2E5-1FAA6A539980}"/>
    <hyperlink ref="B14" r:id="rId24" display="https://www.basketball-reference.com/players/a/anunoog01.html?utm_source=direct&amp;utm_medium=Share&amp;utm_campaign=ShareTool" xr:uid="{1B59ED43-313F-4F9E-825C-E4330830D559}"/>
    <hyperlink ref="B15" r:id="rId25" display="https://www.basketball-reference.com/players/a/arcidry01.html?utm_source=direct&amp;utm_medium=Share&amp;utm_campaign=ShareTool" xr:uid="{694B6BA1-870D-4E27-8741-AAECCA4F7698}"/>
    <hyperlink ref="E15" r:id="rId26" display="https://www.basketball-reference.com/teams/NYK/2024.html?utm_source=direct&amp;utm_medium=Share&amp;utm_campaign=ShareTool" xr:uid="{FE447DE2-C40F-4509-A099-28C03EA76A17}"/>
    <hyperlink ref="B16" r:id="rId27" display="https://www.basketball-reference.com/players/a/avdijde01.html?utm_source=direct&amp;utm_medium=Share&amp;utm_campaign=ShareTool" xr:uid="{642355B5-D69F-4630-8F4E-142C7FE2EFD1}"/>
    <hyperlink ref="E16" r:id="rId28" display="https://www.basketball-reference.com/teams/WAS/2024.html?utm_source=direct&amp;utm_medium=Share&amp;utm_campaign=ShareTool" xr:uid="{B5050352-549C-48B4-B6A0-0AC576B24DEC}"/>
    <hyperlink ref="B17" r:id="rId29" display="https://www.basketball-reference.com/players/a/aytonde01.html?utm_source=direct&amp;utm_medium=Share&amp;utm_campaign=ShareTool" xr:uid="{FDBBECD2-7DAF-46C6-8333-F3B5AF7D733F}"/>
    <hyperlink ref="E17" r:id="rId30" display="https://www.basketball-reference.com/teams/POR/2024.html?utm_source=direct&amp;utm_medium=Share&amp;utm_campaign=ShareTool" xr:uid="{FAAE9C84-646E-42BF-AFBD-FDC2BE429A29}"/>
    <hyperlink ref="B18" r:id="rId31" display="https://www.basketball-reference.com/players/a/azubuud01.html?utm_source=direct&amp;utm_medium=Share&amp;utm_campaign=ShareTool" xr:uid="{E8841F07-EA4F-4E30-A1BB-B371CC6D456F}"/>
    <hyperlink ref="E18" r:id="rId32" display="https://www.basketball-reference.com/teams/PHO/2024.html?utm_source=direct&amp;utm_medium=Share&amp;utm_campaign=ShareTool" xr:uid="{22252006-3E5D-4581-BC17-2AA2D22D8A88}"/>
    <hyperlink ref="B19" r:id="rId33" display="https://www.basketball-reference.com/players/b/badjiib01.html?utm_source=direct&amp;utm_medium=Share&amp;utm_campaign=ShareTool" xr:uid="{CAD27B08-867B-42B2-BD13-7F26E7C02D77}"/>
    <hyperlink ref="E19" r:id="rId34" display="https://www.basketball-reference.com/teams/POR/2024.html?utm_source=direct&amp;utm_medium=Share&amp;utm_campaign=ShareTool" xr:uid="{F6592375-2AE4-4739-BE38-01D1562EFDE6}"/>
    <hyperlink ref="B20" r:id="rId35" display="https://www.basketball-reference.com/players/b/baglema01.html?utm_source=direct&amp;utm_medium=Share&amp;utm_campaign=ShareTool" xr:uid="{0905264A-9C36-4DCF-BAF6-0AC26900A46E}"/>
    <hyperlink ref="B21" r:id="rId36" display="https://www.basketball-reference.com/players/b/baileam01.html?utm_source=direct&amp;utm_medium=Share&amp;utm_campaign=ShareTool" xr:uid="{45BAA246-CEA1-4EA2-965A-E3A55C004644}"/>
    <hyperlink ref="E21" r:id="rId37" display="https://www.basketball-reference.com/teams/CHO/2024.html?utm_source=direct&amp;utm_medium=Share&amp;utm_campaign=ShareTool" xr:uid="{D2512C90-F358-4435-B12C-0FDD9831DC62}"/>
    <hyperlink ref="B22" r:id="rId38" display="https://www.basketball-reference.com/players/b/baldwpa01.html?utm_source=direct&amp;utm_medium=Share&amp;utm_campaign=ShareTool" xr:uid="{266B7655-CFCB-4490-80AB-4BEC31FF3D3A}"/>
    <hyperlink ref="E22" r:id="rId39" display="https://www.basketball-reference.com/teams/WAS/2024.html?utm_source=direct&amp;utm_medium=Share&amp;utm_campaign=ShareTool" xr:uid="{7D6267BA-381E-46C7-9498-E501B9E2FCB7}"/>
    <hyperlink ref="B23" r:id="rId40" display="https://www.basketball-reference.com/players/b/ballla01.html?utm_source=direct&amp;utm_medium=Share&amp;utm_campaign=ShareTool" xr:uid="{E704B067-DDC5-4765-9DC9-B752F494AC08}"/>
    <hyperlink ref="E23" r:id="rId41" display="https://www.basketball-reference.com/teams/CHO/2024.html?utm_source=direct&amp;utm_medium=Share&amp;utm_campaign=ShareTool" xr:uid="{23509773-FFFC-4B3B-A997-FE1314FF9C9D}"/>
    <hyperlink ref="B24" r:id="rId42" display="https://www.basketball-reference.com/players/b/bambamo01.html?utm_source=direct&amp;utm_medium=Share&amp;utm_campaign=ShareTool" xr:uid="{835B3BFC-394B-4E00-BD89-0C346D2F2ADB}"/>
    <hyperlink ref="E24" r:id="rId43" display="https://www.basketball-reference.com/teams/PHI/2024.html?utm_source=direct&amp;utm_medium=Share&amp;utm_campaign=ShareTool" xr:uid="{926AA046-4468-4CCE-B391-B390FBB2D5D4}"/>
    <hyperlink ref="B25" r:id="rId44" display="https://www.basketball-reference.com/players/b/banchpa01.html?utm_source=direct&amp;utm_medium=Share&amp;utm_campaign=ShareTool" xr:uid="{119D8824-8E92-445E-B059-43A0ED3BC6D5}"/>
    <hyperlink ref="E25" r:id="rId45" display="https://www.basketball-reference.com/teams/ORL/2024.html?utm_source=direct&amp;utm_medium=Share&amp;utm_campaign=ShareTool" xr:uid="{E85FF128-EAC8-4483-A57B-09880F0E4606}"/>
    <hyperlink ref="B26" r:id="rId46" display="https://www.basketball-reference.com/players/b/banede01.html?utm_source=direct&amp;utm_medium=Share&amp;utm_campaign=ShareTool" xr:uid="{5256D227-3DE4-4941-AC85-19AC6A239321}"/>
    <hyperlink ref="E26" r:id="rId47" display="https://www.basketball-reference.com/teams/MEM/2024.html?utm_source=direct&amp;utm_medium=Share&amp;utm_campaign=ShareTool" xr:uid="{1B5427AD-1EFB-4F7A-97B6-A6324D69FD63}"/>
    <hyperlink ref="B27" r:id="rId48" display="https://www.basketball-reference.com/players/b/bantoda01.html?utm_source=direct&amp;utm_medium=Share&amp;utm_campaign=ShareTool" xr:uid="{8D3C520F-6128-4B22-A1E6-33FC8DE102F2}"/>
    <hyperlink ref="E27" r:id="rId49" display="https://www.basketball-reference.com/teams/BOS/2024.html?utm_source=direct&amp;utm_medium=Share&amp;utm_campaign=ShareTool" xr:uid="{104BCB9E-4083-446C-BF7F-28A06908EBB2}"/>
    <hyperlink ref="B28" r:id="rId50" display="https://www.basketball-reference.com/players/b/barlodo01.html?utm_source=direct&amp;utm_medium=Share&amp;utm_campaign=ShareTool" xr:uid="{7CB8F113-FD79-4321-8E89-9D57FC74A08B}"/>
    <hyperlink ref="E28" r:id="rId51" display="https://www.basketball-reference.com/teams/SAS/2024.html?utm_source=direct&amp;utm_medium=Share&amp;utm_campaign=ShareTool" xr:uid="{9CEDCCA1-85AC-40D2-AAF1-1A2CD74031DD}"/>
    <hyperlink ref="B29" r:id="rId52" display="https://www.basketball-reference.com/players/b/barneha02.html?utm_source=direct&amp;utm_medium=Share&amp;utm_campaign=ShareTool" xr:uid="{4586D30F-0B33-49BD-A123-FD99E077B1AF}"/>
    <hyperlink ref="E29" r:id="rId53" display="https://www.basketball-reference.com/teams/SAC/2024.html?utm_source=direct&amp;utm_medium=Share&amp;utm_campaign=ShareTool" xr:uid="{67EBAE91-C227-4426-AD47-C68DA264E25F}"/>
    <hyperlink ref="B30" r:id="rId54" display="https://www.basketball-reference.com/players/b/barnesc01.html?utm_source=direct&amp;utm_medium=Share&amp;utm_campaign=ShareTool" xr:uid="{92485CFD-2E9E-45A8-922F-A7B926507BC4}"/>
    <hyperlink ref="E30" r:id="rId55" display="https://www.basketball-reference.com/teams/TOR/2024.html?utm_source=direct&amp;utm_medium=Share&amp;utm_campaign=ShareTool" xr:uid="{C90186F7-56A1-48F4-9B71-DB2BC5E3EB17}"/>
    <hyperlink ref="B31" r:id="rId56" display="https://www.basketball-reference.com/players/b/barrerj01.html?utm_source=direct&amp;utm_medium=Share&amp;utm_campaign=ShareTool" xr:uid="{72421004-D41A-4C6A-A280-0E9280012D2F}"/>
    <hyperlink ref="B32" r:id="rId57" display="https://www.basketball-reference.com/players/b/bassech01.html?utm_source=direct&amp;utm_medium=Share&amp;utm_campaign=ShareTool" xr:uid="{8E71E73B-19D5-4F50-8DA8-691148F391FF}"/>
    <hyperlink ref="E32" r:id="rId58" display="https://www.basketball-reference.com/teams/SAS/2024.html?utm_source=direct&amp;utm_medium=Share&amp;utm_campaign=ShareTool" xr:uid="{235E7154-7CD1-40B5-B40C-40D2DC10FB9C}"/>
    <hyperlink ref="B33" r:id="rId59" display="https://www.basketball-reference.com/players/b/batesem01.html?utm_source=direct&amp;utm_medium=Share&amp;utm_campaign=ShareTool" xr:uid="{F3F9E331-4966-47B4-BBF4-10728765B20F}"/>
    <hyperlink ref="E33" r:id="rId60" display="https://www.basketball-reference.com/teams/CLE/2024.html?utm_source=direct&amp;utm_medium=Share&amp;utm_campaign=ShareTool" xr:uid="{070CA7D1-4711-4274-B20E-F399B468BFDB}"/>
    <hyperlink ref="B34" r:id="rId61" display="https://www.basketball-reference.com/players/b/bateske01.html?utm_source=direct&amp;utm_medium=Share&amp;utm_campaign=ShareTool" xr:uid="{6BFE570D-3D7E-4FA8-9324-8E1558C29F63}"/>
    <hyperlink ref="E34" r:id="rId62" display="https://www.basketball-reference.com/teams/PHO/2024.html?utm_source=direct&amp;utm_medium=Share&amp;utm_campaign=ShareTool" xr:uid="{A1ECDA07-1639-47C5-81D7-B1AD1543947B}"/>
    <hyperlink ref="B35" r:id="rId63" display="https://www.basketball-reference.com/players/b/batumni01.html?utm_source=direct&amp;utm_medium=Share&amp;utm_campaign=ShareTool" xr:uid="{4807DE3C-D040-48AB-8507-BBA475D064C7}"/>
    <hyperlink ref="B36" r:id="rId64" display="https://www.basketball-reference.com/players/b/bealbr01.html?utm_source=direct&amp;utm_medium=Share&amp;utm_campaign=ShareTool" xr:uid="{0EC21BB7-1BC6-49C7-B82E-D5DA6E4267A6}"/>
    <hyperlink ref="E36" r:id="rId65" display="https://www.basketball-reference.com/teams/PHO/2024.html?utm_source=direct&amp;utm_medium=Share&amp;utm_campaign=ShareTool" xr:uid="{0DF052F2-6E58-4A3A-9A73-A0928B3BB571}"/>
    <hyperlink ref="B37" r:id="rId66" display="https://www.basketball-reference.com/players/b/beaslma01.html?utm_source=direct&amp;utm_medium=Share&amp;utm_campaign=ShareTool" xr:uid="{353804FD-149D-49BA-8CD7-EDC9F174BB41}"/>
    <hyperlink ref="E37" r:id="rId67" display="https://www.basketball-reference.com/teams/MIL/2024.html?utm_source=direct&amp;utm_medium=Share&amp;utm_campaign=ShareTool" xr:uid="{56929B77-3EF9-48D3-82E7-A045853C2826}"/>
    <hyperlink ref="B38" r:id="rId68" display="https://www.basketball-reference.com/players/b/beaucma01.html?utm_source=direct&amp;utm_medium=Share&amp;utm_campaign=ShareTool" xr:uid="{0E6B1E8E-C64F-4B1D-9B4A-FB1CB3472327}"/>
    <hyperlink ref="E38" r:id="rId69" display="https://www.basketball-reference.com/teams/MIL/2024.html?utm_source=direct&amp;utm_medium=Share&amp;utm_campaign=ShareTool" xr:uid="{D98ADB1E-6207-49DF-BFFD-B178EF8EC7EC}"/>
    <hyperlink ref="B39" r:id="rId70" display="https://www.basketball-reference.com/players/b/bernaju01.html?utm_source=direct&amp;utm_medium=Share&amp;utm_campaign=ShareTool" xr:uid="{81EB2C89-2CAA-4FC5-A05E-A7AC05B7060B}"/>
    <hyperlink ref="E39" r:id="rId71" display="https://www.basketball-reference.com/teams/WAS/2024.html?utm_source=direct&amp;utm_medium=Share&amp;utm_campaign=ShareTool" xr:uid="{481AC14C-3C77-45AD-8D78-64743DD010C0}"/>
    <hyperlink ref="B40" r:id="rId72" display="https://www.basketball-reference.com/players/b/bertada01.html?utm_source=direct&amp;utm_medium=Share&amp;utm_campaign=ShareTool" xr:uid="{683E95E1-F7F9-4906-9625-3272436F77C8}"/>
    <hyperlink ref="E40" r:id="rId73" display="https://www.basketball-reference.com/teams/OKC/2024.html?utm_source=direct&amp;utm_medium=Share&amp;utm_campaign=ShareTool" xr:uid="{33584814-FD20-43A1-9E97-18A70BA54C57}"/>
    <hyperlink ref="B41" r:id="rId74" display="https://www.basketball-reference.com/players/b/beverpa01.html?utm_source=direct&amp;utm_medium=Share&amp;utm_campaign=ShareTool" xr:uid="{AAB0D67F-792A-4EDD-8881-9F27D25BC92F}"/>
    <hyperlink ref="E41" r:id="rId75" display="https://www.basketball-reference.com/teams/PHI/2024.html?utm_source=direct&amp;utm_medium=Share&amp;utm_campaign=ShareTool" xr:uid="{B13D407F-AC19-4FFB-9F1F-CCFFA47DBE1F}"/>
    <hyperlink ref="B42" r:id="rId76" display="https://www.basketball-reference.com/players/b/beysa01.html?utm_source=direct&amp;utm_medium=Share&amp;utm_campaign=ShareTool" xr:uid="{E6591ADF-E9CA-4D30-9E2C-1E087768F0C9}"/>
    <hyperlink ref="E42" r:id="rId77" display="https://www.basketball-reference.com/teams/ATL/2024.html?utm_source=direct&amp;utm_medium=Share&amp;utm_campaign=ShareTool" xr:uid="{E504F820-9A4E-4270-A402-920157DD7A3A}"/>
    <hyperlink ref="B43" r:id="rId78" display="https://www.basketball-reference.com/players/b/bitadgo01.html?utm_source=direct&amp;utm_medium=Share&amp;utm_campaign=ShareTool" xr:uid="{701B504F-2E57-4A03-B888-696B72F2DE3F}"/>
    <hyperlink ref="E43" r:id="rId79" display="https://www.basketball-reference.com/teams/ORL/2024.html?utm_source=direct&amp;utm_medium=Share&amp;utm_campaign=ShareTool" xr:uid="{AD4DDBB3-E2DC-4E8F-A995-D07691BD555E}"/>
    <hyperlink ref="B44" r:id="rId80" display="https://www.basketball-reference.com/players/b/bitimon01.html?utm_source=direct&amp;utm_medium=Share&amp;utm_campaign=ShareTool" xr:uid="{68121ED1-3C54-4288-8269-A46ECDF93E9C}"/>
    <hyperlink ref="E44" r:id="rId81" display="https://www.basketball-reference.com/teams/CHI/2024.html?utm_source=direct&amp;utm_medium=Share&amp;utm_campaign=ShareTool" xr:uid="{CB0EE687-152E-4176-8E3B-B219816452ED}"/>
    <hyperlink ref="B45" r:id="rId82" display="https://www.basketball-reference.com/players/b/biyombi01.html?utm_source=direct&amp;utm_medium=Share&amp;utm_campaign=ShareTool" xr:uid="{A5D7A622-D047-43BF-9B38-7FBA998E31DD}"/>
    <hyperlink ref="E45" r:id="rId83" display="https://www.basketball-reference.com/teams/MEM/2024.html?utm_source=direct&amp;utm_medium=Share&amp;utm_campaign=ShareTool" xr:uid="{00D1AA7C-E4F4-4176-B0D3-FA422F5D29EE}"/>
    <hyperlink ref="B46" r:id="rId84" display="https://www.basketball-reference.com/players/b/blackan01.html?utm_source=direct&amp;utm_medium=Share&amp;utm_campaign=ShareTool" xr:uid="{B20579AE-00BF-4A78-B47B-B3F031D81F9A}"/>
    <hyperlink ref="E46" r:id="rId85" display="https://www.basketball-reference.com/teams/ORL/2024.html?utm_source=direct&amp;utm_medium=Share&amp;utm_campaign=ShareTool" xr:uid="{F68AC214-2462-40F8-AEBE-8E28F677370C}"/>
    <hyperlink ref="B47" r:id="rId86" display="https://www.basketball-reference.com/players/b/blackle01.html?utm_source=direct&amp;utm_medium=Share&amp;utm_campaign=ShareTool" xr:uid="{63185237-2D66-4F54-BB21-19DC1B21A799}"/>
    <hyperlink ref="E47" r:id="rId87" display="https://www.basketball-reference.com/teams/CHO/2024.html?utm_source=direct&amp;utm_medium=Share&amp;utm_campaign=ShareTool" xr:uid="{5FECE8B1-90FB-45B8-84F3-8E44B91994F9}"/>
    <hyperlink ref="B48" r:id="rId88" display="https://www.basketball-reference.com/players/b/bogdabo01.html?utm_source=direct&amp;utm_medium=Share&amp;utm_campaign=ShareTool" xr:uid="{5525C2EE-7386-43A3-99D3-8DBAFA8DF376}"/>
    <hyperlink ref="E48" r:id="rId89" display="https://www.basketball-reference.com/teams/ATL/2024.html?utm_source=direct&amp;utm_medium=Share&amp;utm_campaign=ShareTool" xr:uid="{167EB5EE-B2B0-44F6-B1F1-5864D4F358A8}"/>
    <hyperlink ref="B49" r:id="rId90" display="https://www.basketball-reference.com/players/b/bogdabo02.html?utm_source=direct&amp;utm_medium=Share&amp;utm_campaign=ShareTool" xr:uid="{3934E718-C691-4431-9A97-FE3060A54539}"/>
    <hyperlink ref="E49" r:id="rId91" display="https://www.basketball-reference.com/teams/DET/2024.html?utm_source=direct&amp;utm_medium=Share&amp;utm_campaign=ShareTool" xr:uid="{96DDE850-DBF8-4101-B361-DDBA6BF60096}"/>
    <hyperlink ref="B50" r:id="rId92" display="https://www.basketball-reference.com/players/b/bolbo01.html?utm_source=direct&amp;utm_medium=Share&amp;utm_campaign=ShareTool" xr:uid="{0ADB7CFD-C8DD-43A6-9988-995FDE72249F}"/>
    <hyperlink ref="E50" r:id="rId93" display="https://www.basketball-reference.com/teams/PHO/2024.html?utm_source=direct&amp;utm_medium=Share&amp;utm_campaign=ShareTool" xr:uid="{71AA2BF4-1329-4FE9-BBA1-A5150015709E}"/>
    <hyperlink ref="B51" r:id="rId94" display="https://www.basketball-reference.com/players/b/boldema01.html?utm_source=direct&amp;utm_medium=Share&amp;utm_campaign=ShareTool" xr:uid="{EFCDF7EA-6A06-488E-BA77-2853610F4C8F}"/>
    <hyperlink ref="E51" r:id="rId95" display="https://www.basketball-reference.com/teams/MIL/2024.html?utm_source=direct&amp;utm_medium=Share&amp;utm_campaign=ShareTool" xr:uid="{F6DEA7A8-6EB0-491F-884C-75E401ED5578}"/>
    <hyperlink ref="B52" r:id="rId96" display="https://www.basketball-reference.com/players/b/bookede01.html?utm_source=direct&amp;utm_medium=Share&amp;utm_campaign=ShareTool" xr:uid="{94EBF7E3-AFFD-47D9-A79E-068320E0D73F}"/>
    <hyperlink ref="E52" r:id="rId97" display="https://www.basketball-reference.com/teams/PHO/2024.html?utm_source=direct&amp;utm_medium=Share&amp;utm_campaign=ShareTool" xr:uid="{65CE41CC-ED40-4783-A81C-A3DE0B3D3D4E}"/>
    <hyperlink ref="B53" r:id="rId98" display="https://www.basketball-reference.com/players/b/bostobr01.html?utm_source=direct&amp;utm_medium=Share&amp;utm_campaign=ShareTool" xr:uid="{8DA8FB4F-C2AD-43D7-8D06-90270AD00540}"/>
    <hyperlink ref="E53" r:id="rId99" display="https://www.basketball-reference.com/teams/LAC/2024.html?utm_source=direct&amp;utm_medium=Share&amp;utm_campaign=ShareTool" xr:uid="{92EA14BF-99FB-44D6-BBA2-3B16D3559EDE}"/>
    <hyperlink ref="B54" r:id="rId100" display="https://www.basketball-reference.com/players/b/bouchch01.html?utm_source=direct&amp;utm_medium=Share&amp;utm_campaign=ShareTool" xr:uid="{1859134E-2387-4750-B369-6435C9943EC9}"/>
    <hyperlink ref="E54" r:id="rId101" display="https://www.basketball-reference.com/teams/TOR/2024.html?utm_source=direct&amp;utm_medium=Share&amp;utm_campaign=ShareTool" xr:uid="{A7E5A757-4FAD-42A0-BA7E-34BDA0C2C760}"/>
    <hyperlink ref="B55" r:id="rId102" display="https://www.basketball-reference.com/players/b/bouknja01.html?utm_source=direct&amp;utm_medium=Share&amp;utm_campaign=ShareTool" xr:uid="{7C839BDD-E919-4709-B5AE-E556A6294E5E}"/>
    <hyperlink ref="E55" r:id="rId103" display="https://www.basketball-reference.com/teams/CHO/2024.html?utm_source=direct&amp;utm_medium=Share&amp;utm_campaign=ShareTool" xr:uid="{1BDB6612-A5B3-4D54-BC56-3589B5573B70}"/>
    <hyperlink ref="B56" r:id="rId104" display="https://www.basketball-reference.com/players/b/bouyeja01.html?utm_source=direct&amp;utm_medium=Share&amp;utm_campaign=ShareTool" xr:uid="{FCD087B6-A5C1-46F4-ADCC-6CB4EA5BC272}"/>
    <hyperlink ref="E56" r:id="rId105" display="https://www.basketball-reference.com/teams/POR/2024.html?utm_source=direct&amp;utm_medium=Share&amp;utm_campaign=ShareTool" xr:uid="{49DE4471-75F1-44C2-9EB3-EA60EF583026}"/>
    <hyperlink ref="B57" r:id="rId106" display="https://www.basketball-reference.com/players/b/branhma01.html?utm_source=direct&amp;utm_medium=Share&amp;utm_campaign=ShareTool" xr:uid="{32B5F4A8-B3F3-4901-821D-2C49BCEE2CCA}"/>
    <hyperlink ref="E57" r:id="rId107" display="https://www.basketball-reference.com/teams/SAS/2024.html?utm_source=direct&amp;utm_medium=Share&amp;utm_campaign=ShareTool" xr:uid="{ECEBEB96-9D6D-464D-883E-7B390F9C0ACE}"/>
    <hyperlink ref="B58" r:id="rId108" display="https://www.basketball-reference.com/players/b/braunch01.html?utm_source=direct&amp;utm_medium=Share&amp;utm_campaign=ShareTool" xr:uid="{69D738D7-D88D-4FF6-8C2C-A0231B2E66F4}"/>
    <hyperlink ref="E58" r:id="rId109" display="https://www.basketball-reference.com/teams/DEN/2024.html?utm_source=direct&amp;utm_medium=Share&amp;utm_campaign=ShareTool" xr:uid="{E58BCA4B-A949-4BF1-9E2B-64BB2C28ACAA}"/>
    <hyperlink ref="B59" r:id="rId110" display="https://www.basketball-reference.com/players/b/bridgmi01.html?utm_source=direct&amp;utm_medium=Share&amp;utm_campaign=ShareTool" xr:uid="{14F01F96-5277-45AD-8576-7AEE0580A68C}"/>
    <hyperlink ref="E59" r:id="rId111" display="https://www.basketball-reference.com/teams/BRK/2024.html?utm_source=direct&amp;utm_medium=Share&amp;utm_campaign=ShareTool" xr:uid="{FD3E3989-A9A5-4C4A-97AA-6095174D8A6B}"/>
    <hyperlink ref="B60" r:id="rId112" display="https://www.basketball-reference.com/players/b/bridgmi02.html?utm_source=direct&amp;utm_medium=Share&amp;utm_campaign=ShareTool" xr:uid="{92FB8FD1-B2EC-49EC-AD3D-1701003C6208}"/>
    <hyperlink ref="E60" r:id="rId113" display="https://www.basketball-reference.com/teams/CHO/2024.html?utm_source=direct&amp;utm_medium=Share&amp;utm_campaign=ShareTool" xr:uid="{AD0DA956-90AD-40C3-909D-8674AAD6954E}"/>
    <hyperlink ref="B61" r:id="rId114" display="https://www.basketball-reference.com/players/b/brissos01.html?utm_source=direct&amp;utm_medium=Share&amp;utm_campaign=ShareTool" xr:uid="{2FA8175A-F98C-4027-ADB3-B16770BE03A8}"/>
    <hyperlink ref="E61" r:id="rId115" display="https://www.basketball-reference.com/teams/BOS/2024.html?utm_source=direct&amp;utm_medium=Share&amp;utm_campaign=ShareTool" xr:uid="{EBE1492B-CED6-44BE-AA03-75E6248A2A4E}"/>
    <hyperlink ref="B62" r:id="rId116" display="https://www.basketball-reference.com/players/b/brogdma01.html?utm_source=direct&amp;utm_medium=Share&amp;utm_campaign=ShareTool" xr:uid="{9CECD0E4-5EB1-4F8B-B062-590A739CBA3B}"/>
    <hyperlink ref="E62" r:id="rId117" display="https://www.basketball-reference.com/teams/POR/2024.html?utm_source=direct&amp;utm_medium=Share&amp;utm_campaign=ShareTool" xr:uid="{9B774522-FC11-49DB-A9AC-4D5FDD8138D1}"/>
    <hyperlink ref="B63" r:id="rId118" display="https://www.basketball-reference.com/players/b/brookar01.html?utm_source=direct&amp;utm_medium=Share&amp;utm_campaign=ShareTool" xr:uid="{3ED9B62B-3057-496F-8009-4D7167B7F7D5}"/>
    <hyperlink ref="E63" r:id="rId119" display="https://www.basketball-reference.com/teams/BRK/2024.html?utm_source=direct&amp;utm_medium=Share&amp;utm_campaign=ShareTool" xr:uid="{6E188DEA-6916-40BE-8C3C-8875500FCAB5}"/>
    <hyperlink ref="B64" r:id="rId120" display="https://www.basketball-reference.com/players/b/brookdi01.html?utm_source=direct&amp;utm_medium=Share&amp;utm_campaign=ShareTool" xr:uid="{604501AB-C9E6-416B-BF7E-BB45F3A2C63C}"/>
    <hyperlink ref="E64" r:id="rId121" display="https://www.basketball-reference.com/teams/HOU/2024.html?utm_source=direct&amp;utm_medium=Share&amp;utm_campaign=ShareTool" xr:uid="{259D0744-B1AF-4DC3-B9C1-AA048D961359}"/>
    <hyperlink ref="B65" r:id="rId122" display="https://www.basketball-reference.com/players/b/brownbr01.html?utm_source=direct&amp;utm_medium=Share&amp;utm_campaign=ShareTool" xr:uid="{7E528F18-DCF5-4F2A-B383-933832EC0CB2}"/>
    <hyperlink ref="B66" r:id="rId123" display="https://www.basketball-reference.com/players/b/brownch02.html?utm_source=direct&amp;utm_medium=Share&amp;utm_campaign=ShareTool" xr:uid="{2A7BA9E3-29FB-4AD1-88C1-D3E4122FF041}"/>
    <hyperlink ref="E66" r:id="rId124" display="https://www.basketball-reference.com/teams/NYK/2024.html?utm_source=direct&amp;utm_medium=Share&amp;utm_campaign=ShareTool" xr:uid="{AC399AD3-CF8A-4400-97A8-754D94EEE603}"/>
    <hyperlink ref="B67" r:id="rId125" display="https://www.basketball-reference.com/players/b/browngr01.html?utm_source=direct&amp;utm_medium=Share&amp;utm_campaign=ShareTool" xr:uid="{910B01EE-9D5E-475C-9FCF-6D09A7876D0B}"/>
    <hyperlink ref="E67" r:id="rId126" display="https://www.basketball-reference.com/teams/DAL/2024.html?utm_source=direct&amp;utm_medium=Share&amp;utm_campaign=ShareTool" xr:uid="{8FCE1D2B-E4A8-481E-BE0F-9BFD292F446E}"/>
    <hyperlink ref="B68" r:id="rId127" display="https://www.basketball-reference.com/players/b/brownja02.html?utm_source=direct&amp;utm_medium=Share&amp;utm_campaign=ShareTool" xr:uid="{8707CAA0-42C3-4744-BFD6-9A5F98EEAD97}"/>
    <hyperlink ref="E68" r:id="rId128" display="https://www.basketball-reference.com/teams/BOS/2024.html?utm_source=direct&amp;utm_medium=Share&amp;utm_campaign=ShareTool" xr:uid="{8F295CE1-3CB0-4E48-A770-AAA26480782C}"/>
    <hyperlink ref="B69" r:id="rId129" display="https://www.basketball-reference.com/players/b/brownke03.html?utm_source=direct&amp;utm_medium=Share&amp;utm_campaign=ShareTool" xr:uid="{C6AE9DEA-40A8-4CDB-99CC-D573D37EEA01}"/>
    <hyperlink ref="E69" r:id="rId130" display="https://www.basketball-reference.com/teams/IND/2024.html?utm_source=direct&amp;utm_medium=Share&amp;utm_campaign=ShareTool" xr:uid="{7CBA25DF-E11E-4F08-9E0A-510AAD8C2E4E}"/>
    <hyperlink ref="B70" r:id="rId131" display="https://www.basketball-reference.com/players/b/brownko01.html?utm_source=direct&amp;utm_medium=Share&amp;utm_campaign=ShareTool" xr:uid="{98B285F6-1C34-4A79-B77D-1685E1682E2A}"/>
    <hyperlink ref="E70" r:id="rId132" display="https://www.basketball-reference.com/teams/LAC/2024.html?utm_source=direct&amp;utm_medium=Share&amp;utm_campaign=ShareTool" xr:uid="{1649DE82-FA2B-4C70-BC3E-5723F13477D6}"/>
    <hyperlink ref="B71" r:id="rId133" display="https://www.basketball-reference.com/players/b/brownmo01.html?utm_source=direct&amp;utm_medium=Share&amp;utm_campaign=ShareTool" xr:uid="{957378A9-445C-475D-9501-05F186E12E64}"/>
    <hyperlink ref="E71" r:id="rId134" display="https://www.basketball-reference.com/teams/POR/2024.html?utm_source=direct&amp;utm_medium=Share&amp;utm_campaign=ShareTool" xr:uid="{548AD1F5-5CC4-4DD0-B048-096AB0389D42}"/>
    <hyperlink ref="B72" r:id="rId135" display="https://www.basketball-reference.com/players/b/browntr01.html?utm_source=direct&amp;utm_medium=Share&amp;utm_campaign=ShareTool" xr:uid="{2E3DFA55-D730-472D-BCA6-C926DC5C0475}"/>
    <hyperlink ref="E72" r:id="rId136" display="https://www.basketball-reference.com/teams/MIN/2024.html?utm_source=direct&amp;utm_medium=Share&amp;utm_campaign=ShareTool" xr:uid="{3E925358-2302-4891-A706-9ACAD7C1671A}"/>
    <hyperlink ref="B73" r:id="rId137" display="https://www.basketball-reference.com/players/b/brunsja01.html?utm_source=direct&amp;utm_medium=Share&amp;utm_campaign=ShareTool" xr:uid="{4BBB8F10-3BE7-4F13-964D-ACACC299A1F4}"/>
    <hyperlink ref="E73" r:id="rId138" display="https://www.basketball-reference.com/teams/NYK/2024.html?utm_source=direct&amp;utm_medium=Share&amp;utm_campaign=ShareTool" xr:uid="{AD112F93-9864-45A8-AE6C-C040B3A973F1}"/>
    <hyperlink ref="B74" r:id="rId139" display="https://www.basketball-reference.com/players/b/bryanth01.html?utm_source=direct&amp;utm_medium=Share&amp;utm_campaign=ShareTool" xr:uid="{12A554E6-00F1-46B1-90F5-DC37CBECA06B}"/>
    <hyperlink ref="E74" r:id="rId140" display="https://www.basketball-reference.com/teams/MIA/2024.html?utm_source=direct&amp;utm_medium=Share&amp;utm_campaign=ShareTool" xr:uid="{EEF58A8F-9C98-47B9-968D-208A89F2239B}"/>
    <hyperlink ref="B75" r:id="rId141" display="https://www.basketball-reference.com/players/b/bufkiko01.html?utm_source=direct&amp;utm_medium=Share&amp;utm_campaign=ShareTool" xr:uid="{2F47E9E0-0147-41D7-922A-1E3FA938C1DF}"/>
    <hyperlink ref="E75" r:id="rId142" display="https://www.basketball-reference.com/teams/ATL/2024.html?utm_source=direct&amp;utm_medium=Share&amp;utm_campaign=ShareTool" xr:uid="{1AB73B46-03A8-4B8E-A983-4A74392DE9FC}"/>
    <hyperlink ref="B76" r:id="rId143" display="https://www.basketball-reference.com/players/b/bullore01.html?utm_source=direct&amp;utm_medium=Share&amp;utm_campaign=ShareTool" xr:uid="{F960463C-FBD4-450F-8B07-C5E7EE8AEDEF}"/>
    <hyperlink ref="E76" r:id="rId144" display="https://www.basketball-reference.com/teams/HOU/2024.html?utm_source=direct&amp;utm_medium=Share&amp;utm_campaign=ShareTool" xr:uid="{4D116B10-7B08-40B2-A63D-BB0CF00050C3}"/>
    <hyperlink ref="B77" r:id="rId145" display="https://www.basketball-reference.com/players/b/burksal01.html?utm_source=direct&amp;utm_medium=Share&amp;utm_campaign=ShareTool" xr:uid="{8587F5F6-F80D-43E3-86AC-E62D74E003CD}"/>
    <hyperlink ref="E77" r:id="rId146" display="https://www.basketball-reference.com/teams/DET/2024.html?utm_source=direct&amp;utm_medium=Share&amp;utm_campaign=ShareTool" xr:uid="{A0B92067-201F-4BEE-9613-5C9D4EAA61F0}"/>
    <hyperlink ref="B78" r:id="rId147" display="https://www.basketball-reference.com/players/b/butleja02.html?utm_source=direct&amp;utm_medium=Share&amp;utm_campaign=ShareTool" xr:uid="{2FC2F6C1-9D1F-4259-AB42-07D409D8A232}"/>
    <hyperlink ref="E78" r:id="rId148" display="https://www.basketball-reference.com/teams/WAS/2024.html?utm_source=direct&amp;utm_medium=Share&amp;utm_campaign=ShareTool" xr:uid="{96859D43-912A-4942-946F-818796023FD8}"/>
    <hyperlink ref="B79" r:id="rId149" display="https://www.basketball-reference.com/players/b/butleji01.html?utm_source=direct&amp;utm_medium=Share&amp;utm_campaign=ShareTool" xr:uid="{1FA0672B-F8DA-45BC-9143-E68658122F8C}"/>
    <hyperlink ref="E79" r:id="rId150" display="https://www.basketball-reference.com/teams/MIA/2024.html?utm_source=direct&amp;utm_medium=Share&amp;utm_campaign=ShareTool" xr:uid="{E90B8623-BDE4-4A41-8A44-9444DB66B4C8}"/>
    <hyperlink ref="B80" r:id="rId151" display="https://www.basketball-reference.com/players/c/cainja01.html?utm_source=direct&amp;utm_medium=Share&amp;utm_campaign=ShareTool" xr:uid="{0F2A3B36-1613-4809-AF78-1E8F1150489F}"/>
    <hyperlink ref="E80" r:id="rId152" display="https://www.basketball-reference.com/teams/MIA/2024.html?utm_source=direct&amp;utm_medium=Share&amp;utm_campaign=ShareTool" xr:uid="{0FC1792F-7611-4DFA-8624-B86DAB17318A}"/>
    <hyperlink ref="B81" r:id="rId153" display="https://www.basketball-reference.com/players/c/caldwke01.html?utm_source=direct&amp;utm_medium=Share&amp;utm_campaign=ShareTool" xr:uid="{DE3D67FB-C45B-4815-8F24-BBEB6BEF2F6A}"/>
    <hyperlink ref="E81" r:id="rId154" display="https://www.basketball-reference.com/teams/DEN/2024.html?utm_source=direct&amp;utm_medium=Share&amp;utm_campaign=ShareTool" xr:uid="{C6AA2329-EB80-4BF3-AA57-4F8900B68387}"/>
    <hyperlink ref="B82" r:id="rId155" display="https://www.basketball-reference.com/players/c/camarto01.html?utm_source=direct&amp;utm_medium=Share&amp;utm_campaign=ShareTool" xr:uid="{8DA2E2AF-820B-4CF1-A181-6A78B42F8C08}"/>
    <hyperlink ref="E82" r:id="rId156" display="https://www.basketball-reference.com/teams/POR/2024.html?utm_source=direct&amp;utm_medium=Share&amp;utm_campaign=ShareTool" xr:uid="{FEBA23ED-CB0E-405F-8040-C0A6DD653310}"/>
    <hyperlink ref="B83" r:id="rId157" display="https://www.basketball-reference.com/players/c/capelca01.html?utm_source=direct&amp;utm_medium=Share&amp;utm_campaign=ShareTool" xr:uid="{CE605E79-2F16-423C-BD73-41AF10BE6612}"/>
    <hyperlink ref="E83" r:id="rId158" display="https://www.basketball-reference.com/teams/ATL/2024.html?utm_source=direct&amp;utm_medium=Share&amp;utm_campaign=ShareTool" xr:uid="{09FCFDC5-5BC5-46EA-8386-FCED3C3270D4}"/>
    <hyperlink ref="B84" r:id="rId159" display="https://www.basketball-reference.com/players/c/carteje01.html?utm_source=direct&amp;utm_medium=Share&amp;utm_campaign=ShareTool" xr:uid="{D550D719-F637-4ACD-B34B-599BC5450A7D}"/>
    <hyperlink ref="E84" r:id="rId160" display="https://www.basketball-reference.com/teams/CHI/2024.html?utm_source=direct&amp;utm_medium=Share&amp;utm_campaign=ShareTool" xr:uid="{2DB1A66E-4ABA-4DD2-8809-921F2B0D8A94}"/>
    <hyperlink ref="B85" r:id="rId161" display="https://www.basketball-reference.com/players/c/cartewe01.html?utm_source=direct&amp;utm_medium=Share&amp;utm_campaign=ShareTool" xr:uid="{AB65A9C8-05AF-446C-B8D2-F19BD90D69A1}"/>
    <hyperlink ref="E85" r:id="rId162" display="https://www.basketball-reference.com/teams/ORL/2024.html?utm_source=direct&amp;utm_medium=Share&amp;utm_campaign=ShareTool" xr:uid="{23CF25DB-3FBE-439A-85B1-3425D84BB6C4}"/>
    <hyperlink ref="B86" r:id="rId163" display="https://www.basketball-reference.com/players/c/carusal01.html?utm_source=direct&amp;utm_medium=Share&amp;utm_campaign=ShareTool" xr:uid="{9B8ED724-B8B5-4000-B6AC-8AF22D116002}"/>
    <hyperlink ref="E86" r:id="rId164" display="https://www.basketball-reference.com/teams/CHI/2024.html?utm_source=direct&amp;utm_medium=Share&amp;utm_campaign=ShareTool" xr:uid="{7641CC74-82B2-4B38-9ED3-651251158CE0}"/>
    <hyperlink ref="B87" r:id="rId165" display="https://www.basketball-reference.com/players/c/castlco01.html?utm_source=direct&amp;utm_medium=Share&amp;utm_campaign=ShareTool" xr:uid="{607A1FDB-DE9F-470A-BC94-E9490184B31A}"/>
    <hyperlink ref="E87" r:id="rId166" display="https://www.basketball-reference.com/teams/LAL/2024.html?utm_source=direct&amp;utm_medium=Share&amp;utm_campaign=ShareTool" xr:uid="{A95C0DDD-B9C1-412B-A31C-385899620271}"/>
    <hyperlink ref="B88" r:id="rId167" display="https://www.basketball-reference.com/players/c/cazalma01.html?utm_source=direct&amp;utm_medium=Share&amp;utm_campaign=ShareTool" xr:uid="{305BC0BA-162D-40B0-8BC8-7F0DC9B1FC5B}"/>
    <hyperlink ref="E88" r:id="rId168" display="https://www.basketball-reference.com/teams/DET/2024.html?utm_source=direct&amp;utm_medium=Share&amp;utm_campaign=ShareTool" xr:uid="{CBECC769-E177-414D-9D0E-0AF9E636DCFA}"/>
    <hyperlink ref="B89" r:id="rId169" display="https://www.basketball-reference.com/players/c/champju02.html?utm_source=direct&amp;utm_medium=Share&amp;utm_campaign=ShareTool" xr:uid="{A7342F7D-BF85-430C-801B-767065B42425}"/>
    <hyperlink ref="E89" r:id="rId170" display="https://www.basketball-reference.com/teams/SAS/2024.html?utm_source=direct&amp;utm_medium=Share&amp;utm_campaign=ShareTool" xr:uid="{9598BF7D-8A50-4066-AA07-56899B2E528C}"/>
    <hyperlink ref="B90" r:id="rId171" display="https://www.basketball-reference.com/players/c/chrisma02.html?utm_source=direct&amp;utm_medium=Share&amp;utm_campaign=ShareTool" xr:uid="{BD340728-B642-40D9-96D7-0B38269491C4}"/>
    <hyperlink ref="E90" r:id="rId172" display="https://www.basketball-reference.com/teams/LAL/2024.html?utm_source=direct&amp;utm_medium=Share&amp;utm_campaign=ShareTool" xr:uid="{6E2E86E4-696B-4FDF-BB72-BC1E840B14B4}"/>
    <hyperlink ref="B91" r:id="rId173" display="https://www.basketball-reference.com/players/c/cissosi01.html?utm_source=direct&amp;utm_medium=Share&amp;utm_campaign=ShareTool" xr:uid="{836722CE-65CD-4D6F-8F58-A0F5F28319E5}"/>
    <hyperlink ref="E91" r:id="rId174" display="https://www.basketball-reference.com/teams/SAS/2024.html?utm_source=direct&amp;utm_medium=Share&amp;utm_campaign=ShareTool" xr:uid="{04F273C6-E5CE-4C58-AA54-2CB2B5E9F260}"/>
    <hyperlink ref="B92" r:id="rId175" display="https://www.basketball-reference.com/players/c/clarkjo01.html?utm_source=direct&amp;utm_medium=Share&amp;utm_campaign=ShareTool" xr:uid="{960FC33A-B76C-41ED-976F-79A8D57E6A57}"/>
    <hyperlink ref="E92" r:id="rId176" display="https://www.basketball-reference.com/teams/UTA/2024.html?utm_source=direct&amp;utm_medium=Share&amp;utm_campaign=ShareTool" xr:uid="{86A4A706-DA52-4663-855E-996B4F92DEC2}"/>
    <hyperlink ref="B93" r:id="rId177" display="https://www.basketball-reference.com/players/c/claxtni01.html?utm_source=direct&amp;utm_medium=Share&amp;utm_campaign=ShareTool" xr:uid="{C045DBD7-487A-4569-9B2B-6423C3C49E7D}"/>
    <hyperlink ref="E93" r:id="rId178" display="https://www.basketball-reference.com/teams/BRK/2024.html?utm_source=direct&amp;utm_medium=Share&amp;utm_campaign=ShareTool" xr:uid="{CCD957BC-9162-4FD1-A7F7-51D2F09BF814}"/>
    <hyperlink ref="B94" r:id="rId179" display="https://www.basketball-reference.com/players/c/clownno01.html?utm_source=direct&amp;utm_medium=Share&amp;utm_campaign=ShareTool" xr:uid="{2B8F611B-3E65-4C1B-9E31-458988D5A6CD}"/>
    <hyperlink ref="E94" r:id="rId180" display="https://www.basketball-reference.com/teams/BRK/2024.html?utm_source=direct&amp;utm_medium=Share&amp;utm_campaign=ShareTool" xr:uid="{DC3F3960-DF5C-4FD8-A31D-6F1A0E73FAFB}"/>
    <hyperlink ref="B95" r:id="rId181" display="https://www.basketball-reference.com/players/c/coffeam01.html?utm_source=direct&amp;utm_medium=Share&amp;utm_campaign=ShareTool" xr:uid="{7CD4F795-EF34-4086-A8EB-A17F68FE40A1}"/>
    <hyperlink ref="E95" r:id="rId182" display="https://www.basketball-reference.com/teams/LAC/2024.html?utm_source=direct&amp;utm_medium=Share&amp;utm_campaign=ShareTool" xr:uid="{328ECD77-343D-4ED4-80DA-64A1984F6A85}"/>
    <hyperlink ref="B96" r:id="rId183" display="https://www.basketball-reference.com/players/c/collijo01.html?utm_source=direct&amp;utm_medium=Share&amp;utm_campaign=ShareTool" xr:uid="{1D33401F-6839-4B72-AEE2-C56D99BAB1ED}"/>
    <hyperlink ref="E96" r:id="rId184" display="https://www.basketball-reference.com/teams/UTA/2024.html?utm_source=direct&amp;utm_medium=Share&amp;utm_campaign=ShareTool" xr:uid="{BBD062F5-0E9E-4714-A589-6BB7FFB53A91}"/>
    <hyperlink ref="B97" r:id="rId185" display="https://www.basketball-reference.com/players/c/colliza01.html?utm_source=direct&amp;utm_medium=Share&amp;utm_campaign=ShareTool" xr:uid="{E9D000D1-B386-44BF-9EB4-9CC04141CDB9}"/>
    <hyperlink ref="E97" r:id="rId186" display="https://www.basketball-reference.com/teams/SAS/2024.html?utm_source=direct&amp;utm_medium=Share&amp;utm_campaign=ShareTool" xr:uid="{F77E9084-0AB2-4D4B-A68F-C566A3BE7850}"/>
    <hyperlink ref="B98" r:id="rId187" display="https://www.basketball-reference.com/players/c/conlemi01.html?utm_source=direct&amp;utm_medium=Share&amp;utm_campaign=ShareTool" xr:uid="{C9DCA710-85EA-4D0A-A62D-16E00897A076}"/>
    <hyperlink ref="E98" r:id="rId188" display="https://www.basketball-reference.com/teams/MIN/2024.html?utm_source=direct&amp;utm_medium=Share&amp;utm_campaign=ShareTool" xr:uid="{6452D015-F14C-486B-88BA-BDA2407FE0AC}"/>
    <hyperlink ref="B99" r:id="rId189" display="https://www.basketball-reference.com/players/c/connapa01.html?utm_source=direct&amp;utm_medium=Share&amp;utm_campaign=ShareTool" xr:uid="{9814D57A-3C3B-4285-8FDE-588E5064D59C}"/>
    <hyperlink ref="E99" r:id="rId190" display="https://www.basketball-reference.com/teams/MIL/2024.html?utm_source=direct&amp;utm_medium=Share&amp;utm_campaign=ShareTool" xr:uid="{B07C8E4E-6111-40FF-8A48-8E55B33B13F2}"/>
    <hyperlink ref="B100" r:id="rId191" display="https://www.basketball-reference.com/players/c/coulibi01.html?utm_source=direct&amp;utm_medium=Share&amp;utm_campaign=ShareTool" xr:uid="{B7727856-EBB5-4B85-B541-5C36A55733EB}"/>
    <hyperlink ref="E100" r:id="rId192" display="https://www.basketball-reference.com/teams/WAS/2024.html?utm_source=direct&amp;utm_medium=Share&amp;utm_campaign=ShareTool" xr:uid="{FEF20997-26C6-4F0C-BF6E-628C1FD56DFD}"/>
    <hyperlink ref="B101" r:id="rId193" display="https://www.basketball-reference.com/players/c/councri01.html?utm_source=direct&amp;utm_medium=Share&amp;utm_campaign=ShareTool" xr:uid="{8598EA06-2473-47CD-A9E8-99EC29FE3E7E}"/>
    <hyperlink ref="E101" r:id="rId194" display="https://www.basketball-reference.com/teams/PHI/2024.html?utm_source=direct&amp;utm_medium=Share&amp;utm_campaign=ShareTool" xr:uid="{E14F43B3-B047-46B4-8F43-7BAF4D326328}"/>
    <hyperlink ref="B102" r:id="rId195" display="https://www.basketball-reference.com/players/c/covinro01.html?utm_source=direct&amp;utm_medium=Share&amp;utm_campaign=ShareTool" xr:uid="{5DBF2348-D729-422D-961B-34A261CB299B}"/>
    <hyperlink ref="B103" r:id="rId196" display="https://www.basketball-reference.com/players/c/craigto01.html?utm_source=direct&amp;utm_medium=Share&amp;utm_campaign=ShareTool" xr:uid="{731AA275-C09C-41B8-ADE3-63E532AB3708}"/>
    <hyperlink ref="E103" r:id="rId197" display="https://www.basketball-reference.com/teams/CHI/2024.html?utm_source=direct&amp;utm_medium=Share&amp;utm_campaign=ShareTool" xr:uid="{A0502457-A3A7-4384-885F-D2BEC2F279F5}"/>
    <hyperlink ref="B104" r:id="rId198" display="https://www.basketball-reference.com/players/c/crowdja01.html?utm_source=direct&amp;utm_medium=Share&amp;utm_campaign=ShareTool" xr:uid="{B99EC408-7224-4224-B9C2-E6C163538625}"/>
    <hyperlink ref="E104" r:id="rId199" display="https://www.basketball-reference.com/teams/MIL/2024.html?utm_source=direct&amp;utm_medium=Share&amp;utm_campaign=ShareTool" xr:uid="{CDBF1FEF-3E89-4FEA-8319-EC3A14FBAE8D}"/>
    <hyperlink ref="B105" r:id="rId200" display="https://www.basketball-reference.com/players/c/cunnica01.html?utm_source=direct&amp;utm_medium=Share&amp;utm_campaign=ShareTool" xr:uid="{18F7DF66-8DF7-4B78-9E36-041EBC500651}"/>
    <hyperlink ref="E105" r:id="rId201" display="https://www.basketball-reference.com/teams/DET/2024.html?utm_source=direct&amp;utm_medium=Share&amp;utm_campaign=ShareTool" xr:uid="{E53CD77D-7CAE-40AB-867C-455DEC985830}"/>
    <hyperlink ref="B106" r:id="rId202" display="https://www.basketball-reference.com/players/c/curryse01.html?utm_source=direct&amp;utm_medium=Share&amp;utm_campaign=ShareTool" xr:uid="{572FAF87-F4FE-4670-A1C2-C10752A7535D}"/>
    <hyperlink ref="E106" r:id="rId203" display="https://www.basketball-reference.com/teams/DAL/2024.html?utm_source=direct&amp;utm_medium=Share&amp;utm_campaign=ShareTool" xr:uid="{F8583108-3CA9-4FFE-AB95-D13098D4C7E4}"/>
    <hyperlink ref="B107" r:id="rId204" display="https://www.basketball-reference.com/players/c/curryst01.html?utm_source=direct&amp;utm_medium=Share&amp;utm_campaign=ShareTool" xr:uid="{E15F3314-7436-4E0E-8EE3-E16EB9A4CA3D}"/>
    <hyperlink ref="E107" r:id="rId205" display="https://www.basketball-reference.com/teams/GSW/2024.html?utm_source=direct&amp;utm_medium=Share&amp;utm_campaign=ShareTool" xr:uid="{A08F213E-5F47-423D-94DD-C3BA19E55072}"/>
    <hyperlink ref="B108" r:id="rId206" display="https://www.basketball-reference.com/players/d/daniedy01.html?utm_source=direct&amp;utm_medium=Share&amp;utm_campaign=ShareTool" xr:uid="{37196427-BB90-4994-A481-D5349616B22C}"/>
    <hyperlink ref="E108" r:id="rId207" display="https://www.basketball-reference.com/teams/NOP/2024.html?utm_source=direct&amp;utm_medium=Share&amp;utm_campaign=ShareTool" xr:uid="{AF627DFA-65F3-4F05-9131-1F098DAE51E1}"/>
    <hyperlink ref="B109" r:id="rId208" display="https://www.basketball-reference.com/players/d/davisan02.html?utm_source=direct&amp;utm_medium=Share&amp;utm_campaign=ShareTool" xr:uid="{C3E0D9CB-0C3E-4C6E-B655-B0C92C0E625A}"/>
    <hyperlink ref="E109" r:id="rId209" display="https://www.basketball-reference.com/teams/LAL/2024.html?utm_source=direct&amp;utm_medium=Share&amp;utm_campaign=ShareTool" xr:uid="{C4E8F1E3-224E-46A3-92D2-C6C4EC83C63F}"/>
    <hyperlink ref="B110" r:id="rId210" display="https://www.basketball-reference.com/players/d/davisjo06.html?utm_source=direct&amp;utm_medium=Share&amp;utm_campaign=ShareTool" xr:uid="{A0024934-2616-4EFD-8756-26D118B2997F}"/>
    <hyperlink ref="E110" r:id="rId211" display="https://www.basketball-reference.com/teams/WAS/2024.html?utm_source=direct&amp;utm_medium=Share&amp;utm_campaign=ShareTool" xr:uid="{AA5167C7-9174-489D-91DA-4FBFBE1F874A}"/>
    <hyperlink ref="B111" r:id="rId212" display="https://www.basketball-reference.com/players/d/davisjd01.html?utm_source=direct&amp;utm_medium=Share&amp;utm_campaign=ShareTool" xr:uid="{05D5A0B1-EDC5-4AFA-AF3A-C78348392727}"/>
    <hyperlink ref="E111" r:id="rId213" display="https://www.basketball-reference.com/teams/BOS/2024.html?utm_source=direct&amp;utm_medium=Share&amp;utm_campaign=ShareTool" xr:uid="{6CD491EA-E4CB-4B07-BB9B-D5984D497BFD}"/>
    <hyperlink ref="B112" r:id="rId214" display="https://www.basketball-reference.com/players/d/dennide01.html?utm_source=direct&amp;utm_medium=Share&amp;utm_campaign=ShareTool" xr:uid="{7B87A378-F0DE-4379-92B4-A5C38762FD28}"/>
    <hyperlink ref="E112" r:id="rId215" display="https://www.basketball-reference.com/teams/DAL/2024.html?utm_source=direct&amp;utm_medium=Share&amp;utm_campaign=ShareTool" xr:uid="{2336ECB0-2162-4F19-8AA2-83EE3771FD39}"/>
    <hyperlink ref="B113" r:id="rId216" display="https://www.basketball-reference.com/players/d/derozde01.html?utm_source=direct&amp;utm_medium=Share&amp;utm_campaign=ShareTool" xr:uid="{59F702BF-FE66-421D-AD43-5C843697CFDE}"/>
    <hyperlink ref="E113" r:id="rId217" display="https://www.basketball-reference.com/teams/CHI/2024.html?utm_source=direct&amp;utm_medium=Share&amp;utm_campaign=ShareTool" xr:uid="{1A15355B-F3D1-4DF8-AA3C-1B25683BC95A}"/>
    <hyperlink ref="B114" r:id="rId218" display="https://www.basketball-reference.com/players/d/diabamo01.html?utm_source=direct&amp;utm_medium=Share&amp;utm_campaign=ShareTool" xr:uid="{9297D73F-9416-4251-AFA9-66E7C885F253}"/>
    <hyperlink ref="E114" r:id="rId219" display="https://www.basketball-reference.com/teams/LAC/2024.html?utm_source=direct&amp;utm_medium=Share&amp;utm_campaign=ShareTool" xr:uid="{5BDA65DB-ED7B-462D-863A-614300FBD709}"/>
    <hyperlink ref="B115" r:id="rId220" display="https://www.basketball-reference.com/players/d/diakima01.html?utm_source=direct&amp;utm_medium=Share&amp;utm_campaign=ShareTool" xr:uid="{55983567-AB73-4645-831F-D1B042707460}"/>
    <hyperlink ref="E115" r:id="rId221" display="https://www.basketball-reference.com/teams/SAS/2024.html?utm_source=direct&amp;utm_medium=Share&amp;utm_campaign=ShareTool" xr:uid="{E1EBB843-8DF6-48DD-AA83-B0E6FB9D6B45}"/>
    <hyperlink ref="B116" r:id="rId222" display="https://www.basketball-reference.com/players/d/diallha01.html?utm_source=direct&amp;utm_medium=Share&amp;utm_campaign=ShareTool" xr:uid="{ADC2EC3A-7789-4756-A095-4A4DF77563DC}"/>
    <hyperlink ref="E116" r:id="rId223" display="https://www.basketball-reference.com/teams/WAS/2024.html?utm_source=direct&amp;utm_medium=Share&amp;utm_campaign=ShareTool" xr:uid="{F41FAD76-86C7-4153-AFD8-5B64B69103E9}"/>
    <hyperlink ref="B117" r:id="rId224" display="https://www.basketball-reference.com/players/d/dickgr01.html?utm_source=direct&amp;utm_medium=Share&amp;utm_campaign=ShareTool" xr:uid="{34939C9F-F4D7-46A5-92B5-6D2054A7F88F}"/>
    <hyperlink ref="E117" r:id="rId225" display="https://www.basketball-reference.com/teams/TOR/2024.html?utm_source=direct&amp;utm_medium=Share&amp;utm_campaign=ShareTool" xr:uid="{A02EF458-EE80-4225-9F41-58A46518BAD0}"/>
    <hyperlink ref="B118" r:id="rId226" display="https://www.basketball-reference.com/players/d/diengou01.html?utm_source=direct&amp;utm_medium=Share&amp;utm_campaign=ShareTool" xr:uid="{84BFF8FA-910C-465F-A8FE-78BBFC9A4396}"/>
    <hyperlink ref="E118" r:id="rId227" display="https://www.basketball-reference.com/teams/OKC/2024.html?utm_source=direct&amp;utm_medium=Share&amp;utm_campaign=ShareTool" xr:uid="{5BC17966-3839-49CC-9C58-F817F0654D8D}"/>
    <hyperlink ref="B119" r:id="rId228" display="https://www.basketball-reference.com/players/d/dinwisp01.html?utm_source=direct&amp;utm_medium=Share&amp;utm_campaign=ShareTool" xr:uid="{071BD337-0599-4F85-9CF7-3E5AD3AADBC1}"/>
    <hyperlink ref="E119" r:id="rId229" display="https://www.basketball-reference.com/teams/BRK/2024.html?utm_source=direct&amp;utm_medium=Share&amp;utm_campaign=ShareTool" xr:uid="{464F7B4A-2903-40AB-BF72-A93707FC4557}"/>
    <hyperlink ref="B120" r:id="rId230" display="https://www.basketball-reference.com/players/d/divindo01.html?utm_source=direct&amp;utm_medium=Share&amp;utm_campaign=ShareTool" xr:uid="{C699435C-3011-4F69-81F4-1B1AF24583BE}"/>
    <hyperlink ref="E120" r:id="rId231" display="https://www.basketball-reference.com/teams/NYK/2024.html?utm_source=direct&amp;utm_medium=Share&amp;utm_campaign=ShareTool" xr:uid="{AC820086-BD7A-48E3-B31A-5ACCCB89DC84}"/>
    <hyperlink ref="B121" r:id="rId232" display="https://www.basketball-reference.com/players/d/doncilu01.html?utm_source=direct&amp;utm_medium=Share&amp;utm_campaign=ShareTool" xr:uid="{E064372A-4EA6-4086-ACE7-FB8BB2702054}"/>
    <hyperlink ref="E121" r:id="rId233" display="https://www.basketball-reference.com/teams/DAL/2024.html?utm_source=direct&amp;utm_medium=Share&amp;utm_campaign=ShareTool" xr:uid="{BD312625-222C-4FB6-BFF8-FF6224CAC420}"/>
    <hyperlink ref="B122" r:id="rId234" display="https://www.basketball-reference.com/players/d/dortlu01.html?utm_source=direct&amp;utm_medium=Share&amp;utm_campaign=ShareTool" xr:uid="{BF26BA39-6CC6-4FA2-9EAF-E8505CB3B5CF}"/>
    <hyperlink ref="E122" r:id="rId235" display="https://www.basketball-reference.com/teams/OKC/2024.html?utm_source=direct&amp;utm_medium=Share&amp;utm_campaign=ShareTool" xr:uid="{D22B7C31-03FE-4C6C-9FEA-6956F8468C24}"/>
    <hyperlink ref="B123" r:id="rId236" display="https://www.basketball-reference.com/players/d/dosunay01.html?utm_source=direct&amp;utm_medium=Share&amp;utm_campaign=ShareTool" xr:uid="{8F80443E-4806-4CD6-8C12-BD01FD92B14F}"/>
    <hyperlink ref="E123" r:id="rId237" display="https://www.basketball-reference.com/teams/CHI/2024.html?utm_source=direct&amp;utm_medium=Share&amp;utm_campaign=ShareTool" xr:uid="{BF7CF300-7B74-448A-87A6-96EC8AD78DEF}"/>
    <hyperlink ref="B124" r:id="rId238" display="https://www.basketball-reference.com/players/d/drumman01.html?utm_source=direct&amp;utm_medium=Share&amp;utm_campaign=ShareTool" xr:uid="{9BFEE3B7-2A42-49FB-B16D-8BE3A1B675A4}"/>
    <hyperlink ref="E124" r:id="rId239" display="https://www.basketball-reference.com/teams/CHI/2024.html?utm_source=direct&amp;utm_medium=Share&amp;utm_campaign=ShareTool" xr:uid="{09B77863-A784-445B-B232-631638CDDFFA}"/>
    <hyperlink ref="B125" r:id="rId240" display="https://www.basketball-reference.com/players/d/duartch01.html?utm_source=direct&amp;utm_medium=Share&amp;utm_campaign=ShareTool" xr:uid="{4A48CD91-2C6F-4B8D-AEDD-E677F2ACD67D}"/>
    <hyperlink ref="E125" r:id="rId241" display="https://www.basketball-reference.com/teams/SAC/2024.html?utm_source=direct&amp;utm_medium=Share&amp;utm_campaign=ShareTool" xr:uid="{84EFAB2A-BF54-4CE3-B182-959D7BAF6D23}"/>
    <hyperlink ref="B126" r:id="rId242" display="https://www.basketball-reference.com/players/d/dunnkr01.html?utm_source=direct&amp;utm_medium=Share&amp;utm_campaign=ShareTool" xr:uid="{5CAB4624-06CC-4C1E-91DE-35D3CA192AE2}"/>
    <hyperlink ref="E126" r:id="rId243" display="https://www.basketball-reference.com/teams/UTA/2024.html?utm_source=direct&amp;utm_medium=Share&amp;utm_campaign=ShareTool" xr:uid="{8F949B96-C754-4F6C-B512-D7FB1079532D}"/>
    <hyperlink ref="B127" r:id="rId244" display="https://www.basketball-reference.com/players/d/duranke01.html?utm_source=direct&amp;utm_medium=Share&amp;utm_campaign=ShareTool" xr:uid="{12B0DECC-EA5F-42B7-B401-A64448C0F392}"/>
    <hyperlink ref="E127" r:id="rId245" display="https://www.basketball-reference.com/teams/PHO/2024.html?utm_source=direct&amp;utm_medium=Share&amp;utm_campaign=ShareTool" xr:uid="{8466A69F-8599-4A8D-9442-9C5F37B62169}"/>
    <hyperlink ref="B128" r:id="rId246" display="https://www.basketball-reference.com/players/d/durenja01.html?utm_source=direct&amp;utm_medium=Share&amp;utm_campaign=ShareTool" xr:uid="{091C3968-6E1C-4E78-917E-6630A30FDE92}"/>
    <hyperlink ref="E128" r:id="rId247" display="https://www.basketball-reference.com/teams/DET/2024.html?utm_source=direct&amp;utm_medium=Share&amp;utm_campaign=ShareTool" xr:uid="{F4B312EE-A4B4-4F6F-96A3-6943F74845E3}"/>
    <hyperlink ref="B129" r:id="rId248" display="https://www.basketball-reference.com/players/e/easonta01.html?utm_source=direct&amp;utm_medium=Share&amp;utm_campaign=ShareTool" xr:uid="{81FC46CE-3F4A-485E-8F90-F31AD670A538}"/>
    <hyperlink ref="E129" r:id="rId249" display="https://www.basketball-reference.com/teams/HOU/2024.html?utm_source=direct&amp;utm_medium=Share&amp;utm_campaign=ShareTool" xr:uid="{E101196A-7649-441F-A20A-02CD3E91465D}"/>
    <hyperlink ref="B130" r:id="rId250" display="https://www.basketball-reference.com/players/e/edwaran01.html?utm_source=direct&amp;utm_medium=Share&amp;utm_campaign=ShareTool" xr:uid="{AEE99424-4E28-413C-86BD-48B07D9BAA52}"/>
    <hyperlink ref="E130" r:id="rId251" display="https://www.basketball-reference.com/teams/MIN/2024.html?utm_source=direct&amp;utm_medium=Share&amp;utm_campaign=ShareTool" xr:uid="{6B0DF05C-2FEB-45C2-A218-0549EE19374B}"/>
    <hyperlink ref="B131" r:id="rId252" display="https://www.basketball-reference.com/players/e/edwarke02.html?utm_source=direct&amp;utm_medium=Share&amp;utm_campaign=ShareTool" xr:uid="{0D20C223-5E40-4FFA-A5E1-712149537CC0}"/>
    <hyperlink ref="E131" r:id="rId253" display="https://www.basketball-reference.com/teams/SAC/2024.html?utm_source=direct&amp;utm_medium=Share&amp;utm_campaign=ShareTool" xr:uid="{36BBCA06-BEB8-405A-8E57-9BFD51B5D3CB}"/>
    <hyperlink ref="B132" r:id="rId254" display="https://www.basketball-reference.com/players/e/elliske01.html?utm_source=direct&amp;utm_medium=Share&amp;utm_campaign=ShareTool" xr:uid="{FF7B85B8-2B11-4C1E-A50A-2B41657FB871}"/>
    <hyperlink ref="E132" r:id="rId255" display="https://www.basketball-reference.com/teams/SAC/2024.html?utm_source=direct&amp;utm_medium=Share&amp;utm_campaign=ShareTool" xr:uid="{FD3393CC-83EE-4947-9D9D-B10EEF3E3648}"/>
    <hyperlink ref="B133" r:id="rId256" display="https://www.basketball-reference.com/players/e/embiijo01.html?utm_source=direct&amp;utm_medium=Share&amp;utm_campaign=ShareTool" xr:uid="{6D4E1FD5-7FE1-487B-8185-F9AC3FA4248C}"/>
    <hyperlink ref="E133" r:id="rId257" display="https://www.basketball-reference.com/teams/PHI/2024.html?utm_source=direct&amp;utm_medium=Share&amp;utm_campaign=ShareTool" xr:uid="{D75B3B9D-EC56-4231-8045-A70BC8801FF0}"/>
    <hyperlink ref="B134" r:id="rId258" display="https://www.basketball-reference.com/players/e/eubandr01.html?utm_source=direct&amp;utm_medium=Share&amp;utm_campaign=ShareTool" xr:uid="{E8F732BB-56BC-4FDF-9F63-97887FCE49E2}"/>
    <hyperlink ref="E134" r:id="rId259" display="https://www.basketball-reference.com/teams/PHO/2024.html?utm_source=direct&amp;utm_medium=Share&amp;utm_campaign=ShareTool" xr:uid="{B5F91093-B0AB-4D92-863B-8468B4BF655D}"/>
    <hyperlink ref="B135" r:id="rId260" display="https://www.basketball-reference.com/players/e/exumda01.html?utm_source=direct&amp;utm_medium=Share&amp;utm_campaign=ShareTool" xr:uid="{EA69EEBD-53E1-448B-837D-CB59759BDF52}"/>
    <hyperlink ref="E135" r:id="rId261" display="https://www.basketball-reference.com/teams/DAL/2024.html?utm_source=direct&amp;utm_medium=Share&amp;utm_campaign=ShareTool" xr:uid="{5C36BC68-907E-4E86-8ACD-6C8AD1C1E791}"/>
    <hyperlink ref="B136" r:id="rId262" display="https://www.basketball-reference.com/players/f/fernabr01.html?utm_source=direct&amp;utm_medium=Share&amp;utm_campaign=ShareTool" xr:uid="{959E314D-EBF8-4C08-B5A2-70DCF7412D3C}"/>
    <hyperlink ref="E136" r:id="rId263" display="https://www.basketball-reference.com/teams/ATL/2024.html?utm_source=direct&amp;utm_medium=Share&amp;utm_campaign=ShareTool" xr:uid="{E670AE41-0B12-456A-9AB0-7A9DC5E317FE}"/>
    <hyperlink ref="B137" r:id="rId264" display="https://www.basketball-reference.com/players/f/finnedo01.html?utm_source=direct&amp;utm_medium=Share&amp;utm_campaign=ShareTool" xr:uid="{729E7BB5-DF82-4E57-B440-452707A454F2}"/>
    <hyperlink ref="E137" r:id="rId265" display="https://www.basketball-reference.com/teams/BRK/2024.html?utm_source=direct&amp;utm_medium=Share&amp;utm_campaign=ShareTool" xr:uid="{3F4B66FE-FD1B-4633-A774-95D4EA07A213}"/>
    <hyperlink ref="B138" r:id="rId266" display="https://www.basketball-reference.com/players/f/flynnma01.html?utm_source=direct&amp;utm_medium=Share&amp;utm_campaign=ShareTool" xr:uid="{810F2236-E386-419A-A04D-6C075C96F50B}"/>
    <hyperlink ref="B139" r:id="rId267" display="https://www.basketball-reference.com/players/f/fontesi01.html?utm_source=direct&amp;utm_medium=Share&amp;utm_campaign=ShareTool" xr:uid="{92DC7D97-E773-45A6-BD2F-01F24BD0E2BF}"/>
    <hyperlink ref="E139" r:id="rId268" display="https://www.basketball-reference.com/teams/UTA/2024.html?utm_source=direct&amp;utm_medium=Share&amp;utm_campaign=ShareTool" xr:uid="{0C401DEA-8557-41A7-9CCB-EFFC2A600ADE}"/>
    <hyperlink ref="B140" r:id="rId269" display="https://www.basketball-reference.com/players/f/fordjo01.html?utm_source=direct&amp;utm_medium=Share&amp;utm_campaign=ShareTool" xr:uid="{5ACAFEF2-3342-4C96-A842-E24203278154}"/>
    <hyperlink ref="E140" r:id="rId270" display="https://www.basketball-reference.com/teams/SAC/2024.html?utm_source=direct&amp;utm_medium=Share&amp;utm_campaign=ShareTool" xr:uid="{36ADB979-AAE3-4396-AF67-6A387E463B10}"/>
    <hyperlink ref="B141" r:id="rId271" display="https://www.basketball-reference.com/players/f/forretr01.html?utm_source=direct&amp;utm_medium=Share&amp;utm_campaign=ShareTool" xr:uid="{25C0AB7F-1923-4CD3-9DE6-CF64B2AF151D}"/>
    <hyperlink ref="E141" r:id="rId272" display="https://www.basketball-reference.com/teams/ATL/2024.html?utm_source=direct&amp;utm_medium=Share&amp;utm_campaign=ShareTool" xr:uid="{EEDD7AD7-6653-4DCD-858D-0C41EB891B90}"/>
    <hyperlink ref="B142" r:id="rId273" display="https://www.basketball-reference.com/players/f/fournev01.html?utm_source=direct&amp;utm_medium=Share&amp;utm_campaign=ShareTool" xr:uid="{B9B50504-2E67-431C-ABED-1CBAFF1DE666}"/>
    <hyperlink ref="E142" r:id="rId274" display="https://www.basketball-reference.com/teams/NYK/2024.html?utm_source=direct&amp;utm_medium=Share&amp;utm_campaign=ShareTool" xr:uid="{5581D169-5636-44E1-9D43-44173011B848}"/>
    <hyperlink ref="B143" r:id="rId275" display="https://www.basketball-reference.com/players/f/foxde01.html?utm_source=direct&amp;utm_medium=Share&amp;utm_campaign=ShareTool" xr:uid="{9B768695-6616-4314-BCFA-0F8BBFC42E0A}"/>
    <hyperlink ref="E143" r:id="rId276" display="https://www.basketball-reference.com/teams/SAC/2024.html?utm_source=direct&amp;utm_medium=Share&amp;utm_campaign=ShareTool" xr:uid="{1CB46D17-2373-46C4-8A44-46EDEEF907F4}"/>
    <hyperlink ref="B144" r:id="rId277" display="https://www.basketball-reference.com/players/f/freemja01.html?utm_source=direct&amp;utm_medium=Share&amp;utm_campaign=ShareTool" xr:uid="{FA8B77EB-F339-4AC2-A729-8431B1C93400}"/>
    <hyperlink ref="E144" r:id="rId278" display="https://www.basketball-reference.com/teams/TOR/2024.html?utm_source=direct&amp;utm_medium=Share&amp;utm_campaign=ShareTool" xr:uid="{FA9A2776-F1FA-4468-98F3-46363C6C4BFF}"/>
    <hyperlink ref="B145" r:id="rId279" display="https://www.basketball-reference.com/players/f/fudgeal01.html?utm_source=direct&amp;utm_medium=Share&amp;utm_campaign=ShareTool" xr:uid="{E0DBFD0D-2D00-434E-9644-07FE5BBA2C48}"/>
    <hyperlink ref="E145" r:id="rId280" display="https://www.basketball-reference.com/teams/LAL/2024.html?utm_source=direct&amp;utm_medium=Share&amp;utm_campaign=ShareTool" xr:uid="{E4574755-4214-473C-81CA-88FD2AA6BA23}"/>
    <hyperlink ref="B146" r:id="rId281" display="https://www.basketball-reference.com/players/f/fultzma01.html?utm_source=direct&amp;utm_medium=Share&amp;utm_campaign=ShareTool" xr:uid="{7D2CFF79-0028-4A3D-97E5-A81A3147B1B0}"/>
    <hyperlink ref="E146" r:id="rId282" display="https://www.basketball-reference.com/teams/ORL/2024.html?utm_source=direct&amp;utm_medium=Share&amp;utm_campaign=ShareTool" xr:uid="{B6A2C0A1-4875-4603-8B99-88C5096AE798}"/>
    <hyperlink ref="B147" r:id="rId283" display="https://www.basketball-reference.com/players/g/gaffoda01.html?utm_source=direct&amp;utm_medium=Share&amp;utm_campaign=ShareTool" xr:uid="{D3CB7C03-FD73-4650-8506-93B2F7E08C5B}"/>
    <hyperlink ref="E147" r:id="rId284" display="https://www.basketball-reference.com/teams/WAS/2024.html?utm_source=direct&amp;utm_medium=Share&amp;utm_campaign=ShareTool" xr:uid="{E4DCD9F8-2A58-45E9-8B67-D97A61B75F8A}"/>
    <hyperlink ref="B148" r:id="rId285" display="https://www.basketball-reference.com/players/g/gallida01.html?utm_source=direct&amp;utm_medium=Share&amp;utm_campaign=ShareTool" xr:uid="{F48E1DCD-B5EA-4F94-90B1-ABCC7DC875BC}"/>
    <hyperlink ref="B149" r:id="rId286" display="https://www.basketball-reference.com/players/g/garlada01.html?utm_source=direct&amp;utm_medium=Share&amp;utm_campaign=ShareTool" xr:uid="{6DFE26B9-3EFA-47E3-BFA9-F319299F3B7F}"/>
    <hyperlink ref="E149" r:id="rId287" display="https://www.basketball-reference.com/teams/CLE/2024.html?utm_source=direct&amp;utm_medium=Share&amp;utm_campaign=ShareTool" xr:uid="{A2D48A88-142F-42AE-853A-203578C84653}"/>
    <hyperlink ref="B150" r:id="rId288" display="https://www.basketball-reference.com/players/g/garubus01.html?utm_source=direct&amp;utm_medium=Share&amp;utm_campaign=ShareTool" xr:uid="{3AC00F10-EE3B-449B-85C2-D5F50BC39DB8}"/>
    <hyperlink ref="E150" r:id="rId289" display="https://www.basketball-reference.com/teams/GSW/2024.html?utm_source=direct&amp;utm_medium=Share&amp;utm_campaign=ShareTool" xr:uid="{82238E78-1733-4F15-A302-006415D13F24}"/>
    <hyperlink ref="B151" r:id="rId290" display="https://www.basketball-reference.com/players/g/garzalu01.html?utm_source=direct&amp;utm_medium=Share&amp;utm_campaign=ShareTool" xr:uid="{8339CB11-BC91-4E70-85D5-7AB7A5702907}"/>
    <hyperlink ref="E151" r:id="rId291" display="https://www.basketball-reference.com/teams/MIN/2024.html?utm_source=direct&amp;utm_medium=Share&amp;utm_campaign=ShareTool" xr:uid="{0DE8E837-B850-4B42-970A-4C3D2572FE1A}"/>
    <hyperlink ref="B152" r:id="rId292" display="https://www.basketball-reference.com/players/g/gateska01.html?utm_source=direct&amp;utm_medium=Share&amp;utm_campaign=ShareTool" xr:uid="{AE3804D7-020C-4F45-98E7-36382AA18A7A}"/>
    <hyperlink ref="E152" r:id="rId293" display="https://www.basketball-reference.com/teams/NOP/2024.html?utm_source=direct&amp;utm_medium=Share&amp;utm_campaign=ShareTool" xr:uid="{A198734E-5287-46BF-89C6-9064D61941ED}"/>
    <hyperlink ref="B153" r:id="rId294" display="https://www.basketball-reference.com/players/g/georgke01.html?utm_source=direct&amp;utm_medium=Share&amp;utm_campaign=ShareTool" xr:uid="{3C6F76CE-6B5B-4D8D-87AC-78201670F4F4}"/>
    <hyperlink ref="E153" r:id="rId295" display="https://www.basketball-reference.com/teams/UTA/2024.html?utm_source=direct&amp;utm_medium=Share&amp;utm_campaign=ShareTool" xr:uid="{052887C0-D599-4F50-92B4-EA6CD0164468}"/>
    <hyperlink ref="B154" r:id="rId296" display="https://www.basketball-reference.com/players/g/georgpa01.html?utm_source=direct&amp;utm_medium=Share&amp;utm_campaign=ShareTool" xr:uid="{FFE44FF7-1956-4929-9249-5ABBC4B31D40}"/>
    <hyperlink ref="E154" r:id="rId297" display="https://www.basketball-reference.com/teams/LAC/2024.html?utm_source=direct&amp;utm_medium=Share&amp;utm_campaign=ShareTool" xr:uid="{AB9B51FE-2231-44CB-99BF-62FC948729C9}"/>
    <hyperlink ref="B155" r:id="rId298" display="https://www.basketball-reference.com/players/g/gibsota01.html?utm_source=direct&amp;utm_medium=Share&amp;utm_campaign=ShareTool" xr:uid="{3536DD05-5E99-4E7B-AF6B-3613D1E84AFD}"/>
    <hyperlink ref="E155" r:id="rId299" display="https://www.basketball-reference.com/teams/NYK/2024.html?utm_source=direct&amp;utm_medium=Share&amp;utm_campaign=ShareTool" xr:uid="{E9A4EDCB-5535-4457-9347-2FA4D3E464EC}"/>
    <hyperlink ref="B156" r:id="rId300" display="https://www.basketball-reference.com/players/g/giddejo01.html?utm_source=direct&amp;utm_medium=Share&amp;utm_campaign=ShareTool" xr:uid="{D7C30189-9D82-43E8-89F1-78A97228B9AA}"/>
    <hyperlink ref="E156" r:id="rId301" display="https://www.basketball-reference.com/teams/OKC/2024.html?utm_source=direct&amp;utm_medium=Share&amp;utm_campaign=ShareTool" xr:uid="{1CF39958-D9F3-49DF-8AE4-42F3539466B3}"/>
    <hyperlink ref="B157" r:id="rId302" display="https://www.basketball-reference.com/players/g/gilesha01.html?utm_source=direct&amp;utm_medium=Share&amp;utm_campaign=ShareTool" xr:uid="{7A53A839-2F39-4A0E-A6EF-0CC8F65DD04B}"/>
    <hyperlink ref="E157" r:id="rId303" display="https://www.basketball-reference.com/teams/BRK/2024.html?utm_source=direct&amp;utm_medium=Share&amp;utm_campaign=ShareTool" xr:uid="{F1939E93-F3B5-4E0A-9409-15D4C5881193}"/>
    <hyperlink ref="B158" r:id="rId304" display="https://www.basketball-reference.com/players/g/gilgesh01.html?utm_source=direct&amp;utm_medium=Share&amp;utm_campaign=ShareTool" xr:uid="{75C830FC-B860-413E-942D-FB78F6806B4C}"/>
    <hyperlink ref="E158" r:id="rId305" display="https://www.basketball-reference.com/teams/OKC/2024.html?utm_source=direct&amp;utm_medium=Share&amp;utm_campaign=ShareTool" xr:uid="{1F6F1DDF-FE04-4FD4-A478-65259A726721}"/>
    <hyperlink ref="B159" r:id="rId306" display="https://www.basketball-reference.com/players/g/gillan01.html?utm_source=direct&amp;utm_medium=Share&amp;utm_campaign=ShareTool" xr:uid="{F7BB7C4F-3655-4E8C-B10A-40028CA1DFB9}"/>
    <hyperlink ref="E159" r:id="rId307" display="https://www.basketball-reference.com/teams/WAS/2024.html?utm_source=direct&amp;utm_medium=Share&amp;utm_campaign=ShareTool" xr:uid="{69C38E71-5644-4D19-8156-1DC38699408D}"/>
    <hyperlink ref="B160" r:id="rId308" display="https://www.basketball-reference.com/players/g/gilleco01.html?utm_source=direct&amp;utm_medium=Share&amp;utm_campaign=ShareTool" xr:uid="{55C5B418-F3EC-40C8-8A8F-9A0C2F729129}"/>
    <hyperlink ref="E160" r:id="rId309" display="https://www.basketball-reference.com/teams/DEN/2024.html?utm_source=direct&amp;utm_medium=Share&amp;utm_campaign=ShareTool" xr:uid="{900B563C-FDA2-4D90-93C2-3655D4105F7C}"/>
    <hyperlink ref="B161" r:id="rId310" display="https://www.basketball-reference.com/players/g/gilyaja01.html?utm_source=direct&amp;utm_medium=Share&amp;utm_campaign=ShareTool" xr:uid="{32143ACA-B49C-4786-9C5C-1FA0D637D8F1}"/>
    <hyperlink ref="E161" r:id="rId311" display="https://www.basketball-reference.com/teams/MEM/2024.html?utm_source=direct&amp;utm_medium=Share&amp;utm_campaign=ShareTool" xr:uid="{07A8C1C4-B92C-443C-8E97-6D35FF78D841}"/>
    <hyperlink ref="B162" r:id="rId312" display="https://www.basketball-reference.com/players/g/goberru01.html?utm_source=direct&amp;utm_medium=Share&amp;utm_campaign=ShareTool" xr:uid="{21FB4E55-88AF-4B17-BE82-89849DFF08C3}"/>
    <hyperlink ref="E162" r:id="rId313" display="https://www.basketball-reference.com/teams/MIN/2024.html?utm_source=direct&amp;utm_medium=Share&amp;utm_campaign=ShareTool" xr:uid="{782C707C-C0F8-4619-9CF3-383CBBCC0C0F}"/>
    <hyperlink ref="B163" r:id="rId314" display="https://www.basketball-reference.com/players/g/goodwjo01.html?utm_source=direct&amp;utm_medium=Share&amp;utm_campaign=ShareTool" xr:uid="{CE6B0504-5343-4ED9-99AC-E255C1155B24}"/>
    <hyperlink ref="E163" r:id="rId315" display="https://www.basketball-reference.com/teams/PHO/2024.html?utm_source=direct&amp;utm_medium=Share&amp;utm_campaign=ShareTool" xr:uid="{F155D9A8-F076-485F-80FF-CA3825E3C9EC}"/>
    <hyperlink ref="B164" r:id="rId316" display="https://www.basketball-reference.com/players/g/gordoaa01.html?utm_source=direct&amp;utm_medium=Share&amp;utm_campaign=ShareTool" xr:uid="{177A2C1D-86DF-4C91-8E38-F241B665DC62}"/>
    <hyperlink ref="E164" r:id="rId317" display="https://www.basketball-reference.com/teams/DEN/2024.html?utm_source=direct&amp;utm_medium=Share&amp;utm_campaign=ShareTool" xr:uid="{3DB74268-B867-443D-A6E2-6B62D7F2B724}"/>
    <hyperlink ref="B165" r:id="rId318" display="https://www.basketball-reference.com/players/g/gordoer01.html?utm_source=direct&amp;utm_medium=Share&amp;utm_campaign=ShareTool" xr:uid="{4BDDF1FE-7280-4CC7-9CA8-AF9D92260DA8}"/>
    <hyperlink ref="E165" r:id="rId319" display="https://www.basketball-reference.com/teams/PHO/2024.html?utm_source=direct&amp;utm_medium=Share&amp;utm_campaign=ShareTool" xr:uid="{3CEDD0C0-8686-45C1-9760-1D5E1C8052C4}"/>
    <hyperlink ref="B166" r:id="rId320" display="https://www.basketball-reference.com/players/g/grahade01.html?utm_source=direct&amp;utm_medium=Share&amp;utm_campaign=ShareTool" xr:uid="{7C8980D6-323A-465C-BFF5-C875A78F42BA}"/>
    <hyperlink ref="E166" r:id="rId321" display="https://www.basketball-reference.com/teams/SAS/2024.html?utm_source=direct&amp;utm_medium=Share&amp;utm_campaign=ShareTool" xr:uid="{D04115CC-C8FC-4C98-887C-F09059368919}"/>
    <hyperlink ref="B167" r:id="rId322" display="https://www.basketball-reference.com/players/g/grantje01.html?utm_source=direct&amp;utm_medium=Share&amp;utm_campaign=ShareTool" xr:uid="{232AD288-A480-411D-B2A0-E23AE87ACC15}"/>
    <hyperlink ref="E167" r:id="rId323" display="https://www.basketball-reference.com/teams/POR/2024.html?utm_source=direct&amp;utm_medium=Share&amp;utm_campaign=ShareTool" xr:uid="{5D146AF9-B469-4EF3-982E-C07ECB5E732C}"/>
    <hyperlink ref="B168" r:id="rId324" display="https://www.basketball-reference.com/players/g/greenaj01.html?utm_source=direct&amp;utm_medium=Share&amp;utm_campaign=ShareTool" xr:uid="{0810598E-CF7E-420D-BF15-F01CD436447C}"/>
    <hyperlink ref="E168" r:id="rId325" display="https://www.basketball-reference.com/teams/MIL/2024.html?utm_source=direct&amp;utm_medium=Share&amp;utm_campaign=ShareTool" xr:uid="{BDE31A2A-F483-4C0D-A30B-4997C104B0D7}"/>
    <hyperlink ref="B169" r:id="rId326" display="https://www.basketball-reference.com/players/g/greenda02.html?utm_source=direct&amp;utm_medium=Share&amp;utm_campaign=ShareTool" xr:uid="{4D80961D-4CBF-4282-A726-1F8ED1C80E67}"/>
    <hyperlink ref="E169" r:id="rId327" display="https://www.basketball-reference.com/teams/PHI/2024.html?utm_source=direct&amp;utm_medium=Share&amp;utm_campaign=ShareTool" xr:uid="{A53B586C-CFBF-42A9-9A5F-1D9BCD305069}"/>
    <hyperlink ref="B170" r:id="rId328" display="https://www.basketball-reference.com/players/g/greendr01.html?utm_source=direct&amp;utm_medium=Share&amp;utm_campaign=ShareTool" xr:uid="{59CCA9ED-7445-45A3-ADB4-8ED5B5EF456A}"/>
    <hyperlink ref="E170" r:id="rId329" display="https://www.basketball-reference.com/teams/GSW/2024.html?utm_source=direct&amp;utm_medium=Share&amp;utm_campaign=ShareTool" xr:uid="{A35E9D13-620E-48E4-A081-5355C5250C37}"/>
    <hyperlink ref="B171" r:id="rId330" display="https://www.basketball-reference.com/players/g/greenja05.html?utm_source=direct&amp;utm_medium=Share&amp;utm_campaign=ShareTool" xr:uid="{5ABCEC98-147F-4089-B414-D99F40EA2935}"/>
    <hyperlink ref="E171" r:id="rId331" display="https://www.basketball-reference.com/teams/HOU/2024.html?utm_source=direct&amp;utm_medium=Share&amp;utm_campaign=ShareTool" xr:uid="{B19FEEFF-F5A8-48AC-8724-C426E79CB115}"/>
    <hyperlink ref="B172" r:id="rId332" display="https://www.basketball-reference.com/players/g/greenje02.html?utm_source=direct&amp;utm_medium=Share&amp;utm_campaign=ShareTool" xr:uid="{943D8BA9-78A9-4701-B24C-928EF08E8993}"/>
    <hyperlink ref="E172" r:id="rId333" display="https://www.basketball-reference.com/teams/HOU/2024.html?utm_source=direct&amp;utm_medium=Share&amp;utm_campaign=ShareTool" xr:uid="{1C5E2A53-6FB5-48BF-8182-19555227DA68}"/>
    <hyperlink ref="B173" r:id="rId334" display="https://www.basketball-reference.com/players/g/greenjo02.html?utm_source=direct&amp;utm_medium=Share&amp;utm_campaign=ShareTool" xr:uid="{DFAB1DD3-57BE-4923-97B4-B71C1B3F5685}"/>
    <hyperlink ref="E173" r:id="rId335" display="https://www.basketball-reference.com/teams/DAL/2024.html?utm_source=direct&amp;utm_medium=Share&amp;utm_campaign=ShareTool" xr:uid="{6EAB634D-EAB7-421F-8D09-E20903038C97}"/>
    <hyperlink ref="B174" r:id="rId336" display="https://www.basketball-reference.com/players/g/griffaj01.html?utm_source=direct&amp;utm_medium=Share&amp;utm_campaign=ShareTool" xr:uid="{CB642EF2-D32B-4F42-A98B-E31CC62DA686}"/>
    <hyperlink ref="E174" r:id="rId337" display="https://www.basketball-reference.com/teams/ATL/2024.html?utm_source=direct&amp;utm_medium=Share&amp;utm_campaign=ShareTool" xr:uid="{25239B45-D9C0-4615-912B-0A60529DF7D7}"/>
    <hyperlink ref="B175" r:id="rId338" display="https://www.basketball-reference.com/players/g/grimequ01.html?utm_source=direct&amp;utm_medium=Share&amp;utm_campaign=ShareTool" xr:uid="{A3696539-D743-4CE4-A7DE-B5BFC3DD1FCF}"/>
    <hyperlink ref="E175" r:id="rId339" display="https://www.basketball-reference.com/teams/NYK/2024.html?utm_source=direct&amp;utm_medium=Share&amp;utm_campaign=ShareTool" xr:uid="{9425A274-285F-4BCA-84F3-FEFAB234B4FD}"/>
    <hyperlink ref="B176" r:id="rId340" display="https://www.basketball-reference.com/players/g/gueyemo02.html?utm_source=direct&amp;utm_medium=Share&amp;utm_campaign=ShareTool" xr:uid="{59622889-EF86-42A4-9E65-10CE5C34ACF8}"/>
    <hyperlink ref="E176" r:id="rId341" display="https://www.basketball-reference.com/teams/ATL/2024.html?utm_source=direct&amp;utm_medium=Share&amp;utm_campaign=ShareTool" xr:uid="{0C760453-097A-48F6-AB88-C806CDF5FAFA}"/>
    <hyperlink ref="B177" r:id="rId342" display="https://www.basketball-reference.com/players/h/hachiru01.html?utm_source=direct&amp;utm_medium=Share&amp;utm_campaign=ShareTool" xr:uid="{9AC0294A-C56E-44DD-9CD7-EE9A24B929FE}"/>
    <hyperlink ref="E177" r:id="rId343" display="https://www.basketball-reference.com/teams/LAL/2024.html?utm_source=direct&amp;utm_medium=Share&amp;utm_campaign=ShareTool" xr:uid="{EE65AF1A-8A19-4AA3-BDB3-4A977B2E7E02}"/>
    <hyperlink ref="B178" r:id="rId344" display="https://www.basketball-reference.com/players/h/halibty01.html?utm_source=direct&amp;utm_medium=Share&amp;utm_campaign=ShareTool" xr:uid="{EE042C78-6790-4BAD-8EAA-DE097507881C}"/>
    <hyperlink ref="E178" r:id="rId345" display="https://www.basketball-reference.com/teams/IND/2024.html?utm_source=direct&amp;utm_medium=Share&amp;utm_campaign=ShareTool" xr:uid="{3B1A14D3-1999-41AA-A7C2-65A242634A03}"/>
    <hyperlink ref="B179" r:id="rId346" display="https://www.basketball-reference.com/players/h/hamptrj01.html?utm_source=direct&amp;utm_medium=Share&amp;utm_campaign=ShareTool" xr:uid="{24A683B0-603D-457C-BBCF-8ECB03E63E0C}"/>
    <hyperlink ref="E179" r:id="rId347" display="https://www.basketball-reference.com/teams/MIA/2024.html?utm_source=direct&amp;utm_medium=Share&amp;utm_campaign=ShareTool" xr:uid="{E03BDBE6-AFB7-47C1-A449-811C0AED41BB}"/>
    <hyperlink ref="B180" r:id="rId348" display="https://www.basketball-reference.com/players/h/hardati02.html?utm_source=direct&amp;utm_medium=Share&amp;utm_campaign=ShareTool" xr:uid="{A1EA0781-F7ED-4DC7-8122-54918261602E}"/>
    <hyperlink ref="E180" r:id="rId349" display="https://www.basketball-reference.com/teams/DAL/2024.html?utm_source=direct&amp;utm_medium=Share&amp;utm_campaign=ShareTool" xr:uid="{043721A3-F459-4847-8668-B36415295AB3}"/>
    <hyperlink ref="B181" r:id="rId350" display="https://www.basketball-reference.com/players/h/hardeja01.html?utm_source=direct&amp;utm_medium=Share&amp;utm_campaign=ShareTool" xr:uid="{EE013F23-A7DB-48F0-AA7A-93C5E25DF395}"/>
    <hyperlink ref="E181" r:id="rId351" display="https://www.basketball-reference.com/teams/LAC/2024.html?utm_source=direct&amp;utm_medium=Share&amp;utm_campaign=ShareTool" xr:uid="{14185DA5-17B2-4353-B8C6-CA772EF552BA}"/>
    <hyperlink ref="B182" r:id="rId352" display="https://www.basketball-reference.com/players/h/hardyja02.html?utm_source=direct&amp;utm_medium=Share&amp;utm_campaign=ShareTool" xr:uid="{5E149FF0-FFE2-491F-A23D-BBD25D526D14}"/>
    <hyperlink ref="E182" r:id="rId353" display="https://www.basketball-reference.com/teams/DAL/2024.html?utm_source=direct&amp;utm_medium=Share&amp;utm_campaign=ShareTool" xr:uid="{01F05108-1978-4373-A785-A4E71DE68DCB}"/>
    <hyperlink ref="B183" r:id="rId354" display="https://www.basketball-reference.com/players/h/harpero02.html?utm_source=direct&amp;utm_medium=Share&amp;utm_campaign=ShareTool" xr:uid="{C9A71C9B-42BF-4A4C-BF38-711E078D1ED6}"/>
    <hyperlink ref="E183" r:id="rId355" display="https://www.basketball-reference.com/teams/TOR/2024.html?utm_source=direct&amp;utm_medium=Share&amp;utm_campaign=ShareTool" xr:uid="{B1BE7308-DF2C-4B46-AC2B-A3AA8EE8CDB5}"/>
    <hyperlink ref="B184" r:id="rId356" display="https://www.basketball-reference.com/players/h/harriga01.html?utm_source=direct&amp;utm_medium=Share&amp;utm_campaign=ShareTool" xr:uid="{FAEF02C1-EA33-4A32-8E55-03BFAD8428E4}"/>
    <hyperlink ref="E184" r:id="rId357" display="https://www.basketball-reference.com/teams/ORL/2024.html?utm_source=direct&amp;utm_medium=Share&amp;utm_campaign=ShareTool" xr:uid="{9D264791-C34B-4C6A-919D-DB3230ABA87C}"/>
    <hyperlink ref="B185" r:id="rId358" display="https://www.basketball-reference.com/players/h/harrijo01.html?utm_source=direct&amp;utm_medium=Share&amp;utm_campaign=ShareTool" xr:uid="{6AA04194-9A94-46E8-B07F-9DCBC0294A58}"/>
    <hyperlink ref="E185" r:id="rId359" display="https://www.basketball-reference.com/teams/DET/2024.html?utm_source=direct&amp;utm_medium=Share&amp;utm_campaign=ShareTool" xr:uid="{84D6961B-C360-47AC-9768-AC574F4A63E1}"/>
    <hyperlink ref="B186" r:id="rId360" display="https://www.basketball-reference.com/players/h/harrike01.html?utm_source=direct&amp;utm_medium=Share&amp;utm_campaign=ShareTool" xr:uid="{6476BB6D-7F3D-4768-99FA-B98CD28FAE93}"/>
    <hyperlink ref="E186" r:id="rId361" display="https://www.basketball-reference.com/teams/ORL/2024.html?utm_source=direct&amp;utm_medium=Share&amp;utm_campaign=ShareTool" xr:uid="{512AAABC-0E7C-4BE2-8637-FBB7EE72227A}"/>
    <hyperlink ref="B187" r:id="rId362" display="https://www.basketball-reference.com/players/h/harrito02.html?utm_source=direct&amp;utm_medium=Share&amp;utm_campaign=ShareTool" xr:uid="{82B34562-EB2C-40F7-8CA7-49D1EE739ADD}"/>
    <hyperlink ref="E187" r:id="rId363" display="https://www.basketball-reference.com/teams/PHI/2024.html?utm_source=direct&amp;utm_medium=Share&amp;utm_campaign=ShareTool" xr:uid="{A1FA1EC3-227E-48AF-8E63-129F17DC056F}"/>
    <hyperlink ref="B188" r:id="rId364" display="https://www.basketball-reference.com/players/h/harrish01.html?utm_source=direct&amp;utm_medium=Share&amp;utm_campaign=ShareTool" xr:uid="{D629474F-9A9E-4AF1-AD3C-A4B54A420DFD}"/>
    <hyperlink ref="E188" r:id="rId365" display="https://www.basketball-reference.com/teams/MEM/2024.html?utm_source=direct&amp;utm_medium=Share&amp;utm_campaign=ShareTool" xr:uid="{CC7AAD5F-AA88-4FA3-BF32-362B15C81904}"/>
    <hyperlink ref="B189" r:id="rId366" display="https://www.basketball-reference.com/players/h/hartjo01.html?utm_source=direct&amp;utm_medium=Share&amp;utm_campaign=ShareTool" xr:uid="{C8F48569-9A0B-40E1-AAE4-442A04237DB6}"/>
    <hyperlink ref="E189" r:id="rId367" display="https://www.basketball-reference.com/teams/NYK/2024.html?utm_source=direct&amp;utm_medium=Share&amp;utm_campaign=ShareTool" xr:uid="{EA071CF1-FE2D-4318-A4A6-B76493E95B4A}"/>
    <hyperlink ref="B190" r:id="rId368" display="https://www.basketball-reference.com/players/h/harteis01.html?utm_source=direct&amp;utm_medium=Share&amp;utm_campaign=ShareTool" xr:uid="{8E107F4D-1B3F-490B-AB31-47F2268D6525}"/>
    <hyperlink ref="E190" r:id="rId369" display="https://www.basketball-reference.com/teams/NYK/2024.html?utm_source=direct&amp;utm_medium=Share&amp;utm_campaign=ShareTool" xr:uid="{8E0B4E57-9651-403E-81C6-D6F3B55BF4CA}"/>
    <hyperlink ref="B191" r:id="rId370" display="https://www.basketball-reference.com/players/h/hausesa01.html?utm_source=direct&amp;utm_medium=Share&amp;utm_campaign=ShareTool" xr:uid="{8CF79C4E-851A-4D8C-8798-F77497F92C62}"/>
    <hyperlink ref="E191" r:id="rId371" display="https://www.basketball-reference.com/teams/BOS/2024.html?utm_source=direct&amp;utm_medium=Share&amp;utm_campaign=ShareTool" xr:uid="{E80F48F1-8765-4C6E-8681-FDAE4B60DF2B}"/>
    <hyperlink ref="B192" r:id="rId372" display="https://www.basketball-reference.com/players/h/hawkijo01.html?utm_source=direct&amp;utm_medium=Share&amp;utm_campaign=ShareTool" xr:uid="{1AA7DDA9-BF3A-4C10-9FEB-C73F27D27E1E}"/>
    <hyperlink ref="E192" r:id="rId373" display="https://www.basketball-reference.com/teams/NOP/2024.html?utm_source=direct&amp;utm_medium=Share&amp;utm_campaign=ShareTool" xr:uid="{786D50B0-CBA7-46C4-997E-95D6B20F153E}"/>
    <hyperlink ref="B193" r:id="rId374" display="https://www.basketball-reference.com/players/h/hayesja02.html?utm_source=direct&amp;utm_medium=Share&amp;utm_campaign=ShareTool" xr:uid="{C98414BB-F750-4E2F-9B81-DACD9B8DF17F}"/>
    <hyperlink ref="E193" r:id="rId375" display="https://www.basketball-reference.com/teams/LAL/2024.html?utm_source=direct&amp;utm_medium=Share&amp;utm_campaign=ShareTool" xr:uid="{FF5472BD-538E-4FE1-8D73-B68AE726E065}"/>
    <hyperlink ref="B194" r:id="rId376" display="https://www.basketball-reference.com/players/h/hayeski01.html?utm_source=direct&amp;utm_medium=Share&amp;utm_campaign=ShareTool" xr:uid="{74BB648E-3744-4E61-9EA5-16F053444A60}"/>
    <hyperlink ref="E194" r:id="rId377" display="https://www.basketball-reference.com/teams/DET/2024.html?utm_source=direct&amp;utm_medium=Share&amp;utm_campaign=ShareTool" xr:uid="{65AC4118-8313-4476-A8EE-816FA8F3904C}"/>
    <hyperlink ref="B195" r:id="rId378" display="https://www.basketball-reference.com/players/h/haywago01.html?utm_source=direct&amp;utm_medium=Share&amp;utm_campaign=ShareTool" xr:uid="{BE77C92E-D725-432A-9205-983AE69540C6}"/>
    <hyperlink ref="E195" r:id="rId379" display="https://www.basketball-reference.com/teams/CHO/2024.html?utm_source=direct&amp;utm_medium=Share&amp;utm_campaign=ShareTool" xr:uid="{A229B76F-3A04-4290-A51C-907CDA7FA833}"/>
    <hyperlink ref="B196" r:id="rId380" display="https://www.basketball-reference.com/players/h/hendesc01.html?utm_source=direct&amp;utm_medium=Share&amp;utm_campaign=ShareTool" xr:uid="{D89ABFBF-57EB-4795-8203-7E75B6E1A5CE}"/>
    <hyperlink ref="E196" r:id="rId381" display="https://www.basketball-reference.com/teams/POR/2024.html?utm_source=direct&amp;utm_medium=Share&amp;utm_campaign=ShareTool" xr:uid="{A40B1ADB-B095-4E0F-AF71-A4B479798BC1}"/>
    <hyperlink ref="B197" r:id="rId382" display="https://www.basketball-reference.com/players/h/hendrita01.html?utm_source=direct&amp;utm_medium=Share&amp;utm_campaign=ShareTool" xr:uid="{7B47FDA4-1776-4612-BBA9-92E638E0391E}"/>
    <hyperlink ref="E197" r:id="rId383" display="https://www.basketball-reference.com/teams/UTA/2024.html?utm_source=direct&amp;utm_medium=Share&amp;utm_campaign=ShareTool" xr:uid="{C26A9FDB-2962-4070-BDBA-0FB9E0773634}"/>
    <hyperlink ref="B198" r:id="rId384" display="https://www.basketball-reference.com/players/h/herroty01.html?utm_source=direct&amp;utm_medium=Share&amp;utm_campaign=ShareTool" xr:uid="{C02C326F-FFE2-4EB2-AABC-AFA05FAE267A}"/>
    <hyperlink ref="E198" r:id="rId385" display="https://www.basketball-reference.com/teams/MIA/2024.html?utm_source=direct&amp;utm_medium=Share&amp;utm_campaign=ShareTool" xr:uid="{C4DA13C3-A569-41A1-9F15-ACD100E21F6A}"/>
    <hyperlink ref="B199" r:id="rId386" display="https://www.basketball-reference.com/players/h/hieldbu01.html?utm_source=direct&amp;utm_medium=Share&amp;utm_campaign=ShareTool" xr:uid="{8E18AE83-910D-4CB3-A45B-4650F9AE8F01}"/>
    <hyperlink ref="E199" r:id="rId387" display="https://www.basketball-reference.com/teams/IND/2024.html?utm_source=direct&amp;utm_medium=Share&amp;utm_campaign=ShareTool" xr:uid="{32FCB146-7FE0-4D72-BF75-D9E7F1F218B5}"/>
    <hyperlink ref="B200" r:id="rId388" display="https://www.basketball-reference.com/players/h/highsha01.html?utm_source=direct&amp;utm_medium=Share&amp;utm_campaign=ShareTool" xr:uid="{F32E713E-9771-4654-AD02-EC2D7BE25FCD}"/>
    <hyperlink ref="E200" r:id="rId389" display="https://www.basketball-reference.com/teams/MIA/2024.html?utm_source=direct&amp;utm_medium=Share&amp;utm_campaign=ShareTool" xr:uid="{53DE6268-A01A-446F-8556-3403CCA2BF35}"/>
    <hyperlink ref="B201" r:id="rId390" display="https://www.basketball-reference.com/players/h/hintona01.html?utm_source=direct&amp;utm_medium=Share&amp;utm_campaign=ShareTool" xr:uid="{F5E0291A-05A2-452C-97AC-9057593D9936}"/>
    <hyperlink ref="E201" r:id="rId391" display="https://www.basketball-reference.com/teams/HOU/2024.html?utm_source=direct&amp;utm_medium=Share&amp;utm_campaign=ShareTool" xr:uid="{989C887F-FA71-4729-8245-405D791B471E}"/>
    <hyperlink ref="B202" r:id="rId392" display="https://www.basketball-reference.com/players/h/hodgedm01.html?utm_source=direct&amp;utm_medium=Share&amp;utm_campaign=ShareTool" xr:uid="{46B5B8D5-07A2-4907-B44C-C15991B50466}"/>
    <hyperlink ref="E202" r:id="rId393" display="https://www.basketball-reference.com/teams/LAL/2024.html?utm_source=direct&amp;utm_medium=Share&amp;utm_campaign=ShareTool" xr:uid="{DAC4C94F-C9D4-459F-834B-B6C57BAC0D06}"/>
    <hyperlink ref="B203" r:id="rId394" display="https://www.basketball-reference.com/players/h/holidaa01.html?utm_source=direct&amp;utm_medium=Share&amp;utm_campaign=ShareTool" xr:uid="{1937384F-C8D5-4C73-A8E8-A37AC7A1CA4A}"/>
    <hyperlink ref="E203" r:id="rId395" display="https://www.basketball-reference.com/teams/HOU/2024.html?utm_source=direct&amp;utm_medium=Share&amp;utm_campaign=ShareTool" xr:uid="{53DFE28E-1C12-4433-AD9E-A9B6D29A297C}"/>
    <hyperlink ref="B204" r:id="rId396" display="https://www.basketball-reference.com/players/h/holidjr01.html?utm_source=direct&amp;utm_medium=Share&amp;utm_campaign=ShareTool" xr:uid="{EFEC4EEE-7174-412E-A621-74917FBD13D9}"/>
    <hyperlink ref="E204" r:id="rId397" display="https://www.basketball-reference.com/teams/BOS/2024.html?utm_source=direct&amp;utm_medium=Share&amp;utm_campaign=ShareTool" xr:uid="{94BFC978-334E-4A8E-9526-E48F08FE5DD5}"/>
    <hyperlink ref="B205" r:id="rId398" display="https://www.basketball-reference.com/players/h/holidju01.html?utm_source=direct&amp;utm_medium=Share&amp;utm_campaign=ShareTool" xr:uid="{8D285DA0-749D-4E8B-8318-0EDC285D3408}"/>
    <hyperlink ref="E205" r:id="rId399" display="https://www.basketball-reference.com/teams/DEN/2024.html?utm_source=direct&amp;utm_medium=Share&amp;utm_campaign=ShareTool" xr:uid="{7EC312F3-02C1-4402-8991-906AA49494A3}"/>
    <hyperlink ref="B206" r:id="rId400" display="https://www.basketball-reference.com/players/h/holmeri01.html?utm_source=direct&amp;utm_medium=Share&amp;utm_campaign=ShareTool" xr:uid="{60919ACB-388A-43D4-86D6-61A3149B2538}"/>
    <hyperlink ref="E206" r:id="rId401" display="https://www.basketball-reference.com/teams/DAL/2024.html?utm_source=direct&amp;utm_medium=Share&amp;utm_campaign=ShareTool" xr:uid="{E897D4DE-BDE9-40D9-AD74-C7206240E1EA}"/>
    <hyperlink ref="B207" r:id="rId402" display="https://www.basketball-reference.com/players/h/holmgch01.html?utm_source=direct&amp;utm_medium=Share&amp;utm_campaign=ShareTool" xr:uid="{80F4AAF8-2D02-4A82-8324-7E38B6AC0376}"/>
    <hyperlink ref="E207" r:id="rId403" display="https://www.basketball-reference.com/teams/OKC/2024.html?utm_source=direct&amp;utm_medium=Share&amp;utm_campaign=ShareTool" xr:uid="{E3C51FF2-3EC2-45EB-8D1F-845EC2EE8E98}"/>
    <hyperlink ref="B208" r:id="rId404" display="https://www.basketball-reference.com/players/h/hoodsja01.html?utm_source=direct&amp;utm_medium=Share&amp;utm_campaign=ShareTool" xr:uid="{DEB33D59-DBFD-4A96-B866-B8A313BFBD44}"/>
    <hyperlink ref="E208" r:id="rId405" display="https://www.basketball-reference.com/teams/LAL/2024.html?utm_source=direct&amp;utm_medium=Share&amp;utm_campaign=ShareTool" xr:uid="{813AD4A4-4F56-4314-A0C1-6397C4F2D5DC}"/>
    <hyperlink ref="B209" r:id="rId406" display="https://www.basketball-reference.com/players/h/horfoal01.html?utm_source=direct&amp;utm_medium=Share&amp;utm_campaign=ShareTool" xr:uid="{49E481C3-25FB-497F-BADC-4131F94625DD}"/>
    <hyperlink ref="E209" r:id="rId407" display="https://www.basketball-reference.com/teams/BOS/2024.html?utm_source=direct&amp;utm_medium=Share&amp;utm_campaign=ShareTool" xr:uid="{40E201E8-A938-4C1E-AB60-282F03AA09C4}"/>
    <hyperlink ref="B210" r:id="rId408" display="https://www.basketball-reference.com/players/h/hortota01.html?utm_source=direct&amp;utm_medium=Share&amp;utm_campaign=ShareTool" xr:uid="{189AAA61-6BC5-40FB-AC46-5418AA9BB4D9}"/>
    <hyperlink ref="E210" r:id="rId409" display="https://www.basketball-reference.com/teams/UTA/2024.html?utm_source=direct&amp;utm_medium=Share&amp;utm_campaign=ShareTool" xr:uid="{59F247C0-E82C-4FDA-A746-0A4601636C15}"/>
    <hyperlink ref="B211" r:id="rId410" display="https://www.basketball-reference.com/players/h/houseda01.html?utm_source=direct&amp;utm_medium=Share&amp;utm_campaign=ShareTool" xr:uid="{83A397CB-97A1-4EEF-B841-5D820CD64459}"/>
    <hyperlink ref="E211" r:id="rId411" display="https://www.basketball-reference.com/teams/PHI/2024.html?utm_source=direct&amp;utm_medium=Share&amp;utm_campaign=ShareTool" xr:uid="{16996D7E-206A-4678-81F0-87D88C55FDB9}"/>
    <hyperlink ref="B212" r:id="rId412" display="https://www.basketball-reference.com/players/h/houstca01.html?utm_source=direct&amp;utm_medium=Share&amp;utm_campaign=ShareTool" xr:uid="{9D130B06-D520-4A4B-BF38-4D06D9A16064}"/>
    <hyperlink ref="E212" r:id="rId413" display="https://www.basketball-reference.com/teams/ORL/2024.html?utm_source=direct&amp;utm_medium=Share&amp;utm_campaign=ShareTool" xr:uid="{33CB6946-B9B5-4FE2-9517-F7C9B719EB36}"/>
    <hyperlink ref="B213" r:id="rId414" display="https://www.basketball-reference.com/players/h/howarje01.html?utm_source=direct&amp;utm_medium=Share&amp;utm_campaign=ShareTool" xr:uid="{DA28B47D-E793-4FF2-8BA2-487D20FBB402}"/>
    <hyperlink ref="E213" r:id="rId415" display="https://www.basketball-reference.com/teams/ORL/2024.html?utm_source=direct&amp;utm_medium=Share&amp;utm_campaign=ShareTool" xr:uid="{A6F12CAA-93F3-4CA0-BD06-4944ED304678}"/>
    <hyperlink ref="B214" r:id="rId416" display="https://www.basketball-reference.com/players/h/huertke01.html?utm_source=direct&amp;utm_medium=Share&amp;utm_campaign=ShareTool" xr:uid="{C88B616B-6E48-4494-8999-0E6E5617E449}"/>
    <hyperlink ref="E214" r:id="rId417" display="https://www.basketball-reference.com/teams/SAC/2024.html?utm_source=direct&amp;utm_medium=Share&amp;utm_campaign=ShareTool" xr:uid="{CC1E79EA-2DFC-43CF-A9A6-36B69A3F7265}"/>
    <hyperlink ref="B215" r:id="rId418" display="https://www.basketball-reference.com/players/h/huffja01.html?utm_source=direct&amp;utm_medium=Share&amp;utm_campaign=ShareTool" xr:uid="{DBEBBFE3-5ACA-4EF2-A9E9-8F0707EFB7DD}"/>
    <hyperlink ref="E215" r:id="rId419" display="https://www.basketball-reference.com/teams/DEN/2024.html?utm_source=direct&amp;utm_medium=Share&amp;utm_campaign=ShareTool" xr:uid="{95D2A79C-FCD6-4177-8822-A548B02E091D}"/>
    <hyperlink ref="B216" r:id="rId420" display="https://www.basketball-reference.com/players/h/huntede01.html?utm_source=direct&amp;utm_medium=Share&amp;utm_campaign=ShareTool" xr:uid="{805E2128-04E1-4B8E-BE67-78033D3FD313}"/>
    <hyperlink ref="E216" r:id="rId421" display="https://www.basketball-reference.com/teams/ATL/2024.html?utm_source=direct&amp;utm_medium=Share&amp;utm_campaign=ShareTool" xr:uid="{325E9328-75CB-47E5-8FDD-843DA4A2FE82}"/>
    <hyperlink ref="B217" r:id="rId422" display="https://www.basketball-reference.com/players/h/hurtma01.html?utm_source=direct&amp;utm_medium=Share&amp;utm_campaign=ShareTool" xr:uid="{250949F6-C618-43A1-A2FF-F4EE56425319}"/>
    <hyperlink ref="E217" r:id="rId423" display="https://www.basketball-reference.com/teams/MEM/2024.html?utm_source=direct&amp;utm_medium=Share&amp;utm_campaign=ShareTool" xr:uid="{8F133D10-7ECD-44F0-9FF6-B882AC0E85D0}"/>
    <hyperlink ref="B218" r:id="rId424" display="https://www.basketball-reference.com/players/h/hylanbo01.html?utm_source=direct&amp;utm_medium=Share&amp;utm_campaign=ShareTool" xr:uid="{3BB2258A-C60A-475B-9697-7A5BA153D9A5}"/>
    <hyperlink ref="E218" r:id="rId425" display="https://www.basketball-reference.com/teams/LAC/2024.html?utm_source=direct&amp;utm_medium=Share&amp;utm_campaign=ShareTool" xr:uid="{BED0A416-8013-4B9C-A1E7-72C12A3E594E}"/>
    <hyperlink ref="B219" r:id="rId426" display="https://www.basketball-reference.com/players/i/inglejo01.html?utm_source=direct&amp;utm_medium=Share&amp;utm_campaign=ShareTool" xr:uid="{F1F6100E-9958-41D8-9798-3074BF87CFDA}"/>
    <hyperlink ref="E219" r:id="rId427" display="https://www.basketball-reference.com/teams/ORL/2024.html?utm_source=direct&amp;utm_medium=Share&amp;utm_campaign=ShareTool" xr:uid="{42816E70-DFA8-42D7-8618-A86C311A2236}"/>
    <hyperlink ref="B220" r:id="rId428" display="https://www.basketball-reference.com/players/i/ingrabr01.html?utm_source=direct&amp;utm_medium=Share&amp;utm_campaign=ShareTool" xr:uid="{A971D6E5-52BF-42A5-BA7E-65E760536983}"/>
    <hyperlink ref="E220" r:id="rId429" display="https://www.basketball-reference.com/teams/NOP/2024.html?utm_source=direct&amp;utm_medium=Share&amp;utm_campaign=ShareTool" xr:uid="{3C84AAF4-5E28-4659-9EC8-B5F9CE752A58}"/>
    <hyperlink ref="B221" r:id="rId430" display="https://www.basketball-reference.com/players/i/irvinky01.html?utm_source=direct&amp;utm_medium=Share&amp;utm_campaign=ShareTool" xr:uid="{7156C034-7CC4-4D54-B44D-592CCD6BFB5E}"/>
    <hyperlink ref="E221" r:id="rId431" display="https://www.basketball-reference.com/teams/DAL/2024.html?utm_source=direct&amp;utm_medium=Share&amp;utm_campaign=ShareTool" xr:uid="{D25E688D-23B6-4884-AF0D-B5B280DFA786}"/>
    <hyperlink ref="B222" r:id="rId432" display="https://www.basketball-reference.com/players/i/isaacjo01.html?utm_source=direct&amp;utm_medium=Share&amp;utm_campaign=ShareTool" xr:uid="{F57094F4-3FF0-49F5-8D81-A64C3A8204A2}"/>
    <hyperlink ref="E222" r:id="rId433" display="https://www.basketball-reference.com/teams/ORL/2024.html?utm_source=direct&amp;utm_medium=Share&amp;utm_campaign=ShareTool" xr:uid="{9DCA6608-2438-483B-B128-49CD754072E2}"/>
    <hyperlink ref="B223" r:id="rId434" display="https://www.basketball-reference.com/players/i/iveyja01.html?utm_source=direct&amp;utm_medium=Share&amp;utm_campaign=ShareTool" xr:uid="{24D30C60-C9B1-4FA1-8BA6-673D34EE996D}"/>
    <hyperlink ref="E223" r:id="rId435" display="https://www.basketball-reference.com/teams/DET/2024.html?utm_source=direct&amp;utm_medium=Share&amp;utm_campaign=ShareTool" xr:uid="{60DDBFBE-1985-46FD-93EA-F631F75DAE24}"/>
    <hyperlink ref="B224" r:id="rId436" display="https://www.basketball-reference.com/players/j/jacksan01.html?utm_source=direct&amp;utm_medium=Share&amp;utm_campaign=ShareTool" xr:uid="{5A305964-13FC-43F8-B52E-7DD5D30C8B8D}"/>
    <hyperlink ref="E224" r:id="rId437" display="https://www.basketball-reference.com/teams/MIL/2024.html?utm_source=direct&amp;utm_medium=Share&amp;utm_campaign=ShareTool" xr:uid="{1171143A-AE61-414A-8B33-CCCD76577D04}"/>
    <hyperlink ref="B225" r:id="rId438" display="https://www.basketball-reference.com/players/j/jacksgg01.html?utm_source=direct&amp;utm_medium=Share&amp;utm_campaign=ShareTool" xr:uid="{FF64374B-9ECB-418C-8904-F9B15BC9FB59}"/>
    <hyperlink ref="E225" r:id="rId439" display="https://www.basketball-reference.com/teams/MEM/2024.html?utm_source=direct&amp;utm_medium=Share&amp;utm_campaign=ShareTool" xr:uid="{E3AF074A-91A4-42A5-9FBC-A78E96179E6A}"/>
    <hyperlink ref="B226" r:id="rId440" display="https://www.basketball-reference.com/players/j/jacksis01.html?utm_source=direct&amp;utm_medium=Share&amp;utm_campaign=ShareTool" xr:uid="{9F730419-1AC5-4952-A8A5-4E31E6B7B92F}"/>
    <hyperlink ref="E226" r:id="rId441" display="https://www.basketball-reference.com/teams/IND/2024.html?utm_source=direct&amp;utm_medium=Share&amp;utm_campaign=ShareTool" xr:uid="{7112E447-73F0-4690-BA7C-328DA73B3800}"/>
    <hyperlink ref="B227" r:id="rId442" display="https://www.basketball-reference.com/players/j/jacksja02.html?utm_source=direct&amp;utm_medium=Share&amp;utm_campaign=ShareTool" xr:uid="{02355AE3-AA1B-41E8-8999-4C1482F85FB8}"/>
    <hyperlink ref="E227" r:id="rId443" display="https://www.basketball-reference.com/teams/MEM/2024.html?utm_source=direct&amp;utm_medium=Share&amp;utm_campaign=ShareTool" xr:uid="{48DE7EEA-C623-40B4-B0FF-608F350387DA}"/>
    <hyperlink ref="B228" r:id="rId444" display="https://www.basketball-reference.com/players/j/jacksre01.html?utm_source=direct&amp;utm_medium=Share&amp;utm_campaign=ShareTool" xr:uid="{D4055BCB-05DD-4D9A-8FBD-8DA5FC49EA97}"/>
    <hyperlink ref="E228" r:id="rId445" display="https://www.basketball-reference.com/teams/DEN/2024.html?utm_source=direct&amp;utm_medium=Share&amp;utm_campaign=ShareTool" xr:uid="{C797125C-752F-48B8-96EF-59F0CD40AACA}"/>
    <hyperlink ref="B229" r:id="rId446" display="https://www.basketball-reference.com/players/j/jackstr02.html?utm_source=direct&amp;utm_medium=Share&amp;utm_campaign=ShareTool" xr:uid="{D31C35C8-B02F-4B9B-92A7-5C94FFC84FCC}"/>
    <hyperlink ref="E229" r:id="rId447" display="https://www.basketball-reference.com/teams/GSW/2024.html?utm_source=direct&amp;utm_medium=Share&amp;utm_campaign=ShareTool" xr:uid="{2CF435BB-D6B0-468D-B4A8-40B8C83ED047}"/>
    <hyperlink ref="B230" r:id="rId448" display="https://www.basketball-reference.com/players/j/jamesle01.html?utm_source=direct&amp;utm_medium=Share&amp;utm_campaign=ShareTool" xr:uid="{CFD0327A-C99F-48E2-B49B-63790B52DE7E}"/>
    <hyperlink ref="E230" r:id="rId449" display="https://www.basketball-reference.com/teams/LAL/2024.html?utm_source=direct&amp;utm_medium=Share&amp;utm_campaign=ShareTool" xr:uid="{37408E9A-6CEC-48D4-ACF3-A86DA7151294}"/>
    <hyperlink ref="B231" r:id="rId450" display="https://www.basketball-reference.com/players/j/jaqueja01.html?utm_source=direct&amp;utm_medium=Share&amp;utm_campaign=ShareTool" xr:uid="{69E43504-DDDF-417D-A932-CE9FDF06C5D8}"/>
    <hyperlink ref="E231" r:id="rId451" display="https://www.basketball-reference.com/teams/MIA/2024.html?utm_source=direct&amp;utm_medium=Share&amp;utm_campaign=ShareTool" xr:uid="{1F329ECD-2372-4897-B442-C2D981BBA0DA}"/>
    <hyperlink ref="B232" r:id="rId452" display="https://www.basketball-reference.com/players/j/jeffrda01.html?utm_source=direct&amp;utm_medium=Share&amp;utm_campaign=ShareTool" xr:uid="{0B0C01C6-8218-42C2-B753-5268D30546FC}"/>
    <hyperlink ref="E232" r:id="rId453" display="https://www.basketball-reference.com/teams/NYK/2024.html?utm_source=direct&amp;utm_medium=Share&amp;utm_campaign=ShareTool" xr:uid="{B1CA9B21-6E81-4B95-A6B5-467394334425}"/>
    <hyperlink ref="B233" r:id="rId454" display="https://www.basketball-reference.com/players/j/jemistr01.html?utm_source=direct&amp;utm_medium=Share&amp;utm_campaign=ShareTool" xr:uid="{8E044091-0C9F-43B4-9F28-8ADCF9B626BA}"/>
    <hyperlink ref="E233" r:id="rId455" display="https://www.basketball-reference.com/teams/WAS/2024.html?utm_source=direct&amp;utm_medium=Share&amp;utm_campaign=ShareTool" xr:uid="{9E8DB997-6431-4CB1-9902-412C42B661EF}"/>
    <hyperlink ref="B234" r:id="rId456" display="https://www.basketball-reference.com/players/j/jeromty01.html?utm_source=direct&amp;utm_medium=Share&amp;utm_campaign=ShareTool" xr:uid="{9FAEDC2D-5872-4EDD-8451-8DD9D7D5FA9C}"/>
    <hyperlink ref="E234" r:id="rId457" display="https://www.basketball-reference.com/teams/CLE/2024.html?utm_source=direct&amp;utm_medium=Share&amp;utm_campaign=ShareTool" xr:uid="{D4E945DB-7395-443D-858F-9C0F1F0F811E}"/>
    <hyperlink ref="B235" r:id="rId458" display="https://www.basketball-reference.com/players/j/joeis01.html?utm_source=direct&amp;utm_medium=Share&amp;utm_campaign=ShareTool" xr:uid="{9DA04DCB-2682-4354-8EAC-25354956A715}"/>
    <hyperlink ref="E235" r:id="rId459" display="https://www.basketball-reference.com/teams/OKC/2024.html?utm_source=direct&amp;utm_medium=Share&amp;utm_campaign=ShareTool" xr:uid="{F2AE35A2-8BDF-4306-A141-214324FD05B2}"/>
    <hyperlink ref="B236" r:id="rId460" display="https://www.basketball-reference.com/players/j/johnsca02.html?utm_source=direct&amp;utm_medium=Share&amp;utm_campaign=ShareTool" xr:uid="{FF47BCE2-F4FF-477B-B114-10415B4A88D4}"/>
    <hyperlink ref="E236" r:id="rId461" display="https://www.basketball-reference.com/teams/BRK/2024.html?utm_source=direct&amp;utm_medium=Share&amp;utm_campaign=ShareTool" xr:uid="{093DF5EB-F60E-4301-A3AE-C6B758043BC9}"/>
    <hyperlink ref="B237" r:id="rId462" display="https://www.basketball-reference.com/players/j/johnsja05.html?utm_source=direct&amp;utm_medium=Share&amp;utm_campaign=ShareTool" xr:uid="{471400D1-27EB-4A76-933C-BDD69607E71A}"/>
    <hyperlink ref="E237" r:id="rId463" display="https://www.basketball-reference.com/teams/ATL/2024.html?utm_source=direct&amp;utm_medium=Share&amp;utm_campaign=ShareTool" xr:uid="{67CFB6FC-8DE0-4E45-9243-D81AF2B2919A}"/>
    <hyperlink ref="B238" r:id="rId464" display="https://www.basketball-reference.com/players/j/johnsja01.html?utm_source=direct&amp;utm_medium=Share&amp;utm_campaign=ShareTool" xr:uid="{BB0F5671-CFA6-4C1E-B85C-D5F6E7317DD4}"/>
    <hyperlink ref="E238" r:id="rId465" display="https://www.basketball-reference.com/teams/IND/2024.html?utm_source=direct&amp;utm_medium=Share&amp;utm_campaign=ShareTool" xr:uid="{C2F9AAEE-B8D8-4FBC-BEEB-7ECA8EB8B942}"/>
    <hyperlink ref="B239" r:id="rId466" display="https://www.basketball-reference.com/players/j/johnske04.html?utm_source=direct&amp;utm_medium=Share&amp;utm_campaign=ShareTool" xr:uid="{5AD8961F-E2A3-4BE6-B8A2-5A27B41EE9FA}"/>
    <hyperlink ref="E239" r:id="rId467" display="https://www.basketball-reference.com/teams/SAS/2024.html?utm_source=direct&amp;utm_medium=Share&amp;utm_campaign=ShareTool" xr:uid="{D1378A2C-7E26-4B61-AC1C-38D5905FEC13}"/>
    <hyperlink ref="B240" r:id="rId468" display="https://www.basketball-reference.com/players/j/johnske07.html?utm_source=direct&amp;utm_medium=Share&amp;utm_campaign=ShareTool" xr:uid="{C29EBDC4-44A5-40A0-A65D-2B96F7D59480}"/>
    <hyperlink ref="E240" r:id="rId469" display="https://www.basketball-reference.com/teams/BRK/2024.html?utm_source=direct&amp;utm_medium=Share&amp;utm_campaign=ShareTool" xr:uid="{027DB1A4-25F7-4125-A5BE-280B831C69A1}"/>
    <hyperlink ref="B241" r:id="rId470" display="https://www.basketball-reference.com/players/j/johnske08.html?utm_source=direct&amp;utm_medium=Share&amp;utm_campaign=ShareTool" xr:uid="{F8848112-A469-4EEE-9568-E22FA308C8B6}"/>
    <hyperlink ref="E241" r:id="rId471" display="https://www.basketball-reference.com/teams/OKC/2024.html?utm_source=direct&amp;utm_medium=Share&amp;utm_campaign=ShareTool" xr:uid="{97DF0AAA-A79E-4ACB-BB32-A81BD3F8AED0}"/>
    <hyperlink ref="B242" r:id="rId472" display="https://www.basketball-reference.com/players/j/jokicni01.html?utm_source=direct&amp;utm_medium=Share&amp;utm_campaign=ShareTool" xr:uid="{17F51504-3133-49A8-A2D0-F38D9D46D4A8}"/>
    <hyperlink ref="E242" r:id="rId473" display="https://www.basketball-reference.com/teams/DEN/2024.html?utm_source=direct&amp;utm_medium=Share&amp;utm_campaign=ShareTool" xr:uid="{51474435-DB08-460C-8CC9-1B6191116537}"/>
    <hyperlink ref="B243" r:id="rId474" display="https://www.basketball-reference.com/players/j/jonesco02.html?utm_source=direct&amp;utm_medium=Share&amp;utm_campaign=ShareTool" xr:uid="{23E50A27-1AAE-4F5F-9438-2EED8151534C}"/>
    <hyperlink ref="E243" r:id="rId475" display="https://www.basketball-reference.com/teams/SAC/2024.html?utm_source=direct&amp;utm_medium=Share&amp;utm_campaign=ShareTool" xr:uid="{C1E62088-5D6D-427C-AB79-93B92F22CBA7}"/>
    <hyperlink ref="B244" r:id="rId476" display="https://www.basketball-reference.com/players/j/jonesda03.html?utm_source=direct&amp;utm_medium=Share&amp;utm_campaign=ShareTool" xr:uid="{AC2CA85B-48B6-4A09-8659-72D7647277FE}"/>
    <hyperlink ref="E244" r:id="rId477" display="https://www.basketball-reference.com/teams/CLE/2024.html?utm_source=direct&amp;utm_medium=Share&amp;utm_campaign=ShareTool" xr:uid="{2FFD4C93-1105-4340-9454-FE399674174B}"/>
    <hyperlink ref="B245" r:id="rId478" display="https://www.basketball-reference.com/players/j/jonesde02.html?utm_source=direct&amp;utm_medium=Share&amp;utm_campaign=ShareTool" xr:uid="{1F99860A-E3FC-4980-AAAE-D3EFAD548635}"/>
    <hyperlink ref="E245" r:id="rId479" display="https://www.basketball-reference.com/teams/DAL/2024.html?utm_source=direct&amp;utm_medium=Share&amp;utm_campaign=ShareTool" xr:uid="{899B29E9-B191-4B74-A0FA-048DAAABF71B}"/>
    <hyperlink ref="B246" r:id="rId480" display="https://www.basketball-reference.com/players/j/joneshe01.html?utm_source=direct&amp;utm_medium=Share&amp;utm_campaign=ShareTool" xr:uid="{EFD9A2B1-3E62-41D6-8D87-F886286E27B7}"/>
    <hyperlink ref="E246" r:id="rId481" display="https://www.basketball-reference.com/teams/NOP/2024.html?utm_source=direct&amp;utm_medium=Share&amp;utm_campaign=ShareTool" xr:uid="{206399F9-8003-4200-8398-4ACD884A5142}"/>
    <hyperlink ref="B247" r:id="rId482" display="https://www.basketball-reference.com/players/j/jonestr01.html?utm_source=direct&amp;utm_medium=Share&amp;utm_campaign=ShareTool" xr:uid="{D7A7EE42-B5DE-4688-81E7-18793C895628}"/>
    <hyperlink ref="E247" r:id="rId483" display="https://www.basketball-reference.com/teams/SAS/2024.html?utm_source=direct&amp;utm_medium=Share&amp;utm_campaign=ShareTool" xr:uid="{54E2DFB4-F307-4B09-8C11-8BAC31A0A5B4}"/>
    <hyperlink ref="B248" r:id="rId484" display="https://www.basketball-reference.com/players/j/jonesty01.html?utm_source=direct&amp;utm_medium=Share&amp;utm_campaign=ShareTool" xr:uid="{E9EC0C4D-C2B5-43E0-A565-FEE527420AE1}"/>
    <hyperlink ref="E248" r:id="rId485" display="https://www.basketball-reference.com/teams/WAS/2024.html?utm_source=direct&amp;utm_medium=Share&amp;utm_campaign=ShareTool" xr:uid="{8A0F9444-299E-4099-A9F7-A26A4146C495}"/>
    <hyperlink ref="B249" r:id="rId486" display="https://www.basketball-reference.com/players/j/jordade01.html?utm_source=direct&amp;utm_medium=Share&amp;utm_campaign=ShareTool" xr:uid="{A190FE51-DF92-4759-A4D8-1A7D0D8F4C6E}"/>
    <hyperlink ref="E249" r:id="rId487" display="https://www.basketball-reference.com/teams/DEN/2024.html?utm_source=direct&amp;utm_medium=Share&amp;utm_campaign=ShareTool" xr:uid="{E98FA3BD-0DF3-4F36-AA19-B5DAF96DCF22}"/>
    <hyperlink ref="B250" r:id="rId488" display="https://www.basketball-reference.com/players/j/josepco01.html?utm_source=direct&amp;utm_medium=Share&amp;utm_campaign=ShareTool" xr:uid="{1EFA5AF7-1ECC-4430-B6E9-2B9A36C98ACC}"/>
    <hyperlink ref="E250" r:id="rId489" display="https://www.basketball-reference.com/teams/GSW/2024.html?utm_source=direct&amp;utm_medium=Share&amp;utm_campaign=ShareTool" xr:uid="{F7EC5DDF-51A3-4821-9287-AACBCB56C2EC}"/>
    <hyperlink ref="B251" r:id="rId490" display="https://www.basketball-reference.com/players/j/jovicni01.html?utm_source=direct&amp;utm_medium=Share&amp;utm_campaign=ShareTool" xr:uid="{740264A0-AEB7-48A9-9E00-FB5997F80508}"/>
    <hyperlink ref="E251" r:id="rId491" display="https://www.basketball-reference.com/teams/MIA/2024.html?utm_source=direct&amp;utm_medium=Share&amp;utm_campaign=ShareTool" xr:uid="{A644C36F-9357-426E-9829-CF7ED3F1EA11}"/>
    <hyperlink ref="B252" r:id="rId492" display="https://www.basketball-reference.com/players/j/juzanjo01.html?utm_source=direct&amp;utm_medium=Share&amp;utm_campaign=ShareTool" xr:uid="{50A0AB1F-76AE-4DCE-A2E3-9482CB31B02E}"/>
    <hyperlink ref="E252" r:id="rId493" display="https://www.basketball-reference.com/teams/UTA/2024.html?utm_source=direct&amp;utm_medium=Share&amp;utm_campaign=ShareTool" xr:uid="{32D659AB-CD58-4142-981F-C588E4604E2F}"/>
    <hyperlink ref="B253" r:id="rId494" display="https://www.basketball-reference.com/players/k/kennalu01.html?utm_source=direct&amp;utm_medium=Share&amp;utm_campaign=ShareTool" xr:uid="{39816168-F178-454D-B511-11AE1D326DE1}"/>
    <hyperlink ref="E253" r:id="rId495" display="https://www.basketball-reference.com/teams/MEM/2024.html?utm_source=direct&amp;utm_medium=Share&amp;utm_campaign=ShareTool" xr:uid="{617792D0-B738-4351-B101-EFE85CED134F}"/>
    <hyperlink ref="B254" r:id="rId496" display="https://www.basketball-reference.com/players/k/kesslwa01.html?utm_source=direct&amp;utm_medium=Share&amp;utm_campaign=ShareTool" xr:uid="{F02D6117-E1B8-4298-874E-BF414CF57FA9}"/>
    <hyperlink ref="E254" r:id="rId497" display="https://www.basketball-reference.com/teams/UTA/2024.html?utm_source=direct&amp;utm_medium=Share&amp;utm_campaign=ShareTool" xr:uid="{159F290F-0275-41E1-B0B7-75BF3A491FDB}"/>
    <hyperlink ref="B255" r:id="rId498" display="https://www.basketball-reference.com/players/k/keybr01.html?utm_source=direct&amp;utm_medium=Share&amp;utm_campaign=ShareTool" xr:uid="{552B771E-7AF8-4264-A3D2-CEBA6831F861}"/>
    <hyperlink ref="E255" r:id="rId499" display="https://www.basketball-reference.com/teams/DEN/2024.html?utm_source=direct&amp;utm_medium=Share&amp;utm_campaign=ShareTool" xr:uid="{5B35074A-9C8B-4B57-9855-944F623F68C6}"/>
    <hyperlink ref="B256" r:id="rId500" display="https://www.basketball-reference.com/players/k/kispeco01.html?utm_source=direct&amp;utm_medium=Share&amp;utm_campaign=ShareTool" xr:uid="{B3BEB567-3330-494D-BC4D-14CB59F54113}"/>
    <hyperlink ref="E256" r:id="rId501" display="https://www.basketball-reference.com/teams/WAS/2024.html?utm_source=direct&amp;utm_medium=Share&amp;utm_campaign=ShareTool" xr:uid="{EED824C8-B57F-4464-9DA0-B4B634637329}"/>
    <hyperlink ref="B257" r:id="rId502" display="https://www.basketball-reference.com/players/k/klebima01.html?utm_source=direct&amp;utm_medium=Share&amp;utm_campaign=ShareTool" xr:uid="{EFCC5F5F-1DE9-4598-B807-897710D3767C}"/>
    <hyperlink ref="E257" r:id="rId503" display="https://www.basketball-reference.com/teams/DAL/2024.html?utm_source=direct&amp;utm_medium=Share&amp;utm_campaign=ShareTool" xr:uid="{329C3257-F9EE-4871-8630-01B927753563}"/>
    <hyperlink ref="B258" r:id="rId504" display="https://www.basketball-reference.com/players/k/knoxke01.html?utm_source=direct&amp;utm_medium=Share&amp;utm_campaign=ShareTool" xr:uid="{4C2491F7-FDDA-416E-8ECF-5C655DEEE287}"/>
    <hyperlink ref="E258" r:id="rId505" display="https://www.basketball-reference.com/teams/DET/2024.html?utm_source=direct&amp;utm_medium=Share&amp;utm_campaign=ShareTool" xr:uid="{79A87511-7B31-44F2-B9BB-BD394E38E43A}"/>
    <hyperlink ref="B259" r:id="rId506" display="https://www.basketball-reference.com/players/k/konchjo01.html?utm_source=direct&amp;utm_medium=Share&amp;utm_campaign=ShareTool" xr:uid="{9B4C5D5B-09FF-4A0A-85EA-2B177717803B}"/>
    <hyperlink ref="E259" r:id="rId507" display="https://www.basketball-reference.com/teams/MEM/2024.html?utm_source=direct&amp;utm_medium=Share&amp;utm_campaign=ShareTool" xr:uid="{85BC34CD-4BA4-4352-A57E-2FEAF7AEBF1F}"/>
    <hyperlink ref="B260" r:id="rId508" display="https://www.basketball-reference.com/players/k/korkmfu01.html?utm_source=direct&amp;utm_medium=Share&amp;utm_campaign=ShareTool" xr:uid="{C18D1B19-87B8-4039-80A9-55F8B316E9A3}"/>
    <hyperlink ref="E260" r:id="rId509" display="https://www.basketball-reference.com/teams/PHI/2024.html?utm_source=direct&amp;utm_medium=Share&amp;utm_campaign=ShareTool" xr:uid="{59CFBA1C-5ED1-40D6-85A8-C11069D8D151}"/>
    <hyperlink ref="B261" r:id="rId510" display="https://www.basketball-reference.com/players/k/kornelu01.html?utm_source=direct&amp;utm_medium=Share&amp;utm_campaign=ShareTool" xr:uid="{A74E6EC4-AABF-4590-8660-54642DEBC2FA}"/>
    <hyperlink ref="E261" r:id="rId511" display="https://www.basketball-reference.com/teams/BOS/2024.html?utm_source=direct&amp;utm_medium=Share&amp;utm_campaign=ShareTool" xr:uid="{CBFE3EF7-D27C-4086-AC7B-619DA790A205}"/>
    <hyperlink ref="B262" r:id="rId512" display="https://www.basketball-reference.com/players/k/kuminjo01.html?utm_source=direct&amp;utm_medium=Share&amp;utm_campaign=ShareTool" xr:uid="{E591C0FD-F5B6-4961-8CF0-BE614DC09A21}"/>
    <hyperlink ref="E262" r:id="rId513" display="https://www.basketball-reference.com/teams/GSW/2024.html?utm_source=direct&amp;utm_medium=Share&amp;utm_campaign=ShareTool" xr:uid="{401B7099-3D1C-4C97-879E-68BCD03451C0}"/>
    <hyperlink ref="B263" r:id="rId514" display="https://www.basketball-reference.com/players/k/kuzmaky01.html?utm_source=direct&amp;utm_medium=Share&amp;utm_campaign=ShareTool" xr:uid="{3C82EB56-7ACF-4CCA-8222-DDEE905CB9EF}"/>
    <hyperlink ref="E263" r:id="rId515" display="https://www.basketball-reference.com/teams/WAS/2024.html?utm_source=direct&amp;utm_medium=Share&amp;utm_campaign=ShareTool" xr:uid="{4CD41AB1-3A05-4E13-AD33-7D93869AFE83}"/>
    <hyperlink ref="B264" r:id="rId516" display="https://www.basketball-reference.com/players/l/landajo01.html?utm_source=direct&amp;utm_medium=Share&amp;utm_campaign=ShareTool" xr:uid="{7ED92A71-2A70-4879-ADD6-B8D8B0E41D70}"/>
    <hyperlink ref="E264" r:id="rId517" display="https://www.basketball-reference.com/teams/HOU/2024.html?utm_source=direct&amp;utm_medium=Share&amp;utm_campaign=ShareTool" xr:uid="{6B30F011-4299-42B1-A3B4-135FBA5E6268}"/>
    <hyperlink ref="B265" r:id="rId518" display="https://www.basketball-reference.com/players/l/laravja01.html?utm_source=direct&amp;utm_medium=Share&amp;utm_campaign=ShareTool" xr:uid="{9CAE05DE-AB88-4DEC-9BAF-15383A7A4E07}"/>
    <hyperlink ref="E265" r:id="rId519" display="https://www.basketball-reference.com/teams/MEM/2024.html?utm_source=direct&amp;utm_medium=Share&amp;utm_campaign=ShareTool" xr:uid="{9D928360-25C7-4A39-997D-5C1783A27D82}"/>
    <hyperlink ref="B266" r:id="rId520" display="https://www.basketball-reference.com/players/l/lavinza01.html?utm_source=direct&amp;utm_medium=Share&amp;utm_campaign=ShareTool" xr:uid="{25177295-E81E-4953-9EB3-E5B9AB537AEF}"/>
    <hyperlink ref="E266" r:id="rId521" display="https://www.basketball-reference.com/teams/CHI/2024.html?utm_source=direct&amp;utm_medium=Share&amp;utm_campaign=ShareTool" xr:uid="{C1209809-D2B7-459E-B1A8-5B2B02A0B1A3}"/>
    <hyperlink ref="B267" r:id="rId522" display="https://www.basketball-reference.com/players/l/lawsoaj01.html?utm_source=direct&amp;utm_medium=Share&amp;utm_campaign=ShareTool" xr:uid="{A71C9260-17E9-47FB-8E9B-C149A11C7673}"/>
    <hyperlink ref="E267" r:id="rId523" display="https://www.basketball-reference.com/teams/DAL/2024.html?utm_source=direct&amp;utm_medium=Share&amp;utm_campaign=ShareTool" xr:uid="{E484E12A-D32B-4E26-8C93-A5C298B057CB}"/>
    <hyperlink ref="B268" r:id="rId524" display="https://www.basketball-reference.com/players/l/leesa01.html?utm_source=direct&amp;utm_medium=Share&amp;utm_campaign=ShareTool" xr:uid="{05EE609B-C92D-49DA-AC2B-4F627AB63B94}"/>
    <hyperlink ref="E268" r:id="rId525" display="https://www.basketball-reference.com/teams/PHO/2024.html?utm_source=direct&amp;utm_medium=Share&amp;utm_campaign=ShareTool" xr:uid="{D8254E85-0797-488A-AAE7-38506C480945}"/>
    <hyperlink ref="B269" r:id="rId526" display="https://www.basketball-reference.com/players/l/lenal01.html?utm_source=direct&amp;utm_medium=Share&amp;utm_campaign=ShareTool" xr:uid="{C9F69F17-3953-42D9-AEF0-4BC890B8D8C3}"/>
    <hyperlink ref="E269" r:id="rId527" display="https://www.basketball-reference.com/teams/SAC/2024.html?utm_source=direct&amp;utm_medium=Share&amp;utm_campaign=ShareTool" xr:uid="{F82087CE-34BC-4BDD-AC3B-26E8477B4531}"/>
    <hyperlink ref="B270" r:id="rId528" display="https://www.basketball-reference.com/players/l/leonaka01.html?utm_source=direct&amp;utm_medium=Share&amp;utm_campaign=ShareTool" xr:uid="{E9A26E4F-D4E9-4344-AFF9-1C32557377D8}"/>
    <hyperlink ref="E270" r:id="rId529" display="https://www.basketball-reference.com/teams/LAC/2024.html?utm_source=direct&amp;utm_medium=Share&amp;utm_campaign=ShareTool" xr:uid="{E74D674A-DC2B-4A26-A120-987B97CC2CD8}"/>
    <hyperlink ref="B271" r:id="rId530" display="https://www.basketball-reference.com/players/l/leverca01.html?utm_source=direct&amp;utm_medium=Share&amp;utm_campaign=ShareTool" xr:uid="{97DCC0C1-2F0E-4F1E-8947-270BF9BE4F50}"/>
    <hyperlink ref="E271" r:id="rId531" display="https://www.basketball-reference.com/teams/CLE/2024.html?utm_source=direct&amp;utm_medium=Share&amp;utm_campaign=ShareTool" xr:uid="{3D6684BE-E941-4CC9-8B9E-052DB98D2790}"/>
    <hyperlink ref="B272" r:id="rId532" display="https://www.basketball-reference.com/players/l/lewiski01.html?utm_source=direct&amp;utm_medium=Share&amp;utm_campaign=ShareTool" xr:uid="{04B60292-C47E-46D5-81D4-7CFA662267E9}"/>
    <hyperlink ref="B273" r:id="rId533" display="https://www.basketball-reference.com/players/l/lewisma05.html?utm_source=direct&amp;utm_medium=Share&amp;utm_campaign=ShareTool" xr:uid="{896421C2-CC20-4064-8077-FC6FEAC4E03F}"/>
    <hyperlink ref="E273" r:id="rId534" display="https://www.basketball-reference.com/teams/LAL/2024.html?utm_source=direct&amp;utm_medium=Share&amp;utm_campaign=ShareTool" xr:uid="{1FCCD216-C4B2-468A-BD1A-5DBFB258AEE0}"/>
    <hyperlink ref="B274" r:id="rId535" display="https://www.basketball-reference.com/players/l/liddeej01.html?utm_source=direct&amp;utm_medium=Share&amp;utm_campaign=ShareTool" xr:uid="{88186DFC-5FF0-483B-8A92-7A00D0E1FC1E}"/>
    <hyperlink ref="E274" r:id="rId536" display="https://www.basketball-reference.com/teams/NOP/2024.html?utm_source=direct&amp;utm_medium=Share&amp;utm_campaign=ShareTool" xr:uid="{1BE34344-7624-4ABE-A3DA-B6A1E204113B}"/>
    <hyperlink ref="B275" r:id="rId537" display="https://www.basketball-reference.com/players/l/lillada01.html?utm_source=direct&amp;utm_medium=Share&amp;utm_campaign=ShareTool" xr:uid="{7E0E2E47-7759-4887-A955-6F35F416893A}"/>
    <hyperlink ref="E275" r:id="rId538" display="https://www.basketball-reference.com/teams/MIL/2024.html?utm_source=direct&amp;utm_medium=Share&amp;utm_campaign=ShareTool" xr:uid="{32336456-4F80-4E6B-95FB-F2C2615E7DF6}"/>
    <hyperlink ref="B276" r:id="rId539" display="https://www.basketball-reference.com/players/l/littlna01.html?utm_source=direct&amp;utm_medium=Share&amp;utm_campaign=ShareTool" xr:uid="{3BA00A62-4281-4F71-BB97-9D8BACE36D0A}"/>
    <hyperlink ref="E276" r:id="rId540" display="https://www.basketball-reference.com/teams/PHO/2024.html?utm_source=direct&amp;utm_medium=Share&amp;utm_campaign=ShareTool" xr:uid="{6FA351AF-F85C-4705-995E-7B16CDC811CB}"/>
    <hyperlink ref="B277" r:id="rId541" display="https://www.basketball-reference.com/players/l/livelde01.html?utm_source=direct&amp;utm_medium=Share&amp;utm_campaign=ShareTool" xr:uid="{AB5AF7D5-2576-47AD-A8F4-72BEB05261C2}"/>
    <hyperlink ref="E277" r:id="rId542" display="https://www.basketball-reference.com/teams/DAL/2024.html?utm_source=direct&amp;utm_medium=Share&amp;utm_campaign=ShareTool" xr:uid="{AF99DE70-EDC0-4635-8F27-C1554D728342}"/>
    <hyperlink ref="B278" r:id="rId543" display="https://www.basketball-reference.com/players/l/liveris01.html?utm_source=direct&amp;utm_medium=Share&amp;utm_campaign=ShareTool" xr:uid="{84FBF8D0-32B0-4801-AACC-CDD01CFD941B}"/>
    <hyperlink ref="E278" r:id="rId544" display="https://www.basketball-reference.com/teams/DET/2024.html?utm_source=direct&amp;utm_medium=Share&amp;utm_campaign=ShareTool" xr:uid="{17418AF7-DD2D-43F5-8DE3-449D3EA40188}"/>
    <hyperlink ref="B279" r:id="rId545" display="https://www.basketball-reference.com/players/l/livinch01.html?utm_source=direct&amp;utm_medium=Share&amp;utm_campaign=ShareTool" xr:uid="{BFEF99D5-457E-4BA5-B053-6C8FC6385370}"/>
    <hyperlink ref="E279" r:id="rId546" display="https://www.basketball-reference.com/teams/MIL/2024.html?utm_source=direct&amp;utm_medium=Share&amp;utm_campaign=ShareTool" xr:uid="{98BF7428-02EB-4FDE-826D-DEA7F3851A6F}"/>
    <hyperlink ref="B280" r:id="rId547" display="https://www.basketball-reference.com/players/l/loftoke01.html?utm_source=direct&amp;utm_medium=Share&amp;utm_campaign=ShareTool" xr:uid="{D64DAA12-A6D8-4EA0-BFAE-3F4F47ADEFA8}"/>
    <hyperlink ref="B281" r:id="rId548" display="https://www.basketball-reference.com/players/l/looneke01.html?utm_source=direct&amp;utm_medium=Share&amp;utm_campaign=ShareTool" xr:uid="{7B221CB3-F90A-4B18-BDBD-300B7749B6EC}"/>
    <hyperlink ref="E281" r:id="rId549" display="https://www.basketball-reference.com/teams/GSW/2024.html?utm_source=direct&amp;utm_medium=Share&amp;utm_campaign=ShareTool" xr:uid="{3BD7C8A5-D6E8-4760-90F3-B71774931836}"/>
    <hyperlink ref="B282" r:id="rId550" display="https://www.basketball-reference.com/players/l/lopezbr01.html?utm_source=direct&amp;utm_medium=Share&amp;utm_campaign=ShareTool" xr:uid="{DD42AEC2-CDE7-468C-8AA2-8CBC21C47FDC}"/>
    <hyperlink ref="E282" r:id="rId551" display="https://www.basketball-reference.com/teams/MIL/2024.html?utm_source=direct&amp;utm_medium=Share&amp;utm_campaign=ShareTool" xr:uid="{13640163-B85B-4D80-86E3-A19C0DDD358F}"/>
    <hyperlink ref="B283" r:id="rId552" display="https://www.basketball-reference.com/players/l/lopezro01.html?utm_source=direct&amp;utm_medium=Share&amp;utm_campaign=ShareTool" xr:uid="{F761E3D0-D945-4614-9B46-3FAF098DA669}"/>
    <hyperlink ref="E283" r:id="rId553" display="https://www.basketball-reference.com/teams/MIL/2024.html?utm_source=direct&amp;utm_medium=Share&amp;utm_campaign=ShareTool" xr:uid="{E5C0F6E8-AD40-4814-BD40-350B42728CC8}"/>
    <hyperlink ref="B284" r:id="rId554" display="https://www.basketball-reference.com/players/l/loveke01.html?utm_source=direct&amp;utm_medium=Share&amp;utm_campaign=ShareTool" xr:uid="{15B8E5D1-7F3F-4F62-8972-1C8A0E9EB52A}"/>
    <hyperlink ref="E284" r:id="rId555" display="https://www.basketball-reference.com/teams/MIA/2024.html?utm_source=direct&amp;utm_medium=Share&amp;utm_campaign=ShareTool" xr:uid="{E6123413-961E-49F2-9175-A43B4445CE32}"/>
    <hyperlink ref="B285" r:id="rId556" display="https://www.basketball-reference.com/players/l/lowryky01.html?utm_source=direct&amp;utm_medium=Share&amp;utm_campaign=ShareTool" xr:uid="{39BF57CD-55FA-4158-A3EC-0E2C13927244}"/>
    <hyperlink ref="E285" r:id="rId557" display="https://www.basketball-reference.com/teams/MIA/2024.html?utm_source=direct&amp;utm_medium=Share&amp;utm_campaign=ShareTool" xr:uid="{89429DCF-9E6D-456F-A1FC-CA70F0612BDB}"/>
    <hyperlink ref="B286" r:id="rId558" display="https://www.basketball-reference.com/players/l/lundyse01.html?utm_source=direct&amp;utm_medium=Share&amp;utm_campaign=ShareTool" xr:uid="{DF783275-7C24-4E9B-86B0-DAF231075658}"/>
    <hyperlink ref="E286" r:id="rId559" display="https://www.basketball-reference.com/teams/ATL/2024.html?utm_source=direct&amp;utm_medium=Share&amp;utm_campaign=ShareTool" xr:uid="{B50E65A6-2ABF-4462-A95C-44D7DF0E100F}"/>
    <hyperlink ref="B287" r:id="rId560" display="https://www.basketball-reference.com/players/l/lylestr01.html?utm_source=direct&amp;utm_medium=Share&amp;utm_campaign=ShareTool" xr:uid="{7F9D1F6D-04C1-4C37-BD9D-23A77D92189A}"/>
    <hyperlink ref="E287" r:id="rId561" display="https://www.basketball-reference.com/teams/SAC/2024.html?utm_source=direct&amp;utm_medium=Share&amp;utm_campaign=ShareTool" xr:uid="{D52C6080-57A5-4764-AF2B-F047F4674F0D}"/>
    <hyperlink ref="B288" r:id="rId562" display="https://www.basketball-reference.com/players/m/maledth01.html?utm_source=direct&amp;utm_medium=Share&amp;utm_campaign=ShareTool" xr:uid="{C2F3EEF9-8E14-47E6-A5A6-1BFD529D43A8}"/>
    <hyperlink ref="E288" r:id="rId563" display="https://www.basketball-reference.com/teams/CHO/2024.html?utm_source=direct&amp;utm_medium=Share&amp;utm_campaign=ShareTool" xr:uid="{D37B9285-49D1-409E-8287-DA15D2D1F51A}"/>
    <hyperlink ref="B289" r:id="rId564" display="https://www.basketball-reference.com/players/m/mamuksa01.html?utm_source=direct&amp;utm_medium=Share&amp;utm_campaign=ShareTool" xr:uid="{F7A5596A-5BE4-4BF6-9D15-9A3BB8C531F6}"/>
    <hyperlink ref="E289" r:id="rId565" display="https://www.basketball-reference.com/teams/SAS/2024.html?utm_source=direct&amp;utm_medium=Share&amp;utm_campaign=ShareTool" xr:uid="{51FC0C70-F5D4-4EEB-A26E-E60B521717BB}"/>
    <hyperlink ref="B290" r:id="rId566" display="https://www.basketball-reference.com/players/m/mannte01.html?utm_source=direct&amp;utm_medium=Share&amp;utm_campaign=ShareTool" xr:uid="{476D754E-8B98-4A7E-8B9E-495563652587}"/>
    <hyperlink ref="E290" r:id="rId567" display="https://www.basketball-reference.com/teams/LAC/2024.html?utm_source=direct&amp;utm_medium=Share&amp;utm_campaign=ShareTool" xr:uid="{EF339E57-F658-4E4F-A533-DE013507FB45}"/>
    <hyperlink ref="B291" r:id="rId568" display="https://www.basketball-reference.com/players/m/manntr01.html?utm_source=direct&amp;utm_medium=Share&amp;utm_campaign=ShareTool" xr:uid="{1CF1CFB6-D293-4D8B-9A1A-AFD4CAD67DEF}"/>
    <hyperlink ref="E291" r:id="rId569" display="https://www.basketball-reference.com/teams/OKC/2024.html?utm_source=direct&amp;utm_medium=Share&amp;utm_campaign=ShareTool" xr:uid="{1716357B-7324-4D1A-9206-B35EEA841169}"/>
    <hyperlink ref="B292" r:id="rId570" display="https://www.basketball-reference.com/players/m/marjabo01.html?utm_source=direct&amp;utm_medium=Share&amp;utm_campaign=ShareTool" xr:uid="{D0ABB995-C54A-48C1-9E10-2FB35D63AF5D}"/>
    <hyperlink ref="E292" r:id="rId571" display="https://www.basketball-reference.com/teams/HOU/2024.html?utm_source=direct&amp;utm_medium=Share&amp;utm_campaign=ShareTool" xr:uid="{A3919463-40B9-4CD2-A4F1-1DF1799DE7CC}"/>
    <hyperlink ref="B293" r:id="rId572" display="https://www.basketball-reference.com/players/m/markkla01.html?utm_source=direct&amp;utm_medium=Share&amp;utm_campaign=ShareTool" xr:uid="{4AF67ACC-C14A-42D5-AF0B-8C6FB218FEC8}"/>
    <hyperlink ref="E293" r:id="rId573" display="https://www.basketball-reference.com/teams/UTA/2024.html?utm_source=direct&amp;utm_medium=Share&amp;utm_campaign=ShareTool" xr:uid="{3990EA31-BBB0-4AC4-86F8-4778F18FEF9D}"/>
    <hyperlink ref="B294" r:id="rId574" display="https://www.basketball-reference.com/players/m/marshna01.html?utm_source=direct&amp;utm_medium=Share&amp;utm_campaign=ShareTool" xr:uid="{70F8235D-1435-4398-81B5-01ACCAB1FCA9}"/>
    <hyperlink ref="E294" r:id="rId575" display="https://www.basketball-reference.com/teams/NOP/2024.html?utm_source=direct&amp;utm_medium=Share&amp;utm_campaign=ShareTool" xr:uid="{7A801B53-89A9-4937-ADA2-ADD5E7A58D83}"/>
    <hyperlink ref="B295" r:id="rId576" display="https://www.basketball-reference.com/players/m/martica02.html?utm_source=direct&amp;utm_medium=Share&amp;utm_campaign=ShareTool" xr:uid="{D1338A18-4A46-49FE-8733-95355E3B76FC}"/>
    <hyperlink ref="E295" r:id="rId577" display="https://www.basketball-reference.com/teams/MIA/2024.html?utm_source=direct&amp;utm_medium=Share&amp;utm_campaign=ShareTool" xr:uid="{C1F5C376-1EEA-4327-B940-A44C2AD51BC5}"/>
    <hyperlink ref="B296" r:id="rId578" display="https://www.basketball-reference.com/players/m/martico01.html?utm_source=direct&amp;utm_medium=Share&amp;utm_campaign=ShareTool" xr:uid="{E7B1A377-3E36-4546-BFC6-4C5988C16AC4}"/>
    <hyperlink ref="E296" r:id="rId579" display="https://www.basketball-reference.com/teams/CHO/2024.html?utm_source=direct&amp;utm_medium=Share&amp;utm_campaign=ShareTool" xr:uid="{3E6DDC96-07BD-4966-A1C9-88FDF4E26428}"/>
    <hyperlink ref="B297" r:id="rId580" display="https://www.basketball-reference.com/players/m/martike04.html?utm_source=direct&amp;utm_medium=Share&amp;utm_campaign=ShareTool" xr:uid="{469C2B6C-008F-4B6F-B593-006D76C37997}"/>
    <hyperlink ref="B298" r:id="rId581" display="https://www.basketball-reference.com/players/m/mathega01.html?utm_source=direct&amp;utm_medium=Share&amp;utm_campaign=ShareTool" xr:uid="{3CC6DC15-91F5-48F4-98BA-8C3CB56563E6}"/>
    <hyperlink ref="E298" r:id="rId582" display="https://www.basketball-reference.com/teams/ATL/2024.html?utm_source=direct&amp;utm_medium=Share&amp;utm_campaign=ShareTool" xr:uid="{A68BEFAB-03ED-4DF8-941E-093E83106C99}"/>
    <hyperlink ref="B299" r:id="rId583" display="https://www.basketball-reference.com/players/m/mathube01.html?utm_source=direct&amp;utm_medium=Share&amp;utm_campaign=ShareTool" xr:uid="{09B87466-EDBF-4384-8765-AACC2FB15538}"/>
    <hyperlink ref="E299" r:id="rId584" display="https://www.basketball-reference.com/teams/IND/2024.html?utm_source=direct&amp;utm_medium=Share&amp;utm_campaign=ShareTool" xr:uid="{069B57AF-B2D8-4E38-9EF6-48C137489B81}"/>
    <hyperlink ref="B300" r:id="rId585" display="https://www.basketball-reference.com/players/m/matthwe02.html?utm_source=direct&amp;utm_medium=Share&amp;utm_campaign=ShareTool" xr:uid="{9CB3B3F5-E990-485F-BEBD-713FEFBB0E4C}"/>
    <hyperlink ref="E300" r:id="rId586" display="https://www.basketball-reference.com/teams/ATL/2024.html?utm_source=direct&amp;utm_medium=Share&amp;utm_campaign=ShareTool" xr:uid="{427E0B03-C67D-41DC-A86F-9DF14BEA1FD2}"/>
    <hyperlink ref="B301" r:id="rId587" display="https://www.basketball-reference.com/players/m/maxeyty01.html?utm_source=direct&amp;utm_medium=Share&amp;utm_campaign=ShareTool" xr:uid="{7B954851-A1AA-4D72-A66B-AA7993878E7E}"/>
    <hyperlink ref="E301" r:id="rId588" display="https://www.basketball-reference.com/teams/PHI/2024.html?utm_source=direct&amp;utm_medium=Share&amp;utm_campaign=ShareTool" xr:uid="{3CC534D2-A06D-4E66-9CEC-9317B7EE0937}"/>
    <hyperlink ref="B302" r:id="rId589" display="https://www.basketball-reference.com/players/m/mayssk01.html?utm_source=direct&amp;utm_medium=Share&amp;utm_campaign=ShareTool" xr:uid="{A72C9AA3-183B-4849-A091-60761688A77A}"/>
    <hyperlink ref="B303" r:id="rId590" display="https://www.basketball-reference.com/players/m/mcbrimi01.html?utm_source=direct&amp;utm_medium=Share&amp;utm_campaign=ShareTool" xr:uid="{FA4BCFA8-9B43-4361-A3B0-70B0253063CB}"/>
    <hyperlink ref="E303" r:id="rId591" display="https://www.basketball-reference.com/teams/NYK/2024.html?utm_source=direct&amp;utm_medium=Share&amp;utm_campaign=ShareTool" xr:uid="{754AB954-C11C-46EB-ACBC-BB26E95353E5}"/>
    <hyperlink ref="B304" r:id="rId592" display="https://www.basketball-reference.com/players/m/mccolcj01.html?utm_source=direct&amp;utm_medium=Share&amp;utm_campaign=ShareTool" xr:uid="{36DA2D05-8FE3-476A-BA54-7DBE8CDA9A2E}"/>
    <hyperlink ref="E304" r:id="rId593" display="https://www.basketball-reference.com/teams/NOP/2024.html?utm_source=direct&amp;utm_medium=Share&amp;utm_campaign=ShareTool" xr:uid="{7040C237-3ACD-476D-8560-A40C16CCDB7E}"/>
    <hyperlink ref="B305" r:id="rId594" display="https://www.basketball-reference.com/players/m/mccontj01.html?utm_source=direct&amp;utm_medium=Share&amp;utm_campaign=ShareTool" xr:uid="{F5B56613-558C-4AFA-AE6C-61C79DF33FCF}"/>
    <hyperlink ref="E305" r:id="rId595" display="https://www.basketball-reference.com/teams/IND/2024.html?utm_source=direct&amp;utm_medium=Share&amp;utm_campaign=ShareTool" xr:uid="{7A83C107-63D4-4305-9CB8-1A2BAA69C9F6}"/>
    <hyperlink ref="B306" r:id="rId596" display="https://www.basketball-reference.com/players/m/mcdanja02.html?utm_source=direct&amp;utm_medium=Share&amp;utm_campaign=ShareTool" xr:uid="{F6BF06A9-8AEC-4CAE-BFF4-01BFF1967FCC}"/>
    <hyperlink ref="E306" r:id="rId597" display="https://www.basketball-reference.com/teams/MIN/2024.html?utm_source=direct&amp;utm_medium=Share&amp;utm_campaign=ShareTool" xr:uid="{6B1045DC-AABD-4B1D-9600-FA3F3B546D8A}"/>
    <hyperlink ref="B307" r:id="rId598" display="https://www.basketball-reference.com/players/m/mcdanja01.html?utm_source=direct&amp;utm_medium=Share&amp;utm_campaign=ShareTool" xr:uid="{A9A50F73-1179-4C1F-AA7E-4F59CDAF11A0}"/>
    <hyperlink ref="E307" r:id="rId599" display="https://www.basketball-reference.com/teams/TOR/2024.html?utm_source=direct&amp;utm_medium=Share&amp;utm_campaign=ShareTool" xr:uid="{A60908F8-282A-4DB1-806A-2BA23161C299}"/>
    <hyperlink ref="B308" r:id="rId600" display="https://www.basketball-reference.com/players/m/mcderdo01.html?utm_source=direct&amp;utm_medium=Share&amp;utm_campaign=ShareTool" xr:uid="{965A03DF-41B1-4919-B26D-81D7A1CB227C}"/>
    <hyperlink ref="E308" r:id="rId601" display="https://www.basketball-reference.com/teams/SAS/2024.html?utm_source=direct&amp;utm_medium=Share&amp;utm_campaign=ShareTool" xr:uid="{AE416697-DCAA-4884-800C-9BE75E48E375}"/>
    <hyperlink ref="B309" r:id="rId602" display="https://www.basketball-reference.com/players/m/mcgeeja01.html?utm_source=direct&amp;utm_medium=Share&amp;utm_campaign=ShareTool" xr:uid="{1425D88A-975E-49FA-A714-79486F7744E7}"/>
    <hyperlink ref="E309" r:id="rId603" display="https://www.basketball-reference.com/teams/SAC/2024.html?utm_source=direct&amp;utm_medium=Share&amp;utm_campaign=ShareTool" xr:uid="{81BAB692-CC98-42EC-83A9-A857C3B2977E}"/>
    <hyperlink ref="B310" r:id="rId604" display="https://www.basketball-reference.com/players/m/mcgowbr01.html?utm_source=direct&amp;utm_medium=Share&amp;utm_campaign=ShareTool" xr:uid="{7EA8DEF6-A488-4DE8-8F95-D6A5EF39E369}"/>
    <hyperlink ref="E310" r:id="rId605" display="https://www.basketball-reference.com/teams/CHO/2024.html?utm_source=direct&amp;utm_medium=Share&amp;utm_campaign=ShareTool" xr:uid="{A4FAE0ED-59E4-426A-85F8-1BAB4569959F}"/>
    <hyperlink ref="B311" r:id="rId606" display="https://www.basketball-reference.com/players/m/mclaujo01.html?utm_source=direct&amp;utm_medium=Share&amp;utm_campaign=ShareTool" xr:uid="{5A8D6349-FF63-4DE9-80CE-493940B91D08}"/>
    <hyperlink ref="E311" r:id="rId607" display="https://www.basketball-reference.com/teams/MIN/2024.html?utm_source=direct&amp;utm_medium=Share&amp;utm_campaign=ShareTool" xr:uid="{19C17CB0-5DFE-4D94-BA58-B834A6D6C834}"/>
    <hyperlink ref="B312" r:id="rId608" display="https://www.basketball-reference.com/players/m/meltode01.html?utm_source=direct&amp;utm_medium=Share&amp;utm_campaign=ShareTool" xr:uid="{A2EEF511-9AAE-493B-B15A-7E3B3B9F36BA}"/>
    <hyperlink ref="E312" r:id="rId609" display="https://www.basketball-reference.com/teams/PHI/2024.html?utm_source=direct&amp;utm_medium=Share&amp;utm_campaign=ShareTool" xr:uid="{F4E8CA07-74ED-4D17-885B-D51A799563FE}"/>
    <hyperlink ref="B313" r:id="rId610" display="https://www.basketball-reference.com/players/m/mensana01.html?utm_source=direct&amp;utm_medium=Share&amp;utm_campaign=ShareTool" xr:uid="{33AB261A-7060-47C2-9AA9-10D6F6AB8126}"/>
    <hyperlink ref="E313" r:id="rId611" display="https://www.basketball-reference.com/teams/CHO/2024.html?utm_source=direct&amp;utm_medium=Share&amp;utm_campaign=ShareTool" xr:uid="{E46D78FB-4771-4A5E-8253-2EFE568B7CA9}"/>
    <hyperlink ref="B314" r:id="rId612" display="https://www.basketball-reference.com/players/m/merrisa01.html?utm_source=direct&amp;utm_medium=Share&amp;utm_campaign=ShareTool" xr:uid="{182304B9-6B35-421D-A595-C96F15EF865D}"/>
    <hyperlink ref="E314" r:id="rId613" display="https://www.basketball-reference.com/teams/CLE/2024.html?utm_source=direct&amp;utm_medium=Share&amp;utm_campaign=ShareTool" xr:uid="{819372E9-DCA8-4B67-A45B-B943FA5D34D7}"/>
    <hyperlink ref="B315" r:id="rId614" display="https://www.basketball-reference.com/players/m/metuch01.html?utm_source=direct&amp;utm_medium=Share&amp;utm_campaign=ShareTool" xr:uid="{72DF1750-4E5A-4FEA-89EE-44B08E18662A}"/>
    <hyperlink ref="E315" r:id="rId615" display="https://www.basketball-reference.com/teams/PHO/2024.html?utm_source=direct&amp;utm_medium=Share&amp;utm_campaign=ShareTool" xr:uid="{DB6C08CF-697B-4287-B745-CE6DEB3CD2D4}"/>
    <hyperlink ref="B316" r:id="rId616" display="https://www.basketball-reference.com/players/m/micicva01.html?utm_source=direct&amp;utm_medium=Share&amp;utm_campaign=ShareTool" xr:uid="{3168AC7C-A1FA-4E17-8AEA-3727A90AE10A}"/>
    <hyperlink ref="E316" r:id="rId617" display="https://www.basketball-reference.com/teams/OKC/2024.html?utm_source=direct&amp;utm_medium=Share&amp;utm_campaign=ShareTool" xr:uid="{9709EF0E-F988-4363-A25B-1574E0B47DC0}"/>
    <hyperlink ref="B317" r:id="rId618" display="https://www.basketball-reference.com/players/m/middlkh01.html?utm_source=direct&amp;utm_medium=Share&amp;utm_campaign=ShareTool" xr:uid="{CE92B964-98D8-4A72-BD97-7107FC86A9D1}"/>
    <hyperlink ref="E317" r:id="rId619" display="https://www.basketball-reference.com/teams/MIL/2024.html?utm_source=direct&amp;utm_medium=Share&amp;utm_campaign=ShareTool" xr:uid="{A677061F-A5D8-4857-BC2D-BDCD6CB58631}"/>
    <hyperlink ref="B318" r:id="rId620" display="https://www.basketball-reference.com/players/m/millebr02.html?utm_source=direct&amp;utm_medium=Share&amp;utm_campaign=ShareTool" xr:uid="{74340E44-7A4A-4AE5-923F-F1C5A67CD50D}"/>
    <hyperlink ref="E318" r:id="rId621" display="https://www.basketball-reference.com/teams/CHO/2024.html?utm_source=direct&amp;utm_medium=Share&amp;utm_campaign=ShareTool" xr:uid="{CE619765-77D1-4A8A-9A07-DEF1717A5C2B}"/>
    <hyperlink ref="B319" r:id="rId622" display="https://www.basketball-reference.com/players/m/millejo02.html?utm_source=direct&amp;utm_medium=Share&amp;utm_campaign=ShareTool" xr:uid="{5FBA0A9B-5C08-45D6-98C9-96C08420444A}"/>
    <hyperlink ref="E319" r:id="rId623" display="https://www.basketball-reference.com/teams/LAC/2024.html?utm_source=direct&amp;utm_medium=Share&amp;utm_campaign=ShareTool" xr:uid="{934293CA-58DB-4316-9A60-279CD1DE7C3E}"/>
    <hyperlink ref="B320" r:id="rId624" display="https://www.basketball-reference.com/players/m/millele01.html?utm_source=direct&amp;utm_medium=Share&amp;utm_campaign=ShareTool" xr:uid="{160B4768-263F-4749-B39D-6DB18E575BDD}"/>
    <hyperlink ref="E320" r:id="rId625" display="https://www.basketball-reference.com/teams/MIN/2024.html?utm_source=direct&amp;utm_medium=Share&amp;utm_campaign=ShareTool" xr:uid="{FC81E655-AE75-4384-AFA0-6F98275EDB34}"/>
    <hyperlink ref="B321" r:id="rId626" display="https://www.basketball-reference.com/players/w/whiteda01.html?utm_source=direct&amp;utm_medium=Share&amp;utm_campaign=ShareTool" xr:uid="{9BAE7956-7E07-41D8-8B94-CD8BD7A41AF4}"/>
    <hyperlink ref="E321" r:id="rId627" display="https://www.basketball-reference.com/teams/BRK/2024.html?utm_source=direct&amp;utm_medium=Share&amp;utm_campaign=ShareTool" xr:uid="{A0FA93AE-C46A-40D5-9142-B2D1C03CFBBC}"/>
    <hyperlink ref="B322" r:id="rId628" display="https://www.basketball-reference.com/players/m/millspa02.html?utm_source=direct&amp;utm_medium=Share&amp;utm_campaign=ShareTool" xr:uid="{8C131AFA-2EE9-4590-AFE9-6E461F4EED42}"/>
    <hyperlink ref="E322" r:id="rId629" display="https://www.basketball-reference.com/teams/ATL/2024.html?utm_source=direct&amp;utm_medium=Share&amp;utm_campaign=ShareTool" xr:uid="{C1EEAE15-65ED-42F8-A4EA-B4F3FE9E63A2}"/>
    <hyperlink ref="B323" r:id="rId630" display="https://www.basketball-reference.com/players/m/miltosh01.html?utm_source=direct&amp;utm_medium=Share&amp;utm_campaign=ShareTool" xr:uid="{0AD12D76-E9B6-4ECA-9B1B-D4811A518557}"/>
    <hyperlink ref="E323" r:id="rId631" display="https://www.basketball-reference.com/teams/MIN/2024.html?utm_source=direct&amp;utm_medium=Share&amp;utm_campaign=ShareTool" xr:uid="{B03A13A7-C162-43DF-BE99-8DA353E0E382}"/>
    <hyperlink ref="B324" r:id="rId632" display="https://www.basketball-reference.com/players/m/minayju01.html?utm_source=direct&amp;utm_medium=Share&amp;utm_campaign=ShareTool" xr:uid="{B44318CF-AC68-42DB-BB31-44ABDFC2E955}"/>
    <hyperlink ref="E324" r:id="rId633" display="https://www.basketball-reference.com/teams/POR/2024.html?utm_source=direct&amp;utm_medium=Share&amp;utm_campaign=ShareTool" xr:uid="{E1613671-EE8F-4E2F-9521-F63B680A051A}"/>
    <hyperlink ref="B325" r:id="rId634" display="https://www.basketball-reference.com/players/m/minotjo01.html?utm_source=direct&amp;utm_medium=Share&amp;utm_campaign=ShareTool" xr:uid="{A10F77E7-6E03-4B00-88A4-6D731EF79F5C}"/>
    <hyperlink ref="E325" r:id="rId635" display="https://www.basketball-reference.com/teams/MIN/2024.html?utm_source=direct&amp;utm_medium=Share&amp;utm_campaign=ShareTool" xr:uid="{7470E95B-2042-47B3-8AD4-8D0322892BB0}"/>
    <hyperlink ref="B326" r:id="rId636" display="https://www.basketball-reference.com/players/m/mitchda01.html?utm_source=direct&amp;utm_medium=Share&amp;utm_campaign=ShareTool" xr:uid="{58D9E83A-1340-4C76-9040-33285B70C76F}"/>
    <hyperlink ref="E326" r:id="rId637" display="https://www.basketball-reference.com/teams/SAC/2024.html?utm_source=direct&amp;utm_medium=Share&amp;utm_campaign=ShareTool" xr:uid="{60A722FC-6940-4F92-A159-4799475D8503}"/>
    <hyperlink ref="B327" r:id="rId638" display="https://www.basketball-reference.com/players/m/mitchdo01.html?utm_source=direct&amp;utm_medium=Share&amp;utm_campaign=ShareTool" xr:uid="{D72C7BAD-3A23-497F-B455-33F2B3B31D5C}"/>
    <hyperlink ref="E327" r:id="rId639" display="https://www.basketball-reference.com/teams/CLE/2024.html?utm_source=direct&amp;utm_medium=Share&amp;utm_campaign=ShareTool" xr:uid="{07B62AA3-E9A6-40B7-862B-FE59CEE32832}"/>
    <hyperlink ref="B328" r:id="rId640" display="https://www.basketball-reference.com/players/m/mobleev01.html?utm_source=direct&amp;utm_medium=Share&amp;utm_campaign=ShareTool" xr:uid="{599C825F-81F6-4CA5-8DB6-7AE094FCF9A8}"/>
    <hyperlink ref="E328" r:id="rId641" display="https://www.basketball-reference.com/teams/CLE/2024.html?utm_source=direct&amp;utm_medium=Share&amp;utm_campaign=ShareTool" xr:uid="{B4D4F48C-E7C2-487E-829E-2FC19A648E0E}"/>
    <hyperlink ref="B329" r:id="rId642" display="https://www.basketball-reference.com/players/m/mobleis01.html?utm_source=direct&amp;utm_medium=Share&amp;utm_campaign=ShareTool" xr:uid="{D0E62365-7AFE-4E8D-A239-FBC0CE989714}"/>
    <hyperlink ref="E329" r:id="rId643" display="https://www.basketball-reference.com/teams/CLE/2024.html?utm_source=direct&amp;utm_medium=Share&amp;utm_campaign=ShareTool" xr:uid="{EED18D23-4DBA-4315-97BB-1993A2826FF9}"/>
    <hyperlink ref="B330" r:id="rId644" display="https://www.basketball-reference.com/players/m/monkma01.html?utm_source=direct&amp;utm_medium=Share&amp;utm_campaign=ShareTool" xr:uid="{D154FC72-C968-4F19-AC25-46D63AC3EFBF}"/>
    <hyperlink ref="E330" r:id="rId645" display="https://www.basketball-reference.com/teams/SAC/2024.html?utm_source=direct&amp;utm_medium=Share&amp;utm_campaign=ShareTool" xr:uid="{258B7C3B-2502-4108-BD5D-1E3C1AFC57E5}"/>
    <hyperlink ref="B331" r:id="rId646" display="https://www.basketball-reference.com/players/m/moodymo01.html?utm_source=direct&amp;utm_medium=Share&amp;utm_campaign=ShareTool" xr:uid="{A2D4FACB-459B-429A-A683-841742740962}"/>
    <hyperlink ref="E331" r:id="rId647" display="https://www.basketball-reference.com/teams/GSW/2024.html?utm_source=direct&amp;utm_medium=Share&amp;utm_campaign=ShareTool" xr:uid="{E9776B48-663B-435F-B65F-70686F5A2C0D}"/>
    <hyperlink ref="B332" r:id="rId648" display="https://www.basketball-reference.com/players/m/moonxa01.html?utm_source=direct&amp;utm_medium=Share&amp;utm_campaign=ShareTool" xr:uid="{05221B42-BF23-4281-94FD-B0115ACFFFC1}"/>
    <hyperlink ref="E332" r:id="rId649" display="https://www.basketball-reference.com/teams/LAC/2024.html?utm_source=direct&amp;utm_medium=Share&amp;utm_campaign=ShareTool" xr:uid="{12FBD7BE-11E6-48A3-9509-B0FCE4BDBC95}"/>
    <hyperlink ref="B333" r:id="rId650" display="https://www.basketball-reference.com/players/m/mooreta02.html?utm_source=direct&amp;utm_medium=Share&amp;utm_campaign=ShareTool" xr:uid="{FA67025C-FF6C-4975-90A7-D6CDECA0D31D}"/>
    <hyperlink ref="E333" r:id="rId651" display="https://www.basketball-reference.com/teams/POR/2024.html?utm_source=direct&amp;utm_medium=Share&amp;utm_campaign=ShareTool" xr:uid="{09CABBAD-E91F-4C34-907C-4D93D8A586DC}"/>
    <hyperlink ref="B334" r:id="rId652" display="https://www.basketball-reference.com/players/m/moorewe01.html?utm_source=direct&amp;utm_medium=Share&amp;utm_campaign=ShareTool" xr:uid="{F9241F49-8180-4A58-B906-2CB3864DF7AC}"/>
    <hyperlink ref="E334" r:id="rId653" display="https://www.basketball-reference.com/teams/MIN/2024.html?utm_source=direct&amp;utm_medium=Share&amp;utm_campaign=ShareTool" xr:uid="{1BB61667-C06F-4853-877E-A42CDB443159}"/>
    <hyperlink ref="B335" r:id="rId654" display="https://www.basketball-reference.com/players/m/moranja01.html?utm_source=direct&amp;utm_medium=Share&amp;utm_campaign=ShareTool" xr:uid="{BDDD2A81-C47F-447E-BFB8-94C010D7219B}"/>
    <hyperlink ref="E335" r:id="rId655" display="https://www.basketball-reference.com/teams/MEM/2024.html?utm_source=direct&amp;utm_medium=Share&amp;utm_campaign=ShareTool" xr:uid="{CCA96E63-3D37-4055-9F8C-6A99D233B155}"/>
    <hyperlink ref="B336" r:id="rId656" display="https://www.basketball-reference.com/players/m/morrima03.html?utm_source=direct&amp;utm_medium=Share&amp;utm_campaign=ShareTool" xr:uid="{D9A7C0A6-4F5C-4502-BEC2-FC9C9BEE0616}"/>
    <hyperlink ref="E336" r:id="rId657" display="https://www.basketball-reference.com/teams/PHI/2024.html?utm_source=direct&amp;utm_medium=Share&amp;utm_campaign=ShareTool" xr:uid="{566A90C0-526A-4CA2-BE70-ED2C22B676BC}"/>
    <hyperlink ref="B337" r:id="rId658" display="https://www.basketball-reference.com/players/m/morrima02.html?utm_source=direct&amp;utm_medium=Share&amp;utm_campaign=ShareTool" xr:uid="{42777425-ECDA-4A66-BEDA-1EB109D75998}"/>
    <hyperlink ref="E337" r:id="rId659" display="https://www.basketball-reference.com/teams/DAL/2024.html?utm_source=direct&amp;utm_medium=Share&amp;utm_campaign=ShareTool" xr:uid="{03E05476-0565-4F21-90C9-C583AC6FA56E}"/>
    <hyperlink ref="B338" r:id="rId660" display="https://www.basketball-reference.com/players/m/morrimo01.html?utm_source=direct&amp;utm_medium=Share&amp;utm_campaign=ShareTool" xr:uid="{AAB225E9-FA45-41CC-9F42-FB4BA8C2FF94}"/>
    <hyperlink ref="E338" r:id="rId661" display="https://www.basketball-reference.com/teams/DET/2024.html?utm_source=direct&amp;utm_medium=Share&amp;utm_campaign=ShareTool" xr:uid="{183FE641-5547-4118-9925-C3CC31A63548}"/>
    <hyperlink ref="B339" r:id="rId662" display="https://www.basketball-reference.com/players/m/murphtr02.html?utm_source=direct&amp;utm_medium=Share&amp;utm_campaign=ShareTool" xr:uid="{DFAFD215-2BF3-4C6F-9D91-C67866CF2D0A}"/>
    <hyperlink ref="E339" r:id="rId663" display="https://www.basketball-reference.com/teams/NOP/2024.html?utm_source=direct&amp;utm_medium=Share&amp;utm_campaign=ShareTool" xr:uid="{C9072455-9BCB-462C-B0C6-32FD9D8AA197}"/>
    <hyperlink ref="B340" r:id="rId664" display="https://www.basketball-reference.com/players/m/murrade01.html?utm_source=direct&amp;utm_medium=Share&amp;utm_campaign=ShareTool" xr:uid="{B5CF5432-8224-44DF-9DA6-A07BA2EE5F6E}"/>
    <hyperlink ref="E340" r:id="rId665" display="https://www.basketball-reference.com/teams/ATL/2024.html?utm_source=direct&amp;utm_medium=Share&amp;utm_campaign=ShareTool" xr:uid="{66E626CB-5FE8-41F9-9C30-7FD37E1E93D5}"/>
    <hyperlink ref="B341" r:id="rId666" display="https://www.basketball-reference.com/players/m/murraja01.html?utm_source=direct&amp;utm_medium=Share&amp;utm_campaign=ShareTool" xr:uid="{7994B6F5-A99C-474C-9805-A2240D993393}"/>
    <hyperlink ref="E341" r:id="rId667" display="https://www.basketball-reference.com/teams/DEN/2024.html?utm_source=direct&amp;utm_medium=Share&amp;utm_campaign=ShareTool" xr:uid="{9FFE0C57-CFA9-4002-9544-30221C851286}"/>
    <hyperlink ref="B342" r:id="rId668" display="https://www.basketball-reference.com/players/m/murrake02.html?utm_source=direct&amp;utm_medium=Share&amp;utm_campaign=ShareTool" xr:uid="{B75B38CF-FF4C-4604-882D-9DF332FEDD20}"/>
    <hyperlink ref="E342" r:id="rId669" display="https://www.basketball-reference.com/teams/SAC/2024.html?utm_source=direct&amp;utm_medium=Share&amp;utm_campaign=ShareTool" xr:uid="{5EE18942-DD8C-4FA9-B4CB-515C27F32722}"/>
    <hyperlink ref="B343" r:id="rId670" display="https://www.basketball-reference.com/players/m/murrakr01.html?utm_source=direct&amp;utm_medium=Share&amp;utm_campaign=ShareTool" xr:uid="{C6B21A14-9332-4567-8182-C130B40DB41C}"/>
    <hyperlink ref="E343" r:id="rId671" display="https://www.basketball-reference.com/teams/POR/2024.html?utm_source=direct&amp;utm_medium=Share&amp;utm_campaign=ShareTool" xr:uid="{F8F46BCF-A736-49D6-B9A3-7CADBD29B64D}"/>
    <hyperlink ref="B344" r:id="rId672" display="https://www.basketball-reference.com/players/m/muscami01.html?utm_source=direct&amp;utm_medium=Share&amp;utm_campaign=ShareTool" xr:uid="{9698BB4C-A30D-4040-BE69-3A0E06D92B3D}"/>
    <hyperlink ref="B345" r:id="rId673" display="https://www.basketball-reference.com/players/m/mykhasv01.html?utm_source=direct&amp;utm_medium=Share&amp;utm_campaign=ShareTool" xr:uid="{8ADF0C0A-23F4-4707-9BCB-8EF91115C1BE}"/>
    <hyperlink ref="E345" r:id="rId674" display="https://www.basketball-reference.com/teams/BOS/2024.html?utm_source=direct&amp;utm_medium=Share&amp;utm_campaign=ShareTool" xr:uid="{8C9B7D84-E6F2-4A3D-BEFF-B63BE93D624A}"/>
    <hyperlink ref="B346" r:id="rId675" display="https://www.basketball-reference.com/players/n/nancela02.html?utm_source=direct&amp;utm_medium=Share&amp;utm_campaign=ShareTool" xr:uid="{90BE0B0F-0CE5-431E-BFC2-0292364FDDBB}"/>
    <hyperlink ref="E346" r:id="rId676" display="https://www.basketball-reference.com/teams/NOP/2024.html?utm_source=direct&amp;utm_medium=Share&amp;utm_campaign=ShareTool" xr:uid="{DCA5186A-E14C-4D3C-8A1B-ED8E70E6E5F9}"/>
    <hyperlink ref="B347" r:id="rId677" display="https://www.basketball-reference.com/players/n/nancepe01.html?utm_source=direct&amp;utm_medium=Share&amp;utm_campaign=ShareTool" xr:uid="{7C4A5A26-967A-467F-A18C-1D833FA0C0CB}"/>
    <hyperlink ref="E347" r:id="rId678" display="https://www.basketball-reference.com/teams/CLE/2024.html?utm_source=direct&amp;utm_medium=Share&amp;utm_campaign=ShareTool" xr:uid="{41DE7186-1292-44AE-8AFC-85425CFA0CFC}"/>
    <hyperlink ref="B348" r:id="rId679" display="https://www.basketball-reference.com/players/n/nembhan01.html?utm_source=direct&amp;utm_medium=Share&amp;utm_campaign=ShareTool" xr:uid="{6BFED902-389C-4BFF-9C6D-76929E7FB8BC}"/>
    <hyperlink ref="E348" r:id="rId680" display="https://www.basketball-reference.com/teams/IND/2024.html?utm_source=direct&amp;utm_medium=Share&amp;utm_campaign=ShareTool" xr:uid="{8B7571BE-8144-4BCC-A9B0-306A1C13362B}"/>
    <hyperlink ref="B349" r:id="rId681" display="https://www.basketball-reference.com/players/n/nesmiaa01.html?utm_source=direct&amp;utm_medium=Share&amp;utm_campaign=ShareTool" xr:uid="{C7D794E8-85EB-4DCC-9DBE-AC9A3CDAB7BE}"/>
    <hyperlink ref="E349" r:id="rId682" display="https://www.basketball-reference.com/teams/IND/2024.html?utm_source=direct&amp;utm_medium=Share&amp;utm_campaign=ShareTool" xr:uid="{1E2524FC-C910-4F7D-BFD3-EA88F91F3033}"/>
    <hyperlink ref="B350" r:id="rId683" display="https://www.basketball-reference.com/players/n/niangge01.html?utm_source=direct&amp;utm_medium=Share&amp;utm_campaign=ShareTool" xr:uid="{36730D28-0B2E-4C1F-ADEF-4536B6DAE08B}"/>
    <hyperlink ref="E350" r:id="rId684" display="https://www.basketball-reference.com/teams/CLE/2024.html?utm_source=direct&amp;utm_medium=Share&amp;utm_campaign=ShareTool" xr:uid="{D9C3BEED-5202-42CB-9492-23BD0A0251C5}"/>
    <hyperlink ref="B351" r:id="rId685" display="https://www.basketball-reference.com/players/n/nixda01.html?utm_source=direct&amp;utm_medium=Share&amp;utm_campaign=ShareTool" xr:uid="{8C8F0983-9EA4-4828-9874-78E005ABA9D6}"/>
    <hyperlink ref="E351" r:id="rId686" display="https://www.basketball-reference.com/teams/MIN/2024.html?utm_source=direct&amp;utm_medium=Share&amp;utm_campaign=ShareTool" xr:uid="{143B2D5B-FE7A-4E5B-A29C-C186740E9828}"/>
    <hyperlink ref="B352" r:id="rId687" display="https://www.basketball-reference.com/players/n/nnajize01.html?utm_source=direct&amp;utm_medium=Share&amp;utm_campaign=ShareTool" xr:uid="{E3AE2CD2-4B53-4A77-BEC0-5046EC29222F}"/>
    <hyperlink ref="E352" r:id="rId688" display="https://www.basketball-reference.com/teams/DEN/2024.html?utm_source=direct&amp;utm_medium=Share&amp;utm_campaign=ShareTool" xr:uid="{105C5144-8519-436D-BF72-C4CA4347BD83}"/>
    <hyperlink ref="B353" r:id="rId689" display="https://www.basketball-reference.com/players/n/nowelja01.html?utm_source=direct&amp;utm_medium=Share&amp;utm_campaign=ShareTool" xr:uid="{3FAC8DCE-31EA-4D9D-9190-63F45AC045BA}"/>
    <hyperlink ref="E353" r:id="rId690" display="https://www.basketball-reference.com/teams/MEM/2024.html?utm_source=direct&amp;utm_medium=Share&amp;utm_campaign=ShareTool" xr:uid="{4BCEF818-07AC-46A7-A081-3B6D9223EDFE}"/>
    <hyperlink ref="B354" r:id="rId691" display="https://www.basketball-reference.com/players/n/nowelma01.html?utm_source=direct&amp;utm_medium=Share&amp;utm_campaign=ShareTool" xr:uid="{845EE93C-41DA-4D90-96E6-C96637593779}"/>
    <hyperlink ref="E354" r:id="rId692" display="https://www.basketball-reference.com/teams/TOR/2024.html?utm_source=direct&amp;utm_medium=Share&amp;utm_campaign=ShareTool" xr:uid="{88917DD6-21E4-4B1B-BC4A-D8C6EA34A511}"/>
    <hyperlink ref="B355" r:id="rId693" display="https://www.basketball-reference.com/players/n/ntilila01.html?utm_source=direct&amp;utm_medium=Share&amp;utm_campaign=ShareTool" xr:uid="{E3B1E555-0E29-4886-A1F6-404CB6D8ED7F}"/>
    <hyperlink ref="E355" r:id="rId694" display="https://www.basketball-reference.com/teams/CHO/2024.html?utm_source=direct&amp;utm_medium=Share&amp;utm_campaign=ShareTool" xr:uid="{309943EE-D25A-4D05-AB24-E9435788C4FD}"/>
    <hyperlink ref="B356" r:id="rId695" display="https://www.basketball-reference.com/players/n/nurkiju01.html?utm_source=direct&amp;utm_medium=Share&amp;utm_campaign=ShareTool" xr:uid="{A1A3B08E-9B2E-4295-98B8-4C8AADBDECD9}"/>
    <hyperlink ref="E356" r:id="rId696" display="https://www.basketball-reference.com/teams/PHO/2024.html?utm_source=direct&amp;utm_medium=Share&amp;utm_campaign=ShareTool" xr:uid="{F38ACA64-4F2C-44E3-9810-4DB0C3F1A93E}"/>
    <hyperlink ref="B357" r:id="rId697" display="https://www.basketball-reference.com/players/n/nworajo01.html?utm_source=direct&amp;utm_medium=Share&amp;utm_campaign=ShareTool" xr:uid="{E400536B-139E-4552-8061-250C84502376}"/>
    <hyperlink ref="B358" r:id="rId698" display="https://www.basketball-reference.com/players/o/onealro01.html?utm_source=direct&amp;utm_medium=Share&amp;utm_campaign=ShareTool" xr:uid="{FFCED4FA-81E9-4051-92E2-5C38D4BBB377}"/>
    <hyperlink ref="E358" r:id="rId699" display="https://www.basketball-reference.com/teams/BRK/2024.html?utm_source=direct&amp;utm_medium=Share&amp;utm_campaign=ShareTool" xr:uid="{B9E1476C-8B96-4F2E-B4B2-465B56800E57}"/>
    <hyperlink ref="B359" r:id="rId700" display="https://www.basketball-reference.com/players/o/okekech01.html?utm_source=direct&amp;utm_medium=Share&amp;utm_campaign=ShareTool" xr:uid="{B5764699-2F44-4483-A2A5-7E47C27B609D}"/>
    <hyperlink ref="E359" r:id="rId701" display="https://www.basketball-reference.com/teams/ORL/2024.html?utm_source=direct&amp;utm_medium=Share&amp;utm_campaign=ShareTool" xr:uid="{7C5F7156-2265-4893-BE71-EE84B299697B}"/>
    <hyperlink ref="B360" r:id="rId702" display="https://www.basketball-reference.com/players/o/okogijo01.html?utm_source=direct&amp;utm_medium=Share&amp;utm_campaign=ShareTool" xr:uid="{A66FC60B-39E0-4CC7-832B-39CA3ACF7D2C}"/>
    <hyperlink ref="E360" r:id="rId703" display="https://www.basketball-reference.com/teams/PHO/2024.html?utm_source=direct&amp;utm_medium=Share&amp;utm_campaign=ShareTool" xr:uid="{D68D142F-B5C4-454A-835F-3F4865DDA1FB}"/>
    <hyperlink ref="B361" r:id="rId704" display="https://www.basketball-reference.com/players/o/okongon01.html?utm_source=direct&amp;utm_medium=Share&amp;utm_campaign=ShareTool" xr:uid="{7FC86D2D-DCBE-45DC-8B35-91782EA36698}"/>
    <hyperlink ref="E361" r:id="rId705" display="https://www.basketball-reference.com/teams/ATL/2024.html?utm_source=direct&amp;utm_medium=Share&amp;utm_campaign=ShareTool" xr:uid="{F1EB2114-BD8F-4F72-ACF9-480D66799F8A}"/>
    <hyperlink ref="B362" r:id="rId706" display="https://www.basketball-reference.com/players/o/okorois01.html?utm_source=direct&amp;utm_medium=Share&amp;utm_campaign=ShareTool" xr:uid="{FF4216F8-FBA5-4AED-9670-6CF4DC82738A}"/>
    <hyperlink ref="E362" r:id="rId707" display="https://www.basketball-reference.com/teams/CLE/2024.html?utm_source=direct&amp;utm_medium=Share&amp;utm_campaign=ShareTool" xr:uid="{82E071CD-37B6-4172-8927-90CED87A3F40}"/>
    <hyperlink ref="B363" r:id="rId708" display="https://www.basketball-reference.com/players/o/olynyke01.html?utm_source=direct&amp;utm_medium=Share&amp;utm_campaign=ShareTool" xr:uid="{263221DC-ED67-459E-91A7-95E4AFE93E50}"/>
    <hyperlink ref="E363" r:id="rId709" display="https://www.basketball-reference.com/teams/UTA/2024.html?utm_source=direct&amp;utm_medium=Share&amp;utm_campaign=ShareTool" xr:uid="{EBEE15B7-E468-4401-A881-28738BD98AB2}"/>
    <hyperlink ref="B364" r:id="rId710" display="https://www.basketball-reference.com/players/o/omorueu01.html?utm_source=direct&amp;utm_medium=Share&amp;utm_campaign=ShareTool" xr:uid="{2525063B-AB81-468B-BF23-2652680AFE33}"/>
    <hyperlink ref="E364" r:id="rId711" display="https://www.basketball-reference.com/teams/WAS/2024.html?utm_source=direct&amp;utm_medium=Share&amp;utm_campaign=ShareTool" xr:uid="{13623995-F67C-4BE7-B9AD-0D401BCB808E}"/>
    <hyperlink ref="B365" r:id="rId712" display="https://www.basketball-reference.com/players/o/osmande01.html?utm_source=direct&amp;utm_medium=Share&amp;utm_campaign=ShareTool" xr:uid="{92A2FEAC-1437-4041-8208-37B7E0CAC240}"/>
    <hyperlink ref="E365" r:id="rId713" display="https://www.basketball-reference.com/teams/SAS/2024.html?utm_source=direct&amp;utm_medium=Share&amp;utm_campaign=ShareTool" xr:uid="{0D20AB9C-5FC6-4316-8EFB-43A38FF6FBE9}"/>
    <hyperlink ref="B366" r:id="rId714" display="https://www.basketball-reference.com/players/o/oubreke01.html?utm_source=direct&amp;utm_medium=Share&amp;utm_campaign=ShareTool" xr:uid="{714A207D-4586-47FA-AA06-163DBABC23BB}"/>
    <hyperlink ref="E366" r:id="rId715" display="https://www.basketball-reference.com/teams/PHI/2024.html?utm_source=direct&amp;utm_medium=Share&amp;utm_campaign=ShareTool" xr:uid="{EFDBCB80-14DF-4B80-81FC-B35425FA2B0E}"/>
    <hyperlink ref="B367" r:id="rId716" display="https://www.basketball-reference.com/players/p/paulch01.html?utm_source=direct&amp;utm_medium=Share&amp;utm_campaign=ShareTool" xr:uid="{976E4E28-0347-4767-98BE-89141B9DC266}"/>
    <hyperlink ref="E367" r:id="rId717" display="https://www.basketball-reference.com/teams/GSW/2024.html?utm_source=direct&amp;utm_medium=Share&amp;utm_campaign=ShareTool" xr:uid="{9FA0795B-0796-4084-B9D9-6EFB133E5B61}"/>
    <hyperlink ref="B368" r:id="rId718" display="https://www.basketball-reference.com/players/p/payneca01.html?utm_source=direct&amp;utm_medium=Share&amp;utm_campaign=ShareTool" xr:uid="{32479617-C310-4896-9252-BF9F0BBF09D2}"/>
    <hyperlink ref="E368" r:id="rId719" display="https://www.basketball-reference.com/teams/MIL/2024.html?utm_source=direct&amp;utm_medium=Share&amp;utm_campaign=ShareTool" xr:uid="{42F767C3-7F05-4ECE-B2C8-285A31F5D981}"/>
    <hyperlink ref="B369" r:id="rId720" display="https://www.basketball-reference.com/players/p/paytoga02.html?utm_source=direct&amp;utm_medium=Share&amp;utm_campaign=ShareTool" xr:uid="{ECE1E05B-BEB8-435B-9C86-32A397046BD5}"/>
    <hyperlink ref="E369" r:id="rId721" display="https://www.basketball-reference.com/teams/GSW/2024.html?utm_source=direct&amp;utm_medium=Share&amp;utm_campaign=ShareTool" xr:uid="{95433E4E-C311-4D98-A98A-4FD69F776660}"/>
    <hyperlink ref="B370" r:id="rId722" display="https://www.basketball-reference.com/players/p/peterdr01.html?utm_source=direct&amp;utm_medium=Share&amp;utm_campaign=ShareTool" xr:uid="{7844182D-3744-4D08-9310-CF6A8FCC4E2E}"/>
    <hyperlink ref="E370" r:id="rId723" display="https://www.basketball-reference.com/teams/BOS/2024.html?utm_source=direct&amp;utm_medium=Share&amp;utm_campaign=ShareTool" xr:uid="{5829CFE4-FFC1-4BE0-803E-C0F67AD99D17}"/>
    <hyperlink ref="B371" r:id="rId724" display="https://www.basketball-reference.com/players/p/petrufi01.html?utm_source=direct&amp;utm_medium=Share&amp;utm_campaign=ShareTool" xr:uid="{0E85F1B2-774A-4285-A1A3-0E5740C9005E}"/>
    <hyperlink ref="B372" r:id="rId725" display="https://www.basketball-reference.com/players/p/phillju01.html?utm_source=direct&amp;utm_medium=Share&amp;utm_campaign=ShareTool" xr:uid="{621EFE69-BC5E-410C-9AEF-572CF1FACCB1}"/>
    <hyperlink ref="E372" r:id="rId726" display="https://www.basketball-reference.com/teams/CHI/2024.html?utm_source=direct&amp;utm_medium=Share&amp;utm_campaign=ShareTool" xr:uid="{F5505E31-1B52-46AA-9D3D-1A25F6A282EC}"/>
    <hyperlink ref="B373" r:id="rId727" display="https://www.basketball-reference.com/players/p/pickeja02.html?utm_source=direct&amp;utm_medium=Share&amp;utm_campaign=ShareTool" xr:uid="{C7774D27-99C2-4534-A879-59B27D57C399}"/>
    <hyperlink ref="E373" r:id="rId728" display="https://www.basketball-reference.com/teams/DEN/2024.html?utm_source=direct&amp;utm_medium=Share&amp;utm_campaign=ShareTool" xr:uid="{259B605F-A3BF-4A9B-8DD6-43439F3975C2}"/>
    <hyperlink ref="B374" r:id="rId729" display="https://www.basketball-reference.com/players/p/pippesc02.html?utm_source=direct&amp;utm_medium=Share&amp;utm_campaign=ShareTool" xr:uid="{359A6F55-E15D-4183-9461-8A93BFDC536E}"/>
    <hyperlink ref="E374" r:id="rId730" display="https://www.basketball-reference.com/teams/MEM/2024.html?utm_source=direct&amp;utm_medium=Share&amp;utm_campaign=ShareTool" xr:uid="{DC0AC651-3228-42A7-8502-737039EDB515}"/>
    <hyperlink ref="B375" r:id="rId731" display="https://www.basketball-reference.com/players/p/plumlma01.html?utm_source=direct&amp;utm_medium=Share&amp;utm_campaign=ShareTool" xr:uid="{B6C0391F-638A-4B75-8B32-0ECE8092778E}"/>
    <hyperlink ref="E375" r:id="rId732" display="https://www.basketball-reference.com/teams/LAC/2024.html?utm_source=direct&amp;utm_medium=Share&amp;utm_campaign=ShareTool" xr:uid="{18350E2D-C50D-4CF1-92D6-564485DF0638}"/>
    <hyperlink ref="B376" r:id="rId733" display="https://www.basketball-reference.com/players/p/podzibr01.html?utm_source=direct&amp;utm_medium=Share&amp;utm_campaign=ShareTool" xr:uid="{416E0E0C-A50F-4408-B6F7-D0CCAA72E9E8}"/>
    <hyperlink ref="E376" r:id="rId734" display="https://www.basketball-reference.com/teams/GSW/2024.html?utm_source=direct&amp;utm_medium=Share&amp;utm_campaign=ShareTool" xr:uid="{A73DB67D-A495-4F3B-BC87-14ABA97C1D26}"/>
    <hyperlink ref="B377" r:id="rId735" display="https://www.basketball-reference.com/players/p/poeltja01.html?utm_source=direct&amp;utm_medium=Share&amp;utm_campaign=ShareTool" xr:uid="{FDF3F1D3-B2CF-42DD-A8A1-F35385296D79}"/>
    <hyperlink ref="E377" r:id="rId736" display="https://www.basketball-reference.com/teams/TOR/2024.html?utm_source=direct&amp;utm_medium=Share&amp;utm_campaign=ShareTool" xr:uid="{A3D9D9EB-F440-454E-990E-85B682AC700C}"/>
    <hyperlink ref="B378" r:id="rId737" display="https://www.basketball-reference.com/players/p/pokusal01.html?utm_source=direct&amp;utm_medium=Share&amp;utm_campaign=ShareTool" xr:uid="{2158CBCE-1DA6-4CA6-A6AD-06C783CC94F0}"/>
    <hyperlink ref="E378" r:id="rId738" display="https://www.basketball-reference.com/teams/OKC/2024.html?utm_source=direct&amp;utm_medium=Share&amp;utm_campaign=ShareTool" xr:uid="{2B108011-0032-44C2-92B1-B1633E06CA94}"/>
    <hyperlink ref="B379" r:id="rId739" display="https://www.basketball-reference.com/players/p/poolejo01.html?utm_source=direct&amp;utm_medium=Share&amp;utm_campaign=ShareTool" xr:uid="{8ED495CE-978D-4841-B060-8B6FD205C74C}"/>
    <hyperlink ref="E379" r:id="rId740" display="https://www.basketball-reference.com/teams/WAS/2024.html?utm_source=direct&amp;utm_medium=Share&amp;utm_campaign=ShareTool" xr:uid="{FD3A19F2-70BA-4584-A553-41DBAD85E5A6}"/>
    <hyperlink ref="B380" r:id="rId741" display="https://www.basketball-reference.com/players/p/portecr01.html?utm_source=direct&amp;utm_medium=Share&amp;utm_campaign=ShareTool" xr:uid="{4819E0DE-F3C1-4A93-867E-704AB95D35E3}"/>
    <hyperlink ref="E380" r:id="rId742" display="https://www.basketball-reference.com/teams/CLE/2024.html?utm_source=direct&amp;utm_medium=Share&amp;utm_campaign=ShareTool" xr:uid="{DCE74F2F-37CC-415B-8852-91A7BE6433D9}"/>
    <hyperlink ref="B381" r:id="rId743" display="https://www.basketball-reference.com/players/p/portejo01.html?utm_source=direct&amp;utm_medium=Share&amp;utm_campaign=ShareTool" xr:uid="{470FB770-0360-468F-9324-5109969F4BE7}"/>
    <hyperlink ref="E381" r:id="rId744" display="https://www.basketball-reference.com/teams/TOR/2024.html?utm_source=direct&amp;utm_medium=Share&amp;utm_campaign=ShareTool" xr:uid="{CAAA6CC7-E837-4124-BF34-285054D2BC01}"/>
    <hyperlink ref="B382" r:id="rId745" display="https://www.basketball-reference.com/players/p/portemi01.html?utm_source=direct&amp;utm_medium=Share&amp;utm_campaign=ShareTool" xr:uid="{58817C28-D60E-46A5-80C5-8F97026F5B4E}"/>
    <hyperlink ref="E382" r:id="rId746" display="https://www.basketball-reference.com/teams/DEN/2024.html?utm_source=direct&amp;utm_medium=Share&amp;utm_campaign=ShareTool" xr:uid="{8A4D9845-4AEF-4422-AC88-1213E376E1D3}"/>
    <hyperlink ref="B383" r:id="rId747" display="https://www.basketball-reference.com/players/p/porteot01.html?utm_source=direct&amp;utm_medium=Share&amp;utm_campaign=ShareTool" xr:uid="{B202F2C7-CD67-4D83-BD9E-EF527A93044A}"/>
    <hyperlink ref="E383" r:id="rId748" display="https://www.basketball-reference.com/teams/TOR/2024.html?utm_source=direct&amp;utm_medium=Share&amp;utm_campaign=ShareTool" xr:uid="{BCC0E313-2C0C-4889-8B30-C5802CACEAE7}"/>
    <hyperlink ref="B384" r:id="rId749" display="https://www.basketball-reference.com/players/p/portibo01.html?utm_source=direct&amp;utm_medium=Share&amp;utm_campaign=ShareTool" xr:uid="{6EA47EED-8B8C-4738-9A18-11BDFE266664}"/>
    <hyperlink ref="E384" r:id="rId750" display="https://www.basketball-reference.com/teams/MIL/2024.html?utm_source=direct&amp;utm_medium=Share&amp;utm_campaign=ShareTool" xr:uid="{9D9A10C2-EEC0-48D7-81E9-BBFA826F505C}"/>
    <hyperlink ref="B385" r:id="rId751" display="https://www.basketball-reference.com/players/p/porzikr01.html?utm_source=direct&amp;utm_medium=Share&amp;utm_campaign=ShareTool" xr:uid="{210A2A5F-3825-4AA3-A7AE-999C4E51E21F}"/>
    <hyperlink ref="E385" r:id="rId752" display="https://www.basketball-reference.com/teams/BOS/2024.html?utm_source=direct&amp;utm_medium=Share&amp;utm_campaign=ShareTool" xr:uid="{64390035-5DC2-4FDE-BF61-C5A9253094F2}"/>
    <hyperlink ref="B386" r:id="rId753" display="https://www.basketball-reference.com/players/p/pottemi01.html?utm_source=direct&amp;utm_medium=Share&amp;utm_campaign=ShareTool" xr:uid="{A2380B08-AFDB-477F-A596-29D903D119B3}"/>
    <hyperlink ref="E386" r:id="rId754" display="https://www.basketball-reference.com/teams/UTA/2024.html?utm_source=direct&amp;utm_medium=Share&amp;utm_campaign=ShareTool" xr:uid="{1B443844-51F7-4791-B46F-6BC938729E20}"/>
    <hyperlink ref="B387" r:id="rId755" display="https://www.basketball-reference.com/players/p/poweldw01.html?utm_source=direct&amp;utm_medium=Share&amp;utm_campaign=ShareTool" xr:uid="{C19974CF-900F-41B4-95BE-5F579DD99DDA}"/>
    <hyperlink ref="E387" r:id="rId756" display="https://www.basketball-reference.com/teams/DAL/2024.html?utm_source=direct&amp;utm_medium=Share&amp;utm_campaign=ShareTool" xr:uid="{EF2A54EE-9075-4E02-A79D-627789E23277}"/>
    <hyperlink ref="B388" r:id="rId757" display="https://www.basketball-reference.com/players/p/powelno01.html?utm_source=direct&amp;utm_medium=Share&amp;utm_campaign=ShareTool" xr:uid="{B62AD219-2A79-4FDC-BB31-8A166632B5E9}"/>
    <hyperlink ref="E388" r:id="rId758" display="https://www.basketball-reference.com/teams/LAC/2024.html?utm_source=direct&amp;utm_medium=Share&amp;utm_campaign=ShareTool" xr:uid="{6BE50B69-6D79-4C64-91AA-BD9B27F9A9BC}"/>
    <hyperlink ref="B389" r:id="rId759" display="https://www.basketball-reference.com/players/p/primojo01.html?utm_source=direct&amp;utm_medium=Share&amp;utm_campaign=ShareTool" xr:uid="{E30DBF2E-802B-480E-B25F-B9128625E453}"/>
    <hyperlink ref="E389" r:id="rId760" display="https://www.basketball-reference.com/teams/LAC/2024.html?utm_source=direct&amp;utm_medium=Share&amp;utm_campaign=ShareTool" xr:uid="{C2A7CA06-5191-4041-ABCC-25C31ED5127C}"/>
    <hyperlink ref="B390" r:id="rId761" display="https://www.basketball-reference.com/players/p/princta02.html?utm_source=direct&amp;utm_medium=Share&amp;utm_campaign=ShareTool" xr:uid="{522CAA7B-E75E-433D-9D0D-0363B064B5CA}"/>
    <hyperlink ref="E390" r:id="rId762" display="https://www.basketball-reference.com/teams/LAL/2024.html?utm_source=direct&amp;utm_medium=Share&amp;utm_campaign=ShareTool" xr:uid="{6F2E3E01-0C02-401A-8C0D-873752255AE9}"/>
    <hyperlink ref="B391" r:id="rId763" display="https://www.basketball-reference.com/players/p/pritcpa01.html?utm_source=direct&amp;utm_medium=Share&amp;utm_campaign=ShareTool" xr:uid="{352621AE-05AB-41E3-BA37-9F7D4CCFAC42}"/>
    <hyperlink ref="E391" r:id="rId764" display="https://www.basketball-reference.com/teams/BOS/2024.html?utm_source=direct&amp;utm_medium=Share&amp;utm_campaign=ShareTool" xr:uid="{9CBCF726-0A2B-4CB6-BB8F-7DFC71699CBC}"/>
    <hyperlink ref="B392" r:id="rId765" display="https://www.basketball-reference.com/players/p/prospol01.html?utm_source=direct&amp;utm_medium=Share&amp;utm_campaign=ShareTool" xr:uid="{43095B93-0666-4071-8020-C180B6AE8E79}"/>
    <hyperlink ref="E392" r:id="rId766" display="https://www.basketball-reference.com/teams/DAL/2024.html?utm_source=direct&amp;utm_medium=Share&amp;utm_campaign=ShareTool" xr:uid="{BAC8D177-E1B1-48A1-A41B-9A1BFED3065A}"/>
    <hyperlink ref="B393" r:id="rId767" display="https://www.basketball-reference.com/players/q/queentr01.html?utm_source=direct&amp;utm_medium=Share&amp;utm_campaign=ShareTool" xr:uid="{ACD240FD-DA1A-4212-B10A-05F631F394DD}"/>
    <hyperlink ref="E393" r:id="rId768" display="https://www.basketball-reference.com/teams/ORL/2024.html?utm_source=direct&amp;utm_medium=Share&amp;utm_campaign=ShareTool" xr:uid="{F8971B0F-B7CC-4263-AB47-8D529E841A18}"/>
    <hyperlink ref="B394" r:id="rId769" display="https://www.basketball-reference.com/players/q/quetane01.html?utm_source=direct&amp;utm_medium=Share&amp;utm_campaign=ShareTool" xr:uid="{4D5FA226-89AF-43D7-BB30-2C88D94CEBD4}"/>
    <hyperlink ref="E394" r:id="rId770" display="https://www.basketball-reference.com/teams/BOS/2024.html?utm_source=direct&amp;utm_medium=Share&amp;utm_campaign=ShareTool" xr:uid="{88DE6100-B6FA-481D-B2F7-4777F7F4485A}"/>
    <hyperlink ref="B395" r:id="rId771" display="https://www.basketball-reference.com/players/q/quickim01.html?utm_source=direct&amp;utm_medium=Share&amp;utm_campaign=ShareTool" xr:uid="{D6607A93-1789-48FC-A649-B8B008BBD8F5}"/>
    <hyperlink ref="B396" r:id="rId772" display="https://www.basketball-reference.com/players/q/quinole01.html?utm_source=direct&amp;utm_medium=Share&amp;utm_campaign=ShareTool" xr:uid="{9B0B4B0D-BAA9-44FC-B041-9833A1A3BB90}"/>
    <hyperlink ref="E396" r:id="rId773" display="https://www.basketball-reference.com/teams/GSW/2024.html?utm_source=direct&amp;utm_medium=Share&amp;utm_campaign=ShareTool" xr:uid="{CF4F37BA-C80E-488D-AA94-5F138D8546CE}"/>
    <hyperlink ref="B397" r:id="rId774" display="https://www.basketball-reference.com/players/r/randlju01.html?utm_source=direct&amp;utm_medium=Share&amp;utm_campaign=ShareTool" xr:uid="{B29CEB68-E2F4-4B97-AF2D-004EEC382DE6}"/>
    <hyperlink ref="E397" r:id="rId775" display="https://www.basketball-reference.com/teams/NYK/2024.html?utm_source=direct&amp;utm_medium=Share&amp;utm_campaign=ShareTool" xr:uid="{3E7283BC-1897-49E0-9461-45E09D4E202A}"/>
    <hyperlink ref="B398" r:id="rId776" display="https://www.basketball-reference.com/players/r/reathdu01.html?utm_source=direct&amp;utm_medium=Share&amp;utm_campaign=ShareTool" xr:uid="{56550EEC-3D53-4279-8614-8BEC4B819024}"/>
    <hyperlink ref="E398" r:id="rId777" display="https://www.basketball-reference.com/teams/POR/2024.html?utm_source=direct&amp;utm_medium=Share&amp;utm_campaign=ShareTool" xr:uid="{34FD0979-6743-465C-A528-C9BA51E5F32C}"/>
    <hyperlink ref="B399" r:id="rId778" display="https://www.basketball-reference.com/players/r/reaveau01.html?utm_source=direct&amp;utm_medium=Share&amp;utm_campaign=ShareTool" xr:uid="{662F3E98-F7C0-4EAE-8EE3-48A15D07D3E1}"/>
    <hyperlink ref="E399" r:id="rId779" display="https://www.basketball-reference.com/teams/LAL/2024.html?utm_source=direct&amp;utm_medium=Share&amp;utm_campaign=ShareTool" xr:uid="{0FBAC030-A5DA-401A-8EC7-8355C89E26AD}"/>
    <hyperlink ref="B400" r:id="rId780" display="https://www.basketball-reference.com/players/r/reddica01.html?utm_source=direct&amp;utm_medium=Share&amp;utm_campaign=ShareTool" xr:uid="{AAD0B61B-E212-412F-9D8F-F4BD89503C51}"/>
    <hyperlink ref="E400" r:id="rId781" display="https://www.basketball-reference.com/teams/LAL/2024.html?utm_source=direct&amp;utm_medium=Share&amp;utm_campaign=ShareTool" xr:uid="{1B619A3E-7630-433B-8952-9C2E94266A4F}"/>
    <hyperlink ref="B401" r:id="rId782" display="https://www.basketball-reference.com/players/r/reedpa01.html?utm_source=direct&amp;utm_medium=Share&amp;utm_campaign=ShareTool" xr:uid="{EEBBB370-5167-4498-AA23-B107B75F86D5}"/>
    <hyperlink ref="E401" r:id="rId783" display="https://www.basketball-reference.com/teams/PHI/2024.html?utm_source=direct&amp;utm_medium=Share&amp;utm_campaign=ShareTool" xr:uid="{D17B6127-920B-488D-8DE9-3930BE840D35}"/>
    <hyperlink ref="B402" r:id="rId784" display="https://www.basketball-reference.com/players/r/reidna01.html?utm_source=direct&amp;utm_medium=Share&amp;utm_campaign=ShareTool" xr:uid="{012E05A2-9EB8-47C6-B02B-71FFD18DD8F6}"/>
    <hyperlink ref="E402" r:id="rId785" display="https://www.basketball-reference.com/teams/MIN/2024.html?utm_source=direct&amp;utm_medium=Share&amp;utm_campaign=ShareTool" xr:uid="{833800C4-D7C9-451A-B58B-4C0AB1C8C23F}"/>
    <hyperlink ref="B403" r:id="rId786" display="https://www.basketball-reference.com/players/r/rhodeja01.html?utm_source=direct&amp;utm_medium=Share&amp;utm_campaign=ShareTool" xr:uid="{35BBDCA5-11B9-482D-A998-524159FB016B}"/>
    <hyperlink ref="E403" r:id="rId787" display="https://www.basketball-reference.com/teams/DET/2024.html?utm_source=direct&amp;utm_medium=Share&amp;utm_campaign=ShareTool" xr:uid="{EEBB01CC-B45D-423C-8589-ABF9F7D3FB29}"/>
    <hyperlink ref="B404" r:id="rId788" display="https://www.basketball-reference.com/players/r/richani01.html?utm_source=direct&amp;utm_medium=Share&amp;utm_campaign=ShareTool" xr:uid="{ECD3F223-AA94-44DA-860C-46E51C1A0E0F}"/>
    <hyperlink ref="E404" r:id="rId789" display="https://www.basketball-reference.com/teams/CHO/2024.html?utm_source=direct&amp;utm_medium=Share&amp;utm_campaign=ShareTool" xr:uid="{5E295B1D-4A85-448E-9FF5-B6DBAFA07EE4}"/>
    <hyperlink ref="B405" r:id="rId790" display="https://www.basketball-reference.com/players/r/richajo01.html?utm_source=direct&amp;utm_medium=Share&amp;utm_campaign=ShareTool" xr:uid="{FFE43371-1378-49FD-B0A3-EAE97152C15B}"/>
    <hyperlink ref="E405" r:id="rId791" display="https://www.basketball-reference.com/teams/MIA/2024.html?utm_source=direct&amp;utm_medium=Share&amp;utm_campaign=ShareTool" xr:uid="{9ED58BB1-8D8F-4950-B780-CA8D55C9BFCF}"/>
    <hyperlink ref="B406" r:id="rId792" display="https://www.basketball-reference.com/players/r/robindu01.html?utm_source=direct&amp;utm_medium=Share&amp;utm_campaign=ShareTool" xr:uid="{47AF4443-F7D8-4F13-9EDF-7DD24EA4870E}"/>
    <hyperlink ref="E406" r:id="rId793" display="https://www.basketball-reference.com/teams/MIA/2024.html?utm_source=direct&amp;utm_medium=Share&amp;utm_campaign=ShareTool" xr:uid="{BEC6DC8C-AB92-4C4F-A977-2AED410C3168}"/>
    <hyperlink ref="B407" r:id="rId794" display="https://www.basketball-reference.com/players/r/robinje01.html?utm_source=direct&amp;utm_medium=Share&amp;utm_campaign=ShareTool" xr:uid="{3DEF4591-0A4A-4F8F-BFB8-4DB953DF8225}"/>
    <hyperlink ref="E407" r:id="rId795" display="https://www.basketball-reference.com/teams/GSW/2024.html?utm_source=direct&amp;utm_medium=Share&amp;utm_campaign=ShareTool" xr:uid="{CAC7FF27-49B4-491E-BA88-B217016F8F9B}"/>
    <hyperlink ref="B408" r:id="rId796" display="https://www.basketball-reference.com/players/r/robinmi01.html?utm_source=direct&amp;utm_medium=Share&amp;utm_campaign=ShareTool" xr:uid="{FADD51B8-AC57-4DA4-95C7-7FBE8996C76A}"/>
    <hyperlink ref="E408" r:id="rId797" display="https://www.basketball-reference.com/teams/NYK/2024.html?utm_source=direct&amp;utm_medium=Share&amp;utm_campaign=ShareTool" xr:uid="{B638FA01-6B98-4AAD-87BD-EBADC3CE4D1A}"/>
    <hyperlink ref="B409" r:id="rId798" display="https://www.basketball-reference.com/players/r/robinor01.html?utm_source=direct&amp;utm_medium=Share&amp;utm_campaign=ShareTool" xr:uid="{86F3F19D-EF5F-4849-818E-8F57E2BAED2A}"/>
    <hyperlink ref="E409" r:id="rId799" display="https://www.basketball-reference.com/teams/MIA/2024.html?utm_source=direct&amp;utm_medium=Share&amp;utm_campaign=ShareTool" xr:uid="{053341B3-113C-4538-8A76-9DA06DD13CB4}"/>
    <hyperlink ref="B410" r:id="rId800" display="https://www.basketball-reference.com/players/r/robinje02.html?utm_source=direct&amp;utm_medium=Share&amp;utm_campaign=ShareTool" xr:uid="{00FA37DF-46D8-4387-B96E-0FDD89DE2340}"/>
    <hyperlink ref="E410" r:id="rId801" display="https://www.basketball-reference.com/teams/NOP/2024.html?utm_source=direct&amp;utm_medium=Share&amp;utm_campaign=ShareTool" xr:uid="{E3146D34-A03C-470C-ACC0-FE05D8BC00BD}"/>
    <hyperlink ref="B411" r:id="rId802" display="https://www.basketball-reference.com/players/r/roddyda01.html?utm_source=direct&amp;utm_medium=Share&amp;utm_campaign=ShareTool" xr:uid="{222D3F65-91C3-4E04-907F-96FA10D463EC}"/>
    <hyperlink ref="E411" r:id="rId803" display="https://www.basketball-reference.com/teams/MEM/2024.html?utm_source=direct&amp;utm_medium=Share&amp;utm_campaign=ShareTool" xr:uid="{5F02767E-51BE-44E0-AEAC-8D6F2A524BF0}"/>
    <hyperlink ref="B412" r:id="rId804" display="https://www.basketball-reference.com/players/r/rolliry01.html?utm_source=direct&amp;utm_medium=Share&amp;utm_campaign=ShareTool" xr:uid="{BB233DBE-5EA4-4DD8-B261-4B7AA7EA984B}"/>
    <hyperlink ref="E412" r:id="rId805" display="https://www.basketball-reference.com/teams/WAS/2024.html?utm_source=direct&amp;utm_medium=Share&amp;utm_campaign=ShareTool" xr:uid="{C9C15D2C-0DB1-479B-A645-BCFAD718DD1C}"/>
    <hyperlink ref="B413" r:id="rId806" display="https://www.basketball-reference.com/players/r/rosede01.html?utm_source=direct&amp;utm_medium=Share&amp;utm_campaign=ShareTool" xr:uid="{1FAE88BD-CC25-440F-B6A3-24D23D684696}"/>
    <hyperlink ref="E413" r:id="rId807" display="https://www.basketball-reference.com/teams/MEM/2024.html?utm_source=direct&amp;utm_medium=Share&amp;utm_campaign=ShareTool" xr:uid="{D607969E-2968-428E-9A71-6E90296B2BC7}"/>
    <hyperlink ref="B414" r:id="rId808" display="https://www.basketball-reference.com/players/r/roziete01.html?utm_source=direct&amp;utm_medium=Share&amp;utm_campaign=ShareTool" xr:uid="{0D791D96-8282-4936-A069-51F98885C435}"/>
    <hyperlink ref="B415" r:id="rId809" display="https://www.basketball-reference.com/players/r/ruperra01.html?utm_source=direct&amp;utm_medium=Share&amp;utm_campaign=ShareTool" xr:uid="{F0A38132-E171-45AA-9949-233C8E2EA1F8}"/>
    <hyperlink ref="E415" r:id="rId810" display="https://www.basketball-reference.com/teams/POR/2024.html?utm_source=direct&amp;utm_medium=Share&amp;utm_campaign=ShareTool" xr:uid="{015FD566-D99C-491D-B584-CE3407939A3E}"/>
    <hyperlink ref="B416" r:id="rId811" display="https://www.basketball-reference.com/players/r/russeda01.html?utm_source=direct&amp;utm_medium=Share&amp;utm_campaign=ShareTool" xr:uid="{4D02DA40-5A20-4299-883A-F16CD6C8FB00}"/>
    <hyperlink ref="E416" r:id="rId812" display="https://www.basketball-reference.com/teams/LAL/2024.html?utm_source=direct&amp;utm_medium=Share&amp;utm_campaign=ShareTool" xr:uid="{C4CE2CA5-0586-4D99-9CB0-D429E8F18FF2}"/>
    <hyperlink ref="B417" r:id="rId813" display="https://www.basketball-reference.com/players/r/ryanma01.html?utm_source=direct&amp;utm_medium=Share&amp;utm_campaign=ShareTool" xr:uid="{852562BF-7B5B-426A-86D1-7175C4E84521}"/>
    <hyperlink ref="E417" r:id="rId814" display="https://www.basketball-reference.com/teams/NOP/2024.html?utm_source=direct&amp;utm_medium=Share&amp;utm_campaign=ShareTool" xr:uid="{F6FAE492-FD3C-4168-B405-3376B9733CFA}"/>
    <hyperlink ref="B418" r:id="rId815" display="https://www.basketball-reference.com/players/s/sabondo01.html?utm_source=direct&amp;utm_medium=Share&amp;utm_campaign=ShareTool" xr:uid="{8158F32F-2A83-495D-92B5-CB5953BFB656}"/>
    <hyperlink ref="E418" r:id="rId816" display="https://www.basketball-reference.com/teams/SAC/2024.html?utm_source=direct&amp;utm_medium=Share&amp;utm_campaign=ShareTool" xr:uid="{7EC185D5-E491-4ED2-B15C-D7A796AE30ED}"/>
    <hyperlink ref="B419" r:id="rId817" display="https://www.basketball-reference.com/players/s/samanlu01.html?utm_source=direct&amp;utm_medium=Share&amp;utm_campaign=ShareTool" xr:uid="{A5A21755-FAF0-41CC-8EC2-296AC25A4EBC}"/>
    <hyperlink ref="E419" r:id="rId818" display="https://www.basketball-reference.com/teams/UTA/2024.html?utm_source=direct&amp;utm_medium=Share&amp;utm_campaign=ShareTool" xr:uid="{1942E2A8-772C-48A7-BB34-7097ADCBC1DB}"/>
    <hyperlink ref="B420" r:id="rId819" display="https://www.basketball-reference.com/players/s/samueje01.html?utm_source=direct&amp;utm_medium=Share&amp;utm_campaign=ShareTool" xr:uid="{848EF746-B3A0-4C43-88F2-EBD6E06CE217}"/>
    <hyperlink ref="E420" r:id="rId820" display="https://www.basketball-reference.com/teams/HOU/2024.html?utm_source=direct&amp;utm_medium=Share&amp;utm_campaign=ShareTool" xr:uid="{C4DAB1CC-69E7-40AA-9E03-75D2EF899E8B}"/>
    <hyperlink ref="B421" r:id="rId821" display="https://www.basketball-reference.com/players/s/sanogad01.html?utm_source=direct&amp;utm_medium=Share&amp;utm_campaign=ShareTool" xr:uid="{6A91865E-FD65-4118-A7D5-77221AC2DB3D}"/>
    <hyperlink ref="E421" r:id="rId822" display="https://www.basketball-reference.com/teams/CHI/2024.html?utm_source=direct&amp;utm_medium=Share&amp;utm_campaign=ShareTool" xr:uid="{1197356C-35DE-47B5-8AFB-9ABF49783388}"/>
    <hyperlink ref="B422" r:id="rId823" display="https://www.basketball-reference.com/players/s/santogu01.html?utm_source=direct&amp;utm_medium=Share&amp;utm_campaign=ShareTool" xr:uid="{A395614E-BFB5-44E5-8887-A2ED196B89E6}"/>
    <hyperlink ref="E422" r:id="rId824" display="https://www.basketball-reference.com/teams/GSW/2024.html?utm_source=direct&amp;utm_medium=Share&amp;utm_campaign=ShareTool" xr:uid="{CE992BA9-0B9A-4D02-B0DF-71FDEC16B362}"/>
    <hyperlink ref="B423" r:id="rId825" display="https://www.basketball-reference.com/players/s/saricda01.html?utm_source=direct&amp;utm_medium=Share&amp;utm_campaign=ShareTool" xr:uid="{24383B6E-15A6-44E0-B171-7F013F3AEA9D}"/>
    <hyperlink ref="E423" r:id="rId826" display="https://www.basketball-reference.com/teams/GSW/2024.html?utm_source=direct&amp;utm_medium=Share&amp;utm_campaign=ShareTool" xr:uid="{929926B8-3140-46C2-82B4-14374527D163}"/>
    <hyperlink ref="B424" r:id="rId827" display="https://www.basketball-reference.com/players/s/sarrol01.html?utm_source=direct&amp;utm_medium=Share&amp;utm_campaign=ShareTool" xr:uid="{2808971A-1412-4A93-8284-E9ADA2FE8621}"/>
    <hyperlink ref="E424" r:id="rId828" display="https://www.basketball-reference.com/teams/OKC/2024.html?utm_source=direct&amp;utm_medium=Share&amp;utm_campaign=ShareTool" xr:uid="{75569E21-A169-47FF-B9BB-CEACCC0ACB0C}"/>
    <hyperlink ref="B425" r:id="rId829" display="https://www.basketball-reference.com/players/s/sassema01.html?utm_source=direct&amp;utm_medium=Share&amp;utm_campaign=ShareTool" xr:uid="{E8E85ED6-6F9E-4B9C-90C2-AF59031648D8}"/>
    <hyperlink ref="E425" r:id="rId830" display="https://www.basketball-reference.com/teams/DET/2024.html?utm_source=direct&amp;utm_medium=Share&amp;utm_campaign=ShareTool" xr:uid="{AA172F0C-5E70-4907-A162-BAB627929A0B}"/>
    <hyperlink ref="B426" r:id="rId831" display="https://www.basketball-reference.com/players/s/schofad01.html?utm_source=direct&amp;utm_medium=Share&amp;utm_campaign=ShareTool" xr:uid="{02FE7E17-461E-442B-A5C8-FC071FA06594}"/>
    <hyperlink ref="E426" r:id="rId832" display="https://www.basketball-reference.com/teams/ORL/2024.html?utm_source=direct&amp;utm_medium=Share&amp;utm_campaign=ShareTool" xr:uid="{E41D7855-3CA2-4DF7-AFD8-9EE638A4EBE8}"/>
    <hyperlink ref="B427" r:id="rId833" display="https://www.basketball-reference.com/players/s/schrode01.html?utm_source=direct&amp;utm_medium=Share&amp;utm_campaign=ShareTool" xr:uid="{62A477E6-6D31-441C-A9E3-5CCA2190113B}"/>
    <hyperlink ref="E427" r:id="rId834" display="https://www.basketball-reference.com/teams/TOR/2024.html?utm_source=direct&amp;utm_medium=Share&amp;utm_campaign=ShareTool" xr:uid="{6185C06C-836C-4A45-9D4E-1ACA36B50FE0}"/>
    <hyperlink ref="B428" r:id="rId835" display="https://www.basketball-reference.com/players/s/seabrde01.html?utm_source=direct&amp;utm_medium=Share&amp;utm_campaign=ShareTool" xr:uid="{6249D939-C859-421E-8695-89596FE25693}"/>
    <hyperlink ref="E428" r:id="rId836" display="https://www.basketball-reference.com/teams/NOP/2024.html?utm_source=direct&amp;utm_medium=Share&amp;utm_campaign=ShareTool" xr:uid="{D2CE4C15-17E6-4AA3-AA85-BD0DE9C5AB5F}"/>
    <hyperlink ref="B429" r:id="rId837" display="https://www.basketball-reference.com/players/s/sengual01.html?utm_source=direct&amp;utm_medium=Share&amp;utm_campaign=ShareTool" xr:uid="{2A607236-F9CC-4C8E-BC2C-BB8A014C92A0}"/>
    <hyperlink ref="E429" r:id="rId838" display="https://www.basketball-reference.com/teams/HOU/2024.html?utm_source=direct&amp;utm_medium=Share&amp;utm_campaign=ShareTool" xr:uid="{FC5B2CCE-2C5D-497A-AB6E-5ED35CE64854}"/>
    <hyperlink ref="B430" r:id="rId839" display="https://www.basketball-reference.com/players/s/sensabr01.html?utm_source=direct&amp;utm_medium=Share&amp;utm_campaign=ShareTool" xr:uid="{2FF4246F-C9D2-4A4E-AD78-FA4F9773DE0C}"/>
    <hyperlink ref="E430" r:id="rId840" display="https://www.basketball-reference.com/teams/UTA/2024.html?utm_source=direct&amp;utm_medium=Share&amp;utm_campaign=ShareTool" xr:uid="{C3F2261A-F7D5-4B98-9953-6A4574893B4B}"/>
    <hyperlink ref="B431" r:id="rId841" display="https://www.basketball-reference.com/players/s/sextoco01.html?utm_source=direct&amp;utm_medium=Share&amp;utm_campaign=ShareTool" xr:uid="{B8F24E65-629D-4DE2-A177-2B0F354153AD}"/>
    <hyperlink ref="E431" r:id="rId842" display="https://www.basketball-reference.com/teams/UTA/2024.html?utm_source=direct&amp;utm_medium=Share&amp;utm_campaign=ShareTool" xr:uid="{683DCBDA-9169-4524-9B30-BE8F0FFD3BE2}"/>
    <hyperlink ref="B432" r:id="rId843" display="https://www.basketball-reference.com/players/s/shamela01.html?utm_source=direct&amp;utm_medium=Share&amp;utm_campaign=ShareTool" xr:uid="{E8F5C6C3-355D-44C2-9312-E779DD101D72}"/>
    <hyperlink ref="E432" r:id="rId844" display="https://www.basketball-reference.com/teams/WAS/2024.html?utm_source=direct&amp;utm_medium=Share&amp;utm_campaign=ShareTool" xr:uid="{CB9B24E6-0D9E-48AC-A51C-74CA65EF5C4C}"/>
    <hyperlink ref="B433" r:id="rId845" display="https://www.basketball-reference.com/players/s/sharpda01.html?utm_source=direct&amp;utm_medium=Share&amp;utm_campaign=ShareTool" xr:uid="{1D86DA2D-0636-4B54-8DBA-E699277581B3}"/>
    <hyperlink ref="E433" r:id="rId846" display="https://www.basketball-reference.com/teams/BRK/2024.html?utm_source=direct&amp;utm_medium=Share&amp;utm_campaign=ShareTool" xr:uid="{4DE31816-B1FF-4243-ADCF-A8E021AE3914}"/>
    <hyperlink ref="B434" r:id="rId847" display="https://www.basketball-reference.com/players/s/sharpsh01.html?utm_source=direct&amp;utm_medium=Share&amp;utm_campaign=ShareTool" xr:uid="{FC14A601-11CD-49F5-8C23-3AC5D733BAD4}"/>
    <hyperlink ref="E434" r:id="rId848" display="https://www.basketball-reference.com/teams/POR/2024.html?utm_source=direct&amp;utm_medium=Share&amp;utm_campaign=ShareTool" xr:uid="{96AD5127-2740-4909-AD3F-989760A8F6DB}"/>
    <hyperlink ref="B435" r:id="rId849" display="https://www.basketball-reference.com/players/s/sheppbe01.html?utm_source=direct&amp;utm_medium=Share&amp;utm_campaign=ShareTool" xr:uid="{605C31FF-659A-43DB-9D16-B27E1FA25A4E}"/>
    <hyperlink ref="E435" r:id="rId850" display="https://www.basketball-reference.com/teams/IND/2024.html?utm_source=direct&amp;utm_medium=Share&amp;utm_campaign=ShareTool" xr:uid="{84A06A6D-BB9B-4138-A00E-CF104A0DC722}"/>
    <hyperlink ref="B436" r:id="rId851" display="https://www.basketball-reference.com/players/s/siakapa01.html?utm_source=direct&amp;utm_medium=Share&amp;utm_campaign=ShareTool" xr:uid="{AB821824-06BB-4B27-AB7E-A06E99C8F3C9}"/>
    <hyperlink ref="B437" r:id="rId852" display="https://www.basketball-reference.com/players/s/simmobe01.html?utm_source=direct&amp;utm_medium=Share&amp;utm_campaign=ShareTool" xr:uid="{C2C857BC-863D-4D41-8828-5F19AF12965D}"/>
    <hyperlink ref="E437" r:id="rId853" display="https://www.basketball-reference.com/teams/BRK/2024.html?utm_source=direct&amp;utm_medium=Share&amp;utm_campaign=ShareTool" xr:uid="{12FC284D-4ED4-4E8C-A217-EC5B954828D7}"/>
    <hyperlink ref="B438" r:id="rId854" display="https://www.basketball-reference.com/players/s/simonan01.html?utm_source=direct&amp;utm_medium=Share&amp;utm_campaign=ShareTool" xr:uid="{34492E5D-B70C-4B0A-A9F0-32E8A3CC2E77}"/>
    <hyperlink ref="E438" r:id="rId855" display="https://www.basketball-reference.com/teams/POR/2024.html?utm_source=direct&amp;utm_medium=Share&amp;utm_campaign=ShareTool" xr:uid="{4D9369EF-6304-4A88-9823-8968BA4D5C99}"/>
    <hyperlink ref="B439" r:id="rId856" display="https://www.basketball-reference.com/players/s/simsje01.html?utm_source=direct&amp;utm_medium=Share&amp;utm_campaign=ShareTool" xr:uid="{96234AB9-1DB7-48F5-B337-BBA5C0AC3AD7}"/>
    <hyperlink ref="E439" r:id="rId857" display="https://www.basketball-reference.com/teams/NYK/2024.html?utm_source=direct&amp;utm_medium=Share&amp;utm_campaign=ShareTool" xr:uid="{97D6B65D-94F0-47EC-9A69-807EECF2F077}"/>
    <hyperlink ref="B440" r:id="rId858" display="https://www.basketball-reference.com/players/s/skapidm01.html?utm_source=direct&amp;utm_medium=Share&amp;utm_campaign=ShareTool" xr:uid="{60A14D86-8621-4E2B-B66E-4A9ADBF7F169}"/>
    <hyperlink ref="E440" r:id="rId859" display="https://www.basketball-reference.com/teams/NYK/2024.html?utm_source=direct&amp;utm_medium=Share&amp;utm_campaign=ShareTool" xr:uid="{8582BF1D-E23D-4E87-B3E7-103E0315DECF}"/>
    <hyperlink ref="B441" r:id="rId860" display="https://www.basketball-reference.com/players/s/slawsja01.html?utm_source=direct&amp;utm_medium=Share&amp;utm_campaign=ShareTool" xr:uid="{72CCE9FF-6F3A-486B-8DFB-8F5A132CFB56}"/>
    <hyperlink ref="E441" r:id="rId861" display="https://www.basketball-reference.com/teams/SAC/2024.html?utm_source=direct&amp;utm_medium=Share&amp;utm_campaign=ShareTool" xr:uid="{CA258C41-23C9-4373-BD11-E826B2D8EC87}"/>
    <hyperlink ref="B442" r:id="rId862" display="https://www.basketball-reference.com/players/s/smartja01.html?utm_source=direct&amp;utm_medium=Share&amp;utm_campaign=ShareTool" xr:uid="{C2FB7131-3789-4547-A763-0857A7311405}"/>
    <hyperlink ref="E442" r:id="rId863" display="https://www.basketball-reference.com/teams/PHI/2024.html?utm_source=direct&amp;utm_medium=Share&amp;utm_campaign=ShareTool" xr:uid="{7571A037-F7EF-4F30-AD0E-BBFB61608B06}"/>
    <hyperlink ref="B443" r:id="rId864" display="https://www.basketball-reference.com/players/s/smartma01.html?utm_source=direct&amp;utm_medium=Share&amp;utm_campaign=ShareTool" xr:uid="{D7AD2195-1B4E-41F4-A1BA-0AF6D7B59869}"/>
    <hyperlink ref="E443" r:id="rId865" display="https://www.basketball-reference.com/teams/MEM/2024.html?utm_source=direct&amp;utm_medium=Share&amp;utm_campaign=ShareTool" xr:uid="{206953CE-B692-4779-894B-F372E8ED585A}"/>
    <hyperlink ref="B444" r:id="rId866" display="https://www.basketball-reference.com/players/s/smithde03.html?utm_source=direct&amp;utm_medium=Share&amp;utm_campaign=ShareTool" xr:uid="{2F2BC67B-2EFF-4509-8AA6-40CF93E012A4}"/>
    <hyperlink ref="E444" r:id="rId867" display="https://www.basketball-reference.com/teams/BRK/2024.html?utm_source=direct&amp;utm_medium=Share&amp;utm_campaign=ShareTool" xr:uid="{B4A85568-F2E6-45AA-8DA5-D97BE63F17B3}"/>
    <hyperlink ref="B445" r:id="rId868" display="https://www.basketball-reference.com/players/s/smithdr01.html?utm_source=direct&amp;utm_medium=Share&amp;utm_campaign=ShareTool" xr:uid="{8C2C5CED-840F-4CA3-A843-2B0757EBFE93}"/>
    <hyperlink ref="E445" r:id="rId869" display="https://www.basketball-reference.com/teams/MIA/2024.html?utm_source=direct&amp;utm_medium=Share&amp;utm_campaign=ShareTool" xr:uid="{7BBFBC25-D621-41DE-8C3A-A4C67C19EF84}"/>
    <hyperlink ref="B446" r:id="rId870" display="https://www.basketball-reference.com/players/s/smithis01.html?utm_source=direct&amp;utm_medium=Share&amp;utm_campaign=ShareTool" xr:uid="{AA456AC3-2CD3-41A2-A20B-258D315A4617}"/>
    <hyperlink ref="E446" r:id="rId871" display="https://www.basketball-reference.com/teams/CHO/2024.html?utm_source=direct&amp;utm_medium=Share&amp;utm_campaign=ShareTool" xr:uid="{24A7B4E5-D4EB-4FE6-9F47-453676E60070}"/>
    <hyperlink ref="B447" r:id="rId872" display="https://www.basketball-reference.com/players/s/smithja05.html?utm_source=direct&amp;utm_medium=Share&amp;utm_campaign=ShareTool" xr:uid="{BEC9D274-487E-49EC-B6D3-20FBFFD60EE3}"/>
    <hyperlink ref="E447" r:id="rId873" display="https://www.basketball-reference.com/teams/HOU/2024.html?utm_source=direct&amp;utm_medium=Share&amp;utm_campaign=ShareTool" xr:uid="{FB513AC4-3DE5-402C-BFD5-C9EC22D6756D}"/>
    <hyperlink ref="B448" r:id="rId874" display="https://www.basketball-reference.com/players/s/smithja04.html?utm_source=direct&amp;utm_medium=Share&amp;utm_campaign=ShareTool" xr:uid="{AF9DA2AD-9DBE-420A-BDDE-17B60422B2C5}"/>
    <hyperlink ref="E448" r:id="rId875" display="https://www.basketball-reference.com/teams/IND/2024.html?utm_source=direct&amp;utm_medium=Share&amp;utm_campaign=ShareTool" xr:uid="{8C0A4DBF-25B8-40E5-8B61-72C825438612}"/>
    <hyperlink ref="B449" r:id="rId876" display="https://www.basketball-reference.com/players/s/smithni01.html?utm_source=direct&amp;utm_medium=Share&amp;utm_campaign=ShareTool" xr:uid="{B17F468F-7181-4EEF-A8C0-11FE4EAB4C69}"/>
    <hyperlink ref="E449" r:id="rId877" display="https://www.basketball-reference.com/teams/CHO/2024.html?utm_source=direct&amp;utm_medium=Share&amp;utm_campaign=ShareTool" xr:uid="{8D5B5E9E-49F8-4522-BEBA-23F4B1F0EA29}"/>
    <hyperlink ref="B450" r:id="rId878" display="https://www.basketball-reference.com/players/s/smithte01.html?utm_source=direct&amp;utm_medium=Share&amp;utm_campaign=ShareTool" xr:uid="{7ECA874D-7C4E-487A-A54F-36B5DCDD3593}"/>
    <hyperlink ref="E450" r:id="rId879" display="https://www.basketball-reference.com/teams/PHI/2024.html?utm_source=direct&amp;utm_medium=Share&amp;utm_campaign=ShareTool" xr:uid="{96880062-3EAA-401D-996F-BFB906D0593E}"/>
    <hyperlink ref="B451" r:id="rId880" display="https://www.basketball-reference.com/players/s/sochaje01.html?utm_source=direct&amp;utm_medium=Share&amp;utm_campaign=ShareTool" xr:uid="{710F7176-1011-4474-8219-62B042ACEBEE}"/>
    <hyperlink ref="E451" r:id="rId881" display="https://www.basketball-reference.com/teams/SAS/2024.html?utm_source=direct&amp;utm_medium=Share&amp;utm_campaign=ShareTool" xr:uid="{8C3D6A6A-62C6-4253-B378-0C561AB32265}"/>
    <hyperlink ref="B452" r:id="rId882" display="https://www.basketball-reference.com/players/s/sprinja01.html?utm_source=direct&amp;utm_medium=Share&amp;utm_campaign=ShareTool" xr:uid="{FC93A6B6-64D3-4910-9F6D-E491F30085D4}"/>
    <hyperlink ref="E452" r:id="rId883" display="https://www.basketball-reference.com/teams/PHI/2024.html?utm_source=direct&amp;utm_medium=Share&amp;utm_campaign=ShareTool" xr:uid="{97073BEC-7C4B-43E7-A7A2-BDEAA60F312A}"/>
    <hyperlink ref="B453" r:id="rId884" display="https://www.basketball-reference.com/players/s/stevela01.html?utm_source=direct&amp;utm_medium=Share&amp;utm_campaign=ShareTool" xr:uid="{561CE4AF-E80A-4EDA-B7A1-DA4DC42A6F5F}"/>
    <hyperlink ref="E453" r:id="rId885" display="https://www.basketball-reference.com/teams/BOS/2024.html?utm_source=direct&amp;utm_medium=Share&amp;utm_campaign=ShareTool" xr:uid="{3F9B4B15-F517-4E40-9270-D9EA997BA8D5}"/>
    <hyperlink ref="B454" r:id="rId886" display="https://www.basketball-reference.com/players/s/stewais01.html?utm_source=direct&amp;utm_medium=Share&amp;utm_campaign=ShareTool" xr:uid="{1B7201D6-0355-4A56-8BA9-9A9E618F1402}"/>
    <hyperlink ref="E454" r:id="rId887" display="https://www.basketball-reference.com/teams/DET/2024.html?utm_source=direct&amp;utm_medium=Share&amp;utm_campaign=ShareTool" xr:uid="{B4DB4733-C456-476C-8B47-5CECEC9A5430}"/>
    <hyperlink ref="B455" r:id="rId888" display="https://www.basketball-reference.com/players/s/strawju01.html?utm_source=direct&amp;utm_medium=Share&amp;utm_campaign=ShareTool" xr:uid="{8D8CB1F8-981B-4B08-9095-7E0377F6A196}"/>
    <hyperlink ref="E455" r:id="rId889" display="https://www.basketball-reference.com/teams/DEN/2024.html?utm_source=direct&amp;utm_medium=Share&amp;utm_campaign=ShareTool" xr:uid="{DC6C1E1E-279E-422B-A3E4-3444DEE6E23F}"/>
    <hyperlink ref="B456" r:id="rId890" display="https://www.basketball-reference.com/players/s/strusma01.html?utm_source=direct&amp;utm_medium=Share&amp;utm_campaign=ShareTool" xr:uid="{C88CC665-34FA-4197-9D6F-51A0CFBFF4FA}"/>
    <hyperlink ref="E456" r:id="rId891" display="https://www.basketball-reference.com/teams/CLE/2024.html?utm_source=direct&amp;utm_medium=Share&amp;utm_campaign=ShareTool" xr:uid="{61A05438-53E9-4B59-8141-13086A686050}"/>
    <hyperlink ref="B457" r:id="rId892" display="https://www.basketball-reference.com/players/s/suggsja01.html?utm_source=direct&amp;utm_medium=Share&amp;utm_campaign=ShareTool" xr:uid="{77354C0B-2F9D-4DE0-89E6-7BBC5F38D0BE}"/>
    <hyperlink ref="E457" r:id="rId893" display="https://www.basketball-reference.com/teams/ORL/2024.html?utm_source=direct&amp;utm_medium=Share&amp;utm_campaign=ShareTool" xr:uid="{D1CFEA2D-C415-479A-9541-861F868A3E25}"/>
    <hyperlink ref="B458" r:id="rId894" display="https://www.basketball-reference.com/players/s/swideco01.html?utm_source=direct&amp;utm_medium=Share&amp;utm_campaign=ShareTool" xr:uid="{4BA193CD-83DD-4A6F-A2C3-CF0A35B0F6CC}"/>
    <hyperlink ref="E458" r:id="rId895" display="https://www.basketball-reference.com/teams/MIA/2024.html?utm_source=direct&amp;utm_medium=Share&amp;utm_campaign=ShareTool" xr:uid="{32A69CCC-4D8D-49F3-95F2-BE2E50669236}"/>
    <hyperlink ref="B459" r:id="rId896" display="https://www.basketball-reference.com/players/t/tateja01.html?utm_source=direct&amp;utm_medium=Share&amp;utm_campaign=ShareTool" xr:uid="{2027B558-8B89-40C1-B27E-56A4ACB39885}"/>
    <hyperlink ref="E459" r:id="rId897" display="https://www.basketball-reference.com/teams/HOU/2024.html?utm_source=direct&amp;utm_medium=Share&amp;utm_campaign=ShareTool" xr:uid="{64F4C3AD-A46F-42F5-B254-E7FD8943D8B3}"/>
    <hyperlink ref="B460" r:id="rId898" display="https://www.basketball-reference.com/players/t/tatumja01.html?utm_source=direct&amp;utm_medium=Share&amp;utm_campaign=ShareTool" xr:uid="{7E23B89F-473C-44C6-9165-B22441CBA7C3}"/>
    <hyperlink ref="E460" r:id="rId899" display="https://www.basketball-reference.com/teams/BOS/2024.html?utm_source=direct&amp;utm_medium=Share&amp;utm_campaign=ShareTool" xr:uid="{0277D4C7-6467-4095-9066-12D61CC53967}"/>
    <hyperlink ref="B461" r:id="rId900" display="https://www.basketball-reference.com/players/t/taylote01.html?utm_source=direct&amp;utm_medium=Share&amp;utm_campaign=ShareTool" xr:uid="{4A83D1F9-40A5-41E5-9CC6-072457186F13}"/>
    <hyperlink ref="E461" r:id="rId901" display="https://www.basketball-reference.com/teams/CHI/2024.html?utm_source=direct&amp;utm_medium=Share&amp;utm_campaign=ShareTool" xr:uid="{52DD46EE-C24D-4E36-995E-46D01818D3FE}"/>
    <hyperlink ref="B462" r:id="rId902" display="https://www.basketball-reference.com/players/t/templga01.html?utm_source=direct&amp;utm_medium=Share&amp;utm_campaign=ShareTool" xr:uid="{FADAEC0C-F46A-4D2E-ACE0-6D5B8BE67F60}"/>
    <hyperlink ref="E462" r:id="rId903" display="https://www.basketball-reference.com/teams/TOR/2024.html?utm_source=direct&amp;utm_medium=Share&amp;utm_campaign=ShareTool" xr:uid="{374AB709-7A34-4873-AB98-9859FC1EB2CC}"/>
    <hyperlink ref="B463" r:id="rId904" display="https://www.basketball-reference.com/players/t/terryda01.html?utm_source=direct&amp;utm_medium=Share&amp;utm_campaign=ShareTool" xr:uid="{2A47BEEA-BC47-47CE-B5E4-9A19E0A763C9}"/>
    <hyperlink ref="E463" r:id="rId905" display="https://www.basketball-reference.com/teams/CHI/2024.html?utm_source=direct&amp;utm_medium=Share&amp;utm_campaign=ShareTool" xr:uid="{73A33EC9-874D-4B40-AEAB-EB1D12E867BD}"/>
    <hyperlink ref="B464" r:id="rId906" display="https://www.basketball-reference.com/players/t/theisda01.html?utm_source=direct&amp;utm_medium=Share&amp;utm_campaign=ShareTool" xr:uid="{C0E1FCDA-08C3-4140-8312-4082D91C226A}"/>
    <hyperlink ref="B465" r:id="rId907" display="https://www.basketball-reference.com/players/t/thomaca02.html?utm_source=direct&amp;utm_medium=Share&amp;utm_campaign=ShareTool" xr:uid="{B166A0E2-4E10-4951-A093-F0B04257EA9C}"/>
    <hyperlink ref="E465" r:id="rId908" display="https://www.basketball-reference.com/teams/BRK/2024.html?utm_source=direct&amp;utm_medium=Share&amp;utm_campaign=ShareTool" xr:uid="{D4FF106D-8593-49CA-8553-EB917436A107}"/>
    <hyperlink ref="B466" r:id="rId909" display="https://www.basketball-reference.com/players/t/thompam01.html?utm_source=direct&amp;utm_medium=Share&amp;utm_campaign=ShareTool" xr:uid="{90CB58E9-DD98-4137-8656-1B888D14372E}"/>
    <hyperlink ref="E466" r:id="rId910" display="https://www.basketball-reference.com/teams/HOU/2024.html?utm_source=direct&amp;utm_medium=Share&amp;utm_campaign=ShareTool" xr:uid="{62C87068-C1FF-4347-843D-C453E1B1A093}"/>
    <hyperlink ref="B467" r:id="rId911" display="https://www.basketball-reference.com/players/t/thompau01.html?utm_source=direct&amp;utm_medium=Share&amp;utm_campaign=ShareTool" xr:uid="{427E4EC0-C762-4A0B-AEAC-4562C7D92649}"/>
    <hyperlink ref="E467" r:id="rId912" display="https://www.basketball-reference.com/teams/DET/2024.html?utm_source=direct&amp;utm_medium=Share&amp;utm_campaign=ShareTool" xr:uid="{3753953F-0BA1-4D8C-81B0-925B66E356BB}"/>
    <hyperlink ref="B468" r:id="rId913" display="https://www.basketball-reference.com/players/t/thompkl01.html?utm_source=direct&amp;utm_medium=Share&amp;utm_campaign=ShareTool" xr:uid="{4BBDCB55-D3E8-4A8B-AE82-DB3F3A40AEB1}"/>
    <hyperlink ref="E468" r:id="rId914" display="https://www.basketball-reference.com/teams/GSW/2024.html?utm_source=direct&amp;utm_medium=Share&amp;utm_campaign=ShareTool" xr:uid="{C456CE14-3541-4892-A495-E7818938DC52}"/>
    <hyperlink ref="B469" r:id="rId915" display="https://www.basketball-reference.com/players/t/thomptr01.html?utm_source=direct&amp;utm_medium=Share&amp;utm_campaign=ShareTool" xr:uid="{D373AB0E-4BBD-4D43-8A8D-A82A26DBF250}"/>
    <hyperlink ref="E469" r:id="rId916" display="https://www.basketball-reference.com/teams/CLE/2024.html?utm_source=direct&amp;utm_medium=Share&amp;utm_campaign=ShareTool" xr:uid="{54D31DC4-3CE3-4472-A7A5-E63F40F1BFB0}"/>
    <hyperlink ref="B470" r:id="rId917" display="https://www.basketball-reference.com/players/t/thorjt01.html?utm_source=direct&amp;utm_medium=Share&amp;utm_campaign=ShareTool" xr:uid="{4552D6BE-12A2-43EF-971F-4BB23D0234DD}"/>
    <hyperlink ref="E470" r:id="rId918" display="https://www.basketball-reference.com/teams/CHO/2024.html?utm_source=direct&amp;utm_medium=Share&amp;utm_campaign=ShareTool" xr:uid="{3244FEF9-4E08-4FE0-8669-A377DBB9AA55}"/>
    <hyperlink ref="B471" r:id="rId919" display="https://www.basketball-reference.com/players/t/thybuma01.html?utm_source=direct&amp;utm_medium=Share&amp;utm_campaign=ShareTool" xr:uid="{F18AEFF2-A241-4ECD-B089-2F952AF94D2B}"/>
    <hyperlink ref="E471" r:id="rId920" display="https://www.basketball-reference.com/teams/POR/2024.html?utm_source=direct&amp;utm_medium=Share&amp;utm_campaign=ShareTool" xr:uid="{0C55F498-D857-416F-838B-493FB3463C9F}"/>
    <hyperlink ref="B472" r:id="rId921" display="https://www.basketball-reference.com/players/t/tillmxa01.html?utm_source=direct&amp;utm_medium=Share&amp;utm_campaign=ShareTool" xr:uid="{462A10A3-2141-46C9-843A-239B7A650250}"/>
    <hyperlink ref="E472" r:id="rId922" display="https://www.basketball-reference.com/teams/MEM/2024.html?utm_source=direct&amp;utm_medium=Share&amp;utm_campaign=ShareTool" xr:uid="{D52737A7-662D-4569-9F52-816A1129F154}"/>
    <hyperlink ref="B473" r:id="rId923" display="https://www.basketball-reference.com/players/t/toppija01.html?utm_source=direct&amp;utm_medium=Share&amp;utm_campaign=ShareTool" xr:uid="{87357E8B-E933-40C4-89BD-AB9D941D9703}"/>
    <hyperlink ref="E473" r:id="rId924" display="https://www.basketball-reference.com/teams/NYK/2024.html?utm_source=direct&amp;utm_medium=Share&amp;utm_campaign=ShareTool" xr:uid="{0B0DA2CA-D3AF-44B3-A3CA-F59414F36057}"/>
    <hyperlink ref="B474" r:id="rId925" display="https://www.basketball-reference.com/players/t/toppiob01.html?utm_source=direct&amp;utm_medium=Share&amp;utm_campaign=ShareTool" xr:uid="{09D19D36-17DC-4A58-980D-8BF4F806B0F7}"/>
    <hyperlink ref="E474" r:id="rId926" display="https://www.basketball-reference.com/teams/IND/2024.html?utm_source=direct&amp;utm_medium=Share&amp;utm_campaign=ShareTool" xr:uid="{706022BA-9795-4891-8A01-086314D3B79D}"/>
    <hyperlink ref="B475" r:id="rId927" display="https://www.basketball-reference.com/players/t/toscaju01.html?utm_source=direct&amp;utm_medium=Share&amp;utm_campaign=ShareTool" xr:uid="{8415D024-DFA6-4F30-A067-DD149B8B7591}"/>
    <hyperlink ref="E475" r:id="rId928" display="https://www.basketball-reference.com/teams/SAC/2024.html?utm_source=direct&amp;utm_medium=Share&amp;utm_campaign=ShareTool" xr:uid="{F4DB15A9-86B4-4DB9-9BA4-4335F2542780}"/>
    <hyperlink ref="B476" r:id="rId929" display="https://www.basketball-reference.com/players/t/townska01.html?utm_source=direct&amp;utm_medium=Share&amp;utm_campaign=ShareTool" xr:uid="{15572B6F-2032-4684-8413-A2D26CA7DE24}"/>
    <hyperlink ref="E476" r:id="rId930" display="https://www.basketball-reference.com/teams/MIN/2024.html?utm_source=direct&amp;utm_medium=Share&amp;utm_campaign=ShareTool" xr:uid="{B68BD9C0-D739-4B96-89F2-627C66537B96}"/>
    <hyperlink ref="B477" r:id="rId931" display="https://www.basketball-reference.com/players/t/trentga02.html?utm_source=direct&amp;utm_medium=Share&amp;utm_campaign=ShareTool" xr:uid="{CAD7AB30-DEE9-4CFB-BF22-BEAE0D451529}"/>
    <hyperlink ref="E477" r:id="rId932" display="https://www.basketball-reference.com/teams/TOR/2024.html?utm_source=direct&amp;utm_medium=Share&amp;utm_campaign=ShareTool" xr:uid="{E51DCE67-8038-45A7-BB1D-15A5F6A997C9}"/>
    <hyperlink ref="B478" r:id="rId933" display="https://www.basketball-reference.com/players/t/tshieos01.html?utm_source=direct&amp;utm_medium=Share&amp;utm_campaign=ShareTool" xr:uid="{49EA9897-A1F4-4841-9897-D5897305E6DA}"/>
    <hyperlink ref="E478" r:id="rId934" display="https://www.basketball-reference.com/teams/IND/2024.html?utm_source=direct&amp;utm_medium=Share&amp;utm_campaign=ShareTool" xr:uid="{97930822-4FA5-4991-A069-1C07B0AB25D7}"/>
    <hyperlink ref="B479" r:id="rId935" display="https://www.basketball-reference.com/players/t/tuckepj01.html?utm_source=direct&amp;utm_medium=Share&amp;utm_campaign=ShareTool" xr:uid="{C39485EB-2F00-4B44-AF56-3504E47F6203}"/>
    <hyperlink ref="B480" r:id="rId936" display="https://www.basketball-reference.com/players/t/turnemy01.html?utm_source=direct&amp;utm_medium=Share&amp;utm_campaign=ShareTool" xr:uid="{29B900F0-E7CF-4FC4-B8DE-E851A08BE2A5}"/>
    <hyperlink ref="E480" r:id="rId937" display="https://www.basketball-reference.com/teams/IND/2024.html?utm_source=direct&amp;utm_medium=Share&amp;utm_campaign=ShareTool" xr:uid="{507556F2-D4C4-4069-9E63-758191ED982A}"/>
    <hyperlink ref="B481" r:id="rId938" display="https://www.basketball-reference.com/players/t/tysonhu01.html?utm_source=direct&amp;utm_medium=Share&amp;utm_campaign=ShareTool" xr:uid="{B2DF4BE9-A039-4FDC-A633-B9E91947D0A7}"/>
    <hyperlink ref="E481" r:id="rId939" display="https://www.basketball-reference.com/teams/DEN/2024.html?utm_source=direct&amp;utm_medium=Share&amp;utm_campaign=ShareTool" xr:uid="{92ABCBCE-865E-4BDD-AB29-BE499FC61648}"/>
    <hyperlink ref="B482" r:id="rId940" display="https://www.basketball-reference.com/players/u/umudest01.html?utm_source=direct&amp;utm_medium=Share&amp;utm_campaign=ShareTool" xr:uid="{07CE7E28-6670-409B-BF67-A0932C4ED70C}"/>
    <hyperlink ref="E482" r:id="rId941" display="https://www.basketball-reference.com/teams/DET/2024.html?utm_source=direct&amp;utm_medium=Share&amp;utm_campaign=ShareTool" xr:uid="{174496C3-9424-42B1-8AE0-3822934D5F38}"/>
    <hyperlink ref="B483" r:id="rId942" display="https://www.basketball-reference.com/players/v/valanjo01.html?utm_source=direct&amp;utm_medium=Share&amp;utm_campaign=ShareTool" xr:uid="{09DB4718-BE06-4747-A903-1E6947A6FDE7}"/>
    <hyperlink ref="E483" r:id="rId943" display="https://www.basketball-reference.com/teams/NOP/2024.html?utm_source=direct&amp;utm_medium=Share&amp;utm_campaign=ShareTool" xr:uid="{ABD5FE10-539B-4FAB-8BA5-FD456681079D}"/>
    <hyperlink ref="B484" r:id="rId944" display="https://www.basketball-reference.com/players/v/vandeja01.html?utm_source=direct&amp;utm_medium=Share&amp;utm_campaign=ShareTool" xr:uid="{C33F778E-FF66-4395-8A8B-7DDFF5EEC8F3}"/>
    <hyperlink ref="E484" r:id="rId945" display="https://www.basketball-reference.com/teams/LAL/2024.html?utm_source=direct&amp;utm_medium=Share&amp;utm_campaign=ShareTool" xr:uid="{01E3426F-AFA1-4076-AC86-1844CCEE6EF8}"/>
    <hyperlink ref="B485" r:id="rId946" display="https://www.basketball-reference.com/players/v/vanvlfr01.html?utm_source=direct&amp;utm_medium=Share&amp;utm_campaign=ShareTool" xr:uid="{CB24C5FF-D8B2-40CA-AC09-27B5035C3BA8}"/>
    <hyperlink ref="E485" r:id="rId947" display="https://www.basketball-reference.com/teams/HOU/2024.html?utm_source=direct&amp;utm_medium=Share&amp;utm_campaign=ShareTool" xr:uid="{E76D9D89-7FF0-467D-886B-C3A6D0A6F12F}"/>
    <hyperlink ref="B486" r:id="rId948" display="https://www.basketball-reference.com/players/v/vassede01.html?utm_source=direct&amp;utm_medium=Share&amp;utm_campaign=ShareTool" xr:uid="{CF280BDD-4307-43BD-8140-697C7E2595F8}"/>
    <hyperlink ref="E486" r:id="rId949" display="https://www.basketball-reference.com/teams/SAS/2024.html?utm_source=direct&amp;utm_medium=Share&amp;utm_campaign=ShareTool" xr:uid="{38089C91-13A6-447C-BFF4-404AA301544A}"/>
    <hyperlink ref="B487" r:id="rId950" display="https://www.basketball-reference.com/players/v/vezenal01.html?utm_source=direct&amp;utm_medium=Share&amp;utm_campaign=ShareTool" xr:uid="{3A7E3B3E-725A-4F9B-89F0-037EC6CCFBD9}"/>
    <hyperlink ref="E487" r:id="rId951" display="https://www.basketball-reference.com/teams/SAC/2024.html?utm_source=direct&amp;utm_medium=Share&amp;utm_campaign=ShareTool" xr:uid="{11216C65-B8B6-4898-8D27-8F3B5EEAB7D6}"/>
    <hyperlink ref="B488" r:id="rId952" display="https://www.basketball-reference.com/players/v/vincega01.html?utm_source=direct&amp;utm_medium=Share&amp;utm_campaign=ShareTool" xr:uid="{32BF83BC-4D54-4386-8EF0-AD689BAC1F06}"/>
    <hyperlink ref="E488" r:id="rId953" display="https://www.basketball-reference.com/teams/LAL/2024.html?utm_source=direct&amp;utm_medium=Share&amp;utm_campaign=ShareTool" xr:uid="{EE8E655C-44B0-4131-81F3-AE9BD6505147}"/>
    <hyperlink ref="B489" r:id="rId954" display="https://www.basketball-reference.com/players/v/vucevni01.html?utm_source=direct&amp;utm_medium=Share&amp;utm_campaign=ShareTool" xr:uid="{8AED5F33-26DB-4C96-A976-386EAFDEC135}"/>
    <hyperlink ref="E489" r:id="rId955" display="https://www.basketball-reference.com/teams/CHI/2024.html?utm_source=direct&amp;utm_medium=Share&amp;utm_campaign=ShareTool" xr:uid="{553DC21F-1EF1-4888-8033-02DA8D46DD1E}"/>
    <hyperlink ref="B490" r:id="rId956" display="https://www.basketball-reference.com/players/w/wadede01.html?utm_source=direct&amp;utm_medium=Share&amp;utm_campaign=ShareTool" xr:uid="{F6C5E6F0-880D-441C-942D-0D5F20665511}"/>
    <hyperlink ref="E490" r:id="rId957" display="https://www.basketball-reference.com/teams/CLE/2024.html?utm_source=direct&amp;utm_medium=Share&amp;utm_campaign=ShareTool" xr:uid="{BF31F930-FE15-4D57-9EB3-F96474369DDE}"/>
    <hyperlink ref="B491" r:id="rId958" display="https://www.basketball-reference.com/players/w/wagnefr01.html?utm_source=direct&amp;utm_medium=Share&amp;utm_campaign=ShareTool" xr:uid="{6DE322C6-9E58-400A-B775-54E595C5B0E6}"/>
    <hyperlink ref="E491" r:id="rId959" display="https://www.basketball-reference.com/teams/ORL/2024.html?utm_source=direct&amp;utm_medium=Share&amp;utm_campaign=ShareTool" xr:uid="{1041F82D-384B-439D-BA59-1866D39AB886}"/>
    <hyperlink ref="B492" r:id="rId960" display="https://www.basketball-reference.com/players/w/wagnemo01.html?utm_source=direct&amp;utm_medium=Share&amp;utm_campaign=ShareTool" xr:uid="{731692AD-203F-4237-9176-A6DABB947D89}"/>
    <hyperlink ref="E492" r:id="rId961" display="https://www.basketball-reference.com/teams/ORL/2024.html?utm_source=direct&amp;utm_medium=Share&amp;utm_campaign=ShareTool" xr:uid="{35F8AA96-5857-4209-8D0F-70A660AF3EBF}"/>
    <hyperlink ref="B493" r:id="rId962" display="https://www.basketball-reference.com/players/w/wainris01.html?utm_source=direct&amp;utm_medium=Share&amp;utm_campaign=ShareTool" xr:uid="{C917BFE6-34B1-482B-89CA-3A7B7C110A97}"/>
    <hyperlink ref="E493" r:id="rId963" display="https://www.basketball-reference.com/teams/POR/2024.html?utm_source=direct&amp;utm_medium=Share&amp;utm_campaign=ShareTool" xr:uid="{21BB5C39-317D-4B54-9B1F-8CB37C472908}"/>
    <hyperlink ref="B494" r:id="rId964" display="https://www.basketball-reference.com/players/w/walkeja01.html?utm_source=direct&amp;utm_medium=Share&amp;utm_campaign=ShareTool" xr:uid="{C9D9D5EA-7791-43E4-9BA9-62E7791DD089}"/>
    <hyperlink ref="E494" r:id="rId965" display="https://www.basketball-reference.com/teams/POR/2024.html?utm_source=direct&amp;utm_medium=Share&amp;utm_campaign=ShareTool" xr:uid="{335F56EF-28F1-4B10-ABA1-A6D64A13BEEB}"/>
    <hyperlink ref="B495" r:id="rId966" display="https://www.basketball-reference.com/players/w/walkeja02.html?utm_source=direct&amp;utm_medium=Share&amp;utm_campaign=ShareTool" xr:uid="{A90ACC2F-87F5-466D-A42A-C7141235488B}"/>
    <hyperlink ref="E495" r:id="rId967" display="https://www.basketball-reference.com/teams/IND/2024.html?utm_source=direct&amp;utm_medium=Share&amp;utm_campaign=ShareTool" xr:uid="{B20CAA10-3795-4DF1-9059-E297604EF983}"/>
    <hyperlink ref="B496" r:id="rId968" display="https://www.basketball-reference.com/players/w/walkelo01.html?utm_source=direct&amp;utm_medium=Share&amp;utm_campaign=ShareTool" xr:uid="{BBB7EBAE-9975-4908-8B98-9D8FC7B76A12}"/>
    <hyperlink ref="E496" r:id="rId969" display="https://www.basketball-reference.com/teams/BRK/2024.html?utm_source=direct&amp;utm_medium=Share&amp;utm_campaign=ShareTool" xr:uid="{93659EC7-FD0D-4DE8-9784-90D8FE659EDD}"/>
    <hyperlink ref="B497" r:id="rId970" display="https://www.basketball-reference.com/players/w/wallaca01.html?utm_source=direct&amp;utm_medium=Share&amp;utm_campaign=ShareTool" xr:uid="{02CCABF2-7D2F-4BD1-B24D-CEA2C79E13F3}"/>
    <hyperlink ref="E497" r:id="rId971" display="https://www.basketball-reference.com/teams/OKC/2024.html?utm_source=direct&amp;utm_medium=Share&amp;utm_campaign=ShareTool" xr:uid="{8FD0E77E-496E-4790-B620-3965AACEDCC7}"/>
    <hyperlink ref="B498" r:id="rId972" display="https://www.basketball-reference.com/players/w/walshjo01.html?utm_source=direct&amp;utm_medium=Share&amp;utm_campaign=ShareTool" xr:uid="{D926B14B-3EF3-4CB3-BEA0-E779E860A512}"/>
    <hyperlink ref="E498" r:id="rId973" display="https://www.basketball-reference.com/teams/BOS/2024.html?utm_source=direct&amp;utm_medium=Share&amp;utm_campaign=ShareTool" xr:uid="{9D23D9AB-FA20-468D-81C6-5F7328931E64}"/>
    <hyperlink ref="B499" r:id="rId974" display="https://www.basketball-reference.com/players/w/washipj01.html?utm_source=direct&amp;utm_medium=Share&amp;utm_campaign=ShareTool" xr:uid="{5DF504E8-F932-40B8-AC9F-FD0330DAB013}"/>
    <hyperlink ref="E499" r:id="rId975" display="https://www.basketball-reference.com/teams/CHO/2024.html?utm_source=direct&amp;utm_medium=Share&amp;utm_campaign=ShareTool" xr:uid="{2D564B3A-7526-4987-941F-472FC03A077E}"/>
    <hyperlink ref="B500" r:id="rId976" display="https://www.basketball-reference.com/players/w/washity02.html?utm_source=direct&amp;utm_medium=Share&amp;utm_campaign=ShareTool" xr:uid="{A35AAE2A-2721-4BB4-A1EC-D641E1E86737}"/>
    <hyperlink ref="E500" r:id="rId977" display="https://www.basketball-reference.com/teams/MIL/2024.html?utm_source=direct&amp;utm_medium=Share&amp;utm_campaign=ShareTool" xr:uid="{7D3CF3BA-EA9C-421E-AF23-68E44DD38105}"/>
    <hyperlink ref="B501" r:id="rId978" display="https://www.basketball-reference.com/players/w/watanyu01.html?utm_source=direct&amp;utm_medium=Share&amp;utm_campaign=ShareTool" xr:uid="{453ED9C0-82C8-4ABB-8E19-9A627882172B}"/>
    <hyperlink ref="E501" r:id="rId979" display="https://www.basketball-reference.com/teams/PHO/2024.html?utm_source=direct&amp;utm_medium=Share&amp;utm_campaign=ShareTool" xr:uid="{DF50865B-8C85-419C-BD4A-B4CAA52C3A72}"/>
    <hyperlink ref="B502" r:id="rId980" display="https://www.basketball-reference.com/players/w/waterli01.html?utm_source=direct&amp;utm_medium=Share&amp;utm_campaign=ShareTool" xr:uid="{DA43CEA0-EDA0-491A-A86B-7CC6786F1270}"/>
    <hyperlink ref="E502" r:id="rId981" display="https://www.basketball-reference.com/teams/OKC/2024.html?utm_source=direct&amp;utm_medium=Share&amp;utm_campaign=ShareTool" xr:uid="{C9544FB9-9D88-4122-AA56-1F11FD1DDDA2}"/>
    <hyperlink ref="B503" r:id="rId982" display="https://www.basketball-reference.com/players/w/watfotr01.html?utm_source=direct&amp;utm_medium=Share&amp;utm_campaign=ShareTool" xr:uid="{B4B7A326-8FA7-48CA-952E-10ACF9B1F727}"/>
    <hyperlink ref="E503" r:id="rId983" display="https://www.basketball-reference.com/teams/BRK/2024.html?utm_source=direct&amp;utm_medium=Share&amp;utm_campaign=ShareTool" xr:uid="{4B8CC890-758A-4965-BC89-1BA37B5250CB}"/>
    <hyperlink ref="B504" r:id="rId984" display="https://www.basketball-reference.com/players/w/watsope01.html?utm_source=direct&amp;utm_medium=Share&amp;utm_campaign=ShareTool" xr:uid="{363D8EC3-FF1D-4230-97A0-04E15D152F23}"/>
    <hyperlink ref="E504" r:id="rId985" display="https://www.basketball-reference.com/teams/DEN/2024.html?utm_source=direct&amp;utm_medium=Share&amp;utm_campaign=ShareTool" xr:uid="{343FBC60-D384-4251-8EB7-78C80AD3BF25}"/>
    <hyperlink ref="B505" r:id="rId986" display="https://www.basketball-reference.com/players/w/wembavi01.html?utm_source=direct&amp;utm_medium=Share&amp;utm_campaign=ShareTool" xr:uid="{0BEAB069-6C61-4C01-AA69-081E7A900C54}"/>
    <hyperlink ref="E505" r:id="rId987" display="https://www.basketball-reference.com/teams/SAS/2024.html?utm_source=direct&amp;utm_medium=Share&amp;utm_campaign=ShareTool" xr:uid="{FF0B597B-1360-4C78-8BE4-B25DED50D034}"/>
    <hyperlink ref="B506" r:id="rId988" display="https://www.basketball-reference.com/players/w/weslebl01.html?utm_source=direct&amp;utm_medium=Share&amp;utm_campaign=ShareTool" xr:uid="{9159B04C-7DE0-4219-BB81-2D7DCBA9C967}"/>
    <hyperlink ref="E506" r:id="rId989" display="https://www.basketball-reference.com/teams/SAS/2024.html?utm_source=direct&amp;utm_medium=Share&amp;utm_campaign=ShareTool" xr:uid="{B35711B1-42F6-4C57-8C7F-448322734145}"/>
    <hyperlink ref="B507" r:id="rId990" display="https://www.basketball-reference.com/players/w/westbru01.html?utm_source=direct&amp;utm_medium=Share&amp;utm_campaign=ShareTool" xr:uid="{956012BD-D00B-4991-B6F7-6F2330BDB340}"/>
    <hyperlink ref="E507" r:id="rId991" display="https://www.basketball-reference.com/teams/LAC/2024.html?utm_source=direct&amp;utm_medium=Share&amp;utm_campaign=ShareTool" xr:uid="{4D04C29E-1423-4CFD-8F0E-E63343AD963C}"/>
    <hyperlink ref="B508" r:id="rId992" display="https://www.basketball-reference.com/players/w/whiteco01.html?utm_source=direct&amp;utm_medium=Share&amp;utm_campaign=ShareTool" xr:uid="{19D1933E-D129-42AF-9C7C-209B431C6DE3}"/>
    <hyperlink ref="E508" r:id="rId993" display="https://www.basketball-reference.com/teams/CHI/2024.html?utm_source=direct&amp;utm_medium=Share&amp;utm_campaign=ShareTool" xr:uid="{1A4C27FB-7766-49A5-A501-E829DBB95690}"/>
    <hyperlink ref="B509" r:id="rId994" display="https://www.basketball-reference.com/players/w/whitede01.html?utm_source=direct&amp;utm_medium=Share&amp;utm_campaign=ShareTool" xr:uid="{FA75ABA7-2A47-451E-B5D4-2D252FDF39F3}"/>
    <hyperlink ref="E509" r:id="rId995" display="https://www.basketball-reference.com/teams/BOS/2024.html?utm_source=direct&amp;utm_medium=Share&amp;utm_campaign=ShareTool" xr:uid="{30EA8F74-31A8-4EDD-A26C-30C5FA726ABF}"/>
    <hyperlink ref="B510" r:id="rId996" display="https://www.basketball-reference.com/players/w/whitmca01.html?utm_source=direct&amp;utm_medium=Share&amp;utm_campaign=ShareTool" xr:uid="{6987C882-8514-411D-BCAF-550B91C6957D}"/>
    <hyperlink ref="E510" r:id="rId997" display="https://www.basketball-reference.com/teams/HOU/2024.html?utm_source=direct&amp;utm_medium=Share&amp;utm_campaign=ShareTool" xr:uid="{60B8729E-5DD2-4879-A705-7EE6B0A590A4}"/>
    <hyperlink ref="B511" r:id="rId998" display="https://www.basketball-reference.com/players/w/wiggiaa01.html?utm_source=direct&amp;utm_medium=Share&amp;utm_campaign=ShareTool" xr:uid="{0CD43BCE-1DDB-4741-A780-CC0CA55A1298}"/>
    <hyperlink ref="E511" r:id="rId999" display="https://www.basketball-reference.com/teams/OKC/2024.html?utm_source=direct&amp;utm_medium=Share&amp;utm_campaign=ShareTool" xr:uid="{99937BD7-23F5-4B1A-BA2B-5736F6942E50}"/>
    <hyperlink ref="B512" r:id="rId1000" display="https://www.basketball-reference.com/players/w/wiggian01.html?utm_source=direct&amp;utm_medium=Share&amp;utm_campaign=ShareTool" xr:uid="{7C80F248-EE46-42FA-AC2E-DF68BBC71177}"/>
    <hyperlink ref="E512" r:id="rId1001" display="https://www.basketball-reference.com/teams/GSW/2024.html?utm_source=direct&amp;utm_medium=Share&amp;utm_campaign=ShareTool" xr:uid="{12A15A01-774B-425E-A898-17755FC9E1FF}"/>
    <hyperlink ref="B513" r:id="rId1002" display="https://www.basketball-reference.com/players/w/wiggili01.html?utm_source=direct&amp;utm_medium=Share&amp;utm_campaign=ShareTool" xr:uid="{7C726586-472A-4E93-A116-0927DEC9F29E}"/>
    <hyperlink ref="E513" r:id="rId1003" display="https://www.basketball-reference.com/teams/MIL/2024.html?utm_source=direct&amp;utm_medium=Share&amp;utm_campaign=ShareTool" xr:uid="{E85FA533-A5E0-4DF6-938F-9EDA07F1E12D}"/>
    <hyperlink ref="B514" r:id="rId1004" display="https://www.basketball-reference.com/players/w/willibr03.html?utm_source=direct&amp;utm_medium=Share&amp;utm_campaign=ShareTool" xr:uid="{04803878-7BBF-4528-ABC2-F3EFF7116956}"/>
    <hyperlink ref="E514" r:id="rId1005" display="https://www.basketball-reference.com/teams/DAL/2024.html?utm_source=direct&amp;utm_medium=Share&amp;utm_campaign=ShareTool" xr:uid="{226DD754-2C9B-46D4-B459-87EF56B9518E}"/>
    <hyperlink ref="B515" r:id="rId1006" display="https://www.basketball-reference.com/players/w/willigr01.html?utm_source=direct&amp;utm_medium=Share&amp;utm_campaign=ShareTool" xr:uid="{37D16162-C9C9-40AB-973A-407191999705}"/>
    <hyperlink ref="E515" r:id="rId1007" display="https://www.basketball-reference.com/teams/DAL/2024.html?utm_source=direct&amp;utm_medium=Share&amp;utm_campaign=ShareTool" xr:uid="{9B2BFBB8-6888-4E03-B921-B355598E3498}"/>
    <hyperlink ref="B516" r:id="rId1008" display="https://www.basketball-reference.com/players/w/willija06.html?utm_source=direct&amp;utm_medium=Share&amp;utm_campaign=ShareTool" xr:uid="{B8B172C6-F788-40FE-BD64-4E7C39D0325A}"/>
    <hyperlink ref="E516" r:id="rId1009" display="https://www.basketball-reference.com/teams/OKC/2024.html?utm_source=direct&amp;utm_medium=Share&amp;utm_campaign=ShareTool" xr:uid="{2D5885D1-83D4-499D-A5D0-3AA83F910F40}"/>
    <hyperlink ref="B517" r:id="rId1010" display="https://www.basketball-reference.com/players/w/willija07.html?utm_source=direct&amp;utm_medium=Share&amp;utm_campaign=ShareTool" xr:uid="{2105AB50-1144-4229-91D8-A5670551AEC3}"/>
    <hyperlink ref="E517" r:id="rId1011" display="https://www.basketball-reference.com/teams/OKC/2024.html?utm_source=direct&amp;utm_medium=Share&amp;utm_campaign=ShareTool" xr:uid="{93B1A7F9-2E2F-4A87-AC68-82EF7F4E5FEC}"/>
    <hyperlink ref="B518" r:id="rId1012" display="https://www.basketball-reference.com/players/w/willije02.html?utm_source=direct&amp;utm_medium=Share&amp;utm_campaign=ShareTool" xr:uid="{96D04767-34E9-4E69-9FE9-310D63B9C7DC}"/>
    <hyperlink ref="E518" r:id="rId1013" display="https://www.basketball-reference.com/teams/HOU/2024.html?utm_source=direct&amp;utm_medium=Share&amp;utm_campaign=ShareTool" xr:uid="{22C2A6D9-62CC-4B11-90A5-19D0DE9DB2D1}"/>
    <hyperlink ref="B519" r:id="rId1014" display="https://www.basketball-reference.com/players/w/willike04.html?utm_source=direct&amp;utm_medium=Share&amp;utm_campaign=ShareTool" xr:uid="{1FBDB5B1-D8BD-4434-8698-C6198A3E84D6}"/>
    <hyperlink ref="E519" r:id="rId1015" display="https://www.basketball-reference.com/teams/OKC/2024.html?utm_source=direct&amp;utm_medium=Share&amp;utm_campaign=ShareTool" xr:uid="{8F7B6FC9-2401-494C-8F8C-301F856B8D9B}"/>
    <hyperlink ref="B520" r:id="rId1016" display="https://www.basketball-reference.com/players/w/willima07.html?utm_source=direct&amp;utm_medium=Share&amp;utm_campaign=ShareTool" xr:uid="{432D3F78-67F0-45B7-9849-9C00058089F2}"/>
    <hyperlink ref="E520" r:id="rId1017" display="https://www.basketball-reference.com/teams/CHO/2024.html?utm_source=direct&amp;utm_medium=Share&amp;utm_campaign=ShareTool" xr:uid="{C951C75F-40B7-41F4-A054-C43B7B1E848F}"/>
    <hyperlink ref="B521" r:id="rId1018" display="https://www.basketball-reference.com/players/w/willipa01.html?utm_source=direct&amp;utm_medium=Share&amp;utm_campaign=ShareTool" xr:uid="{438068F3-240C-40EE-81DA-0D3071384CB0}"/>
    <hyperlink ref="E521" r:id="rId1019" display="https://www.basketball-reference.com/teams/CHI/2024.html?utm_source=direct&amp;utm_medium=Share&amp;utm_campaign=ShareTool" xr:uid="{8969B310-3B86-422B-B55C-C1A97C445F3C}"/>
    <hyperlink ref="B522" r:id="rId1020" display="https://www.basketball-reference.com/players/w/williro04.html?utm_source=direct&amp;utm_medium=Share&amp;utm_campaign=ShareTool" xr:uid="{B3050A93-2A5E-4D83-9FCB-D331C89BE1B2}"/>
    <hyperlink ref="E522" r:id="rId1021" display="https://www.basketball-reference.com/teams/POR/2024.html?utm_source=direct&amp;utm_medium=Share&amp;utm_campaign=ShareTool" xr:uid="{B037BE67-758C-48C9-A57D-D86E9284CE60}"/>
    <hyperlink ref="B523" r:id="rId1022" display="https://www.basketball-reference.com/players/w/willivi01.html?utm_source=direct&amp;utm_medium=Share&amp;utm_campaign=ShareTool" xr:uid="{8B634CAA-17E8-45E3-9280-69576EA31804}"/>
    <hyperlink ref="E523" r:id="rId1023" display="https://www.basketball-reference.com/teams/MEM/2024.html?utm_source=direct&amp;utm_medium=Share&amp;utm_campaign=ShareTool" xr:uid="{76BD2B77-9BA9-4473-8E93-D995EBC63EDC}"/>
    <hyperlink ref="B524" r:id="rId1024" display="https://www.basketball-reference.com/players/w/willizi02.html?utm_source=direct&amp;utm_medium=Share&amp;utm_campaign=ShareTool" xr:uid="{18527AF7-4199-4A59-A340-C1237AD9B9E1}"/>
    <hyperlink ref="E524" r:id="rId1025" display="https://www.basketball-reference.com/teams/MEM/2024.html?utm_source=direct&amp;utm_medium=Share&amp;utm_campaign=ShareTool" xr:uid="{2684D06D-2DAA-4113-A802-22C333404D72}"/>
    <hyperlink ref="B525" r:id="rId1026" display="https://www.basketball-reference.com/players/w/willizi01.html?utm_source=direct&amp;utm_medium=Share&amp;utm_campaign=ShareTool" xr:uid="{A8F95386-C245-4D1A-BDAC-15DE9CAE439D}"/>
    <hyperlink ref="E525" r:id="rId1027" display="https://www.basketball-reference.com/teams/NOP/2024.html?utm_source=direct&amp;utm_medium=Share&amp;utm_campaign=ShareTool" xr:uid="{2798C9D7-BFF1-48FD-A997-0E2C824524E3}"/>
    <hyperlink ref="B526" r:id="rId1028" display="https://www.basketball-reference.com/players/w/wilsoja03.html?utm_source=direct&amp;utm_medium=Share&amp;utm_campaign=ShareTool" xr:uid="{85317903-B0A9-4BF1-8271-3E17282A0FD8}"/>
    <hyperlink ref="E526" r:id="rId1029" display="https://www.basketball-reference.com/teams/BRK/2024.html?utm_source=direct&amp;utm_medium=Share&amp;utm_campaign=ShareTool" xr:uid="{BE35472E-9484-40AB-A727-F3E22A43B33D}"/>
    <hyperlink ref="B527" r:id="rId1030" display="https://www.basketball-reference.com/players/w/windldy01.html?utm_source=direct&amp;utm_medium=Share&amp;utm_campaign=ShareTool" xr:uid="{BC3EFE31-0155-4486-8391-A984E34E9309}"/>
    <hyperlink ref="B528" r:id="rId1031" display="https://www.basketball-reference.com/players/w/wisemja01.html?utm_source=direct&amp;utm_medium=Share&amp;utm_campaign=ShareTool" xr:uid="{9CE504ED-D4D1-4F0C-92A1-5DB3D863F41E}"/>
    <hyperlink ref="E528" r:id="rId1032" display="https://www.basketball-reference.com/teams/DET/2024.html?utm_source=direct&amp;utm_medium=Share&amp;utm_campaign=ShareTool" xr:uid="{5DE27EC5-CC3F-478C-8DAE-E70BB4423FFB}"/>
    <hyperlink ref="B529" r:id="rId1033" display="https://www.basketball-reference.com/players/w/woodch01.html?utm_source=direct&amp;utm_medium=Share&amp;utm_campaign=ShareTool" xr:uid="{9FE81BF6-F737-4EF1-AB19-A31B3FD356D3}"/>
    <hyperlink ref="E529" r:id="rId1034" display="https://www.basketball-reference.com/teams/LAL/2024.html?utm_source=direct&amp;utm_medium=Share&amp;utm_campaign=ShareTool" xr:uid="{08CE3C60-E17A-4F83-BD84-1A785B472E45}"/>
    <hyperlink ref="B530" r:id="rId1035" display="https://www.basketball-reference.com/players/w/wrighde01.html?utm_source=direct&amp;utm_medium=Share&amp;utm_campaign=ShareTool" xr:uid="{A061BE87-82FF-4159-9487-E892E4FA42BF}"/>
    <hyperlink ref="E530" r:id="rId1036" display="https://www.basketball-reference.com/teams/WAS/2024.html?utm_source=direct&amp;utm_medium=Share&amp;utm_campaign=ShareTool" xr:uid="{613F20EF-848B-42D4-A23C-E1A96E67389B}"/>
    <hyperlink ref="B531" r:id="rId1037" display="https://www.basketball-reference.com/players/y/youngth01.html?utm_source=direct&amp;utm_medium=Share&amp;utm_campaign=ShareTool" xr:uid="{E3FB7291-28DA-4D71-AD95-C88259568838}"/>
    <hyperlink ref="E531" r:id="rId1038" display="https://www.basketball-reference.com/teams/TOR/2024.html?utm_source=direct&amp;utm_medium=Share&amp;utm_campaign=ShareTool" xr:uid="{F35F1607-7742-4ED2-891E-40844040D753}"/>
    <hyperlink ref="B532" r:id="rId1039" display="https://www.basketball-reference.com/players/y/youngtr01.html?utm_source=direct&amp;utm_medium=Share&amp;utm_campaign=ShareTool" xr:uid="{BD1D13CB-56B5-4E3E-A33E-5374478932D6}"/>
    <hyperlink ref="E532" r:id="rId1040" display="https://www.basketball-reference.com/teams/ATL/2024.html?utm_source=direct&amp;utm_medium=Share&amp;utm_campaign=ShareTool" xr:uid="{4D231136-C2D5-492E-AC83-7EA3CCFADD2A}"/>
    <hyperlink ref="B533" r:id="rId1041" display="https://www.basketball-reference.com/players/y/yurtsom01.html?utm_source=direct&amp;utm_medium=Share&amp;utm_campaign=ShareTool" xr:uid="{E8818A7B-2F7C-49B3-9B4D-CD15180A2820}"/>
    <hyperlink ref="E533" r:id="rId1042" display="https://www.basketball-reference.com/teams/UTA/2024.html?utm_source=direct&amp;utm_medium=Share&amp;utm_campaign=ShareTool" xr:uid="{476CC548-FD1A-4619-9EF3-8430A0B2D7B1}"/>
    <hyperlink ref="B534" r:id="rId1043" display="https://www.basketball-reference.com/players/z/zelleco01.html?utm_source=direct&amp;utm_medium=Share&amp;utm_campaign=ShareTool" xr:uid="{AD87CA86-A836-41BB-8DA0-8D4C168204A5}"/>
    <hyperlink ref="E534" r:id="rId1044" display="https://www.basketball-reference.com/teams/NOP/2024.html?utm_source=direct&amp;utm_medium=Share&amp;utm_campaign=ShareTool" xr:uid="{63C9F4C0-0637-4556-8F34-EB0733773538}"/>
    <hyperlink ref="B535" r:id="rId1045" display="https://www.basketball-reference.com/players/z/zubaciv01.html?utm_source=direct&amp;utm_medium=Share&amp;utm_campaign=ShareTool" xr:uid="{6356182E-4A6A-4023-8BF8-20EE39363219}"/>
    <hyperlink ref="E535" r:id="rId1046" display="https://www.basketball-reference.com/teams/LAC/2024.html?utm_source=direct&amp;utm_medium=Share&amp;utm_campaign=ShareTool" xr:uid="{459C5C87-BCCC-460F-ABC2-5D91D1FC68B0}"/>
  </hyperlinks>
  <pageMargins left="0.7" right="0.7" top="0.75" bottom="0.75" header="0.3" footer="0.3"/>
  <pageSetup orientation="portrait" r:id="rId104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000"/>
  <sheetViews>
    <sheetView topLeftCell="A34" zoomScaleNormal="100" workbookViewId="0">
      <selection activeCell="L21" sqref="L21"/>
    </sheetView>
  </sheetViews>
  <sheetFormatPr defaultColWidth="12.5703125" defaultRowHeight="15" customHeight="1" x14ac:dyDescent="0.2"/>
  <cols>
    <col min="1" max="1" width="20.5703125" customWidth="1"/>
    <col min="2" max="6" width="12.5703125" customWidth="1"/>
    <col min="8" max="8" width="18.7109375" customWidth="1"/>
  </cols>
  <sheetData>
    <row r="1" spans="1:13" ht="15.75" customHeight="1" x14ac:dyDescent="0.2"/>
    <row r="2" spans="1:13" ht="15.75" customHeight="1" x14ac:dyDescent="0.4">
      <c r="A2" s="12" t="str">
        <f>Results!E2</f>
        <v>Denver Nuggets</v>
      </c>
      <c r="B2" s="12"/>
      <c r="C2" s="12"/>
      <c r="D2" s="12"/>
      <c r="E2" s="12"/>
      <c r="F2" s="12"/>
      <c r="G2" s="12"/>
      <c r="H2" s="12"/>
      <c r="I2" s="12"/>
      <c r="J2" s="12"/>
      <c r="K2" s="5"/>
    </row>
    <row r="3" spans="1:13" ht="15.75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3" ht="15.75" customHeight="1" x14ac:dyDescent="0.2">
      <c r="A4" s="4" t="s">
        <v>57</v>
      </c>
      <c r="B4" s="1" t="s">
        <v>63</v>
      </c>
      <c r="C4" s="4" t="s">
        <v>623</v>
      </c>
      <c r="D4" s="4" t="s">
        <v>624</v>
      </c>
      <c r="G4" s="4" t="s">
        <v>625</v>
      </c>
      <c r="H4" s="4" t="s">
        <v>57</v>
      </c>
      <c r="I4" s="4" t="s">
        <v>63</v>
      </c>
      <c r="J4" s="4" t="s">
        <v>624</v>
      </c>
    </row>
    <row r="5" spans="1:13" ht="15.75" customHeight="1" x14ac:dyDescent="0.2">
      <c r="A5" s="1" t="str" cm="1">
        <f t="array" aca="1" ref="A5" ca="1">IFERROR(INDEX(player_ratings.csv!$B$2:$B$1002,SMALL(IF(player_ratings.csv!$E$2:$E$1002=_xlfn.XLOOKUP(Results!$E$2,teams,team_id),ROW(player_ratings.csv!$E$2:$E$1002)-ROW(player_ratings.csv!$E$2)+1),ROWS(player_ratings.csv!$E$2:E2))),"")</f>
        <v>Christian Braun</v>
      </c>
      <c r="B5" s="2">
        <f ca="1">IFERROR(_xlfn.XLOOKUP(A5,player_ratings.csv!$B$2:$B$1002,player_ratings.csv!$H$2:$H$1002),"")</f>
        <v>18.8</v>
      </c>
      <c r="C5" s="1">
        <f ca="1">COUNTIF(B5:B30,"&gt;=0")</f>
        <v>16</v>
      </c>
      <c r="D5" s="1" t="str">
        <f ca="1">IFERROR(_xlfn.XLOOKUP(A5,player_ratings.csv!$B$2:$B$1002,player_ratings.csv!$C$2:$C$1002),"")</f>
        <v>SG</v>
      </c>
      <c r="G5" s="1" cm="1">
        <f t="array" aca="1" ref="G5:G20" ca="1">_xlfn.SEQUENCE(C5)</f>
        <v>1</v>
      </c>
      <c r="H5" s="21" t="str" cm="1">
        <f t="array" aca="1" ref="H5:I20" ca="1">_xlfn._xlws.SORT(A5:OFFSET(A5,$C$5-1,1),{2},-1)</f>
        <v>Nikola Jokić</v>
      </c>
      <c r="I5" s="2">
        <f ca="1"/>
        <v>33.700000000000003</v>
      </c>
      <c r="J5" s="1" t="str">
        <f ca="1">IFERROR(_xlfn.XLOOKUP(H5,player_ratings.csv!$B$2:$B$1002,player_ratings.csv!$C$2:$C$1002),"")</f>
        <v>C</v>
      </c>
      <c r="K5" s="6"/>
    </row>
    <row r="6" spans="1:13" ht="15.75" customHeight="1" x14ac:dyDescent="0.2">
      <c r="A6" s="1" t="str" cm="1">
        <f t="array" aca="1" ref="A6" ca="1">IFERROR(INDEX(player_ratings.csv!$B$2:$B$1002,SMALL(IF(player_ratings.csv!$E$2:$E$1002=_xlfn.XLOOKUP(Results!$E$2,teams,team_id),ROW(player_ratings.csv!$E$2:$E$1002)-ROW(player_ratings.csv!$E$2)+1),ROWS(player_ratings.csv!$E$2:E3))),"")</f>
        <v>Kentavious Caldwell-Pope</v>
      </c>
      <c r="B6" s="2">
        <f ca="1">IFERROR(_xlfn.XLOOKUP(A6,player_ratings.csv!$B$2:$B$1002,player_ratings.csv!$H$2:$H$1002),"")</f>
        <v>32.4</v>
      </c>
      <c r="D6" s="1" t="str">
        <f ca="1">IFERROR(_xlfn.XLOOKUP(A6,player_ratings.csv!$B$2:$B$1002,player_ratings.csv!$C$2:$C$1002),"")</f>
        <v>SG</v>
      </c>
      <c r="G6" s="1">
        <f ca="1"/>
        <v>2</v>
      </c>
      <c r="H6" s="1" t="str">
        <f ca="1"/>
        <v>Kentavious Caldwell-Pope</v>
      </c>
      <c r="I6" s="2">
        <f ca="1"/>
        <v>32.4</v>
      </c>
      <c r="J6" s="1" t="str">
        <f ca="1">IFERROR(_xlfn.XLOOKUP(H6,player_ratings.csv!$B$2:$B$1002,player_ratings.csv!$C$2:$C$1002),"")</f>
        <v>SG</v>
      </c>
    </row>
    <row r="7" spans="1:13" ht="15.75" customHeight="1" x14ac:dyDescent="0.2">
      <c r="A7" s="1" t="str" cm="1">
        <f t="array" aca="1" ref="A7" ca="1">IFERROR(INDEX(player_ratings.csv!$B$2:$B$1002,SMALL(IF(player_ratings.csv!$E$2:$E$1002=_xlfn.XLOOKUP(Results!$E$2,teams,team_id),ROW(player_ratings.csv!$E$2:$E$1002)-ROW(player_ratings.csv!$E$2)+1),ROWS(player_ratings.csv!$E$2:E4))),"")</f>
        <v>Collin Gillespie</v>
      </c>
      <c r="B7" s="2">
        <f ca="1">IFERROR(_xlfn.XLOOKUP(A7,player_ratings.csv!$B$2:$B$1002,player_ratings.csv!$H$2:$H$1002),"")</f>
        <v>6.9</v>
      </c>
      <c r="D7" s="1" t="str">
        <f ca="1">IFERROR(_xlfn.XLOOKUP(A7,player_ratings.csv!$B$2:$B$1002,player_ratings.csv!$C$2:$C$1002),"")</f>
        <v>PG</v>
      </c>
      <c r="G7" s="1">
        <f ca="1"/>
        <v>3</v>
      </c>
      <c r="H7" s="1" t="str">
        <f ca="1"/>
        <v>Aaron Gordon</v>
      </c>
      <c r="I7" s="2">
        <f ca="1"/>
        <v>32</v>
      </c>
      <c r="J7" s="1" t="str">
        <f ca="1">IFERROR(_xlfn.XLOOKUP(H7,player_ratings.csv!$B$2:$B$1002,player_ratings.csv!$C$2:$C$1002),"")</f>
        <v>PF</v>
      </c>
    </row>
    <row r="8" spans="1:13" ht="15.75" customHeight="1" x14ac:dyDescent="0.2">
      <c r="A8" s="1" t="str" cm="1">
        <f t="array" aca="1" ref="A8" ca="1">IFERROR(INDEX(player_ratings.csv!$B$2:$B$1002,SMALL(IF(player_ratings.csv!$E$2:$E$1002=_xlfn.XLOOKUP(Results!$E$2,teams,team_id),ROW(player_ratings.csv!$E$2:$E$1002)-ROW(player_ratings.csv!$E$2)+1),ROWS(player_ratings.csv!$E$2:E5))),"")</f>
        <v>Aaron Gordon</v>
      </c>
      <c r="B8" s="2">
        <f ca="1">IFERROR(_xlfn.XLOOKUP(A8,player_ratings.csv!$B$2:$B$1002,player_ratings.csv!$H$2:$H$1002),"")</f>
        <v>32</v>
      </c>
      <c r="D8" s="1" t="str">
        <f ca="1">IFERROR(_xlfn.XLOOKUP(A8,player_ratings.csv!$B$2:$B$1002,player_ratings.csv!$C$2:$C$1002),"")</f>
        <v>PF</v>
      </c>
      <c r="G8" s="1">
        <f ca="1"/>
        <v>4</v>
      </c>
      <c r="H8" s="1" t="str">
        <f ca="1"/>
        <v>Jamal Murray</v>
      </c>
      <c r="I8" s="2">
        <f ca="1"/>
        <v>31.8</v>
      </c>
      <c r="J8" s="1" t="str">
        <f ca="1">IFERROR(_xlfn.XLOOKUP(H8,player_ratings.csv!$B$2:$B$1002,player_ratings.csv!$C$2:$C$1002),"")</f>
        <v>PG</v>
      </c>
      <c r="M8" s="6"/>
    </row>
    <row r="9" spans="1:13" ht="15.75" customHeight="1" x14ac:dyDescent="0.2">
      <c r="A9" s="1" t="str" cm="1">
        <f t="array" aca="1" ref="A9" ca="1">IFERROR(INDEX(player_ratings.csv!$B$2:$B$1002,SMALL(IF(player_ratings.csv!$E$2:$E$1002=_xlfn.XLOOKUP(Results!$E$2,teams,team_id),ROW(player_ratings.csv!$E$2:$E$1002)-ROW(player_ratings.csv!$E$2)+1),ROWS(player_ratings.csv!$E$2:E6))),"")</f>
        <v>Justin Holiday</v>
      </c>
      <c r="B9" s="2">
        <f ca="1">IFERROR(_xlfn.XLOOKUP(A9,player_ratings.csv!$B$2:$B$1002,player_ratings.csv!$H$2:$H$1002),"")</f>
        <v>12.9</v>
      </c>
      <c r="D9" s="1" t="str">
        <f ca="1">IFERROR(_xlfn.XLOOKUP(A9,player_ratings.csv!$B$2:$B$1002,player_ratings.csv!$C$2:$C$1002),"")</f>
        <v>SG</v>
      </c>
      <c r="G9" s="1">
        <f ca="1"/>
        <v>5</v>
      </c>
      <c r="H9" s="1" t="str">
        <f ca="1"/>
        <v>Michael Porter Jr.</v>
      </c>
      <c r="I9" s="2">
        <f ca="1"/>
        <v>31.5</v>
      </c>
      <c r="J9" s="1" t="str">
        <f ca="1">IFERROR(_xlfn.XLOOKUP(H9,player_ratings.csv!$B$2:$B$1002,player_ratings.csv!$C$2:$C$1002),"")</f>
        <v>SF</v>
      </c>
      <c r="M9" s="6"/>
    </row>
    <row r="10" spans="1:13" ht="15.75" customHeight="1" x14ac:dyDescent="0.2">
      <c r="A10" s="1" t="str" cm="1">
        <f t="array" aca="1" ref="A10" ca="1">IFERROR(INDEX(player_ratings.csv!$B$2:$B$1002,SMALL(IF(player_ratings.csv!$E$2:$E$1002=_xlfn.XLOOKUP(Results!$E$2,teams,team_id),ROW(player_ratings.csv!$E$2:$E$1002)-ROW(player_ratings.csv!$E$2)+1),ROWS(player_ratings.csv!$E$2:E7))),"")</f>
        <v>Jay Huff</v>
      </c>
      <c r="B10" s="2">
        <f ca="1">IFERROR(_xlfn.XLOOKUP(A10,player_ratings.csv!$B$2:$B$1002,player_ratings.csv!$H$2:$H$1002),"")</f>
        <v>2.8</v>
      </c>
      <c r="D10" s="1" t="str">
        <f ca="1">IFERROR(_xlfn.XLOOKUP(A10,player_ratings.csv!$B$2:$B$1002,player_ratings.csv!$C$2:$C$1002),"")</f>
        <v>C</v>
      </c>
      <c r="G10" s="1">
        <f ca="1"/>
        <v>6</v>
      </c>
      <c r="H10" s="1" t="str">
        <f ca="1"/>
        <v>Reggie Jackson</v>
      </c>
      <c r="I10" s="2">
        <f ca="1"/>
        <v>23.1</v>
      </c>
      <c r="J10" s="1" t="str">
        <f ca="1">IFERROR(_xlfn.XLOOKUP(H10,player_ratings.csv!$B$2:$B$1002,player_ratings.csv!$C$2:$C$1002),"")</f>
        <v>PG</v>
      </c>
      <c r="M10" s="6"/>
    </row>
    <row r="11" spans="1:13" ht="15.75" customHeight="1" x14ac:dyDescent="0.2">
      <c r="A11" s="1" t="str" cm="1">
        <f t="array" aca="1" ref="A11" ca="1">IFERROR(INDEX(player_ratings.csv!$B$2:$B$1002,SMALL(IF(player_ratings.csv!$E$2:$E$1002=_xlfn.XLOOKUP(Results!$E$2,teams,team_id),ROW(player_ratings.csv!$E$2:$E$1002)-ROW(player_ratings.csv!$E$2)+1),ROWS(player_ratings.csv!$E$2:E8))),"")</f>
        <v>Reggie Jackson</v>
      </c>
      <c r="B11" s="2">
        <f ca="1">IFERROR(_xlfn.XLOOKUP(A11,player_ratings.csv!$B$2:$B$1002,player_ratings.csv!$H$2:$H$1002),"")</f>
        <v>23.1</v>
      </c>
      <c r="D11" s="1" t="str">
        <f ca="1">IFERROR(_xlfn.XLOOKUP(A11,player_ratings.csv!$B$2:$B$1002,player_ratings.csv!$C$2:$C$1002),"")</f>
        <v>PG</v>
      </c>
      <c r="G11" s="1">
        <f ca="1"/>
        <v>7</v>
      </c>
      <c r="H11" s="1" t="str">
        <f ca="1"/>
        <v>Christian Braun</v>
      </c>
      <c r="I11" s="2">
        <f ca="1"/>
        <v>18.8</v>
      </c>
      <c r="J11" s="1" t="str">
        <f ca="1">IFERROR(_xlfn.XLOOKUP(H11,player_ratings.csv!$B$2:$B$1002,player_ratings.csv!$C$2:$C$1002),"")</f>
        <v>SG</v>
      </c>
      <c r="M11" s="6"/>
    </row>
    <row r="12" spans="1:13" ht="15.75" customHeight="1" x14ac:dyDescent="0.2">
      <c r="A12" s="1" t="str" cm="1">
        <f t="array" aca="1" ref="A12" ca="1">IFERROR(INDEX(player_ratings.csv!$B$2:$B$1002,SMALL(IF(player_ratings.csv!$E$2:$E$1002=_xlfn.XLOOKUP(Results!$E$2,teams,team_id),ROW(player_ratings.csv!$E$2:$E$1002)-ROW(player_ratings.csv!$E$2)+1),ROWS(player_ratings.csv!$E$2:E9))),"")</f>
        <v>Nikola Jokić</v>
      </c>
      <c r="B12" s="2">
        <f ca="1">IFERROR(_xlfn.XLOOKUP(A12,player_ratings.csv!$B$2:$B$1002,player_ratings.csv!$H$2:$H$1002),"")</f>
        <v>33.700000000000003</v>
      </c>
      <c r="D12" s="1" t="str">
        <f ca="1">IFERROR(_xlfn.XLOOKUP(A12,player_ratings.csv!$B$2:$B$1002,player_ratings.csv!$C$2:$C$1002),"")</f>
        <v>C</v>
      </c>
      <c r="G12" s="1">
        <f ca="1"/>
        <v>8</v>
      </c>
      <c r="H12" s="1" t="str">
        <f ca="1"/>
        <v>Julian Strawther</v>
      </c>
      <c r="I12" s="2">
        <f ca="1"/>
        <v>13.9</v>
      </c>
      <c r="J12" s="1" t="str">
        <f ca="1">IFERROR(_xlfn.XLOOKUP(H12,player_ratings.csv!$B$2:$B$1002,player_ratings.csv!$C$2:$C$1002),"")</f>
        <v>SF</v>
      </c>
      <c r="M12" s="6"/>
    </row>
    <row r="13" spans="1:13" ht="15.75" customHeight="1" x14ac:dyDescent="0.2">
      <c r="A13" s="1" t="str" cm="1">
        <f t="array" aca="1" ref="A13" ca="1">IFERROR(INDEX(player_ratings.csv!$B$2:$B$1002,SMALL(IF(player_ratings.csv!$E$2:$E$1002=_xlfn.XLOOKUP(Results!$E$2,teams,team_id),ROW(player_ratings.csv!$E$2:$E$1002)-ROW(player_ratings.csv!$E$2)+1),ROWS(player_ratings.csv!$E$2:E10))),"")</f>
        <v>DeAndre Jordan</v>
      </c>
      <c r="B13" s="2">
        <f ca="1">IFERROR(_xlfn.XLOOKUP(A13,player_ratings.csv!$B$2:$B$1002,player_ratings.csv!$H$2:$H$1002),"")</f>
        <v>12.2</v>
      </c>
      <c r="D13" s="1" t="str">
        <f ca="1">IFERROR(_xlfn.XLOOKUP(A13,player_ratings.csv!$B$2:$B$1002,player_ratings.csv!$C$2:$C$1002),"")</f>
        <v>C</v>
      </c>
      <c r="G13" s="1">
        <f ca="1"/>
        <v>9</v>
      </c>
      <c r="H13" s="1" t="str">
        <f ca="1"/>
        <v>Justin Holiday</v>
      </c>
      <c r="I13" s="2">
        <f ca="1"/>
        <v>12.9</v>
      </c>
      <c r="J13" s="1" t="str">
        <f ca="1">IFERROR(_xlfn.XLOOKUP(H13,player_ratings.csv!$B$2:$B$1002,player_ratings.csv!$C$2:$C$1002),"")</f>
        <v>SG</v>
      </c>
      <c r="M13" s="6"/>
    </row>
    <row r="14" spans="1:13" ht="15.75" customHeight="1" x14ac:dyDescent="0.2">
      <c r="A14" s="1" t="str" cm="1">
        <f t="array" aca="1" ref="A14" ca="1">IFERROR(INDEX(player_ratings.csv!$B$2:$B$1002,SMALL(IF(player_ratings.csv!$E$2:$E$1002=_xlfn.XLOOKUP(Results!$E$2,teams,team_id),ROW(player_ratings.csv!$E$2:$E$1002)-ROW(player_ratings.csv!$E$2)+1),ROWS(player_ratings.csv!$E$2:E11))),"")</f>
        <v>Braxton Key</v>
      </c>
      <c r="B14" s="2">
        <f ca="1">IFERROR(_xlfn.XLOOKUP(A14,player_ratings.csv!$B$2:$B$1002,player_ratings.csv!$H$2:$H$1002),"")</f>
        <v>3.4</v>
      </c>
      <c r="D14" s="1" t="str">
        <f ca="1">IFERROR(_xlfn.XLOOKUP(A14,player_ratings.csv!$B$2:$B$1002,player_ratings.csv!$C$2:$C$1002),"")</f>
        <v>SF</v>
      </c>
      <c r="G14" s="1">
        <f ca="1"/>
        <v>10</v>
      </c>
      <c r="H14" s="1" t="str">
        <f ca="1"/>
        <v>DeAndre Jordan</v>
      </c>
      <c r="I14" s="2">
        <f ca="1"/>
        <v>12.2</v>
      </c>
      <c r="J14" s="1" t="str">
        <f ca="1">IFERROR(_xlfn.XLOOKUP(H14,player_ratings.csv!$B$2:$B$1002,player_ratings.csv!$C$2:$C$1002),"")</f>
        <v>C</v>
      </c>
    </row>
    <row r="15" spans="1:13" ht="15.75" customHeight="1" x14ac:dyDescent="0.2">
      <c r="A15" s="1" t="str" cm="1">
        <f t="array" aca="1" ref="A15" ca="1">IFERROR(INDEX(player_ratings.csv!$B$2:$B$1002,SMALL(IF(player_ratings.csv!$E$2:$E$1002=_xlfn.XLOOKUP(Results!$E$2,teams,team_id),ROW(player_ratings.csv!$E$2:$E$1002)-ROW(player_ratings.csv!$E$2)+1),ROWS(player_ratings.csv!$E$2:E12))),"")</f>
        <v>Jamal Murray</v>
      </c>
      <c r="B15" s="2">
        <f ca="1">IFERROR(_xlfn.XLOOKUP(A15,player_ratings.csv!$B$2:$B$1002,player_ratings.csv!$H$2:$H$1002),"")</f>
        <v>31.8</v>
      </c>
      <c r="D15" s="1" t="str">
        <f ca="1">IFERROR(_xlfn.XLOOKUP(A15,player_ratings.csv!$B$2:$B$1002,player_ratings.csv!$C$2:$C$1002),"")</f>
        <v>PG</v>
      </c>
      <c r="G15" s="1">
        <f ca="1"/>
        <v>11</v>
      </c>
      <c r="H15" s="1" t="str">
        <f ca="1"/>
        <v>Zeke Nnaji</v>
      </c>
      <c r="I15" s="2">
        <f ca="1"/>
        <v>9.4</v>
      </c>
      <c r="J15" s="1" t="str">
        <f ca="1">IFERROR(_xlfn.XLOOKUP(H15,player_ratings.csv!$B$2:$B$1002,player_ratings.csv!$C$2:$C$1002),"")</f>
        <v>PF</v>
      </c>
    </row>
    <row r="16" spans="1:13" ht="15.75" customHeight="1" x14ac:dyDescent="0.2">
      <c r="A16" s="1" t="str" cm="1">
        <f t="array" aca="1" ref="A16" ca="1">IFERROR(INDEX(player_ratings.csv!$B$2:$B$1002,SMALL(IF(player_ratings.csv!$E$2:$E$1002=_xlfn.XLOOKUP(Results!$E$2,teams,team_id),ROW(player_ratings.csv!$E$2:$E$1002)-ROW(player_ratings.csv!$E$2)+1),ROWS(player_ratings.csv!$E$2:E13))),"")</f>
        <v>Zeke Nnaji</v>
      </c>
      <c r="B16" s="2">
        <f ca="1">IFERROR(_xlfn.XLOOKUP(A16,player_ratings.csv!$B$2:$B$1002,player_ratings.csv!$H$2:$H$1002),"")</f>
        <v>9.4</v>
      </c>
      <c r="D16" s="1" t="str">
        <f ca="1">IFERROR(_xlfn.XLOOKUP(A16,player_ratings.csv!$B$2:$B$1002,player_ratings.csv!$C$2:$C$1002),"")</f>
        <v>PF</v>
      </c>
      <c r="G16" s="1">
        <f ca="1"/>
        <v>12</v>
      </c>
      <c r="H16" s="1" t="str">
        <f ca="1"/>
        <v>Collin Gillespie</v>
      </c>
      <c r="I16" s="2">
        <f ca="1"/>
        <v>6.9</v>
      </c>
      <c r="J16" s="1" t="str">
        <f ca="1">IFERROR(_xlfn.XLOOKUP(H16,player_ratings.csv!$B$2:$B$1002,player_ratings.csv!$C$2:$C$1002),"")</f>
        <v>PG</v>
      </c>
    </row>
    <row r="17" spans="1:11" ht="15.75" customHeight="1" x14ac:dyDescent="0.2">
      <c r="A17" s="1" t="str" cm="1">
        <f t="array" aca="1" ref="A17" ca="1">IFERROR(INDEX(player_ratings.csv!$B$2:$B$1002,SMALL(IF(player_ratings.csv!$E$2:$E$1002=_xlfn.XLOOKUP(Results!$E$2,teams,team_id),ROW(player_ratings.csv!$E$2:$E$1002)-ROW(player_ratings.csv!$E$2)+1),ROWS(player_ratings.csv!$E$2:E14))),"")</f>
        <v>Jalen Pickett</v>
      </c>
      <c r="B17" s="2">
        <f ca="1">IFERROR(_xlfn.XLOOKUP(A17,player_ratings.csv!$B$2:$B$1002,player_ratings.csv!$H$2:$H$1002),"")</f>
        <v>6.1</v>
      </c>
      <c r="D17" s="1" t="str">
        <f ca="1">IFERROR(_xlfn.XLOOKUP(A17,player_ratings.csv!$B$2:$B$1002,player_ratings.csv!$C$2:$C$1002),"")</f>
        <v>SG</v>
      </c>
      <c r="G17" s="1">
        <f ca="1"/>
        <v>13</v>
      </c>
      <c r="H17" s="1" t="str">
        <f ca="1"/>
        <v>Jalen Pickett</v>
      </c>
      <c r="I17" s="2">
        <f ca="1"/>
        <v>6.1</v>
      </c>
      <c r="J17" s="1" t="str">
        <f ca="1">IFERROR(_xlfn.XLOOKUP(H17,player_ratings.csv!$B$2:$B$1002,player_ratings.csv!$C$2:$C$1002),"")</f>
        <v>SG</v>
      </c>
    </row>
    <row r="18" spans="1:11" ht="15.75" customHeight="1" x14ac:dyDescent="0.2">
      <c r="A18" s="1" t="str" cm="1">
        <f t="array" aca="1" ref="A18" ca="1">IFERROR(INDEX(player_ratings.csv!$B$2:$B$1002,SMALL(IF(player_ratings.csv!$E$2:$E$1002=_xlfn.XLOOKUP(Results!$E$2,teams,team_id),ROW(player_ratings.csv!$E$2:$E$1002)-ROW(player_ratings.csv!$E$2)+1),ROWS(player_ratings.csv!$E$2:E15))),"")</f>
        <v>Michael Porter Jr.</v>
      </c>
      <c r="B18" s="2">
        <f ca="1">IFERROR(_xlfn.XLOOKUP(A18,player_ratings.csv!$B$2:$B$1002,player_ratings.csv!$H$2:$H$1002),"")</f>
        <v>31.5</v>
      </c>
      <c r="D18" s="1" t="str">
        <f ca="1">IFERROR(_xlfn.XLOOKUP(A18,player_ratings.csv!$B$2:$B$1002,player_ratings.csv!$C$2:$C$1002),"")</f>
        <v>SF</v>
      </c>
      <c r="G18" s="1">
        <f ca="1"/>
        <v>14</v>
      </c>
      <c r="H18" s="1" t="str">
        <f ca="1"/>
        <v>Braxton Key</v>
      </c>
      <c r="I18" s="2">
        <f ca="1"/>
        <v>3.4</v>
      </c>
      <c r="J18" s="1" t="str">
        <f ca="1">IFERROR(_xlfn.XLOOKUP(H18,player_ratings.csv!$B$2:$B$1002,player_ratings.csv!$C$2:$C$1002),"")</f>
        <v>SF</v>
      </c>
    </row>
    <row r="19" spans="1:11" ht="15.75" customHeight="1" x14ac:dyDescent="0.2">
      <c r="A19" s="1" t="str" cm="1">
        <f t="array" aca="1" ref="A19" ca="1">IFERROR(INDEX(player_ratings.csv!$B$2:$B$1002,SMALL(IF(player_ratings.csv!$E$2:$E$1002=_xlfn.XLOOKUP(Results!$E$2,teams,team_id),ROW(player_ratings.csv!$E$2:$E$1002)-ROW(player_ratings.csv!$E$2)+1),ROWS(player_ratings.csv!$E$2:E16))),"")</f>
        <v>Julian Strawther</v>
      </c>
      <c r="B19" s="2">
        <f ca="1">IFERROR(_xlfn.XLOOKUP(A19,player_ratings.csv!$B$2:$B$1002,player_ratings.csv!$H$2:$H$1002),"")</f>
        <v>13.9</v>
      </c>
      <c r="D19" s="1" t="str">
        <f ca="1">IFERROR(_xlfn.XLOOKUP(A19,player_ratings.csv!$B$2:$B$1002,player_ratings.csv!$C$2:$C$1002),"")</f>
        <v>SF</v>
      </c>
      <c r="G19" s="1">
        <f ca="1"/>
        <v>15</v>
      </c>
      <c r="H19" s="1" t="str">
        <f ca="1"/>
        <v>Hunter Tyson</v>
      </c>
      <c r="I19" s="2">
        <f ca="1"/>
        <v>3</v>
      </c>
      <c r="J19" s="1" t="str">
        <f ca="1">IFERROR(_xlfn.XLOOKUP(H19,player_ratings.csv!$B$2:$B$1002,player_ratings.csv!$C$2:$C$1002),"")</f>
        <v>PF</v>
      </c>
    </row>
    <row r="20" spans="1:11" ht="15.75" customHeight="1" x14ac:dyDescent="0.2">
      <c r="A20" s="1" t="str" cm="1">
        <f t="array" aca="1" ref="A20" ca="1">IFERROR(INDEX(player_ratings.csv!$B$2:$B$1002,SMALL(IF(player_ratings.csv!$E$2:$E$1002=_xlfn.XLOOKUP(Results!$E$2,teams,team_id),ROW(player_ratings.csv!$E$2:$E$1002)-ROW(player_ratings.csv!$E$2)+1),ROWS(player_ratings.csv!$E$2:E17))),"")</f>
        <v>Hunter Tyson</v>
      </c>
      <c r="B20" s="2">
        <f ca="1">IFERROR(_xlfn.XLOOKUP(A20,player_ratings.csv!$B$2:$B$1002,player_ratings.csv!$H$2:$H$1002),"")</f>
        <v>3</v>
      </c>
      <c r="D20" s="1" t="str">
        <f ca="1">IFERROR(_xlfn.XLOOKUP(A20,player_ratings.csv!$B$2:$B$1002,player_ratings.csv!$C$2:$C$1002),"")</f>
        <v>PF</v>
      </c>
      <c r="G20" s="1">
        <f ca="1"/>
        <v>16</v>
      </c>
      <c r="H20" s="1" t="str">
        <f ca="1"/>
        <v>Jay Huff</v>
      </c>
      <c r="I20" s="2">
        <f ca="1"/>
        <v>2.8</v>
      </c>
      <c r="J20" s="1" t="str">
        <f ca="1">IFERROR(_xlfn.XLOOKUP(H20,player_ratings.csv!$B$2:$B$1002,player_ratings.csv!$C$2:$C$1002),"")</f>
        <v>C</v>
      </c>
    </row>
    <row r="21" spans="1:11" ht="15.75" customHeight="1" x14ac:dyDescent="0.2">
      <c r="A21" s="1"/>
      <c r="B21" s="2"/>
      <c r="D21" s="1"/>
      <c r="J21" s="1"/>
    </row>
    <row r="22" spans="1:11" ht="15.75" customHeight="1" x14ac:dyDescent="0.2">
      <c r="A22" s="1"/>
      <c r="B22" s="2"/>
      <c r="D22" s="1"/>
      <c r="J22" s="1"/>
    </row>
    <row r="23" spans="1:11" ht="15.75" customHeight="1" x14ac:dyDescent="0.2">
      <c r="A23" s="1" t="str" cm="1">
        <f t="array" aca="1" ref="A23" ca="1">IFERROR(INDEX(player_ratings.csv!$B$2:$B$1002,SMALL(IF(player_ratings.csv!$E$2:$E$1002=_xlfn.XLOOKUP(Results!$E$2,teams,team_id),ROW(player_ratings.csv!$E$2:$E$1002)-ROW(player_ratings.csv!$E$2)+1),ROWS(player_ratings.csv!$E$2:E20))),"")</f>
        <v/>
      </c>
      <c r="B23" s="2" t="str">
        <f ca="1">IFERROR(_xlfn.XLOOKUP(A23,player_ratings.csv!$B$2:$B$1002,player_ratings.csv!$H$2:$H$1002),"")</f>
        <v/>
      </c>
      <c r="D23" s="1" t="str">
        <f ca="1">IFERROR(_xlfn.XLOOKUP(A23,player_ratings.csv!$B$2:$B$1002,player_ratings.csv!$C$2:$C$1002),"")</f>
        <v/>
      </c>
      <c r="J23" s="1" t="str">
        <f t="array" aca="1" ref="J23" ca="1">IFERROR(_xludf.XLOOKUP(H23,player_ratings.csv!$B$2:$B$1002,player_ratings.csv!$C$2:$C$1002),"")</f>
        <v/>
      </c>
    </row>
    <row r="24" spans="1:11" ht="15.75" customHeight="1" x14ac:dyDescent="0.2">
      <c r="A24" s="1" t="str" cm="1">
        <f t="array" aca="1" ref="A24" ca="1">IFERROR(INDEX(player_ratings.csv!$B$2:$B$1002,SMALL(IF(player_ratings.csv!$E$2:$E$1002=_xlfn.XLOOKUP(Results!$E$2,teams,team_id),ROW(player_ratings.csv!$E$2:$E$1002)-ROW(player_ratings.csv!$E$2)+1),ROWS(player_ratings.csv!$E$2:E21))),"")</f>
        <v/>
      </c>
      <c r="D24" s="1" t="str">
        <f t="array" aca="1" ref="D24" ca="1">IFERROR(_xludf.XLOOKUP(A24,player_ratings.csv!$B$2:$B$1002,player_ratings.csv!$C$2:$C$1002),"")</f>
        <v/>
      </c>
      <c r="J24" s="1" t="str">
        <f t="array" aca="1" ref="J24" ca="1">IFERROR(_xludf.XLOOKUP(H24,player_ratings.csv!$B$2:$B$1002,player_ratings.csv!$C$2:$C$1002),"")</f>
        <v/>
      </c>
    </row>
    <row r="25" spans="1:11" ht="15.75" customHeight="1" x14ac:dyDescent="0.2">
      <c r="A25" s="1" t="str">
        <f t="array" aca="1" ref="A25" ca="1">IFERROR(INDEX(player_ratings.csv!$B$2:$B$1002,SMALL(IF(player_ratings.csv!$E$2:$E$1002=_xludf.XLOOKUP(Results!$E$2,teams,team_id),ROW(player_ratings.csv!$E$2:$E$1002)-ROW(player_ratings.csv!$E$2)+1),ROWS(player_ratings.csv!$E$2:E22))),"")</f>
        <v/>
      </c>
      <c r="D25" s="1" t="str">
        <f t="array" aca="1" ref="D25" ca="1">IFERROR(_xludf.XLOOKUP(A25,player_ratings.csv!$B$2:$B$1002,player_ratings.csv!$C$2:$C$1002),"")</f>
        <v/>
      </c>
      <c r="J25" s="1" t="str">
        <f t="array" aca="1" ref="J25" ca="1">IFERROR(_xludf.XLOOKUP(H25,player_ratings.csv!$B$2:$B$1002,player_ratings.csv!$C$2:$C$1002),"")</f>
        <v/>
      </c>
    </row>
    <row r="26" spans="1:11" ht="15.75" customHeight="1" x14ac:dyDescent="0.4">
      <c r="A26" s="1" t="str">
        <f t="array" aca="1" ref="A26" ca="1">IFERROR(INDEX(player_ratings.csv!$B$2:$B$1002,SMALL(IF(player_ratings.csv!$E$2:$E$1002=_xludf.XLOOKUP(Results!$E$2,teams,team_id),ROW(player_ratings.csv!$E$2:$E$1002)-ROW(player_ratings.csv!$E$2)+1),ROWS(player_ratings.csv!$E$2:E23))),"")</f>
        <v/>
      </c>
      <c r="D26" s="1" t="str">
        <f t="array" aca="1" ref="D26" ca="1">IFERROR(_xludf.XLOOKUP(A26,player_ratings.csv!$B$2:$B$1002,player_ratings.csv!$C$2:$C$1002),"")</f>
        <v/>
      </c>
      <c r="J26" s="1" t="str">
        <f t="array" aca="1" ref="J26" ca="1">IFERROR(_xludf.XLOOKUP(H26,player_ratings.csv!$B$2:$B$1002,player_ratings.csv!$C$2:$C$1002),"")</f>
        <v/>
      </c>
      <c r="K26" s="5"/>
    </row>
    <row r="27" spans="1:11" ht="15.75" customHeight="1" x14ac:dyDescent="0.2">
      <c r="A27" s="1" t="str">
        <f t="array" aca="1" ref="A27" ca="1">IFERROR(INDEX(player_ratings.csv!$B$2:$B$1002,SMALL(IF(player_ratings.csv!$E$2:$E$1002=_xludf.XLOOKUP(Results!$E$2,teams,team_id),ROW(player_ratings.csv!$E$2:$E$1002)-ROW(player_ratings.csv!$E$2)+1),ROWS(player_ratings.csv!$E$2:E24))),"")</f>
        <v/>
      </c>
      <c r="D27" s="1" t="str">
        <f t="array" aca="1" ref="D27" ca="1">IFERROR(_xludf.XLOOKUP(A27,player_ratings.csv!$B$2:$B$1002,player_ratings.csv!$C$2:$C$1002),"")</f>
        <v/>
      </c>
      <c r="J27" s="1" t="str">
        <f t="array" aca="1" ref="J27" ca="1">IFERROR(_xludf.XLOOKUP(H27,player_ratings.csv!$B$2:$B$1002,player_ratings.csv!$C$2:$C$1002),"")</f>
        <v/>
      </c>
    </row>
    <row r="28" spans="1:11" ht="15.75" customHeight="1" x14ac:dyDescent="0.2">
      <c r="A28" s="1" t="str">
        <f t="array" aca="1" ref="A28" ca="1">IFERROR(INDEX(player_ratings.csv!$B$2:$B$1002,SMALL(IF(player_ratings.csv!$E$2:$E$1002=_xludf.XLOOKUP(Results!$E$2,teams,team_id),ROW(player_ratings.csv!$E$2:$E$1002)-ROW(player_ratings.csv!$E$2)+1),ROWS(player_ratings.csv!$E$2:E25))),"")</f>
        <v/>
      </c>
      <c r="D28" s="1" t="str">
        <f t="array" aca="1" ref="D28" ca="1">IFERROR(_xludf.XLOOKUP(A28,player_ratings.csv!$B$2:$B$1002,player_ratings.csv!$C$2:$C$1002),"")</f>
        <v/>
      </c>
      <c r="J28" s="1" t="str">
        <f t="array" aca="1" ref="J28" ca="1">IFERROR(_xludf.XLOOKUP(H28,player_ratings.csv!$B$2:$B$1002,player_ratings.csv!$C$2:$C$1002),"")</f>
        <v/>
      </c>
    </row>
    <row r="29" spans="1:11" ht="15.75" customHeight="1" x14ac:dyDescent="0.2">
      <c r="A29" s="1" t="str">
        <f t="array" aca="1" ref="A29" ca="1">IFERROR(INDEX(player_ratings.csv!$B$2:$B$1002,SMALL(IF(player_ratings.csv!$E$2:$E$1002=_xludf.XLOOKUP(Results!$E$2,teams,team_id),ROW(player_ratings.csv!$E$2:$E$1002)-ROW(player_ratings.csv!$E$2)+1),ROWS(player_ratings.csv!$E$2:E26))),"")</f>
        <v/>
      </c>
      <c r="D29" s="1" t="str">
        <f t="array" aca="1" ref="D29" ca="1">IFERROR(_xludf.XLOOKUP(A29,player_ratings.csv!$B$2:$B$1002,player_ratings.csv!$C$2:$C$1002),"")</f>
        <v/>
      </c>
      <c r="J29" s="1" t="str">
        <f t="array" aca="1" ref="J29" ca="1">IFERROR(_xludf.XLOOKUP(H29,player_ratings.csv!$B$2:$B$1002,player_ratings.csv!$C$2:$C$1002),"")</f>
        <v/>
      </c>
    </row>
    <row r="30" spans="1:11" ht="15.75" customHeight="1" x14ac:dyDescent="0.4">
      <c r="A30" s="1" t="str">
        <f t="array" aca="1" ref="A30" ca="1">IFERROR(INDEX(player_ratings.csv!$B$2:$B$1002,SMALL(IF(player_ratings.csv!$E$2:$E$1002=_xludf.XLOOKUP(Results!$E$2,teams,team_id),ROW(player_ratings.csv!$E$2:$E$1002)-ROW(player_ratings.csv!$E$2)+1),ROWS(player_ratings.csv!$E$2:E27))),"")</f>
        <v/>
      </c>
      <c r="D30" s="1" t="str">
        <f t="array" aca="1" ref="D30" ca="1">IFERROR(_xludf.XLOOKUP(A30,player_ratings.csv!$B$2:$B$1002,player_ratings.csv!$C$2:$C$1002),"")</f>
        <v/>
      </c>
      <c r="J30" s="1" t="str">
        <f t="array" aca="1" ref="J30" ca="1">IFERROR(_xludf.XLOOKUP(H30,player_ratings.csv!$B$2:$B$1002,player_ratings.csv!$C$2:$C$1002),"")</f>
        <v/>
      </c>
      <c r="K30" s="5"/>
    </row>
    <row r="31" spans="1:11" ht="15.75" customHeight="1" x14ac:dyDescent="0.2">
      <c r="A31" s="13" t="str">
        <f>Results!E5</f>
        <v>Portland Trail Blazers</v>
      </c>
      <c r="B31" s="13"/>
      <c r="C31" s="13"/>
      <c r="D31" s="13"/>
      <c r="E31" s="13"/>
      <c r="F31" s="13"/>
      <c r="G31" s="13"/>
      <c r="H31" s="13"/>
      <c r="I31" s="13"/>
      <c r="J31" s="13"/>
    </row>
    <row r="32" spans="1:11" ht="15.75" customHeight="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 ht="15.75" customHeight="1" x14ac:dyDescent="0.2">
      <c r="A33" s="4" t="s">
        <v>57</v>
      </c>
      <c r="B33" s="1" t="s">
        <v>63</v>
      </c>
      <c r="C33" s="4" t="s">
        <v>623</v>
      </c>
      <c r="D33" s="4" t="s">
        <v>624</v>
      </c>
      <c r="G33" s="4" t="s">
        <v>625</v>
      </c>
      <c r="H33" s="4" t="s">
        <v>57</v>
      </c>
      <c r="I33" s="4" t="s">
        <v>63</v>
      </c>
      <c r="J33" s="4" t="s">
        <v>624</v>
      </c>
    </row>
    <row r="34" spans="1:10" ht="15.75" customHeight="1" x14ac:dyDescent="0.2">
      <c r="A34" s="1" t="str" cm="1">
        <f t="array" aca="1" ref="A34" ca="1">IFERROR(INDEX(player_ratings.csv!$B$2:$B$1002,SMALL(IF(player_ratings.csv!$E$2:$E$1002=_xlfn.XLOOKUP(Results!$E$5,teams,team_id),ROW(player_ratings.csv!$E$2:$E$1002)-ROW(player_ratings.csv!$E$2)+1),ROWS(player_ratings.csv!$E$2:E2))),"")</f>
        <v>Deandre Ayton</v>
      </c>
      <c r="B34" s="2">
        <f ca="1">IFERROR(_xlfn.XLOOKUP(A34,player_ratings.csv!$B$2:$B$1002,player_ratings.csv!$H$2:$H$1002),"")</f>
        <v>31.8</v>
      </c>
      <c r="C34" s="1">
        <f ca="1">COUNTIF(B34:B59,"&gt;=0")</f>
        <v>16</v>
      </c>
      <c r="D34" s="1" t="str">
        <f ca="1">IFERROR(_xlfn.XLOOKUP(A34,player_ratings.csv!$B$2:$B$1002,player_ratings.csv!$C$2:$C$1002),"")</f>
        <v>C</v>
      </c>
      <c r="G34" s="1" cm="1">
        <f t="array" aca="1" ref="G34:G49" ca="1">_xlfn.SEQUENCE(C34)</f>
        <v>1</v>
      </c>
      <c r="H34" s="21" t="str" cm="1">
        <f t="array" aca="1" ref="H34:I49" ca="1">_xlfn._xlws.SORT(A34:OFFSET(A34,$C$34-1,1),{2},-1)</f>
        <v>Jerami Grant</v>
      </c>
      <c r="I34" s="2">
        <f ca="1"/>
        <v>33.6</v>
      </c>
      <c r="J34" s="1" t="str">
        <f ca="1">IFERROR(_xlfn.XLOOKUP(H34,player_ratings.csv!$B$2:$B$1002,player_ratings.csv!$C$2:$C$1002),"")</f>
        <v>PF</v>
      </c>
    </row>
    <row r="35" spans="1:10" ht="15.75" customHeight="1" x14ac:dyDescent="0.2">
      <c r="A35" s="1" t="str" cm="1">
        <f t="array" aca="1" ref="A35" ca="1">IFERROR(INDEX(player_ratings.csv!$B$2:$B$1002,SMALL(IF(player_ratings.csv!$E$2:$E$1002=_xlfn.XLOOKUP(Results!$E$5,teams,team_id),ROW(player_ratings.csv!$E$2:$E$1002)-ROW(player_ratings.csv!$E$2)+1),ROWS(player_ratings.csv!$E$2:E3))),"")</f>
        <v>Ibou Badji</v>
      </c>
      <c r="B35" s="2">
        <f ca="1">IFERROR(_xlfn.XLOOKUP(A35,player_ratings.csv!$B$2:$B$1002,player_ratings.csv!$H$2:$H$1002),"")</f>
        <v>13.6</v>
      </c>
      <c r="D35" s="1" t="str">
        <f ca="1">IFERROR(_xlfn.XLOOKUP(A35,player_ratings.csv!$B$2:$B$1002,player_ratings.csv!$C$2:$C$1002),"")</f>
        <v>C</v>
      </c>
      <c r="G35" s="1">
        <f ca="1"/>
        <v>2</v>
      </c>
      <c r="H35" s="1" t="str">
        <f ca="1"/>
        <v>Anfernee Simons</v>
      </c>
      <c r="I35" s="2">
        <f ca="1"/>
        <v>33.6</v>
      </c>
      <c r="J35" s="1" t="str">
        <f ca="1">IFERROR(_xlfn.XLOOKUP(H35,player_ratings.csv!$B$2:$B$1002,player_ratings.csv!$C$2:$C$1002),"")</f>
        <v>SG</v>
      </c>
    </row>
    <row r="36" spans="1:10" ht="15.75" customHeight="1" x14ac:dyDescent="0.2">
      <c r="A36" s="1" t="str" cm="1">
        <f t="array" aca="1" ref="A36" ca="1">IFERROR(INDEX(player_ratings.csv!$B$2:$B$1002,SMALL(IF(player_ratings.csv!$E$2:$E$1002=_xlfn.XLOOKUP(Results!$E$5,teams,team_id),ROW(player_ratings.csv!$E$2:$E$1002)-ROW(player_ratings.csv!$E$2)+1),ROWS(player_ratings.csv!$E$2:E4))),"")</f>
        <v>Jamaree Bouyea</v>
      </c>
      <c r="B36" s="2">
        <f ca="1">IFERROR(_xlfn.XLOOKUP(A36,player_ratings.csv!$B$2:$B$1002,player_ratings.csv!$H$2:$H$1002),"")</f>
        <v>9.5</v>
      </c>
      <c r="D36" s="1" t="str">
        <f ca="1">IFERROR(_xlfn.XLOOKUP(A36,player_ratings.csv!$B$2:$B$1002,player_ratings.csv!$C$2:$C$1002),"")</f>
        <v>PG</v>
      </c>
      <c r="G36" s="1">
        <f ca="1"/>
        <v>3</v>
      </c>
      <c r="H36" s="1" t="str">
        <f ca="1"/>
        <v>Shaedon Sharpe</v>
      </c>
      <c r="I36" s="2">
        <f ca="1"/>
        <v>33.1</v>
      </c>
      <c r="J36" s="1" t="str">
        <f ca="1">IFERROR(_xlfn.XLOOKUP(H36,player_ratings.csv!$B$2:$B$1002,player_ratings.csv!$C$2:$C$1002),"")</f>
        <v>SG</v>
      </c>
    </row>
    <row r="37" spans="1:10" ht="15.75" customHeight="1" x14ac:dyDescent="0.2">
      <c r="A37" s="1" t="str" cm="1">
        <f t="array" aca="1" ref="A37" ca="1">IFERROR(INDEX(player_ratings.csv!$B$2:$B$1002,SMALL(IF(player_ratings.csv!$E$2:$E$1002=_xlfn.XLOOKUP(Results!$E$5,teams,team_id),ROW(player_ratings.csv!$E$2:$E$1002)-ROW(player_ratings.csv!$E$2)+1),ROWS(player_ratings.csv!$E$2:E5))),"")</f>
        <v>Malcolm Brogdon</v>
      </c>
      <c r="B37" s="2">
        <f ca="1">IFERROR(_xlfn.XLOOKUP(A37,player_ratings.csv!$B$2:$B$1002,player_ratings.csv!$H$2:$H$1002),"")</f>
        <v>28.6</v>
      </c>
      <c r="D37" s="1" t="str">
        <f ca="1">IFERROR(_xlfn.XLOOKUP(A37,player_ratings.csv!$B$2:$B$1002,player_ratings.csv!$C$2:$C$1002),"")</f>
        <v>PG</v>
      </c>
      <c r="G37" s="1">
        <f ca="1"/>
        <v>4</v>
      </c>
      <c r="H37" s="1" t="str">
        <f ca="1"/>
        <v>Deandre Ayton</v>
      </c>
      <c r="I37" s="2">
        <f ca="1"/>
        <v>31.8</v>
      </c>
      <c r="J37" s="1" t="str">
        <f ca="1">IFERROR(_xlfn.XLOOKUP(H37,player_ratings.csv!$B$2:$B$1002,player_ratings.csv!$C$2:$C$1002),"")</f>
        <v>C</v>
      </c>
    </row>
    <row r="38" spans="1:10" ht="15.75" customHeight="1" x14ac:dyDescent="0.2">
      <c r="A38" s="1" t="str" cm="1">
        <f t="array" aca="1" ref="A38" ca="1">IFERROR(INDEX(player_ratings.csv!$B$2:$B$1002,SMALL(IF(player_ratings.csv!$E$2:$E$1002=_xlfn.XLOOKUP(Results!$E$5,teams,team_id),ROW(player_ratings.csv!$E$2:$E$1002)-ROW(player_ratings.csv!$E$2)+1),ROWS(player_ratings.csv!$E$2:E6))),"")</f>
        <v>Moses Brown</v>
      </c>
      <c r="B38" s="2">
        <f ca="1">IFERROR(_xlfn.XLOOKUP(A38,player_ratings.csv!$B$2:$B$1002,player_ratings.csv!$H$2:$H$1002),"")</f>
        <v>9.1</v>
      </c>
      <c r="D38" s="1" t="str">
        <f ca="1">IFERROR(_xlfn.XLOOKUP(A38,player_ratings.csv!$B$2:$B$1002,player_ratings.csv!$C$2:$C$1002),"")</f>
        <v>C</v>
      </c>
      <c r="G38" s="1">
        <f ca="1"/>
        <v>5</v>
      </c>
      <c r="H38" s="1" t="str">
        <f ca="1"/>
        <v>Malcolm Brogdon</v>
      </c>
      <c r="I38" s="2">
        <f ca="1"/>
        <v>28.6</v>
      </c>
      <c r="J38" s="1" t="str">
        <f ca="1">IFERROR(_xlfn.XLOOKUP(H38,player_ratings.csv!$B$2:$B$1002,player_ratings.csv!$C$2:$C$1002),"")</f>
        <v>PG</v>
      </c>
    </row>
    <row r="39" spans="1:10" ht="15.75" customHeight="1" x14ac:dyDescent="0.2">
      <c r="A39" s="1" t="str" cm="1">
        <f t="array" aca="1" ref="A39" ca="1">IFERROR(INDEX(player_ratings.csv!$B$2:$B$1002,SMALL(IF(player_ratings.csv!$E$2:$E$1002=_xlfn.XLOOKUP(Results!$E$5,teams,team_id),ROW(player_ratings.csv!$E$2:$E$1002)-ROW(player_ratings.csv!$E$2)+1),ROWS(player_ratings.csv!$E$2:E7))),"")</f>
        <v>Toumani Camara</v>
      </c>
      <c r="B39" s="2">
        <f ca="1">IFERROR(_xlfn.XLOOKUP(A39,player_ratings.csv!$B$2:$B$1002,player_ratings.csv!$H$2:$H$1002),"")</f>
        <v>23.6</v>
      </c>
      <c r="D39" s="1" t="str">
        <f ca="1">IFERROR(_xlfn.XLOOKUP(A39,player_ratings.csv!$B$2:$B$1002,player_ratings.csv!$C$2:$C$1002),"")</f>
        <v>PF</v>
      </c>
      <c r="G39" s="1">
        <f ca="1"/>
        <v>6</v>
      </c>
      <c r="H39" s="1" t="str">
        <f ca="1"/>
        <v>Scoot Henderson</v>
      </c>
      <c r="I39" s="2">
        <f ca="1"/>
        <v>26.3</v>
      </c>
      <c r="J39" s="1" t="str">
        <f ca="1">IFERROR(_xlfn.XLOOKUP(H39,player_ratings.csv!$B$2:$B$1002,player_ratings.csv!$C$2:$C$1002),"")</f>
        <v>PG</v>
      </c>
    </row>
    <row r="40" spans="1:10" ht="15.75" customHeight="1" x14ac:dyDescent="0.2">
      <c r="A40" s="1" t="str" cm="1">
        <f t="array" aca="1" ref="A40" ca="1">IFERROR(INDEX(player_ratings.csv!$B$2:$B$1002,SMALL(IF(player_ratings.csv!$E$2:$E$1002=_xlfn.XLOOKUP(Results!$E$5,teams,team_id),ROW(player_ratings.csv!$E$2:$E$1002)-ROW(player_ratings.csv!$E$2)+1),ROWS(player_ratings.csv!$E$2:E8))),"")</f>
        <v>Jerami Grant</v>
      </c>
      <c r="B40" s="2">
        <f ca="1">IFERROR(_xlfn.XLOOKUP(A40,player_ratings.csv!$B$2:$B$1002,player_ratings.csv!$H$2:$H$1002),"")</f>
        <v>33.6</v>
      </c>
      <c r="D40" s="1" t="str">
        <f ca="1">IFERROR(_xlfn.XLOOKUP(A40,player_ratings.csv!$B$2:$B$1002,player_ratings.csv!$C$2:$C$1002),"")</f>
        <v>PF</v>
      </c>
      <c r="G40" s="1">
        <f ca="1"/>
        <v>7</v>
      </c>
      <c r="H40" s="1" t="str">
        <f ca="1"/>
        <v>Toumani Camara</v>
      </c>
      <c r="I40" s="2">
        <f ca="1"/>
        <v>23.6</v>
      </c>
      <c r="J40" s="1" t="str">
        <f ca="1">IFERROR(_xlfn.XLOOKUP(H40,player_ratings.csv!$B$2:$B$1002,player_ratings.csv!$C$2:$C$1002),"")</f>
        <v>PF</v>
      </c>
    </row>
    <row r="41" spans="1:10" ht="15.75" customHeight="1" x14ac:dyDescent="0.2">
      <c r="A41" s="1" t="str" cm="1">
        <f t="array" aca="1" ref="A41" ca="1">IFERROR(INDEX(player_ratings.csv!$B$2:$B$1002,SMALL(IF(player_ratings.csv!$E$2:$E$1002=_xlfn.XLOOKUP(Results!$E$5,teams,team_id),ROW(player_ratings.csv!$E$2:$E$1002)-ROW(player_ratings.csv!$E$2)+1),ROWS(player_ratings.csv!$E$2:E9))),"")</f>
        <v>Scoot Henderson</v>
      </c>
      <c r="B41" s="2">
        <f ca="1">IFERROR(_xlfn.XLOOKUP(A41,player_ratings.csv!$B$2:$B$1002,player_ratings.csv!$H$2:$H$1002),"")</f>
        <v>26.3</v>
      </c>
      <c r="D41" s="1" t="str">
        <f ca="1">IFERROR(_xlfn.XLOOKUP(A41,player_ratings.csv!$B$2:$B$1002,player_ratings.csv!$C$2:$C$1002),"")</f>
        <v>PG</v>
      </c>
      <c r="G41" s="1">
        <f ca="1"/>
        <v>8</v>
      </c>
      <c r="H41" s="1" t="str">
        <f ca="1"/>
        <v>Matisse Thybulle</v>
      </c>
      <c r="I41" s="2">
        <f ca="1"/>
        <v>22.7</v>
      </c>
      <c r="J41" s="1" t="str">
        <f ca="1">IFERROR(_xlfn.XLOOKUP(H41,player_ratings.csv!$B$2:$B$1002,player_ratings.csv!$C$2:$C$1002),"")</f>
        <v>SF</v>
      </c>
    </row>
    <row r="42" spans="1:10" ht="15.75" customHeight="1" x14ac:dyDescent="0.2">
      <c r="A42" s="1" t="str" cm="1">
        <f t="array" aca="1" ref="A42" ca="1">IFERROR(INDEX(player_ratings.csv!$B$2:$B$1002,SMALL(IF(player_ratings.csv!$E$2:$E$1002=_xlfn.XLOOKUP(Results!$E$5,teams,team_id),ROW(player_ratings.csv!$E$2:$E$1002)-ROW(player_ratings.csv!$E$2)+1),ROWS(player_ratings.csv!$E$2:E10))),"")</f>
        <v>Justin Minaya</v>
      </c>
      <c r="B42" s="2">
        <f ca="1">IFERROR(_xlfn.XLOOKUP(A42,player_ratings.csv!$B$2:$B$1002,player_ratings.csv!$H$2:$H$1002),"")</f>
        <v>9.6</v>
      </c>
      <c r="D42" s="1" t="str">
        <f ca="1">IFERROR(_xlfn.XLOOKUP(A42,player_ratings.csv!$B$2:$B$1002,player_ratings.csv!$C$2:$C$1002),"")</f>
        <v>SF</v>
      </c>
      <c r="G42" s="1">
        <f ca="1"/>
        <v>9</v>
      </c>
      <c r="H42" s="1" t="str">
        <f ca="1"/>
        <v>Duop Reath</v>
      </c>
      <c r="I42" s="2">
        <f ca="1"/>
        <v>17.600000000000001</v>
      </c>
      <c r="J42" s="1" t="str">
        <f ca="1">IFERROR(_xlfn.XLOOKUP(H42,player_ratings.csv!$B$2:$B$1002,player_ratings.csv!$C$2:$C$1002),"")</f>
        <v>C</v>
      </c>
    </row>
    <row r="43" spans="1:10" ht="15.75" customHeight="1" x14ac:dyDescent="0.2">
      <c r="A43" s="1" t="str" cm="1">
        <f t="array" aca="1" ref="A43" ca="1">IFERROR(INDEX(player_ratings.csv!$B$2:$B$1002,SMALL(IF(player_ratings.csv!$E$2:$E$1002=_xlfn.XLOOKUP(Results!$E$5,teams,team_id),ROW(player_ratings.csv!$E$2:$E$1002)-ROW(player_ratings.csv!$E$2)+1),ROWS(player_ratings.csv!$E$2:E11))),"")</f>
        <v>Taze Moore</v>
      </c>
      <c r="B43" s="2">
        <f ca="1">IFERROR(_xlfn.XLOOKUP(A43,player_ratings.csv!$B$2:$B$1002,player_ratings.csv!$H$2:$H$1002),"")</f>
        <v>3.3</v>
      </c>
      <c r="D43" s="1" t="str">
        <f ca="1">IFERROR(_xlfn.XLOOKUP(A43,player_ratings.csv!$B$2:$B$1002,player_ratings.csv!$C$2:$C$1002),"")</f>
        <v>SG</v>
      </c>
      <c r="G43" s="1">
        <f ca="1"/>
        <v>10</v>
      </c>
      <c r="H43" s="1" t="str">
        <f ca="1"/>
        <v>Ibou Badji</v>
      </c>
      <c r="I43" s="2">
        <f ca="1"/>
        <v>13.6</v>
      </c>
      <c r="J43" s="1" t="str">
        <f ca="1">IFERROR(_xlfn.XLOOKUP(H43,player_ratings.csv!$B$2:$B$1002,player_ratings.csv!$C$2:$C$1002),"")</f>
        <v>C</v>
      </c>
    </row>
    <row r="44" spans="1:10" ht="15.75" customHeight="1" x14ac:dyDescent="0.2">
      <c r="A44" s="1" t="str" cm="1">
        <f t="array" aca="1" ref="A44" ca="1">IFERROR(INDEX(player_ratings.csv!$B$2:$B$1002,SMALL(IF(player_ratings.csv!$E$2:$E$1002=_xlfn.XLOOKUP(Results!$E$5,teams,team_id),ROW(player_ratings.csv!$E$2:$E$1002)-ROW(player_ratings.csv!$E$2)+1),ROWS(player_ratings.csv!$E$2:E12))),"")</f>
        <v>Kris Murray</v>
      </c>
      <c r="B44" s="2">
        <f ca="1">IFERROR(_xlfn.XLOOKUP(A44,player_ratings.csv!$B$2:$B$1002,player_ratings.csv!$H$2:$H$1002),"")</f>
        <v>12.4</v>
      </c>
      <c r="D44" s="1" t="str">
        <f ca="1">IFERROR(_xlfn.XLOOKUP(A44,player_ratings.csv!$B$2:$B$1002,player_ratings.csv!$C$2:$C$1002),"")</f>
        <v>SF</v>
      </c>
      <c r="G44" s="1">
        <f ca="1"/>
        <v>11</v>
      </c>
      <c r="H44" s="1" t="str">
        <f ca="1"/>
        <v>Kris Murray</v>
      </c>
      <c r="I44" s="2">
        <f ca="1"/>
        <v>12.4</v>
      </c>
      <c r="J44" s="1" t="str">
        <f ca="1">IFERROR(_xlfn.XLOOKUP(H44,player_ratings.csv!$B$2:$B$1002,player_ratings.csv!$C$2:$C$1002),"")</f>
        <v>SF</v>
      </c>
    </row>
    <row r="45" spans="1:10" ht="15.75" customHeight="1" x14ac:dyDescent="0.2">
      <c r="A45" s="1" t="str" cm="1">
        <f t="array" aca="1" ref="A45" ca="1">IFERROR(INDEX(player_ratings.csv!$B$2:$B$1002,SMALL(IF(player_ratings.csv!$E$2:$E$1002=_xlfn.XLOOKUP(Results!$E$5,teams,team_id),ROW(player_ratings.csv!$E$2:$E$1002)-ROW(player_ratings.csv!$E$2)+1),ROWS(player_ratings.csv!$E$2:E13))),"")</f>
        <v>Duop Reath</v>
      </c>
      <c r="B45" s="2">
        <f ca="1">IFERROR(_xlfn.XLOOKUP(A45,player_ratings.csv!$B$2:$B$1002,player_ratings.csv!$H$2:$H$1002),"")</f>
        <v>17.600000000000001</v>
      </c>
      <c r="D45" s="1" t="str">
        <f ca="1">IFERROR(_xlfn.XLOOKUP(A45,player_ratings.csv!$B$2:$B$1002,player_ratings.csv!$C$2:$C$1002),"")</f>
        <v>C</v>
      </c>
      <c r="G45" s="1">
        <f ca="1"/>
        <v>12</v>
      </c>
      <c r="H45" s="1" t="str">
        <f ca="1"/>
        <v>Justin Minaya</v>
      </c>
      <c r="I45" s="2">
        <f ca="1"/>
        <v>9.6</v>
      </c>
      <c r="J45" s="1" t="str">
        <f ca="1">IFERROR(_xlfn.XLOOKUP(H45,player_ratings.csv!$B$2:$B$1002,player_ratings.csv!$C$2:$C$1002),"")</f>
        <v>SF</v>
      </c>
    </row>
    <row r="46" spans="1:10" ht="15.75" customHeight="1" x14ac:dyDescent="0.2">
      <c r="A46" s="1" t="str" cm="1">
        <f t="array" aca="1" ref="A46" ca="1">IFERROR(INDEX(player_ratings.csv!$B$2:$B$1002,SMALL(IF(player_ratings.csv!$E$2:$E$1002=_xlfn.XLOOKUP(Results!$E$5,teams,team_id),ROW(player_ratings.csv!$E$2:$E$1002)-ROW(player_ratings.csv!$E$2)+1),ROWS(player_ratings.csv!$E$2:E14))),"")</f>
        <v>Rayan Rupert</v>
      </c>
      <c r="B46" s="2">
        <f ca="1">IFERROR(_xlfn.XLOOKUP(A46,player_ratings.csv!$B$2:$B$1002,player_ratings.csv!$H$2:$H$1002),"")</f>
        <v>7.4</v>
      </c>
      <c r="D46" s="1" t="str">
        <f ca="1">IFERROR(_xlfn.XLOOKUP(A46,player_ratings.csv!$B$2:$B$1002,player_ratings.csv!$C$2:$C$1002),"")</f>
        <v>SG</v>
      </c>
      <c r="G46" s="1">
        <f ca="1"/>
        <v>13</v>
      </c>
      <c r="H46" s="1" t="str">
        <f ca="1"/>
        <v>Jamaree Bouyea</v>
      </c>
      <c r="I46" s="2">
        <f ca="1"/>
        <v>9.5</v>
      </c>
      <c r="J46" s="1" t="str">
        <f ca="1">IFERROR(_xlfn.XLOOKUP(H46,player_ratings.csv!$B$2:$B$1002,player_ratings.csv!$C$2:$C$1002),"")</f>
        <v>PG</v>
      </c>
    </row>
    <row r="47" spans="1:10" ht="15.75" customHeight="1" x14ac:dyDescent="0.2">
      <c r="A47" s="1" t="str" cm="1">
        <f t="array" aca="1" ref="A47" ca="1">IFERROR(INDEX(player_ratings.csv!$B$2:$B$1002,SMALL(IF(player_ratings.csv!$E$2:$E$1002=_xlfn.XLOOKUP(Results!$E$5,teams,team_id),ROW(player_ratings.csv!$E$2:$E$1002)-ROW(player_ratings.csv!$E$2)+1),ROWS(player_ratings.csv!$E$2:E15))),"")</f>
        <v>Shaedon Sharpe</v>
      </c>
      <c r="B47" s="2">
        <f ca="1">IFERROR(_xlfn.XLOOKUP(A47,player_ratings.csv!$B$2:$B$1002,player_ratings.csv!$H$2:$H$1002),"")</f>
        <v>33.1</v>
      </c>
      <c r="D47" s="1" t="str">
        <f ca="1">IFERROR(_xlfn.XLOOKUP(A47,player_ratings.csv!$B$2:$B$1002,player_ratings.csv!$C$2:$C$1002),"")</f>
        <v>SG</v>
      </c>
      <c r="G47">
        <f ca="1"/>
        <v>14</v>
      </c>
      <c r="H47" t="str">
        <f ca="1"/>
        <v>Moses Brown</v>
      </c>
      <c r="I47">
        <f ca="1"/>
        <v>9.1</v>
      </c>
      <c r="J47" s="1" t="str">
        <f ca="1">IFERROR(_xlfn.XLOOKUP(H47,player_ratings.csv!$B$2:$B$1002,player_ratings.csv!$C$2:$C$1002),"")</f>
        <v>C</v>
      </c>
    </row>
    <row r="48" spans="1:10" ht="15.75" customHeight="1" x14ac:dyDescent="0.2">
      <c r="A48" s="1" t="str" cm="1">
        <f t="array" aca="1" ref="A48" ca="1">IFERROR(INDEX(player_ratings.csv!$B$2:$B$1002,SMALL(IF(player_ratings.csv!$E$2:$E$1002=_xlfn.XLOOKUP(Results!$E$5,teams,team_id),ROW(player_ratings.csv!$E$2:$E$1002)-ROW(player_ratings.csv!$E$2)+1),ROWS(player_ratings.csv!$E$2:E16))),"")</f>
        <v>Anfernee Simons</v>
      </c>
      <c r="B48" s="2">
        <f ca="1">IFERROR(_xlfn.XLOOKUP(A48,player_ratings.csv!$B$2:$B$1002,player_ratings.csv!$H$2:$H$1002),"")</f>
        <v>33.6</v>
      </c>
      <c r="D48" s="1" t="str">
        <f ca="1">IFERROR(_xlfn.XLOOKUP(A48,player_ratings.csv!$B$2:$B$1002,player_ratings.csv!$C$2:$C$1002),"")</f>
        <v>SG</v>
      </c>
      <c r="G48">
        <f ca="1"/>
        <v>15</v>
      </c>
      <c r="H48" t="str">
        <f ca="1"/>
        <v>Rayan Rupert</v>
      </c>
      <c r="I48">
        <f ca="1"/>
        <v>7.4</v>
      </c>
      <c r="J48" s="1" t="str">
        <f ca="1">IFERROR(_xlfn.XLOOKUP(H48,player_ratings.csv!$B$2:$B$1002,player_ratings.csv!$C$2:$C$1002),"")</f>
        <v>SG</v>
      </c>
    </row>
    <row r="49" spans="1:11" ht="15.75" customHeight="1" x14ac:dyDescent="0.2">
      <c r="A49" s="1" t="str" cm="1">
        <f t="array" aca="1" ref="A49" ca="1">IFERROR(INDEX(player_ratings.csv!$B$2:$B$1002,SMALL(IF(player_ratings.csv!$E$2:$E$1002=_xlfn.XLOOKUP(Results!$E$5,teams,team_id),ROW(player_ratings.csv!$E$2:$E$1002)-ROW(player_ratings.csv!$E$2)+1),ROWS(player_ratings.csv!$E$2:E17))),"")</f>
        <v>Matisse Thybulle</v>
      </c>
      <c r="B49" s="2">
        <f ca="1">IFERROR(_xlfn.XLOOKUP(A49,player_ratings.csv!$B$2:$B$1002,player_ratings.csv!$H$2:$H$1002),"")</f>
        <v>22.7</v>
      </c>
      <c r="D49" s="1" t="str">
        <f ca="1">IFERROR(_xlfn.XLOOKUP(A49,player_ratings.csv!$B$2:$B$1002,player_ratings.csv!$C$2:$C$1002),"")</f>
        <v>SF</v>
      </c>
      <c r="G49">
        <f ca="1"/>
        <v>16</v>
      </c>
      <c r="H49" t="str">
        <f ca="1"/>
        <v>Taze Moore</v>
      </c>
      <c r="I49">
        <f ca="1"/>
        <v>3.3</v>
      </c>
      <c r="J49" s="1" t="str">
        <f ca="1">IFERROR(_xlfn.XLOOKUP(H49,player_ratings.csv!$B$2:$B$1002,player_ratings.csv!$C$2:$C$1002),"")</f>
        <v>SG</v>
      </c>
    </row>
    <row r="50" spans="1:11" ht="15.75" customHeight="1" x14ac:dyDescent="0.2">
      <c r="A50" s="1" t="str" cm="1">
        <f t="array" aca="1" ref="A50" ca="1">IFERROR(INDEX(player_ratings.csv!$B$2:$B$1002,SMALL(IF(player_ratings.csv!$E$2:$E$1002=_xlfn.XLOOKUP(Results!$E$5,teams,team_id),ROW(player_ratings.csv!$E$2:$E$1002)-ROW(player_ratings.csv!$E$2)+1),ROWS(player_ratings.csv!$E$2:E18))),"")</f>
        <v>Ish Wainright</v>
      </c>
      <c r="B50" s="2" t="str">
        <f t="array" aca="1" ref="B50" ca="1">IFERROR(_xludf.XLOOKUP(A50,player_ratings.csv!$B$2:$B$1002,player_ratings.csv!$H$2:$H$1002),"")</f>
        <v/>
      </c>
      <c r="D50" s="1" t="str">
        <f ca="1">IFERROR(_xlfn.XLOOKUP(A50,player_ratings.csv!$B$2:$B$1002,player_ratings.csv!$C$2:$C$1002),"")</f>
        <v>SF</v>
      </c>
      <c r="J50" s="1" t="str">
        <f t="array" aca="1" ref="J50" ca="1">IFERROR(_xludf.XLOOKUP(H50,player_ratings.csv!$B$2:$B$1002,player_ratings.csv!$C$2:$C$1002),"")</f>
        <v/>
      </c>
    </row>
    <row r="51" spans="1:11" ht="15.75" customHeight="1" x14ac:dyDescent="0.2">
      <c r="A51" s="1" t="str" cm="1">
        <f t="array" aca="1" ref="A51" ca="1">IFERROR(INDEX(player_ratings.csv!$B$2:$B$1002,SMALL(IF(player_ratings.csv!$E$2:$E$1002=_xlfn.XLOOKUP(Results!$E$5,teams,team_id),ROW(player_ratings.csv!$E$2:$E$1002)-ROW(player_ratings.csv!$E$2)+1),ROWS(player_ratings.csv!$E$2:E19))),"")</f>
        <v>Jabari Walker</v>
      </c>
      <c r="B51" s="2"/>
      <c r="D51" s="1" t="str">
        <f ca="1">IFERROR(_xlfn.XLOOKUP(A51,player_ratings.csv!$B$2:$B$1002,player_ratings.csv!$C$2:$C$1002),"")</f>
        <v>SF</v>
      </c>
      <c r="J51" s="1" t="str">
        <f t="array" aca="1" ref="J51" ca="1">IFERROR(_xludf.XLOOKUP(H51,player_ratings.csv!$B$2:$B$1002,player_ratings.csv!$C$2:$C$1002),"")</f>
        <v/>
      </c>
    </row>
    <row r="52" spans="1:11" ht="15.75" customHeight="1" x14ac:dyDescent="0.2">
      <c r="A52" s="1" t="str" cm="1">
        <f t="array" aca="1" ref="A52" ca="1">IFERROR(INDEX(player_ratings.csv!$B$2:$B$1002,SMALL(IF(player_ratings.csv!$E$2:$E$1002=_xlfn.XLOOKUP(Results!$E$5,teams,team_id),ROW(player_ratings.csv!$E$2:$E$1002)-ROW(player_ratings.csv!$E$2)+1),ROWS(player_ratings.csv!$E$2:E20))),"")</f>
        <v>Robert Williams</v>
      </c>
      <c r="B52" s="2"/>
      <c r="D52" s="1" t="str">
        <f ca="1">IFERROR(_xlfn.XLOOKUP(A52,player_ratings.csv!$B$2:$B$1002,player_ratings.csv!$C$2:$C$1002),"")</f>
        <v>C</v>
      </c>
      <c r="J52" s="1" t="str">
        <f t="array" aca="1" ref="J52" ca="1">IFERROR(_xludf.XLOOKUP(H52,player_ratings.csv!$B$2:$B$1002,player_ratings.csv!$C$2:$C$1002),"")</f>
        <v/>
      </c>
    </row>
    <row r="53" spans="1:11" ht="15.75" customHeight="1" x14ac:dyDescent="0.2">
      <c r="A53" s="1" t="str" cm="1">
        <f t="array" aca="1" ref="A53" ca="1">IFERROR(INDEX(player_ratings.csv!$B$2:$B$1002,SMALL(IF(player_ratings.csv!$E$2:$E$1002=_xlfn.XLOOKUP(Results!$E$5,teams,team_id),ROW(player_ratings.csv!$E$2:$E$1002)-ROW(player_ratings.csv!$E$2)+1),ROWS(player_ratings.csv!$E$2:E21))),"")</f>
        <v/>
      </c>
      <c r="D53" s="1" t="str">
        <f ca="1">IFERROR(_xlfn.XLOOKUP(A53,player_ratings.csv!$B$2:$B$1002,player_ratings.csv!$C$2:$C$1002),"")</f>
        <v/>
      </c>
      <c r="J53" s="1" t="str">
        <f t="array" aca="1" ref="J53" ca="1">IFERROR(_xludf.XLOOKUP(H53,player_ratings.csv!$B$2:$B$1002,player_ratings.csv!$C$2:$C$1002),"")</f>
        <v/>
      </c>
    </row>
    <row r="54" spans="1:11" ht="15.75" customHeight="1" x14ac:dyDescent="0.4">
      <c r="A54" s="1" t="str" cm="1">
        <f t="array" aca="1" ref="A54" ca="1">IFERROR(INDEX(player_ratings.csv!$B$2:$B$1002,SMALL(IF(player_ratings.csv!$E$2:$E$1002=_xlfn.XLOOKUP(Results!$E$5,teams,team_id),ROW(player_ratings.csv!$E$2:$E$1002)-ROW(player_ratings.csv!$E$2)+1),ROWS(player_ratings.csv!$E$2:E22))),"")</f>
        <v/>
      </c>
      <c r="D54" s="1" t="str">
        <f ca="1">IFERROR(_xlfn.XLOOKUP(A54,player_ratings.csv!$B$2:$B$1002,player_ratings.csv!$C$2:$C$1002),"")</f>
        <v/>
      </c>
      <c r="J54" s="1" t="str">
        <f t="array" aca="1" ref="J54" ca="1">IFERROR(_xludf.XLOOKUP(H54,player_ratings.csv!$B$2:$B$1002,player_ratings.csv!$C$2:$C$1002),"")</f>
        <v/>
      </c>
      <c r="K54" s="5"/>
    </row>
    <row r="55" spans="1:11" ht="15.75" customHeight="1" x14ac:dyDescent="0.2">
      <c r="A55" s="1" t="str" cm="1">
        <f t="array" aca="1" ref="A55" ca="1">IFERROR(INDEX(player_ratings.csv!$B$2:$B$1002,SMALL(IF(player_ratings.csv!$E$2:$E$1002=_xlfn.XLOOKUP(Results!$E$5,teams,team_id),ROW(player_ratings.csv!$E$2:$E$1002)-ROW(player_ratings.csv!$E$2)+1),ROWS(player_ratings.csv!$E$2:E23))),"")</f>
        <v/>
      </c>
      <c r="D55" s="1" t="str">
        <f ca="1">IFERROR(_xlfn.XLOOKUP(A55,player_ratings.csv!$B$2:$B$1002,player_ratings.csv!$C$2:$C$1002),"")</f>
        <v/>
      </c>
      <c r="J55" s="1" t="str">
        <f t="array" aca="1" ref="J55" ca="1">IFERROR(_xludf.XLOOKUP(H55,player_ratings.csv!$B$2:$B$1002,player_ratings.csv!$C$2:$C$1002),"")</f>
        <v/>
      </c>
    </row>
    <row r="56" spans="1:11" ht="15.75" customHeight="1" x14ac:dyDescent="0.2">
      <c r="A56" s="1" t="str" cm="1">
        <f t="array" aca="1" ref="A56" ca="1">IFERROR(INDEX(player_ratings.csv!$B$2:$B$1002,SMALL(IF(player_ratings.csv!$E$2:$E$1002=_xlfn.XLOOKUP(Results!$E$5,teams,team_id),ROW(player_ratings.csv!$E$2:$E$1002)-ROW(player_ratings.csv!$E$2)+1),ROWS(player_ratings.csv!$E$2:E24))),"")</f>
        <v/>
      </c>
      <c r="D56" s="1" t="str">
        <f ca="1">IFERROR(_xlfn.XLOOKUP(A56,player_ratings.csv!$B$2:$B$1002,player_ratings.csv!$C$2:$C$1002),"")</f>
        <v/>
      </c>
      <c r="J56" s="1" t="str">
        <f t="array" aca="1" ref="J56" ca="1">IFERROR(_xludf.XLOOKUP(H56,player_ratings.csv!$B$2:$B$1002,player_ratings.csv!$C$2:$C$1002),"")</f>
        <v/>
      </c>
    </row>
    <row r="57" spans="1:11" ht="15.75" customHeight="1" x14ac:dyDescent="0.2">
      <c r="A57" s="1" t="str" cm="1">
        <f t="array" aca="1" ref="A57" ca="1">IFERROR(INDEX(player_ratings.csv!$B$2:$B$1002,SMALL(IF(player_ratings.csv!$E$2:$E$1002=_xlfn.XLOOKUP(Results!$E$5,teams,team_id),ROW(player_ratings.csv!$E$2:$E$1002)-ROW(player_ratings.csv!$E$2)+1),ROWS(player_ratings.csv!$E$2:E25))),"")</f>
        <v/>
      </c>
      <c r="D57" s="1" t="str">
        <f t="array" aca="1" ref="D57" ca="1">IFERROR(_xludf.XLOOKUP(A57,player_ratings.csv!$B$2:$B$1002,player_ratings.csv!$C$2:$C$1002),"")</f>
        <v/>
      </c>
      <c r="J57" s="1" t="str">
        <f t="array" aca="1" ref="J57" ca="1">IFERROR(_xludf.XLOOKUP(H57,player_ratings.csv!$B$2:$B$1002,player_ratings.csv!$C$2:$C$1002),"")</f>
        <v/>
      </c>
    </row>
    <row r="58" spans="1:11" ht="15.75" customHeight="1" x14ac:dyDescent="0.2">
      <c r="A58" s="1" t="str" cm="1">
        <f t="array" aca="1" ref="A58" ca="1">IFERROR(INDEX(player_ratings.csv!$B$2:$B$1002,SMALL(IF(player_ratings.csv!$E$2:$E$1002=_xlfn.XLOOKUP(Results!$E$5,teams,team_id),ROW(player_ratings.csv!$E$2:$E$1002)-ROW(player_ratings.csv!$E$2)+1),ROWS(player_ratings.csv!$E$2:E26))),"")</f>
        <v/>
      </c>
      <c r="D58" s="1" t="str">
        <f t="array" aca="1" ref="D58" ca="1">IFERROR(_xludf.XLOOKUP(A58,player_ratings.csv!$B$2:$B$1002,player_ratings.csv!$C$2:$C$1002),"")</f>
        <v/>
      </c>
      <c r="J58" s="1" t="str">
        <f t="array" aca="1" ref="J58" ca="1">IFERROR(_xludf.XLOOKUP(H58,player_ratings.csv!$B$2:$B$1002,player_ratings.csv!$C$2:$C$1002),"")</f>
        <v/>
      </c>
    </row>
    <row r="59" spans="1:11" ht="15.75" customHeight="1" x14ac:dyDescent="0.2">
      <c r="A59" s="1" t="str" cm="1">
        <f t="array" aca="1" ref="A59" ca="1">IFERROR(INDEX(player_ratings.csv!$B$2:$B$1002,SMALL(IF(player_ratings.csv!$E$2:$E$1002=_xlfn.XLOOKUP(Results!$E$5,teams,team_id),ROW(player_ratings.csv!$E$2:$E$1002)-ROW(player_ratings.csv!$E$2)+1),ROWS(player_ratings.csv!$E$2:E27))),"")</f>
        <v/>
      </c>
      <c r="D59" s="1" t="str">
        <f t="array" aca="1" ref="D59" ca="1">IFERROR(_xludf.XLOOKUP(A59,player_ratings.csv!$B$2:$B$1002,player_ratings.csv!$C$2:$C$1002),"")</f>
        <v/>
      </c>
      <c r="J59" s="1" t="str">
        <f t="array" aca="1" ref="J59" ca="1">IFERROR(_xludf.XLOOKUP(H59,player_ratings.csv!$B$2:$B$1002,player_ratings.csv!$C$2:$C$1002),"")</f>
        <v/>
      </c>
    </row>
    <row r="60" spans="1:11" ht="15.75" customHeight="1" x14ac:dyDescent="0.2">
      <c r="A60" s="1" t="str" cm="1">
        <f t="array" aca="1" ref="A60" ca="1">IFERROR(INDEX(player_ratings.csv!$B$2:$B$1002,SMALL(IF(player_ratings.csv!$E$2:$E$1002=_xlfn.XLOOKUP(Results!$E$5,teams,team_id),ROW(player_ratings.csv!$E$2:$E$1002)-ROW(player_ratings.csv!$E$2)+1),ROWS(player_ratings.csv!$E$2:E28))),"")</f>
        <v/>
      </c>
      <c r="D60" s="1" t="str">
        <f t="array" aca="1" ref="D60" ca="1">IFERROR(_xludf.XLOOKUP(A60,player_ratings.csv!$B$2:$B$1002,player_ratings.csv!$C$2:$C$1002),"")</f>
        <v/>
      </c>
    </row>
    <row r="61" spans="1:11" ht="15.75" customHeight="1" x14ac:dyDescent="0.2">
      <c r="A61" s="1" t="str" cm="1">
        <f t="array" aca="1" ref="A61" ca="1">IFERROR(INDEX(player_ratings.csv!$B$2:$B$1002,SMALL(IF(player_ratings.csv!$E$2:$E$1002=_xlfn.XLOOKUP(Results!$E$5,teams,team_id),ROW(player_ratings.csv!$E$2:$E$1002)-ROW(player_ratings.csv!$E$2)+1),ROWS(player_ratings.csv!$E$2:E29))),"")</f>
        <v/>
      </c>
      <c r="D61" s="1" t="str">
        <f t="array" aca="1" ref="D61" ca="1">IFERROR(_xludf.XLOOKUP(A61,player_ratings.csv!$B$2:$B$1002,player_ratings.csv!$C$2:$C$1002),"")</f>
        <v/>
      </c>
    </row>
    <row r="62" spans="1:11" ht="15.75" customHeight="1" x14ac:dyDescent="0.2">
      <c r="A62" s="1" t="str">
        <f t="array" aca="1" ref="A62" ca="1">IFERROR(INDEX(player_ratings.csv!$B$2:$B$1002,SMALL(IF(player_ratings.csv!$E$2:$E$1002=_xludf.XLOOKUP(Results!$E$5,teams,team_id),ROW(player_ratings.csv!$E$2:$E$1002)-ROW(player_ratings.csv!$E$2)+1),ROWS(player_ratings.csv!$E$2:E30))),"")</f>
        <v/>
      </c>
      <c r="D62" s="1" t="str">
        <f t="array" aca="1" ref="D62" ca="1">IFERROR(_xludf.XLOOKUP(A62,player_ratings.csv!$B$2:$B$1002,player_ratings.csv!$C$2:$C$1002),"")</f>
        <v/>
      </c>
    </row>
    <row r="63" spans="1:11" ht="15.75" customHeight="1" x14ac:dyDescent="0.2">
      <c r="A63" s="1" t="str">
        <f t="array" aca="1" ref="A63" ca="1">IFERROR(INDEX(player_ratings.csv!$B$2:$B$1002,SMALL(IF(player_ratings.csv!$E$2:$E$1002=_xludf.XLOOKUP(Results!$E$5,teams,team_id),ROW(player_ratings.csv!$E$2:$E$1002)-ROW(player_ratings.csv!$E$2)+1),ROWS(player_ratings.csv!$E$2:E31))),"")</f>
        <v/>
      </c>
      <c r="D63" s="1" t="str">
        <f t="array" aca="1" ref="D63" ca="1">IFERROR(_xludf.XLOOKUP(A63,player_ratings.csv!$B$2:$B$1002,player_ratings.csv!$C$2:$C$1002),"")</f>
        <v/>
      </c>
    </row>
    <row r="64" spans="1:11" ht="15.75" customHeight="1" x14ac:dyDescent="0.2">
      <c r="A64" s="1" t="str">
        <f t="array" aca="1" ref="A64" ca="1">IFERROR(INDEX(player_ratings.csv!$B$2:$B$1002,SMALL(IF(player_ratings.csv!$E$2:$E$1002=_xludf.XLOOKUP(Results!$E$5,teams,team_id),ROW(player_ratings.csv!$E$2:$E$1002)-ROW(player_ratings.csv!$E$2)+1),ROWS(player_ratings.csv!$E$2:E32))),"")</f>
        <v/>
      </c>
      <c r="D64" s="1" t="str">
        <f t="array" aca="1" ref="D64" ca="1">IFERROR(_xludf.XLOOKUP(A64,player_ratings.csv!$B$2:$B$1002,player_ratings.csv!$C$2:$C$1002),"")</f>
        <v/>
      </c>
    </row>
    <row r="65" spans="1:1" ht="15.75" customHeight="1" x14ac:dyDescent="0.2">
      <c r="A65" s="1" t="str">
        <f t="array" aca="1" ref="A65" ca="1">IFERROR(INDEX(player_ratings.csv!$B$2:$B$1002,SMALL(IF(player_ratings.csv!$E$2:$E$1002=_xludf.XLOOKUP(Results!$E$5,teams,team_id),ROW(player_ratings.csv!$E$2:$E$1002)-ROW(player_ratings.csv!$E$2)+1),ROWS(player_ratings.csv!$E$2:E33))),"")</f>
        <v/>
      </c>
    </row>
    <row r="66" spans="1:1" ht="15.75" customHeight="1" x14ac:dyDescent="0.2">
      <c r="A66" s="1" t="str">
        <f t="array" aca="1" ref="A66" ca="1">IFERROR(INDEX(player_ratings.csv!$B$2:$B$1002,SMALL(IF(player_ratings.csv!$E$2:$E$1002=_xludf.XLOOKUP(Results!$E$5,teams,team_id),ROW(player_ratings.csv!$E$2:$E$1002)-ROW(player_ratings.csv!$E$2)+1),ROWS(player_ratings.csv!$E$2:E34))),"")</f>
        <v/>
      </c>
    </row>
    <row r="67" spans="1:1" ht="15.75" customHeight="1" x14ac:dyDescent="0.2">
      <c r="A67" s="1" t="str">
        <f t="array" aca="1" ref="A67" ca="1">IFERROR(INDEX(player_ratings.csv!$B$2:$B$1002,SMALL(IF(player_ratings.csv!$E$2:$E$1002=_xludf.XLOOKUP(Results!$E$5,teams,team_id),ROW(player_ratings.csv!$E$2:$E$1002)-ROW(player_ratings.csv!$E$2)+1),ROWS(player_ratings.csv!$E$2:E35))),"")</f>
        <v/>
      </c>
    </row>
    <row r="68" spans="1:1" ht="15.75" customHeight="1" x14ac:dyDescent="0.2">
      <c r="A68" s="1" t="str">
        <f t="array" aca="1" ref="A68" ca="1">IFERROR(INDEX(player_ratings.csv!$B$2:$B$1002,SMALL(IF(player_ratings.csv!$E$2:$E$1002=_xludf.XLOOKUP(Results!$E$5,teams,team_id),ROW(player_ratings.csv!$E$2:$E$1002)-ROW(player_ratings.csv!$E$2)+1),ROWS(player_ratings.csv!$E$2:E36))),"")</f>
        <v/>
      </c>
    </row>
    <row r="69" spans="1:1" ht="15.75" customHeight="1" x14ac:dyDescent="0.2">
      <c r="A69" s="1" t="str">
        <f t="array" aca="1" ref="A69" ca="1">IFERROR(INDEX(player_ratings.csv!$B$2:$B$1002,SMALL(IF(player_ratings.csv!$E$2:$E$1002=_xludf.XLOOKUP(Results!$E$5,teams,team_id),ROW(player_ratings.csv!$E$2:$E$1002)-ROW(player_ratings.csv!$E$2)+1),ROWS(player_ratings.csv!$E$2:E37))),"")</f>
        <v/>
      </c>
    </row>
    <row r="70" spans="1:1" ht="15.75" customHeight="1" x14ac:dyDescent="0.2">
      <c r="A70" s="1" t="str">
        <f t="array" aca="1" ref="A70" ca="1">IFERROR(INDEX(player_ratings.csv!$B$2:$B$1002,SMALL(IF(player_ratings.csv!$E$2:$E$1002=_xludf.XLOOKUP(Results!$E$5,teams,team_id),ROW(player_ratings.csv!$E$2:$E$1002)-ROW(player_ratings.csv!$E$2)+1),ROWS(player_ratings.csv!$E$2:E38))),"")</f>
        <v/>
      </c>
    </row>
    <row r="71" spans="1:1" ht="15.75" customHeight="1" x14ac:dyDescent="0.2">
      <c r="A71" s="1" t="str">
        <f t="array" aca="1" ref="A71" ca="1">IFERROR(INDEX(player_ratings.csv!$B$2:$B$1002,SMALL(IF(player_ratings.csv!$E$2:$E$1002=_xludf.XLOOKUP(Results!$E$5,teams,team_id),ROW(player_ratings.csv!$E$2:$E$1002)-ROW(player_ratings.csv!$E$2)+1),ROWS(player_ratings.csv!$E$2:E39))),"")</f>
        <v/>
      </c>
    </row>
    <row r="72" spans="1:1" ht="15.75" customHeight="1" x14ac:dyDescent="0.2">
      <c r="A72" s="1" t="str">
        <f t="array" aca="1" ref="A72" ca="1">IFERROR(INDEX(player_ratings.csv!$B$2:$B$1002,SMALL(IF(player_ratings.csv!$E$2:$E$1002=_xludf.XLOOKUP(Results!$E$5,teams,team_id),ROW(player_ratings.csv!$E$2:$E$1002)-ROW(player_ratings.csv!$E$2)+1),ROWS(player_ratings.csv!$E$2:E40))),"")</f>
        <v/>
      </c>
    </row>
    <row r="73" spans="1:1" ht="15.75" customHeight="1" x14ac:dyDescent="0.2"/>
    <row r="74" spans="1:1" ht="15.75" customHeight="1" x14ac:dyDescent="0.2"/>
    <row r="75" spans="1:1" ht="15.75" customHeight="1" x14ac:dyDescent="0.2"/>
    <row r="76" spans="1:1" ht="15.75" customHeight="1" x14ac:dyDescent="0.2"/>
    <row r="77" spans="1:1" ht="15.75" customHeight="1" x14ac:dyDescent="0.2"/>
    <row r="78" spans="1:1" ht="15.75" customHeight="1" x14ac:dyDescent="0.2"/>
    <row r="79" spans="1:1" ht="15.75" customHeight="1" x14ac:dyDescent="0.2"/>
    <row r="80" spans="1: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31:J32"/>
    <mergeCell ref="A2:J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000"/>
  <sheetViews>
    <sheetView tabSelected="1" zoomScale="80" zoomScaleNormal="80" workbookViewId="0">
      <selection activeCell="F33" sqref="F33"/>
    </sheetView>
  </sheetViews>
  <sheetFormatPr defaultColWidth="12.5703125" defaultRowHeight="15" customHeight="1" x14ac:dyDescent="0.2"/>
  <cols>
    <col min="1" max="1" width="12.5703125" customWidth="1"/>
    <col min="2" max="2" width="19.42578125" customWidth="1"/>
    <col min="3" max="6" width="12.5703125" customWidth="1"/>
  </cols>
  <sheetData>
    <row r="1" spans="1:16" ht="15.75" customHeight="1" x14ac:dyDescent="0.2"/>
    <row r="2" spans="1:16" ht="15.75" customHeight="1" x14ac:dyDescent="0.2">
      <c r="B2" s="14" t="s">
        <v>626</v>
      </c>
      <c r="C2" s="15"/>
      <c r="D2" s="16"/>
      <c r="E2" s="32" t="s">
        <v>22</v>
      </c>
      <c r="F2" s="24"/>
      <c r="G2" s="24"/>
      <c r="H2" s="24"/>
      <c r="I2" s="24"/>
      <c r="J2" s="24"/>
      <c r="K2" s="24"/>
      <c r="L2" s="24"/>
      <c r="M2" s="26">
        <f>(COUNTIF(Simulation!D3:D1002,"Win")/1000)+(0.5*COUNTIF(Simulation!D3:D1002,"Tie")/1000)</f>
        <v>4.3000000000000003E-2</v>
      </c>
      <c r="N2" s="27"/>
      <c r="O2" s="28">
        <f>ROUND(AVERAGE(Simulation!$B$3:$B$1002),0)</f>
        <v>98</v>
      </c>
      <c r="P2" s="28"/>
    </row>
    <row r="3" spans="1:16" ht="15.75" customHeight="1" x14ac:dyDescent="0.2">
      <c r="B3" s="17"/>
      <c r="C3" s="18"/>
      <c r="D3" s="19"/>
      <c r="E3" s="25"/>
      <c r="F3" s="24"/>
      <c r="G3" s="24"/>
      <c r="H3" s="24"/>
      <c r="I3" s="24"/>
      <c r="J3" s="24"/>
      <c r="K3" s="24"/>
      <c r="L3" s="24"/>
      <c r="M3" s="27"/>
      <c r="N3" s="27"/>
      <c r="O3" s="28"/>
      <c r="P3" s="28"/>
    </row>
    <row r="4" spans="1:16" ht="15.75" customHeight="1" x14ac:dyDescent="0.2">
      <c r="M4" s="23"/>
      <c r="N4" s="23"/>
      <c r="O4" s="23"/>
      <c r="P4" s="23"/>
    </row>
    <row r="5" spans="1:16" ht="15.75" customHeight="1" x14ac:dyDescent="0.2">
      <c r="B5" s="14" t="s">
        <v>627</v>
      </c>
      <c r="C5" s="15"/>
      <c r="D5" s="16"/>
      <c r="E5" s="25" t="s">
        <v>49</v>
      </c>
      <c r="F5" s="24"/>
      <c r="G5" s="24"/>
      <c r="H5" s="24"/>
      <c r="I5" s="24"/>
      <c r="J5" s="24"/>
      <c r="K5" s="24"/>
      <c r="L5" s="24"/>
      <c r="M5" s="26">
        <f>(COUNTIF(Simulation!D3:D1002,"Loss")/1000)+(0.5*COUNTIF(Simulation!D3:D1002,"Tie")/1000)</f>
        <v>0.95699999999999996</v>
      </c>
      <c r="N5" s="27"/>
      <c r="O5" s="28">
        <f>ROUND(AVERAGE(Simulation!$C$3:$C$1002),0)</f>
        <v>130</v>
      </c>
      <c r="P5" s="28"/>
    </row>
    <row r="6" spans="1:16" ht="15.75" customHeight="1" x14ac:dyDescent="0.2">
      <c r="B6" s="17"/>
      <c r="C6" s="18"/>
      <c r="D6" s="19"/>
      <c r="E6" s="25"/>
      <c r="F6" s="24"/>
      <c r="G6" s="24"/>
      <c r="H6" s="24"/>
      <c r="I6" s="24"/>
      <c r="J6" s="24"/>
      <c r="K6" s="24"/>
      <c r="L6" s="24"/>
      <c r="M6" s="27"/>
      <c r="N6" s="27"/>
      <c r="O6" s="28"/>
      <c r="P6" s="28"/>
    </row>
    <row r="7" spans="1:16" ht="15.75" customHeight="1" x14ac:dyDescent="0.2"/>
    <row r="8" spans="1:16" ht="15.75" customHeight="1" x14ac:dyDescent="0.2"/>
    <row r="9" spans="1:16" ht="15.75" customHeight="1" x14ac:dyDescent="0.2">
      <c r="B9" s="20" t="str">
        <f>E2</f>
        <v>Denver Nuggets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6" ht="15.75" customHeight="1" x14ac:dyDescent="0.2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6" ht="15.75" customHeight="1" x14ac:dyDescent="0.2">
      <c r="B11" s="1" t="s">
        <v>57</v>
      </c>
      <c r="C11" s="1" t="s">
        <v>63</v>
      </c>
      <c r="D11" s="1" t="s">
        <v>628</v>
      </c>
      <c r="E11" s="1" t="s">
        <v>629</v>
      </c>
      <c r="F11" s="1" t="s">
        <v>630</v>
      </c>
      <c r="G11" s="1" t="s">
        <v>631</v>
      </c>
      <c r="H11" s="1" t="s">
        <v>72</v>
      </c>
      <c r="I11" s="1" t="s">
        <v>632</v>
      </c>
      <c r="J11" s="1" t="s">
        <v>69</v>
      </c>
      <c r="K11" s="1" t="s">
        <v>633</v>
      </c>
      <c r="L11" s="1" t="s">
        <v>76</v>
      </c>
      <c r="M11" s="1" t="s">
        <v>625</v>
      </c>
      <c r="N11" s="1" t="s">
        <v>634</v>
      </c>
    </row>
    <row r="12" spans="1:16" ht="15.75" customHeight="1" x14ac:dyDescent="0.2">
      <c r="A12" s="6" t="s">
        <v>103</v>
      </c>
      <c r="B12" s="1" t="str">
        <f ca="1">_xlfn.XLOOKUP(A12,'Player Working'!$J$5:$J$30,'Player Working'!H$5:H$30)</f>
        <v>Jamal Murray</v>
      </c>
      <c r="C12" s="1">
        <f ca="1">_xlfn.XLOOKUP(B12,player_ratings.csv!$B$2:$B$1002,player_ratings.csv!$H$2:$H$1002)</f>
        <v>31.8</v>
      </c>
      <c r="D12" s="2">
        <f ca="1">IF(M12&lt;=5,C12,C12/SUM('Player Working'!$I$10:$I$20)*(240-SUM('Player Working'!$I$5:'Player Working'!$I$9)))</f>
        <v>31.8</v>
      </c>
      <c r="E12" s="1">
        <f ca="1">IF(D12&gt;0,_xlfn.XLOOKUP(B12,player_ratings.csv!$B$2:$B$1002,player_ratings.csv!$J$2:$J$1002)+_xlfn.XLOOKUP( B12,player_ratings.csv!$B$2:$B$1002,player_ratings.csv!$T$2:$T$1002,0 ))</f>
        <v>20.100000000000001</v>
      </c>
      <c r="F12" s="2">
        <f ca="1">((0.0182*(D12)^2-0.1186*(D12)+2.3528)/(0.0182*(C12)^2-0.1186*(C12)+2.3528))*E12*_xlfn.XLOOKUP($E$5,teams,'Team IDS'!$D$2:$D$31)</f>
        <v>20.253808236694368</v>
      </c>
      <c r="G12" s="7">
        <f ca="1">_xlfn.XLOOKUP($B12,player_ratings.csv!$B$2:$B$1002,player_ratings.csv!$P$2:$P$1002)/(_xlfn.XLOOKUP($B12,player_ratings.csv!$B$2:$B$1002,player_ratings.csv!$P$2:$P$1002)+_xlfn.XLOOKUP($B12,player_ratings.csv!$B$2:$B$1002,player_ratings.csv!$M$2:$M$1002)+_xlfn.XLOOKUP($B12,player_ratings.csv!$B$2:$B$1002,player_ratings.csv!$T$2:$T$1002))</f>
        <v>0.54228855721393032</v>
      </c>
      <c r="H12" s="7">
        <f ca="1">_xlfn.XLOOKUP(B12,player_ratings.csv!$B$2:$B$1002,player_ratings.csv!$Q$2:$Q$1002)</f>
        <v>0.51200000000000001</v>
      </c>
      <c r="I12" s="7">
        <f ca="1">_xlfn.XLOOKUP($B12,player_ratings.csv!$B$2:$B$1002,player_ratings.csv!$M$2:$M$1002)/(_xlfn.XLOOKUP($B12,player_ratings.csv!$B$2:$B$1002,player_ratings.csv!$P$2:$P$1002)+_xlfn.XLOOKUP($B12,player_ratings.csv!$B$2:$B$1002,player_ratings.csv!$M$2:$M$1002)+_xlfn.XLOOKUP($B12,player_ratings.csv!$B$2:$B$1002,player_ratings.csv!$T$2:$T$1002))</f>
        <v>0.28358208955223879</v>
      </c>
      <c r="J12" s="7">
        <f ca="1">_xlfn.XLOOKUP(B12,player_ratings.csv!$B$2:$B$1002,player_ratings.csv!$N$2:$N$1002)</f>
        <v>0.41399999999999998</v>
      </c>
      <c r="K12" s="7">
        <f ca="1">_xlfn.XLOOKUP($B12,player_ratings.csv!$B$2:$B$1002,player_ratings.csv!$T$2:$T$1002)/(_xlfn.XLOOKUP($B12,player_ratings.csv!$B$2:$B$1002,player_ratings.csv!$P$2:$P$1002)+_xlfn.XLOOKUP($B12,player_ratings.csv!$B$2:$B$1002,player_ratings.csv!$M$2:$M$1002)+_xlfn.XLOOKUP($B12,player_ratings.csv!$B$2:$B$1002,player_ratings.csv!$T$2:$T$1002))</f>
        <v>0.17412935323383083</v>
      </c>
      <c r="L12" s="7">
        <f ca="1">_xlfn.XLOOKUP(B12,player_ratings.csv!$B$2:$B$1002,player_ratings.csv!$U$2:$U$1002)</f>
        <v>0.86</v>
      </c>
      <c r="M12" s="1">
        <f ca="1">_xlfn.RANK.EQ(_xlfn.XLOOKUP($B12,'Player Working'!$H$5:$H$30,'Player Working'!$I$5:$I$30),'Player Working'!$I$5:$I$30)</f>
        <v>4</v>
      </c>
      <c r="N12" s="1">
        <f ca="1">IF(D12&gt;0,IFERROR(2*_xlfn.BINOM.INV(_xlfn.BINOM.INV(F12,G12,RAND()),H12,RAND())+3*_xlfn.BINOM.INV(_xlfn.BINOM.INV(F12,I12,RAND()),J12,RAND())+_xlfn.BINOM.INV(_xlfn.BINOM.INV(F12,K12,RAND()),L12,RAND()),ROUND((F12/E12)*_xlfn.XLOOKUP(B12,player_ratings.csv!$B$2:$B$1002,player_ratings.csv!$AD$2:$AD$1002),0)),0)</f>
        <v>26</v>
      </c>
    </row>
    <row r="13" spans="1:16" ht="15.75" customHeight="1" x14ac:dyDescent="0.2">
      <c r="A13" s="1" t="s">
        <v>92</v>
      </c>
      <c r="B13" s="1" t="str">
        <f ca="1">_xlfn.XLOOKUP(A13,'Player Working'!$J$5:$J$30,'Player Working'!H$5:H$30)</f>
        <v>Kentavious Caldwell-Pope</v>
      </c>
      <c r="C13" s="1">
        <f ca="1">_xlfn.XLOOKUP(B13,player_ratings.csv!$B$2:$B$1002,player_ratings.csv!$H$2:$H$1002)</f>
        <v>32.4</v>
      </c>
      <c r="D13" s="2">
        <f ca="1">IF(M13&lt;=5,C13,C13/SUM('Player Working'!$I$10:$I$20)*(240-SUM('Player Working'!$I$5:'Player Working'!$I$9)))</f>
        <v>32.4</v>
      </c>
      <c r="E13" s="1">
        <f ca="1">IF(D13&gt;0,_xlfn.XLOOKUP(B13,player_ratings.csv!$B$2:$B$1002,player_ratings.csv!$J$2:$J$1002)+_xlfn.XLOOKUP( B13,player_ratings.csv!$B$2:$B$1002,player_ratings.csv!$T$2:$T$1002,0 ))</f>
        <v>9.6</v>
      </c>
      <c r="F13" s="2">
        <f ca="1">((0.0182*(D13)^2-0.1186*(D13)+2.3528)/(0.0182*(C13)^2-0.1186*(C13)+2.3528))*E13*_xlfn.XLOOKUP($E$5,teams,'Team IDS'!$D$2:$D$31)</f>
        <v>9.6734606503614877</v>
      </c>
      <c r="G13" s="7">
        <f ca="1">_xlfn.XLOOKUP($B13,player_ratings.csv!$B$2:$B$1002,player_ratings.csv!$P$2:$P$1002)/(_xlfn.XLOOKUP($B13,player_ratings.csv!$B$2:$B$1002,player_ratings.csv!$P$2:$P$1002)+_xlfn.XLOOKUP($B13,player_ratings.csv!$B$2:$B$1002,player_ratings.csv!$M$2:$M$1002)+_xlfn.XLOOKUP($B13,player_ratings.csv!$B$2:$B$1002,player_ratings.csv!$T$2:$T$1002))</f>
        <v>0.42268041237113402</v>
      </c>
      <c r="H13" s="7">
        <f ca="1">_xlfn.XLOOKUP(B13,player_ratings.csv!$B$2:$B$1002,player_ratings.csv!$Q$2:$Q$1002)</f>
        <v>0.51300000000000001</v>
      </c>
      <c r="I13" s="7">
        <f ca="1">_xlfn.XLOOKUP($B13,player_ratings.csv!$B$2:$B$1002,player_ratings.csv!$M$2:$M$1002)/(_xlfn.XLOOKUP($B13,player_ratings.csv!$B$2:$B$1002,player_ratings.csv!$P$2:$P$1002)+_xlfn.XLOOKUP($B13,player_ratings.csv!$B$2:$B$1002,player_ratings.csv!$M$2:$M$1002)+_xlfn.XLOOKUP($B13,player_ratings.csv!$B$2:$B$1002,player_ratings.csv!$T$2:$T$1002))</f>
        <v>0.40206185567010311</v>
      </c>
      <c r="J13" s="7">
        <f ca="1">_xlfn.XLOOKUP(B13,player_ratings.csv!$B$2:$B$1002,player_ratings.csv!$N$2:$N$1002)</f>
        <v>0.379</v>
      </c>
      <c r="K13" s="7">
        <f ca="1">_xlfn.XLOOKUP($B13,player_ratings.csv!$B$2:$B$1002,player_ratings.csv!$T$2:$T$1002)/(_xlfn.XLOOKUP($B13,player_ratings.csv!$B$2:$B$1002,player_ratings.csv!$P$2:$P$1002)+_xlfn.XLOOKUP($B13,player_ratings.csv!$B$2:$B$1002,player_ratings.csv!$M$2:$M$1002)+_xlfn.XLOOKUP($B13,player_ratings.csv!$B$2:$B$1002,player_ratings.csv!$T$2:$T$1002))</f>
        <v>0.1752577319587629</v>
      </c>
      <c r="L13" s="7">
        <f ca="1">_xlfn.XLOOKUP(B13,player_ratings.csv!$B$2:$B$1002,player_ratings.csv!$U$2:$U$1002)</f>
        <v>0.91</v>
      </c>
      <c r="M13" s="1">
        <f ca="1">_xlfn.RANK.EQ(_xlfn.XLOOKUP($B13,'Player Working'!$H$5:$H$30,'Player Working'!$I$5:$I$30),'Player Working'!$I$5:$I$30)</f>
        <v>2</v>
      </c>
      <c r="N13" s="1">
        <f ca="1">IF(D13&gt;0,IFERROR(2*_xlfn.BINOM.INV(_xlfn.BINOM.INV(F13,G13,RAND()),H13,RAND())+3*_xlfn.BINOM.INV(_xlfn.BINOM.INV(F13,I13,RAND()),J13,RAND())+_xlfn.BINOM.INV(_xlfn.BINOM.INV(F13,K13,RAND()),L13,RAND()),ROUND((F13/E13)*_xlfn.XLOOKUP(B13,player_ratings.csv!$B$2:$B$1002,player_ratings.csv!$AD$2:$AD$1002),0)),0)</f>
        <v>1</v>
      </c>
    </row>
    <row r="14" spans="1:16" ht="15.75" customHeight="1" x14ac:dyDescent="0.2">
      <c r="A14" s="1" t="s">
        <v>84</v>
      </c>
      <c r="B14" s="1" t="str">
        <f ca="1">_xlfn.XLOOKUP(A14,'Player Working'!$J$5:$J$30,'Player Working'!H$5:H$30)</f>
        <v>Aaron Gordon</v>
      </c>
      <c r="C14" s="1">
        <f ca="1">_xlfn.XLOOKUP(B14,player_ratings.csv!$B$2:$B$1002,player_ratings.csv!$H$2:$H$1002)</f>
        <v>32</v>
      </c>
      <c r="D14" s="2">
        <f ca="1">IF(M14&lt;=5,C14,C14/SUM('Player Working'!$I$10:$I$20)*(240-SUM('Player Working'!$I$5:'Player Working'!$I$9)))</f>
        <v>32</v>
      </c>
      <c r="E14" s="1">
        <f ca="1">IF(D14&gt;0,_xlfn.XLOOKUP(B14,player_ratings.csv!$B$2:$B$1002,player_ratings.csv!$J$2:$J$1002)+_xlfn.XLOOKUP( B14,player_ratings.csv!$B$2:$B$1002,player_ratings.csv!$T$2:$T$1002,0 ))</f>
        <v>13.7</v>
      </c>
      <c r="F14" s="2">
        <f ca="1">((0.0182*(D14)^2-0.1186*(D14)+2.3528)/(0.0182*(C14)^2-0.1186*(C14)+2.3528))*E14*_xlfn.XLOOKUP($E$5,teams,'Team IDS'!$D$2:$D$31)</f>
        <v>13.804834469786707</v>
      </c>
      <c r="G14" s="7">
        <f ca="1">_xlfn.XLOOKUP($B14,player_ratings.csv!$B$2:$B$1002,player_ratings.csv!$P$2:$P$1002)/(_xlfn.XLOOKUP($B14,player_ratings.csv!$B$2:$B$1002,player_ratings.csv!$P$2:$P$1002)+_xlfn.XLOOKUP($B14,player_ratings.csv!$B$2:$B$1002,player_ratings.csv!$M$2:$M$1002)+_xlfn.XLOOKUP($B14,player_ratings.csv!$B$2:$B$1002,player_ratings.csv!$T$2:$T$1002))</f>
        <v>0.59124087591240881</v>
      </c>
      <c r="H14" s="7">
        <f ca="1">_xlfn.XLOOKUP(B14,player_ratings.csv!$B$2:$B$1002,player_ratings.csv!$Q$2:$Q$1002)</f>
        <v>0.59299999999999997</v>
      </c>
      <c r="I14" s="7">
        <f ca="1">_xlfn.XLOOKUP($B14,player_ratings.csv!$B$2:$B$1002,player_ratings.csv!$M$2:$M$1002)/(_xlfn.XLOOKUP($B14,player_ratings.csv!$B$2:$B$1002,player_ratings.csv!$P$2:$P$1002)+_xlfn.XLOOKUP($B14,player_ratings.csv!$B$2:$B$1002,player_ratings.csv!$M$2:$M$1002)+_xlfn.XLOOKUP($B14,player_ratings.csv!$B$2:$B$1002,player_ratings.csv!$T$2:$T$1002))</f>
        <v>0.13868613138686131</v>
      </c>
      <c r="J14" s="7">
        <f ca="1">_xlfn.XLOOKUP(B14,player_ratings.csv!$B$2:$B$1002,player_ratings.csv!$N$2:$N$1002)</f>
        <v>0.3</v>
      </c>
      <c r="K14" s="7">
        <f ca="1">_xlfn.XLOOKUP($B14,player_ratings.csv!$B$2:$B$1002,player_ratings.csv!$T$2:$T$1002)/(_xlfn.XLOOKUP($B14,player_ratings.csv!$B$2:$B$1002,player_ratings.csv!$P$2:$P$1002)+_xlfn.XLOOKUP($B14,player_ratings.csv!$B$2:$B$1002,player_ratings.csv!$M$2:$M$1002)+_xlfn.XLOOKUP($B14,player_ratings.csv!$B$2:$B$1002,player_ratings.csv!$T$2:$T$1002))</f>
        <v>0.27007299270072993</v>
      </c>
      <c r="L14" s="7">
        <f ca="1">_xlfn.XLOOKUP(B14,player_ratings.csv!$B$2:$B$1002,player_ratings.csv!$U$2:$U$1002)</f>
        <v>0.61399999999999999</v>
      </c>
      <c r="M14" s="1">
        <f ca="1">_xlfn.RANK.EQ(_xlfn.XLOOKUP($B14,'Player Working'!$H$5:$H$30,'Player Working'!$I$5:$I$30),'Player Working'!$I$5:$I$30)</f>
        <v>3</v>
      </c>
      <c r="N14" s="1">
        <v>0</v>
      </c>
    </row>
    <row r="15" spans="1:16" ht="15.75" customHeight="1" x14ac:dyDescent="0.2">
      <c r="A15" s="1" t="s">
        <v>29</v>
      </c>
      <c r="B15" s="1" t="str">
        <f ca="1">_xlfn.XLOOKUP(A15,'Player Working'!$J$5:$J$30,'Player Working'!H$5:H$30)</f>
        <v>Nikola Jokić</v>
      </c>
      <c r="C15" s="1">
        <f ca="1">_xlfn.XLOOKUP(B15,player_ratings.csv!$B$2:$B$1002,player_ratings.csv!$H$2:$H$1002)</f>
        <v>33.700000000000003</v>
      </c>
      <c r="D15" s="2">
        <f ca="1">IF(M15&lt;=5,C15,C15/SUM('Player Working'!$I$10:$I$20)*(240-SUM('Player Working'!$I$5:'Player Working'!$I$9)))</f>
        <v>33.700000000000003</v>
      </c>
      <c r="E15" s="1">
        <f ca="1">IF(D15&gt;0,_xlfn.XLOOKUP(B15,player_ratings.csv!$B$2:$B$1002,player_ratings.csv!$J$2:$J$1002)+_xlfn.XLOOKUP( B15,player_ratings.csv!$B$2:$B$1002,player_ratings.csv!$T$2:$T$1002,0 ))</f>
        <v>23.4</v>
      </c>
      <c r="F15" s="2">
        <f ca="1">((0.0182*(D15)^2-0.1186*(D15)+2.3528)/(0.0182*(C15)^2-0.1186*(C15)+2.3528))*E15*_xlfn.XLOOKUP($E$5,teams,'Team IDS'!$D$2:$D$31)</f>
        <v>23.579060335256127</v>
      </c>
      <c r="G15" s="7">
        <f ca="1">_xlfn.XLOOKUP($B15,player_ratings.csv!$B$2:$B$1002,player_ratings.csv!$P$2:$P$1002)/(_xlfn.XLOOKUP($B15,player_ratings.csv!$B$2:$B$1002,player_ratings.csv!$P$2:$P$1002)+_xlfn.XLOOKUP($B15,player_ratings.csv!$B$2:$B$1002,player_ratings.csv!$M$2:$M$1002)+_xlfn.XLOOKUP($B15,player_ratings.csv!$B$2:$B$1002,player_ratings.csv!$T$2:$T$1002))</f>
        <v>0.62393162393162394</v>
      </c>
      <c r="H15" s="7">
        <f ca="1">_xlfn.XLOOKUP(B15,player_ratings.csv!$B$2:$B$1002,player_ratings.csv!$Q$2:$Q$1002)</f>
        <v>0.63100000000000001</v>
      </c>
      <c r="I15" s="7">
        <f ca="1">_xlfn.XLOOKUP($B15,player_ratings.csv!$B$2:$B$1002,player_ratings.csv!$M$2:$M$1002)/(_xlfn.XLOOKUP($B15,player_ratings.csv!$B$2:$B$1002,player_ratings.csv!$P$2:$P$1002)+_xlfn.XLOOKUP($B15,player_ratings.csv!$B$2:$B$1002,player_ratings.csv!$M$2:$M$1002)+_xlfn.XLOOKUP($B15,player_ratings.csv!$B$2:$B$1002,player_ratings.csv!$T$2:$T$1002))</f>
        <v>0.12393162393162394</v>
      </c>
      <c r="J15" s="7">
        <f ca="1">_xlfn.XLOOKUP(B15,player_ratings.csv!$B$2:$B$1002,player_ratings.csv!$N$2:$N$1002)</f>
        <v>0.35799999999999998</v>
      </c>
      <c r="K15" s="7">
        <f ca="1">_xlfn.XLOOKUP($B15,player_ratings.csv!$B$2:$B$1002,player_ratings.csv!$T$2:$T$1002)/(_xlfn.XLOOKUP($B15,player_ratings.csv!$B$2:$B$1002,player_ratings.csv!$P$2:$P$1002)+_xlfn.XLOOKUP($B15,player_ratings.csv!$B$2:$B$1002,player_ratings.csv!$M$2:$M$1002)+_xlfn.XLOOKUP($B15,player_ratings.csv!$B$2:$B$1002,player_ratings.csv!$T$2:$T$1002))</f>
        <v>0.25213675213675218</v>
      </c>
      <c r="L15" s="7">
        <f ca="1">_xlfn.XLOOKUP(B15,player_ratings.csv!$B$2:$B$1002,player_ratings.csv!$U$2:$U$1002)</f>
        <v>0.81499999999999995</v>
      </c>
      <c r="M15" s="1">
        <f ca="1">_xlfn.RANK.EQ(_xlfn.XLOOKUP($B15,'Player Working'!$H$5:$H$30,'Player Working'!$I$5:$I$30),'Player Working'!$I$5:$I$30)</f>
        <v>1</v>
      </c>
      <c r="N15" s="1">
        <f ca="1">IF(D15&gt;0,IFERROR(2*_xlfn.BINOM.INV(_xlfn.BINOM.INV(F15,G15,RAND()),H15,RAND())+3*_xlfn.BINOM.INV(_xlfn.BINOM.INV(F15,I15,RAND()),J15,RAND())+_xlfn.BINOM.INV(_xlfn.BINOM.INV(F15,K15,RAND()),L15,RAND()),ROUND((F15/E15)*_xlfn.XLOOKUP(B15,player_ratings.csv!$B$2:$B$1002,player_ratings.csv!$AD$2:$AD$1002),0)),0)</f>
        <v>39</v>
      </c>
    </row>
    <row r="16" spans="1:16" ht="15.75" customHeight="1" x14ac:dyDescent="0.2">
      <c r="A16" s="1" t="s">
        <v>112</v>
      </c>
      <c r="B16" s="1" t="str">
        <f ca="1">_xlfn.XLOOKUP(A16,'Player Working'!$J$5:$J$30,'Player Working'!H$5:H$30)</f>
        <v>Michael Porter Jr.</v>
      </c>
      <c r="C16" s="1">
        <f ca="1">_xlfn.XLOOKUP(B16,player_ratings.csv!$B$2:$B$1002,player_ratings.csv!$H$2:$H$1002)</f>
        <v>31.5</v>
      </c>
      <c r="D16" s="2">
        <f ca="1">IF(M16&lt;=5,C16,C16/SUM('Player Working'!$I$10:$I$20)*(240-SUM('Player Working'!$I$5:'Player Working'!$I$9)))</f>
        <v>31.5</v>
      </c>
      <c r="E16" s="1">
        <f ca="1">IF(D16&gt;0,_xlfn.XLOOKUP(B16,player_ratings.csv!$B$2:$B$1002,player_ratings.csv!$J$2:$J$1002)+_xlfn.XLOOKUP( B16,player_ratings.csv!$B$2:$B$1002,player_ratings.csv!$T$2:$T$1002,0 ))</f>
        <v>14.1</v>
      </c>
      <c r="F16" s="2">
        <f ca="1">((0.0182*(D16)^2-0.1186*(D16)+2.3528)/(0.0182*(C16)^2-0.1186*(C16)+2.3528))*E16*_xlfn.XLOOKUP($E$5,teams,'Team IDS'!$D$2:$D$31)</f>
        <v>14.207895330218436</v>
      </c>
      <c r="G16" s="7">
        <f ca="1">_xlfn.XLOOKUP($B16,player_ratings.csv!$B$2:$B$1002,player_ratings.csv!$P$2:$P$1002)/(_xlfn.XLOOKUP($B16,player_ratings.csv!$B$2:$B$1002,player_ratings.csv!$P$2:$P$1002)+_xlfn.XLOOKUP($B16,player_ratings.csv!$B$2:$B$1002,player_ratings.csv!$M$2:$M$1002)+_xlfn.XLOOKUP($B16,player_ratings.csv!$B$2:$B$1002,player_ratings.csv!$T$2:$T$1002))</f>
        <v>0.43262411347517732</v>
      </c>
      <c r="H16" s="7">
        <f ca="1">_xlfn.XLOOKUP(B16,player_ratings.csv!$B$2:$B$1002,player_ratings.csv!$Q$2:$Q$1002)</f>
        <v>0.56200000000000006</v>
      </c>
      <c r="I16" s="7">
        <f ca="1">_xlfn.XLOOKUP($B16,player_ratings.csv!$B$2:$B$1002,player_ratings.csv!$M$2:$M$1002)/(_xlfn.XLOOKUP($B16,player_ratings.csv!$B$2:$B$1002,player_ratings.csv!$P$2:$P$1002)+_xlfn.XLOOKUP($B16,player_ratings.csv!$B$2:$B$1002,player_ratings.csv!$M$2:$M$1002)+_xlfn.XLOOKUP($B16,player_ratings.csv!$B$2:$B$1002,player_ratings.csv!$T$2:$T$1002))</f>
        <v>0.48226950354609938</v>
      </c>
      <c r="J16" s="7">
        <f ca="1">_xlfn.XLOOKUP(B16,player_ratings.csv!$B$2:$B$1002,player_ratings.csv!$N$2:$N$1002)</f>
        <v>0.39600000000000002</v>
      </c>
      <c r="K16" s="7">
        <f ca="1">_xlfn.XLOOKUP($B16,player_ratings.csv!$B$2:$B$1002,player_ratings.csv!$T$2:$T$1002)/(_xlfn.XLOOKUP($B16,player_ratings.csv!$B$2:$B$1002,player_ratings.csv!$P$2:$P$1002)+_xlfn.XLOOKUP($B16,player_ratings.csv!$B$2:$B$1002,player_ratings.csv!$M$2:$M$1002)+_xlfn.XLOOKUP($B16,player_ratings.csv!$B$2:$B$1002,player_ratings.csv!$T$2:$T$1002))</f>
        <v>8.5106382978723416E-2</v>
      </c>
      <c r="L16" s="7">
        <f ca="1">_xlfn.XLOOKUP(B16,player_ratings.csv!$B$2:$B$1002,player_ratings.csv!$U$2:$U$1002)</f>
        <v>0.77</v>
      </c>
      <c r="M16" s="1">
        <f ca="1">_xlfn.RANK.EQ(_xlfn.XLOOKUP($B16,'Player Working'!$H$5:$H$30,'Player Working'!$I$5:$I$30),'Player Working'!$I$5:$I$30)</f>
        <v>5</v>
      </c>
      <c r="N16" s="1">
        <f ca="1">IF(D16&gt;0,IFERROR(2*_xlfn.BINOM.INV(_xlfn.BINOM.INV(F16,G16,RAND()),H16,RAND())+3*_xlfn.BINOM.INV(_xlfn.BINOM.INV(F16,I16,RAND()),J16,RAND())+_xlfn.BINOM.INV(_xlfn.BINOM.INV(F16,K16,RAND()),L16,RAND()),ROUND((F16/E16)*_xlfn.XLOOKUP(B16,player_ratings.csv!$B$2:$B$1002,player_ratings.csv!$AD$2:$AD$1002),0)),0)</f>
        <v>14</v>
      </c>
    </row>
    <row r="17" spans="1:14" ht="15.75" customHeight="1" x14ac:dyDescent="0.2">
      <c r="C17" s="1"/>
      <c r="D17" s="2"/>
      <c r="E17" s="1"/>
      <c r="F17" s="2">
        <f>((0.0182*(D17)^2-0.1186*(D17)+2.3528)/(0.0182*(C17)^2-0.1186*(C17)+2.3528))*E17*_xlfn.XLOOKUP($E$5,teams,'Team IDS'!$D$2:$D$31)</f>
        <v>0</v>
      </c>
      <c r="G17" s="7"/>
      <c r="H17" s="7"/>
      <c r="I17" s="7"/>
      <c r="J17" s="7"/>
      <c r="K17" s="7"/>
      <c r="L17" s="7"/>
      <c r="N17" s="1"/>
    </row>
    <row r="18" spans="1:14" ht="15.75" customHeight="1" x14ac:dyDescent="0.2">
      <c r="A18" s="1" t="s">
        <v>635</v>
      </c>
      <c r="B18" s="1" t="str">
        <f ca="1">_xlfn.XLOOKUP(M18,'Player Working'!$G$5:$G$20,'Player Working'!$H$5:$H$20)</f>
        <v>Reggie Jackson</v>
      </c>
      <c r="C18" s="1">
        <f ca="1">_xlfn.XLOOKUP(B18,player_ratings.csv!$B$2:$B$1002,player_ratings.csv!$H$2:$H$1002)</f>
        <v>23.1</v>
      </c>
      <c r="D18" s="2">
        <f ca="1">IF(M18&lt;=5,C18,C18/SUM('Player Working'!$I$10:$I$20)*(240-SUM('Player Working'!$I$5:'Player Working'!$I$9)))</f>
        <v>16.139199999999999</v>
      </c>
      <c r="E18" s="1">
        <f ca="1">IF(D18&gt;0,_xlfn.XLOOKUP(B18,player_ratings.csv!$B$2:$B$1002,player_ratings.csv!$J$2:$J$1002)+_xlfn.XLOOKUP( B18,player_ratings.csv!$B$2:$B$1002,player_ratings.csv!$T$2:$T$1002,0 ))</f>
        <v>10.9</v>
      </c>
      <c r="F18" s="2">
        <f ca="1">((0.0182*(D18)^2-0.1186*(D18)+2.3528)/(0.0182*(C18)^2-0.1186*(C18)+2.3528))*E18*_xlfn.XLOOKUP($E$5,teams,'Team IDS'!$D$2:$D$31)</f>
        <v>6.1005341329927587</v>
      </c>
      <c r="G18" s="7">
        <f ca="1">_xlfn.XLOOKUP($B18,player_ratings.csv!$B$2:$B$1002,player_ratings.csv!$P$2:$P$1002)/(_xlfn.XLOOKUP($B18,player_ratings.csv!$B$2:$B$1002,player_ratings.csv!$P$2:$P$1002)+_xlfn.XLOOKUP($B18,player_ratings.csv!$B$2:$B$1002,player_ratings.csv!$M$2:$M$1002)+_xlfn.XLOOKUP($B18,player_ratings.csv!$B$2:$B$1002,player_ratings.csv!$T$2:$T$1002))</f>
        <v>0.55045871559633031</v>
      </c>
      <c r="H18" s="7">
        <f ca="1">_xlfn.XLOOKUP(B18,player_ratings.csv!$B$2:$B$1002,player_ratings.csv!$Q$2:$Q$1002)</f>
        <v>0.50700000000000001</v>
      </c>
      <c r="I18" s="7">
        <f ca="1">_xlfn.XLOOKUP($B18,player_ratings.csv!$B$2:$B$1002,player_ratings.csv!$M$2:$M$1002)/(_xlfn.XLOOKUP($B18,player_ratings.csv!$B$2:$B$1002,player_ratings.csv!$P$2:$P$1002)+_xlfn.XLOOKUP($B18,player_ratings.csv!$B$2:$B$1002,player_ratings.csv!$M$2:$M$1002)+_xlfn.XLOOKUP($B18,player_ratings.csv!$B$2:$B$1002,player_ratings.csv!$T$2:$T$1002))</f>
        <v>0.33027522935779818</v>
      </c>
      <c r="J18" s="7">
        <f ca="1">_xlfn.XLOOKUP(B18,player_ratings.csv!$B$2:$B$1002,player_ratings.csv!$N$2:$N$1002)</f>
        <v>0.379</v>
      </c>
      <c r="K18" s="7">
        <f ca="1">_xlfn.XLOOKUP($B18,player_ratings.csv!$B$2:$B$1002,player_ratings.csv!$T$2:$T$1002)/(_xlfn.XLOOKUP($B18,player_ratings.csv!$B$2:$B$1002,player_ratings.csv!$P$2:$P$1002)+_xlfn.XLOOKUP($B18,player_ratings.csv!$B$2:$B$1002,player_ratings.csv!$M$2:$M$1002)+_xlfn.XLOOKUP($B18,player_ratings.csv!$B$2:$B$1002,player_ratings.csv!$T$2:$T$1002))</f>
        <v>0.11926605504587157</v>
      </c>
      <c r="L18" s="7">
        <f ca="1">_xlfn.XLOOKUP(B18,player_ratings.csv!$B$2:$B$1002,player_ratings.csv!$U$2:$U$1002)</f>
        <v>0.77400000000000002</v>
      </c>
      <c r="M18" s="21" cm="1">
        <f t="array" aca="1" ref="M18:M28" ca="1">_xlfn._xlws.FILTER('Player Working'!$G$5:OFFSET('Player Working'!$G$5,'Player Working'!$C$5-1,0), ISNA(MATCH('Player Working'!$G$5:OFFSET('Player Working'!$G$5,'Player Working'!$C$5-1,0),$M$12:$M$16,0)))</f>
        <v>6</v>
      </c>
      <c r="N18" s="1">
        <f ca="1">IF(D18&gt;0,IFERROR(2*_xlfn.BINOM.INV(_xlfn.BINOM.INV(F18,G18,RAND()),H18,RAND())+3*_xlfn.BINOM.INV(_xlfn.BINOM.INV(F18,I18,RAND()),J18,RAND())+_xlfn.BINOM.INV(_xlfn.BINOM.INV(F18,K18,RAND()),L18,RAND()),ROUND((F18/E18)*_xlfn.XLOOKUP(B18,player_ratings.csv!$B$2:$B$1002,player_ratings.csv!$AD$2:$AD$1002),0)),0)</f>
        <v>4</v>
      </c>
    </row>
    <row r="19" spans="1:14" ht="15.75" customHeight="1" x14ac:dyDescent="0.2">
      <c r="A19" s="1" t="s">
        <v>636</v>
      </c>
      <c r="B19" s="1" t="str">
        <f ca="1">_xlfn.XLOOKUP(M19,'Player Working'!$G$5:$G$20,'Player Working'!$H$5:$H$20)</f>
        <v>Christian Braun</v>
      </c>
      <c r="C19" s="1">
        <f ca="1">_xlfn.XLOOKUP(B19,player_ratings.csv!$B$2:$B$1002,player_ratings.csv!$H$2:$H$1002)</f>
        <v>18.8</v>
      </c>
      <c r="D19" s="2">
        <f ca="1">IF(M19&lt;=5,C19,C19/SUM('Player Working'!$I$10:$I$20)*(240-SUM('Player Working'!$I$5:'Player Working'!$I$9)))</f>
        <v>13.134933333333331</v>
      </c>
      <c r="E19" s="1">
        <f ca="1">IF(D19&gt;0,_xlfn.XLOOKUP(B19,player_ratings.csv!$B$2:$B$1002,player_ratings.csv!$J$2:$J$1002)+_xlfn.XLOOKUP( B19,player_ratings.csv!$B$2:$B$1002,player_ratings.csv!$T$2:$T$1002,0 ))</f>
        <v>7.5</v>
      </c>
      <c r="F19" s="2">
        <f ca="1">((0.0182*(D19)^2-0.1186*(D19)+2.3528)/(0.0182*(C19)^2-0.1186*(C19)+2.3528))*E19*_xlfn.XLOOKUP($E$5,teams,'Team IDS'!$D$2:$D$31)</f>
        <v>4.5362122016015869</v>
      </c>
      <c r="G19" s="7">
        <f ca="1">_xlfn.XLOOKUP($B19,player_ratings.csv!$B$2:$B$1002,player_ratings.csv!$P$2:$P$1002)/(_xlfn.XLOOKUP($B19,player_ratings.csv!$B$2:$B$1002,player_ratings.csv!$P$2:$P$1002)+_xlfn.XLOOKUP($B19,player_ratings.csv!$B$2:$B$1002,player_ratings.csv!$M$2:$M$1002)+_xlfn.XLOOKUP($B19,player_ratings.csv!$B$2:$B$1002,player_ratings.csv!$T$2:$T$1002))</f>
        <v>0.52631578947368418</v>
      </c>
      <c r="H19" s="7">
        <f ca="1">_xlfn.XLOOKUP(B19,player_ratings.csv!$B$2:$B$1002,player_ratings.csv!$Q$2:$Q$1002)</f>
        <v>0.49</v>
      </c>
      <c r="I19" s="7">
        <f ca="1">_xlfn.XLOOKUP($B19,player_ratings.csv!$B$2:$B$1002,player_ratings.csv!$M$2:$M$1002)/(_xlfn.XLOOKUP($B19,player_ratings.csv!$B$2:$B$1002,player_ratings.csv!$P$2:$P$1002)+_xlfn.XLOOKUP($B19,player_ratings.csv!$B$2:$B$1002,player_ratings.csv!$M$2:$M$1002)+_xlfn.XLOOKUP($B19,player_ratings.csv!$B$2:$B$1002,player_ratings.csv!$T$2:$T$1002))</f>
        <v>0.24999999999999997</v>
      </c>
      <c r="J19" s="7">
        <f ca="1">_xlfn.XLOOKUP(B19,player_ratings.csv!$B$2:$B$1002,player_ratings.csv!$N$2:$N$1002)</f>
        <v>0.36299999999999999</v>
      </c>
      <c r="K19" s="7">
        <f ca="1">_xlfn.XLOOKUP($B19,player_ratings.csv!$B$2:$B$1002,player_ratings.csv!$T$2:$T$1002)/(_xlfn.XLOOKUP($B19,player_ratings.csv!$B$2:$B$1002,player_ratings.csv!$P$2:$P$1002)+_xlfn.XLOOKUP($B19,player_ratings.csv!$B$2:$B$1002,player_ratings.csv!$M$2:$M$1002)+_xlfn.XLOOKUP($B19,player_ratings.csv!$B$2:$B$1002,player_ratings.csv!$T$2:$T$1002))</f>
        <v>0.22368421052631576</v>
      </c>
      <c r="L19" s="7">
        <f ca="1">_xlfn.XLOOKUP(B19,player_ratings.csv!$B$2:$B$1002,player_ratings.csv!$U$2:$U$1002)</f>
        <v>0.73199999999999998</v>
      </c>
      <c r="M19" s="29">
        <f ca="1"/>
        <v>7</v>
      </c>
      <c r="N19" s="1">
        <f ca="1">IF(D19&gt;0,IFERROR(2*_xlfn.BINOM.INV(_xlfn.BINOM.INV(F19,G19,RAND()),H19,RAND())+3*_xlfn.BINOM.INV(_xlfn.BINOM.INV(F19,I19,RAND()),J19,RAND())+_xlfn.BINOM.INV(_xlfn.BINOM.INV(F19,K19,RAND()),L19,RAND()),ROUND((F19/E19)*_xlfn.XLOOKUP(B19,player_ratings.csv!$B$2:$B$1002,player_ratings.csv!$AD$2:$AD$1002),0)),0)</f>
        <v>2</v>
      </c>
    </row>
    <row r="20" spans="1:14" ht="15.75" customHeight="1" x14ac:dyDescent="0.2">
      <c r="A20" s="1" t="s">
        <v>637</v>
      </c>
      <c r="B20" s="1" t="str">
        <f ca="1">_xlfn.XLOOKUP(M20,'Player Working'!$G$5:$G$20,'Player Working'!$H$5:$H$20)</f>
        <v>Julian Strawther</v>
      </c>
      <c r="C20" s="1">
        <f ca="1">_xlfn.XLOOKUP(B20,player_ratings.csv!$B$2:$B$1002,player_ratings.csv!$H$2:$H$1002)</f>
        <v>13.9</v>
      </c>
      <c r="D20" s="2">
        <f ca="1">IF(M20&lt;=5,C20,C20/SUM('Player Working'!$I$10:$I$20)*(240-SUM('Player Working'!$I$5:'Player Working'!$I$9)))</f>
        <v>9.7114666666666647</v>
      </c>
      <c r="E20" s="1">
        <f ca="1">IF(D20&gt;0,_xlfn.XLOOKUP(B20,player_ratings.csv!$B$2:$B$1002,player_ratings.csv!$J$2:$J$1002)+_xlfn.XLOOKUP( B20,player_ratings.csv!$B$2:$B$1002,player_ratings.csv!$T$2:$T$1002,0 ))</f>
        <v>6.3</v>
      </c>
      <c r="F20" s="2">
        <f ca="1">((0.0182*(D20)^2-0.1186*(D20)+2.3528)/(0.0182*(C20)^2-0.1186*(C20)+2.3528))*E20*_xlfn.XLOOKUP($E$5,teams,'Team IDS'!$D$2:$D$31)</f>
        <v>4.3881430061862297</v>
      </c>
      <c r="G20" s="7">
        <f ca="1">_xlfn.XLOOKUP($B20,player_ratings.csv!$B$2:$B$1002,player_ratings.csv!$P$2:$P$1002)/(_xlfn.XLOOKUP($B20,player_ratings.csv!$B$2:$B$1002,player_ratings.csv!$P$2:$P$1002)+_xlfn.XLOOKUP($B20,player_ratings.csv!$B$2:$B$1002,player_ratings.csv!$M$2:$M$1002)+_xlfn.XLOOKUP($B20,player_ratings.csv!$B$2:$B$1002,player_ratings.csv!$T$2:$T$1002))</f>
        <v>0.33333333333333337</v>
      </c>
      <c r="H20" s="7">
        <f ca="1">_xlfn.XLOOKUP(B20,player_ratings.csv!$B$2:$B$1002,player_ratings.csv!$Q$2:$Q$1002)</f>
        <v>0.48599999999999999</v>
      </c>
      <c r="I20" s="7">
        <f ca="1">_xlfn.XLOOKUP($B20,player_ratings.csv!$B$2:$B$1002,player_ratings.csv!$M$2:$M$1002)/(_xlfn.XLOOKUP($B20,player_ratings.csv!$B$2:$B$1002,player_ratings.csv!$P$2:$P$1002)+_xlfn.XLOOKUP($B20,player_ratings.csv!$B$2:$B$1002,player_ratings.csv!$M$2:$M$1002)+_xlfn.XLOOKUP($B20,player_ratings.csv!$B$2:$B$1002,player_ratings.csv!$T$2:$T$1002))</f>
        <v>0.55555555555555558</v>
      </c>
      <c r="J20" s="7">
        <f ca="1">_xlfn.XLOOKUP(B20,player_ratings.csv!$B$2:$B$1002,player_ratings.csv!$N$2:$N$1002)</f>
        <v>0.32200000000000001</v>
      </c>
      <c r="K20" s="7">
        <f ca="1">_xlfn.XLOOKUP($B20,player_ratings.csv!$B$2:$B$1002,player_ratings.csv!$T$2:$T$1002)/(_xlfn.XLOOKUP($B20,player_ratings.csv!$B$2:$B$1002,player_ratings.csv!$P$2:$P$1002)+_xlfn.XLOOKUP($B20,player_ratings.csv!$B$2:$B$1002,player_ratings.csv!$M$2:$M$1002)+_xlfn.XLOOKUP($B20,player_ratings.csv!$B$2:$B$1002,player_ratings.csv!$T$2:$T$1002))</f>
        <v>0.1111111111111111</v>
      </c>
      <c r="L20" s="7">
        <f ca="1">_xlfn.XLOOKUP(B20,player_ratings.csv!$B$2:$B$1002,player_ratings.csv!$U$2:$U$1002)</f>
        <v>0.69599999999999995</v>
      </c>
      <c r="M20" s="29">
        <f ca="1"/>
        <v>8</v>
      </c>
      <c r="N20" s="1">
        <f ca="1">IF(D20&gt;0,IFERROR(2*_xlfn.BINOM.INV(_xlfn.BINOM.INV(F20,G20,RAND()),H20,RAND())+3*_xlfn.BINOM.INV(_xlfn.BINOM.INV(F20,I20,RAND()),J20,RAND())+_xlfn.BINOM.INV(_xlfn.BINOM.INV(F20,K20,RAND()),L20,RAND()),ROUND((F20/E20)*_xlfn.XLOOKUP(B20,player_ratings.csv!$B$2:$B$1002,player_ratings.csv!$AD$2:$AD$1002),0)),0)</f>
        <v>5</v>
      </c>
    </row>
    <row r="21" spans="1:14" ht="15.75" customHeight="1" x14ac:dyDescent="0.2">
      <c r="A21" s="1" t="s">
        <v>638</v>
      </c>
      <c r="B21" s="1" t="str">
        <f ca="1">_xlfn.XLOOKUP(M21,'Player Working'!$G$5:$G$20,'Player Working'!$H$5:$H$20)</f>
        <v>Justin Holiday</v>
      </c>
      <c r="C21" s="1">
        <f ca="1">_xlfn.XLOOKUP(B21,player_ratings.csv!$B$2:$B$1002,player_ratings.csv!$H$2:$H$1002)</f>
        <v>12.9</v>
      </c>
      <c r="D21" s="2">
        <f ca="1">IF(M21&lt;=5,C21,C21/SUM('Player Working'!$I$10:$I$20)*(240-SUM('Player Working'!$I$5:'Player Working'!$I$9)))</f>
        <v>9.0127999999999986</v>
      </c>
      <c r="E21" s="1">
        <f ca="1">IF(D21&gt;0,_xlfn.XLOOKUP(B21,player_ratings.csv!$B$2:$B$1002,player_ratings.csv!$J$2:$J$1002)+_xlfn.XLOOKUP( B21,player_ratings.csv!$B$2:$B$1002,player_ratings.csv!$T$2:$T$1002,0 ))</f>
        <v>2.7</v>
      </c>
      <c r="F21" s="2">
        <f ca="1">((0.0182*(D21)^2-0.1186*(D21)+2.3528)/(0.0182*(C21)^2-0.1186*(C21)+2.3528))*E21*_xlfn.XLOOKUP($E$5,teams,'Team IDS'!$D$2:$D$31)</f>
        <v>1.9512343406110846</v>
      </c>
      <c r="G21" s="7">
        <f ca="1">_xlfn.XLOOKUP($B21,player_ratings.csv!$B$2:$B$1002,player_ratings.csv!$P$2:$P$1002)/(_xlfn.XLOOKUP($B21,player_ratings.csv!$B$2:$B$1002,player_ratings.csv!$P$2:$P$1002)+_xlfn.XLOOKUP($B21,player_ratings.csv!$B$2:$B$1002,player_ratings.csv!$M$2:$M$1002)+_xlfn.XLOOKUP($B21,player_ratings.csv!$B$2:$B$1002,player_ratings.csv!$T$2:$T$1002))</f>
        <v>0.32142857142857145</v>
      </c>
      <c r="H21" s="7">
        <f ca="1">_xlfn.XLOOKUP(B21,player_ratings.csv!$B$2:$B$1002,player_ratings.csv!$Q$2:$Q$1002)</f>
        <v>0.65200000000000002</v>
      </c>
      <c r="I21" s="7">
        <f ca="1">_xlfn.XLOOKUP($B21,player_ratings.csv!$B$2:$B$1002,player_ratings.csv!$M$2:$M$1002)/(_xlfn.XLOOKUP($B21,player_ratings.csv!$B$2:$B$1002,player_ratings.csv!$P$2:$P$1002)+_xlfn.XLOOKUP($B21,player_ratings.csv!$B$2:$B$1002,player_ratings.csv!$M$2:$M$1002)+_xlfn.XLOOKUP($B21,player_ratings.csv!$B$2:$B$1002,player_ratings.csv!$T$2:$T$1002))</f>
        <v>0.6785714285714286</v>
      </c>
      <c r="J21" s="7">
        <f ca="1">_xlfn.XLOOKUP(B21,player_ratings.csv!$B$2:$B$1002,player_ratings.csv!$N$2:$N$1002)</f>
        <v>0.43099999999999999</v>
      </c>
      <c r="K21" s="7">
        <f ca="1">_xlfn.XLOOKUP($B21,player_ratings.csv!$B$2:$B$1002,player_ratings.csv!$T$2:$T$1002)/(_xlfn.XLOOKUP($B21,player_ratings.csv!$B$2:$B$1002,player_ratings.csv!$P$2:$P$1002)+_xlfn.XLOOKUP($B21,player_ratings.csv!$B$2:$B$1002,player_ratings.csv!$M$2:$M$1002)+_xlfn.XLOOKUP($B21,player_ratings.csv!$B$2:$B$1002,player_ratings.csv!$T$2:$T$1002))</f>
        <v>0</v>
      </c>
      <c r="L21" s="7">
        <f ca="1">_xlfn.XLOOKUP(B21,player_ratings.csv!$B$2:$B$1002,player_ratings.csv!$U$2:$U$1002)</f>
        <v>0</v>
      </c>
      <c r="M21" s="29">
        <f ca="1"/>
        <v>9</v>
      </c>
      <c r="N21" s="1">
        <f ca="1">IF(D21&gt;0,IFERROR(2*_xlfn.BINOM.INV(_xlfn.BINOM.INV(F21,G21,RAND()),H21,RAND())+3*_xlfn.BINOM.INV(_xlfn.BINOM.INV(F21,I21,RAND()),J21,RAND())+_xlfn.BINOM.INV(_xlfn.BINOM.INV(F21,K21,RAND()),L21,RAND()),ROUND((F21/E21)*_xlfn.XLOOKUP(B21,player_ratings.csv!$B$2:$B$1002,player_ratings.csv!$AD$2:$AD$1002),0)),0)</f>
        <v>3</v>
      </c>
    </row>
    <row r="22" spans="1:14" ht="15.75" customHeight="1" x14ac:dyDescent="0.2">
      <c r="A22" s="1" t="s">
        <v>639</v>
      </c>
      <c r="B22" s="1" t="str">
        <f ca="1">_xlfn.XLOOKUP(M22,'Player Working'!$G$5:$G$20,'Player Working'!$H$5:$H$20)</f>
        <v>DeAndre Jordan</v>
      </c>
      <c r="C22" s="1">
        <f ca="1">_xlfn.XLOOKUP(B22,player_ratings.csv!$B$2:$B$1002,player_ratings.csv!$H$2:$H$1002)</f>
        <v>12.2</v>
      </c>
      <c r="D22" s="2">
        <f ca="1">IF(M22&lt;=5,C22,C22/SUM('Player Working'!$I$10:$I$20)*(240-SUM('Player Working'!$I$5:'Player Working'!$I$9)))</f>
        <v>8.5237333333333307</v>
      </c>
      <c r="E22" s="1">
        <f ca="1">IF(D22&gt;0,_xlfn.XLOOKUP(B22,player_ratings.csv!$B$2:$B$1002,player_ratings.csv!$J$2:$J$1002)+_xlfn.XLOOKUP( B22,player_ratings.csv!$B$2:$B$1002,player_ratings.csv!$T$2:$T$1002,0 ))</f>
        <v>4.7</v>
      </c>
      <c r="F22" s="2">
        <f ca="1">((0.0182*(D22)^2-0.1186*(D22)+2.3528)/(0.0182*(C22)^2-0.1186*(C22)+2.3528))*E22*_xlfn.XLOOKUP($E$5,teams,'Team IDS'!$D$2:$D$31)</f>
        <v>3.4905432717786598</v>
      </c>
      <c r="G22" s="7">
        <f ca="1">_xlfn.XLOOKUP($B22,player_ratings.csv!$B$2:$B$1002,player_ratings.csv!$P$2:$P$1002)/(_xlfn.XLOOKUP($B22,player_ratings.csv!$B$2:$B$1002,player_ratings.csv!$P$2:$P$1002)+_xlfn.XLOOKUP($B22,player_ratings.csv!$B$2:$B$1002,player_ratings.csv!$M$2:$M$1002)+_xlfn.XLOOKUP($B22,player_ratings.csv!$B$2:$B$1002,player_ratings.csv!$T$2:$T$1002))</f>
        <v>0.57446808510638303</v>
      </c>
      <c r="H22" s="7">
        <f ca="1">_xlfn.XLOOKUP(B22,player_ratings.csv!$B$2:$B$1002,player_ratings.csv!$Q$2:$Q$1002)</f>
        <v>0.64100000000000001</v>
      </c>
      <c r="I22" s="7">
        <f ca="1">_xlfn.XLOOKUP($B22,player_ratings.csv!$B$2:$B$1002,player_ratings.csv!$M$2:$M$1002)/(_xlfn.XLOOKUP($B22,player_ratings.csv!$B$2:$B$1002,player_ratings.csv!$P$2:$P$1002)+_xlfn.XLOOKUP($B22,player_ratings.csv!$B$2:$B$1002,player_ratings.csv!$M$2:$M$1002)+_xlfn.XLOOKUP($B22,player_ratings.csv!$B$2:$B$1002,player_ratings.csv!$T$2:$T$1002))</f>
        <v>0</v>
      </c>
      <c r="J22" s="7">
        <f ca="1">_xlfn.XLOOKUP(B22,player_ratings.csv!$B$2:$B$1002,player_ratings.csv!$N$2:$N$1002)</f>
        <v>0</v>
      </c>
      <c r="K22" s="7">
        <f ca="1">_xlfn.XLOOKUP($B22,player_ratings.csv!$B$2:$B$1002,player_ratings.csv!$T$2:$T$1002)/(_xlfn.XLOOKUP($B22,player_ratings.csv!$B$2:$B$1002,player_ratings.csv!$P$2:$P$1002)+_xlfn.XLOOKUP($B22,player_ratings.csv!$B$2:$B$1002,player_ratings.csv!$M$2:$M$1002)+_xlfn.XLOOKUP($B22,player_ratings.csv!$B$2:$B$1002,player_ratings.csv!$T$2:$T$1002))</f>
        <v>0.42553191489361702</v>
      </c>
      <c r="L22" s="7">
        <f ca="1">_xlfn.XLOOKUP(B22,player_ratings.csv!$B$2:$B$1002,player_ratings.csv!$U$2:$U$1002)</f>
        <v>0.44700000000000001</v>
      </c>
      <c r="M22" s="29">
        <f ca="1"/>
        <v>10</v>
      </c>
      <c r="N22" s="1">
        <f ca="1">IF(D22&gt;0,IFERROR(2*_xlfn.BINOM.INV(_xlfn.BINOM.INV(F22,G22,RAND()),H22,RAND())+3*_xlfn.BINOM.INV(_xlfn.BINOM.INV(F22,I22,RAND()),J22,RAND())+_xlfn.BINOM.INV(_xlfn.BINOM.INV(F22,K22,RAND()),L22,RAND()),ROUND((F22/E22)*_xlfn.XLOOKUP(B22,player_ratings.csv!$B$2:$B$1002,player_ratings.csv!$AD$2:$AD$1002),0)),0)</f>
        <v>3</v>
      </c>
    </row>
    <row r="23" spans="1:14" ht="15.75" customHeight="1" x14ac:dyDescent="0.2">
      <c r="A23" s="1" t="s">
        <v>640</v>
      </c>
      <c r="B23" s="1" t="str">
        <f ca="1">_xlfn.XLOOKUP(M23,'Player Working'!$G$5:$G$20,'Player Working'!$H$5:$H$20)</f>
        <v>Zeke Nnaji</v>
      </c>
      <c r="C23" s="1">
        <f ca="1">_xlfn.XLOOKUP(B23,player_ratings.csv!$B$2:$B$1002,player_ratings.csv!$H$2:$H$1002)</f>
        <v>9.4</v>
      </c>
      <c r="D23" s="2">
        <f ca="1">IF(M23&lt;=5,C23,C23/SUM('Player Working'!$I$10:$I$20)*(240-SUM('Player Working'!$I$5:'Player Working'!$I$9)))</f>
        <v>6.5674666666666655</v>
      </c>
      <c r="E23" s="1">
        <f ca="1">IF(D23&gt;0,_xlfn.XLOOKUP(B23,player_ratings.csv!$B$2:$B$1002,player_ratings.csv!$J$2:$J$1002)+_xlfn.XLOOKUP( B23,player_ratings.csv!$B$2:$B$1002,player_ratings.csv!$T$2:$T$1002,0 ))</f>
        <v>3.6</v>
      </c>
      <c r="F23" s="2">
        <f ca="1">((0.0182*(D23)^2-0.1186*(D23)+2.3528)/(0.0182*(C23)^2-0.1186*(C23)+2.3528))*E23*_xlfn.XLOOKUP($E$5,teams,'Team IDS'!$D$2:$D$31)</f>
        <v>3.006557815004602</v>
      </c>
      <c r="G23" s="7">
        <f ca="1">_xlfn.XLOOKUP($B23,player_ratings.csv!$B$2:$B$1002,player_ratings.csv!$P$2:$P$1002)/(_xlfn.XLOOKUP($B23,player_ratings.csv!$B$2:$B$1002,player_ratings.csv!$P$2:$P$1002)+_xlfn.XLOOKUP($B23,player_ratings.csv!$B$2:$B$1002,player_ratings.csv!$M$2:$M$1002)+_xlfn.XLOOKUP($B23,player_ratings.csv!$B$2:$B$1002,player_ratings.csv!$T$2:$T$1002))</f>
        <v>0.58333333333333337</v>
      </c>
      <c r="H23" s="7">
        <f ca="1">_xlfn.XLOOKUP(B23,player_ratings.csv!$B$2:$B$1002,player_ratings.csv!$Q$2:$Q$1002)</f>
        <v>0.48699999999999999</v>
      </c>
      <c r="I23" s="7">
        <f ca="1">_xlfn.XLOOKUP($B23,player_ratings.csv!$B$2:$B$1002,player_ratings.csv!$M$2:$M$1002)/(_xlfn.XLOOKUP($B23,player_ratings.csv!$B$2:$B$1002,player_ratings.csv!$P$2:$P$1002)+_xlfn.XLOOKUP($B23,player_ratings.csv!$B$2:$B$1002,player_ratings.csv!$M$2:$M$1002)+_xlfn.XLOOKUP($B23,player_ratings.csv!$B$2:$B$1002,player_ratings.csv!$T$2:$T$1002))</f>
        <v>0.11111111111111112</v>
      </c>
      <c r="J23" s="7">
        <f ca="1">_xlfn.XLOOKUP(B23,player_ratings.csv!$B$2:$B$1002,player_ratings.csv!$N$2:$N$1002)</f>
        <v>0.313</v>
      </c>
      <c r="K23" s="7">
        <f ca="1">_xlfn.XLOOKUP($B23,player_ratings.csv!$B$2:$B$1002,player_ratings.csv!$T$2:$T$1002)/(_xlfn.XLOOKUP($B23,player_ratings.csv!$B$2:$B$1002,player_ratings.csv!$P$2:$P$1002)+_xlfn.XLOOKUP($B23,player_ratings.csv!$B$2:$B$1002,player_ratings.csv!$M$2:$M$1002)+_xlfn.XLOOKUP($B23,player_ratings.csv!$B$2:$B$1002,player_ratings.csv!$T$2:$T$1002))</f>
        <v>0.30555555555555558</v>
      </c>
      <c r="L23" s="7">
        <f ca="1">_xlfn.XLOOKUP(B23,player_ratings.csv!$B$2:$B$1002,player_ratings.csv!$U$2:$U$1002)</f>
        <v>0.64100000000000001</v>
      </c>
      <c r="M23" s="29">
        <f ca="1"/>
        <v>11</v>
      </c>
      <c r="N23" s="1">
        <f ca="1">IF(D23&gt;0,IFERROR(2*_xlfn.BINOM.INV(_xlfn.BINOM.INV(F23,G23,RAND()),H23,RAND())+3*_xlfn.BINOM.INV(_xlfn.BINOM.INV(F23,I23,RAND()),J23,RAND())+_xlfn.BINOM.INV(_xlfn.BINOM.INV(F23,K23,RAND()),L23,RAND()),ROUND((F23/E23)*_xlfn.XLOOKUP(B23,player_ratings.csv!$B$2:$B$1002,player_ratings.csv!$AD$2:$AD$1002),0)),0)</f>
        <v>4</v>
      </c>
    </row>
    <row r="24" spans="1:14" ht="15.75" customHeight="1" x14ac:dyDescent="0.2">
      <c r="A24" s="1" t="s">
        <v>641</v>
      </c>
      <c r="B24" s="1" t="str">
        <f ca="1">_xlfn.XLOOKUP(M24,'Player Working'!$G$5:$G$20,'Player Working'!$H$5:$H$20)</f>
        <v>Collin Gillespie</v>
      </c>
      <c r="C24" s="1">
        <f ca="1">_xlfn.XLOOKUP(B24,player_ratings.csv!$B$2:$B$1002,player_ratings.csv!$H$2:$H$1002)</f>
        <v>6.9</v>
      </c>
      <c r="D24" s="2">
        <f ca="1">IF(M24&lt;=5,C24,C24/SUM('Player Working'!$I$10:$I$20)*(240-SUM('Player Working'!$I$5:'Player Working'!$I$9)))</f>
        <v>4.8207999999999993</v>
      </c>
      <c r="E24" s="1">
        <f ca="1">IF(D24&gt;0,_xlfn.XLOOKUP(B24,player_ratings.csv!$B$2:$B$1002,player_ratings.csv!$J$2:$J$1002)+_xlfn.XLOOKUP( B24,player_ratings.csv!$B$2:$B$1002,player_ratings.csv!$T$2:$T$1002,0 ))</f>
        <v>2.1</v>
      </c>
      <c r="F24" s="2">
        <f ca="1">((0.0182*(D24)^2-0.1186*(D24)+2.3528)/(0.0182*(C24)^2-0.1186*(C24)+2.3528))*E24*_xlfn.XLOOKUP($E$5,teams,'Team IDS'!$D$2:$D$31)</f>
        <v>1.9424989839438602</v>
      </c>
      <c r="G24" s="7">
        <f ca="1">_xlfn.XLOOKUP($B24,player_ratings.csv!$B$2:$B$1002,player_ratings.csv!$P$2:$P$1002)/(_xlfn.XLOOKUP($B24,player_ratings.csv!$B$2:$B$1002,player_ratings.csv!$P$2:$P$1002)+_xlfn.XLOOKUP($B24,player_ratings.csv!$B$2:$B$1002,player_ratings.csv!$M$2:$M$1002)+_xlfn.XLOOKUP($B24,player_ratings.csv!$B$2:$B$1002,player_ratings.csv!$T$2:$T$1002))</f>
        <v>0.38095238095238093</v>
      </c>
      <c r="H24" s="7">
        <f ca="1">_xlfn.XLOOKUP(B24,player_ratings.csv!$B$2:$B$1002,player_ratings.csv!$Q$2:$Q$1002)</f>
        <v>0.63600000000000001</v>
      </c>
      <c r="I24" s="7">
        <f ca="1">_xlfn.XLOOKUP($B24,player_ratings.csv!$B$2:$B$1002,player_ratings.csv!$M$2:$M$1002)/(_xlfn.XLOOKUP($B24,player_ratings.csv!$B$2:$B$1002,player_ratings.csv!$P$2:$P$1002)+_xlfn.XLOOKUP($B24,player_ratings.csv!$B$2:$B$1002,player_ratings.csv!$M$2:$M$1002)+_xlfn.XLOOKUP($B24,player_ratings.csv!$B$2:$B$1002,player_ratings.csv!$T$2:$T$1002))</f>
        <v>0.42857142857142855</v>
      </c>
      <c r="J24" s="7">
        <f ca="1">_xlfn.XLOOKUP(B24,player_ratings.csv!$B$2:$B$1002,player_ratings.csv!$N$2:$N$1002)</f>
        <v>0.308</v>
      </c>
      <c r="K24" s="7">
        <f ca="1">_xlfn.XLOOKUP($B24,player_ratings.csv!$B$2:$B$1002,player_ratings.csv!$T$2:$T$1002)/(_xlfn.XLOOKUP($B24,player_ratings.csv!$B$2:$B$1002,player_ratings.csv!$P$2:$P$1002)+_xlfn.XLOOKUP($B24,player_ratings.csv!$B$2:$B$1002,player_ratings.csv!$M$2:$M$1002)+_xlfn.XLOOKUP($B24,player_ratings.csv!$B$2:$B$1002,player_ratings.csv!$T$2:$T$1002))</f>
        <v>0.19047619047619047</v>
      </c>
      <c r="L24" s="7">
        <f ca="1">_xlfn.XLOOKUP(B24,player_ratings.csv!$B$2:$B$1002,player_ratings.csv!$U$2:$U$1002)</f>
        <v>0.8</v>
      </c>
      <c r="M24" s="29">
        <f ca="1"/>
        <v>12</v>
      </c>
      <c r="N24" s="1">
        <f ca="1">IF(D24&gt;0,IFERROR(2*_xlfn.BINOM.INV(_xlfn.BINOM.INV(F24,G24,RAND()),H24,RAND())+3*_xlfn.BINOM.INV(_xlfn.BINOM.INV(F24,I24,RAND()),J24,RAND())+_xlfn.BINOM.INV(_xlfn.BINOM.INV(F24,K24,RAND()),L24,RAND()),ROUND((F24/E24)*_xlfn.XLOOKUP(B24,player_ratings.csv!$B$2:$B$1002,player_ratings.csv!$AD$2:$AD$1002),0)),0)</f>
        <v>3</v>
      </c>
    </row>
    <row r="25" spans="1:14" ht="15.75" customHeight="1" x14ac:dyDescent="0.2">
      <c r="A25" s="1" t="s">
        <v>642</v>
      </c>
      <c r="B25" s="1" t="str">
        <f ca="1">_xlfn.XLOOKUP(M25,'Player Working'!$G$5:$G$20,'Player Working'!$H$5:$H$20)</f>
        <v>Jalen Pickett</v>
      </c>
      <c r="C25" s="1">
        <f ca="1">_xlfn.XLOOKUP(B25,player_ratings.csv!$B$2:$B$1002,player_ratings.csv!$H$2:$H$1002)</f>
        <v>6.1</v>
      </c>
      <c r="D25" s="2">
        <f ca="1">IF(M25&lt;=5,C25,C25/SUM('Player Working'!$I$10:$I$20)*(240-SUM('Player Working'!$I$5:'Player Working'!$I$9)))</f>
        <v>4.2618666666666654</v>
      </c>
      <c r="E25" s="1">
        <f ca="1">IF(D25&gt;0,_xlfn.XLOOKUP(B25,player_ratings.csv!$B$2:$B$1002,player_ratings.csv!$J$2:$J$1002)+_xlfn.XLOOKUP( B25,player_ratings.csv!$B$2:$B$1002,player_ratings.csv!$T$2:$T$1002,0 ))</f>
        <v>1.9000000000000001</v>
      </c>
      <c r="F25" s="2">
        <f ca="1">((0.0182*(D25)^2-0.1186*(D25)+2.3528)/(0.0182*(C25)^2-0.1186*(C25)+2.3528))*E25*_xlfn.XLOOKUP($E$5,teams,'Team IDS'!$D$2:$D$31)</f>
        <v>1.807759774102228</v>
      </c>
      <c r="G25" s="7">
        <f ca="1">_xlfn.XLOOKUP($B25,player_ratings.csv!$B$2:$B$1002,player_ratings.csv!$P$2:$P$1002)/(_xlfn.XLOOKUP($B25,player_ratings.csv!$B$2:$B$1002,player_ratings.csv!$P$2:$P$1002)+_xlfn.XLOOKUP($B25,player_ratings.csv!$B$2:$B$1002,player_ratings.csv!$M$2:$M$1002)+_xlfn.XLOOKUP($B25,player_ratings.csv!$B$2:$B$1002,player_ratings.csv!$T$2:$T$1002))</f>
        <v>0.26315789473684209</v>
      </c>
      <c r="H25" s="7">
        <f ca="1">_xlfn.XLOOKUP(B25,player_ratings.csv!$B$2:$B$1002,player_ratings.csv!$Q$2:$Q$1002)</f>
        <v>0.625</v>
      </c>
      <c r="I25" s="7">
        <f ca="1">_xlfn.XLOOKUP($B25,player_ratings.csv!$B$2:$B$1002,player_ratings.csv!$M$2:$M$1002)/(_xlfn.XLOOKUP($B25,player_ratings.csv!$B$2:$B$1002,player_ratings.csv!$P$2:$P$1002)+_xlfn.XLOOKUP($B25,player_ratings.csv!$B$2:$B$1002,player_ratings.csv!$M$2:$M$1002)+_xlfn.XLOOKUP($B25,player_ratings.csv!$B$2:$B$1002,player_ratings.csv!$T$2:$T$1002))</f>
        <v>0.68421052631578949</v>
      </c>
      <c r="J25" s="7">
        <f ca="1">_xlfn.XLOOKUP(B25,player_ratings.csv!$B$2:$B$1002,player_ratings.csv!$N$2:$N$1002)</f>
        <v>0.35</v>
      </c>
      <c r="K25" s="7">
        <f ca="1">_xlfn.XLOOKUP($B25,player_ratings.csv!$B$2:$B$1002,player_ratings.csv!$T$2:$T$1002)/(_xlfn.XLOOKUP($B25,player_ratings.csv!$B$2:$B$1002,player_ratings.csv!$P$2:$P$1002)+_xlfn.XLOOKUP($B25,player_ratings.csv!$B$2:$B$1002,player_ratings.csv!$M$2:$M$1002)+_xlfn.XLOOKUP($B25,player_ratings.csv!$B$2:$B$1002,player_ratings.csv!$T$2:$T$1002))</f>
        <v>5.2631578947368418E-2</v>
      </c>
      <c r="L25" s="7">
        <f ca="1">_xlfn.XLOOKUP(B25,player_ratings.csv!$B$2:$B$1002,player_ratings.csv!$U$2:$U$1002)</f>
        <v>1</v>
      </c>
      <c r="M25" s="29">
        <f ca="1"/>
        <v>13</v>
      </c>
      <c r="N25" s="1">
        <f ca="1">IF(D25&gt;0,IFERROR(2*_xlfn.BINOM.INV(_xlfn.BINOM.INV(F25,G25,RAND()),H25,RAND())+3*_xlfn.BINOM.INV(_xlfn.BINOM.INV(F25,I25,RAND()),J25,RAND())+_xlfn.BINOM.INV(_xlfn.BINOM.INV(F25,K25,RAND()),L25,RAND()),ROUND((F25/E25)*_xlfn.XLOOKUP(B25,player_ratings.csv!$B$2:$B$1002,player_ratings.csv!$AD$2:$AD$1002),0)),0)</f>
        <v>2</v>
      </c>
    </row>
    <row r="26" spans="1:14" ht="15.75" customHeight="1" x14ac:dyDescent="0.2">
      <c r="A26" s="1"/>
      <c r="B26" s="1"/>
      <c r="C26" s="8"/>
      <c r="D26" s="9"/>
      <c r="E26" s="8"/>
      <c r="F26" s="9"/>
      <c r="G26" s="10"/>
      <c r="H26" s="10"/>
      <c r="I26" s="10"/>
      <c r="J26" s="10"/>
      <c r="K26" s="7"/>
      <c r="L26" s="10"/>
      <c r="M26" s="31">
        <f ca="1"/>
        <v>14</v>
      </c>
      <c r="N26" s="8">
        <f t="array" aca="1" ref="N26" ca="1">IF(D26&gt;0,IFERROR(2*_xlfn.BINOM.INV(_xlfn.BINOM.INV(F26,G26,RAND()),H26,RAND())+3*_xlfn.BINOM.INV(_xlfn.BINOM.INV(F26,I26,RAND()),J26,RAND())+_xlfn.BINOM.INV(_xlfn.BINOM.INV(F26,K26,RAND()),L26,RAND()),ROUND((F26/E26)*_xludf.XLOOKUP(B26,player_ratings.csv!$B$2:$B$1002,player_ratings.csv!$AD$2:$AD$1002),0)),0)</f>
        <v>0</v>
      </c>
    </row>
    <row r="27" spans="1:14" ht="15.75" customHeight="1" x14ac:dyDescent="0.2">
      <c r="A27" s="1"/>
      <c r="B27" s="1"/>
      <c r="C27" s="8"/>
      <c r="D27" s="9"/>
      <c r="E27" s="8"/>
      <c r="F27" s="9"/>
      <c r="G27" s="10"/>
      <c r="H27" s="10"/>
      <c r="I27" s="10"/>
      <c r="J27" s="10"/>
      <c r="K27" s="7"/>
      <c r="L27" s="10"/>
      <c r="M27" s="31">
        <f ca="1"/>
        <v>15</v>
      </c>
      <c r="N27" s="8">
        <f t="array" aca="1" ref="N27" ca="1">IF(D27&gt;0,IFERROR(2*_xlfn.BINOM.INV(_xlfn.BINOM.INV(F27,G27,RAND()),H27,RAND())+3*_xlfn.BINOM.INV(_xlfn.BINOM.INV(F27,I27,RAND()),J27,RAND())+_xlfn.BINOM.INV(_xlfn.BINOM.INV(F27,K27,RAND()),L27,RAND()),ROUND((F27/E27)*_xludf.XLOOKUP(B27,player_ratings.csv!$B$2:$B$1002,player_ratings.csv!$AD$2:$AD$1002),0)),0)</f>
        <v>0</v>
      </c>
    </row>
    <row r="28" spans="1:14" ht="15.75" customHeight="1" x14ac:dyDescent="0.2">
      <c r="A28" s="1"/>
      <c r="B28" s="1"/>
      <c r="C28" s="8"/>
      <c r="D28" s="9"/>
      <c r="E28" s="8"/>
      <c r="F28" s="9"/>
      <c r="G28" s="10"/>
      <c r="H28" s="10"/>
      <c r="I28" s="10"/>
      <c r="J28" s="10"/>
      <c r="K28" s="10"/>
      <c r="L28" s="10"/>
      <c r="M28" s="31">
        <f ca="1"/>
        <v>16</v>
      </c>
      <c r="N28" s="8">
        <f t="array" aca="1" ref="N28" ca="1">IF(D28&gt;0,IFERROR(2*_xlfn.BINOM.INV(_xlfn.BINOM.INV(F28,G28,RAND()),H28,RAND())+3*_xlfn.BINOM.INV(_xlfn.BINOM.INV(F28,I28,RAND()),J28,RAND())+_xlfn.BINOM.INV(_xlfn.BINOM.INV(F28,K28,RAND()),L28,RAND()),ROUND((F28/E28)*_xludf.XLOOKUP(B28,player_ratings.csv!$B$2:$B$1002,player_ratings.csv!$AD$2:$AD$1002),0)),0)</f>
        <v>0</v>
      </c>
    </row>
    <row r="29" spans="1:14" ht="15.75" customHeight="1" x14ac:dyDescent="0.2">
      <c r="B29" s="1"/>
      <c r="J29" s="6"/>
      <c r="M29" s="30"/>
    </row>
    <row r="30" spans="1:14" ht="15.75" customHeight="1" x14ac:dyDescent="0.2">
      <c r="B30" s="20" t="str">
        <f>E5</f>
        <v>Portland Trail Blazers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ht="15.75" customHeight="1" x14ac:dyDescent="0.2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 ht="15.75" customHeight="1" x14ac:dyDescent="0.2">
      <c r="B32" s="1" t="s">
        <v>57</v>
      </c>
      <c r="C32" s="1" t="s">
        <v>63</v>
      </c>
      <c r="D32" s="1" t="s">
        <v>628</v>
      </c>
      <c r="E32" s="1" t="s">
        <v>629</v>
      </c>
      <c r="F32" s="1" t="s">
        <v>630</v>
      </c>
      <c r="G32" s="1" t="s">
        <v>631</v>
      </c>
      <c r="H32" s="1" t="s">
        <v>72</v>
      </c>
      <c r="I32" s="1" t="s">
        <v>632</v>
      </c>
      <c r="J32" s="1" t="s">
        <v>69</v>
      </c>
      <c r="K32" s="1" t="s">
        <v>633</v>
      </c>
      <c r="L32" s="1" t="s">
        <v>76</v>
      </c>
      <c r="M32" s="1" t="s">
        <v>625</v>
      </c>
      <c r="N32" s="1" t="s">
        <v>634</v>
      </c>
    </row>
    <row r="33" spans="1:14" ht="15.75" customHeight="1" x14ac:dyDescent="0.2">
      <c r="A33" s="6" t="s">
        <v>103</v>
      </c>
      <c r="B33" s="1" t="str">
        <f ca="1">_xlfn.XLOOKUP(A33,'Player Working'!$J$34:$J$60,'Player Working'!$H$34:$H$60)</f>
        <v>Malcolm Brogdon</v>
      </c>
      <c r="C33" s="1">
        <f ca="1">_xlfn.XLOOKUP(B33,player_ratings.csv!$B$2:$B$1002,player_ratings.csv!$H$2:$H$1002)</f>
        <v>28.6</v>
      </c>
      <c r="D33" s="2">
        <f ca="1">IF(M33&lt;=5,C33,C33/SUM('Player Working'!$I$10:$I$20)*(240-SUM('Player Working'!$I$5:$I$9)))</f>
        <v>28.6</v>
      </c>
      <c r="E33" s="1">
        <f ca="1">IF(D33&gt;0,_xlfn.XLOOKUP(B33,player_ratings.csv!$B$2:$B$1002,player_ratings.csv!$J$2:$J$1002)+_xlfn.XLOOKUP( B33,player_ratings.csv!$B$2:$B$1002,player_ratings.csv!$T$2:$T$1002,0 ))</f>
        <v>15.7</v>
      </c>
      <c r="F33" s="2">
        <f ca="1">((0.0182*(D33)^2-0.1186*(D33)+2.3528)/(0.0182*(C33)^2-0.1186*(C33)+2.3528))*E33*_xlfn.XLOOKUP($E$2,teams,'Team IDS'!$D$2:$D$31)</f>
        <v>15.459856889647476</v>
      </c>
      <c r="G33" s="7">
        <f ca="1">_xlfn.XLOOKUP($B33,player_ratings.csv!$B$2:$B$1002,player_ratings.csv!$P$2:$P$1002)/(_xlfn.XLOOKUP($B33,player_ratings.csv!$B$2:$B$1002,player_ratings.csv!$P$2:$P$1002)+_xlfn.XLOOKUP($B33,player_ratings.csv!$B$2:$B$1002,player_ratings.csv!$M$2:$M$1002)+_xlfn.XLOOKUP($B33,player_ratings.csv!$B$2:$B$1002,player_ratings.csv!$T$2:$T$1002))</f>
        <v>0.47770700636942676</v>
      </c>
      <c r="H33" s="7">
        <f ca="1">_xlfn.XLOOKUP(B33,player_ratings.csv!$B$2:$B$1002,player_ratings.csv!$Q$2:$Q$1002)</f>
        <v>0.45800000000000002</v>
      </c>
      <c r="I33" s="7">
        <f ca="1">_xlfn.XLOOKUP($B33,player_ratings.csv!$B$2:$B$1002,player_ratings.csv!$M$2:$M$1002)/(_xlfn.XLOOKUP($B33,player_ratings.csv!$B$2:$B$1002,player_ratings.csv!$P$2:$P$1002)+_xlfn.XLOOKUP($B33,player_ratings.csv!$B$2:$B$1002,player_ratings.csv!$M$2:$M$1002)+_xlfn.XLOOKUP($B33,player_ratings.csv!$B$2:$B$1002,player_ratings.csv!$T$2:$T$1002))</f>
        <v>0.33121019108280259</v>
      </c>
      <c r="J33" s="7">
        <f ca="1">_xlfn.XLOOKUP(B33,player_ratings.csv!$B$2:$B$1002,player_ratings.csv!$N$2:$N$1002)</f>
        <v>0.41599999999999998</v>
      </c>
      <c r="K33" s="7">
        <f ca="1">_xlfn.XLOOKUP($B33,player_ratings.csv!$B$2:$B$1002,player_ratings.csv!$T$2:$T$1002)/(_xlfn.XLOOKUP($B33,player_ratings.csv!$B$2:$B$1002,player_ratings.csv!$P$2:$P$1002)+_xlfn.XLOOKUP($B33,player_ratings.csv!$B$2:$B$1002,player_ratings.csv!$M$2:$M$1002)+_xlfn.XLOOKUP($B33,player_ratings.csv!$B$2:$B$1002,player_ratings.csv!$T$2:$T$1002))</f>
        <v>0.19108280254777071</v>
      </c>
      <c r="L33" s="7">
        <f ca="1">_xlfn.XLOOKUP(B33,player_ratings.csv!$B$2:$B$1002,player_ratings.csv!$U$2:$U$1002)</f>
        <v>0.83199999999999996</v>
      </c>
      <c r="M33" s="1">
        <f ca="1">_xlfn.RANK.EQ(_xlfn.XLOOKUP($B33,'Player Working'!$H$34:$H$60,'Player Working'!$I$34:$I$60),'Player Working'!$I$34:$I$60)</f>
        <v>5</v>
      </c>
      <c r="N33" s="1">
        <f ca="1">IF(D33&gt;0,IFERROR(2*_xlfn.BINOM.INV(_xlfn.BINOM.INV(F33,G33,RAND()),H33,RAND())+3*_xlfn.BINOM.INV(_xlfn.BINOM.INV(F33,I33,RAND()),J33,RAND())+_xlfn.BINOM.INV(_xlfn.BINOM.INV(F33,K33,RAND()),L33,RAND()),ROUND((F33/E33)*_xlfn.XLOOKUP(B33,player_ratings.csv!$B$2:$B$1002,player_ratings.csv!$AD$2:$AD$1002),0)),0)</f>
        <v>8</v>
      </c>
    </row>
    <row r="34" spans="1:14" ht="15.75" customHeight="1" x14ac:dyDescent="0.2">
      <c r="A34" s="1" t="s">
        <v>92</v>
      </c>
      <c r="B34" s="1" t="str">
        <f ca="1">_xlfn.XLOOKUP(A34,'Player Working'!$J$34:$J$60,'Player Working'!$H$34:$H$60)</f>
        <v>Anfernee Simons</v>
      </c>
      <c r="C34" s="1">
        <f ca="1">_xlfn.XLOOKUP(B34,player_ratings.csv!$B$2:$B$1002,player_ratings.csv!$H$2:$H$1002)</f>
        <v>33.6</v>
      </c>
      <c r="D34" s="2">
        <f ca="1">IF(M34&lt;=5,C34,C34/SUM('Player Working'!$I$10:$I$20)*(240-SUM('Player Working'!$I$5:$I$9)))</f>
        <v>33.6</v>
      </c>
      <c r="E34" s="1">
        <f ca="1">IF(D34&gt;0,_xlfn.XLOOKUP(B34,player_ratings.csv!$B$2:$B$1002,player_ratings.csv!$J$2:$J$1002)+_xlfn.XLOOKUP( B34,player_ratings.csv!$B$2:$B$1002,player_ratings.csv!$T$2:$T$1002,0 ))</f>
        <v>22.2</v>
      </c>
      <c r="F34" s="2">
        <f ca="1">((0.0182*(D34)^2-0.1186*(D34)+2.3528)/(0.0182*(C34)^2-0.1186*(C34)+2.3528))*E34*_xlfn.XLOOKUP($E$2,teams,'Team IDS'!$D$2:$D$31)</f>
        <v>21.860434582813628</v>
      </c>
      <c r="G34" s="7">
        <f ca="1">_xlfn.XLOOKUP($B34,player_ratings.csv!$B$2:$B$1002,player_ratings.csv!$P$2:$P$1002)/(_xlfn.XLOOKUP($B34,player_ratings.csv!$B$2:$B$1002,player_ratings.csv!$P$2:$P$1002)+_xlfn.XLOOKUP($B34,player_ratings.csv!$B$2:$B$1002,player_ratings.csv!$M$2:$M$1002)+_xlfn.XLOOKUP($B34,player_ratings.csv!$B$2:$B$1002,player_ratings.csv!$T$2:$T$1002))</f>
        <v>0.42792792792792794</v>
      </c>
      <c r="H34" s="7">
        <f ca="1">_xlfn.XLOOKUP(B34,player_ratings.csv!$B$2:$B$1002,player_ratings.csv!$Q$2:$Q$1002)</f>
        <v>0.48599999999999999</v>
      </c>
      <c r="I34" s="7">
        <f ca="1">_xlfn.XLOOKUP($B34,player_ratings.csv!$B$2:$B$1002,player_ratings.csv!$M$2:$M$1002)/(_xlfn.XLOOKUP($B34,player_ratings.csv!$B$2:$B$1002,player_ratings.csv!$P$2:$P$1002)+_xlfn.XLOOKUP($B34,player_ratings.csv!$B$2:$B$1002,player_ratings.csv!$M$2:$M$1002)+_xlfn.XLOOKUP($B34,player_ratings.csv!$B$2:$B$1002,player_ratings.csv!$T$2:$T$1002))</f>
        <v>0.39189189189189189</v>
      </c>
      <c r="J34" s="7">
        <f ca="1">_xlfn.XLOOKUP(B34,player_ratings.csv!$B$2:$B$1002,player_ratings.csv!$N$2:$N$1002)</f>
        <v>0.38700000000000001</v>
      </c>
      <c r="K34" s="7">
        <f ca="1">_xlfn.XLOOKUP($B34,player_ratings.csv!$B$2:$B$1002,player_ratings.csv!$T$2:$T$1002)/(_xlfn.XLOOKUP($B34,player_ratings.csv!$B$2:$B$1002,player_ratings.csv!$P$2:$P$1002)+_xlfn.XLOOKUP($B34,player_ratings.csv!$B$2:$B$1002,player_ratings.csv!$M$2:$M$1002)+_xlfn.XLOOKUP($B34,player_ratings.csv!$B$2:$B$1002,player_ratings.csv!$T$2:$T$1002))</f>
        <v>0.1801801801801802</v>
      </c>
      <c r="L34" s="7">
        <f ca="1">_xlfn.XLOOKUP(B34,player_ratings.csv!$B$2:$B$1002,player_ratings.csv!$U$2:$U$1002)</f>
        <v>0.90400000000000003</v>
      </c>
      <c r="M34" s="1">
        <f ca="1">_xlfn.RANK.EQ(_xlfn.XLOOKUP($B34,'Player Working'!$H$34:$H$60,'Player Working'!$I$34:$I$60),'Player Working'!$I$34:$I$60)</f>
        <v>1</v>
      </c>
      <c r="N34" s="1">
        <f t="array" aca="1" ref="N34" ca="1">IF(D34&gt;0,IFERROR(2*_xlfn.BINOM.INV(_xlfn.BINOM.INV(F34,G34,RAND()),H34,RAND())+3*_xlfn.BINOM.INV(_xlfn.BINOM.INV(F34,I34,RAND()),J34,RAND())+_xlfn.BINOM.INV(_xlfn.BINOM.INV(F34,K34,RAND()),L34,RAND()),ROUND((F34/E34)*_xludf.XLOOKUP(B34,player_ratings.csv!$B$2:$B$1002,player_ratings.csv!$AD$2:$AD$1002),0)),0)</f>
        <v>19</v>
      </c>
    </row>
    <row r="35" spans="1:14" ht="15.75" customHeight="1" x14ac:dyDescent="0.2">
      <c r="A35" s="1" t="s">
        <v>84</v>
      </c>
      <c r="B35" s="1" t="str">
        <f ca="1">_xlfn.XLOOKUP(A35,'Player Working'!$J$34:$J$60,'Player Working'!$H$34:$H$60)</f>
        <v>Jerami Grant</v>
      </c>
      <c r="C35" s="1">
        <f ca="1">_xlfn.XLOOKUP(B35,player_ratings.csv!$B$2:$B$1002,player_ratings.csv!$H$2:$H$1002)</f>
        <v>33.6</v>
      </c>
      <c r="D35" s="2">
        <f ca="1">IF(M35&lt;=5,C35,C35/SUM('Player Working'!$I$10:$I$20)*(240-SUM('Player Working'!$I$5:$I$9)))</f>
        <v>33.6</v>
      </c>
      <c r="E35" s="1">
        <f ca="1">IF(D35&gt;0,_xlfn.XLOOKUP(B35,player_ratings.csv!$B$2:$B$1002,player_ratings.csv!$J$2:$J$1002)+_xlfn.XLOOKUP( B35,player_ratings.csv!$B$2:$B$1002,player_ratings.csv!$T$2:$T$1002,0 ))</f>
        <v>21.5</v>
      </c>
      <c r="F35" s="2">
        <f ca="1">((0.0182*(D35)^2-0.1186*(D35)+2.3528)/(0.0182*(C35)^2-0.1186*(C35)+2.3528))*E35*_xlfn.XLOOKUP($E$2,teams,'Team IDS'!$D$2:$D$31)</f>
        <v>21.171141600472659</v>
      </c>
      <c r="G35" s="7">
        <f ca="1">_xlfn.XLOOKUP($B35,player_ratings.csv!$B$2:$B$1002,player_ratings.csv!$P$2:$P$1002)/(_xlfn.XLOOKUP($B35,player_ratings.csv!$B$2:$B$1002,player_ratings.csv!$P$2:$P$1002)+_xlfn.XLOOKUP($B35,player_ratings.csv!$B$2:$B$1002,player_ratings.csv!$M$2:$M$1002)+_xlfn.XLOOKUP($B35,player_ratings.csv!$B$2:$B$1002,player_ratings.csv!$T$2:$T$1002))</f>
        <v>0.49767441860465111</v>
      </c>
      <c r="H35" s="7">
        <f ca="1">_xlfn.XLOOKUP(B35,player_ratings.csv!$B$2:$B$1002,player_ratings.csv!$Q$2:$Q$1002)</f>
        <v>0.48899999999999999</v>
      </c>
      <c r="I35" s="7">
        <f ca="1">_xlfn.XLOOKUP($B35,player_ratings.csv!$B$2:$B$1002,player_ratings.csv!$M$2:$M$1002)/(_xlfn.XLOOKUP($B35,player_ratings.csv!$B$2:$B$1002,player_ratings.csv!$P$2:$P$1002)+_xlfn.XLOOKUP($B35,player_ratings.csv!$B$2:$B$1002,player_ratings.csv!$M$2:$M$1002)+_xlfn.XLOOKUP($B35,player_ratings.csv!$B$2:$B$1002,player_ratings.csv!$T$2:$T$1002))</f>
        <v>0.23720930232558138</v>
      </c>
      <c r="J35" s="7">
        <f ca="1">_xlfn.XLOOKUP(B35,player_ratings.csv!$B$2:$B$1002,player_ratings.csv!$N$2:$N$1002)</f>
        <v>0.40300000000000002</v>
      </c>
      <c r="K35" s="7">
        <f ca="1">_xlfn.XLOOKUP($B35,player_ratings.csv!$B$2:$B$1002,player_ratings.csv!$T$2:$T$1002)/(_xlfn.XLOOKUP($B35,player_ratings.csv!$B$2:$B$1002,player_ratings.csv!$P$2:$P$1002)+_xlfn.XLOOKUP($B35,player_ratings.csv!$B$2:$B$1002,player_ratings.csv!$M$2:$M$1002)+_xlfn.XLOOKUP($B35,player_ratings.csv!$B$2:$B$1002,player_ratings.csv!$T$2:$T$1002))</f>
        <v>0.26511627906976742</v>
      </c>
      <c r="L35" s="7">
        <f ca="1">_xlfn.XLOOKUP(B35,player_ratings.csv!$B$2:$B$1002,player_ratings.csv!$U$2:$U$1002)</f>
        <v>0.80900000000000005</v>
      </c>
      <c r="M35" s="1">
        <f ca="1">_xlfn.RANK.EQ(_xlfn.XLOOKUP($B35,'Player Working'!$H$34:$H$60,'Player Working'!$I$34:$I$60),'Player Working'!$I$34:$I$60)</f>
        <v>1</v>
      </c>
      <c r="N35" s="1">
        <f t="array" aca="1" ref="N35" ca="1">IF(D35&gt;0,IFERROR(2*_xlfn.BINOM.INV(_xlfn.BINOM.INV(F35,G35,RAND()),H35,RAND())+3*_xlfn.BINOM.INV(_xlfn.BINOM.INV(F35,I35,RAND()),J35,RAND())+_xlfn.BINOM.INV(_xlfn.BINOM.INV(F35,K35,RAND()),L35,RAND()),ROUND((F35/E35)*_xludf.XLOOKUP(B35,player_ratings.csv!$B$2:$B$1002,player_ratings.csv!$AD$2:$AD$1002),0)),0)</f>
        <v>26</v>
      </c>
    </row>
    <row r="36" spans="1:14" ht="15.75" customHeight="1" x14ac:dyDescent="0.2">
      <c r="A36" s="1" t="s">
        <v>29</v>
      </c>
      <c r="B36" s="1" t="str">
        <f ca="1">_xlfn.XLOOKUP(A36,'Player Working'!$J$34:$J$60,'Player Working'!$H$34:$H$60)</f>
        <v>Deandre Ayton</v>
      </c>
      <c r="C36" s="1">
        <f ca="1">_xlfn.XLOOKUP(B36,player_ratings.csv!$B$2:$B$1002,player_ratings.csv!$H$2:$H$1002)</f>
        <v>31.8</v>
      </c>
      <c r="D36" s="2">
        <f ca="1">IF(M36&lt;=5,C36,C36/SUM('Player Working'!$I$10:$I$20)*(240-SUM('Player Working'!$I$5:$I$9)))</f>
        <v>31.8</v>
      </c>
      <c r="E36" s="1">
        <f ca="1">IF(D36&gt;0,_xlfn.XLOOKUP(B36,player_ratings.csv!$B$2:$B$1002,player_ratings.csv!$J$2:$J$1002)+_xlfn.XLOOKUP( B36,player_ratings.csv!$B$2:$B$1002,player_ratings.csv!$T$2:$T$1002,0 ))</f>
        <v>12.700000000000001</v>
      </c>
      <c r="F36" s="2">
        <f ca="1">((0.0182*(D36)^2-0.1186*(D36)+2.3528)/(0.0182*(C36)^2-0.1186*(C36)+2.3528))*E36*_xlfn.XLOOKUP($E$2,teams,'Team IDS'!$D$2:$D$31)</f>
        <v>12.505744108186176</v>
      </c>
      <c r="G36" s="7">
        <f ca="1">_xlfn.XLOOKUP($B36,player_ratings.csv!$B$2:$B$1002,player_ratings.csv!$P$2:$P$1002)/(_xlfn.XLOOKUP($B36,player_ratings.csv!$B$2:$B$1002,player_ratings.csv!$P$2:$P$1002)+_xlfn.XLOOKUP($B36,player_ratings.csv!$B$2:$B$1002,player_ratings.csv!$M$2:$M$1002)+_xlfn.XLOOKUP($B36,player_ratings.csv!$B$2:$B$1002,player_ratings.csv!$T$2:$T$1002))</f>
        <v>0.88976377952755903</v>
      </c>
      <c r="H36" s="7">
        <f ca="1">_xlfn.XLOOKUP(B36,player_ratings.csv!$B$2:$B$1002,player_ratings.csv!$Q$2:$Q$1002)</f>
        <v>0.55100000000000005</v>
      </c>
      <c r="I36" s="7">
        <f ca="1">_xlfn.XLOOKUP($B36,player_ratings.csv!$B$2:$B$1002,player_ratings.csv!$M$2:$M$1002)/(_xlfn.XLOOKUP($B36,player_ratings.csv!$B$2:$B$1002,player_ratings.csv!$P$2:$P$1002)+_xlfn.XLOOKUP($B36,player_ratings.csv!$B$2:$B$1002,player_ratings.csv!$M$2:$M$1002)+_xlfn.XLOOKUP($B36,player_ratings.csv!$B$2:$B$1002,player_ratings.csv!$T$2:$T$1002))</f>
        <v>0</v>
      </c>
      <c r="J36" s="7">
        <f ca="1">_xlfn.XLOOKUP(B36,player_ratings.csv!$B$2:$B$1002,player_ratings.csv!$N$2:$N$1002)</f>
        <v>0</v>
      </c>
      <c r="K36" s="7">
        <f ca="1">_xlfn.XLOOKUP($B36,player_ratings.csv!$B$2:$B$1002,player_ratings.csv!$T$2:$T$1002)/(_xlfn.XLOOKUP($B36,player_ratings.csv!$B$2:$B$1002,player_ratings.csv!$P$2:$P$1002)+_xlfn.XLOOKUP($B36,player_ratings.csv!$B$2:$B$1002,player_ratings.csv!$M$2:$M$1002)+_xlfn.XLOOKUP($B36,player_ratings.csv!$B$2:$B$1002,player_ratings.csv!$T$2:$T$1002))</f>
        <v>0.11023622047244093</v>
      </c>
      <c r="L36" s="7">
        <f ca="1">_xlfn.XLOOKUP(B36,player_ratings.csv!$B$2:$B$1002,player_ratings.csv!$U$2:$U$1002)</f>
        <v>0.79500000000000004</v>
      </c>
      <c r="M36" s="1">
        <f ca="1">_xlfn.RANK.EQ(_xlfn.XLOOKUP($B36,'Player Working'!$H$34:$H$60,'Player Working'!$I$34:$I$60),'Player Working'!$I$34:$I$60)</f>
        <v>4</v>
      </c>
      <c r="N36" s="1">
        <f ca="1">IF(D36&gt;0,IFERROR(2*_xlfn.BINOM.INV(_xlfn.BINOM.INV(F36,G36,RAND()),H36,RAND())+3*_xlfn.BINOM.INV(_xlfn.BINOM.INV(F36,I36,RAND()),J36,RAND())+_xlfn.BINOM.INV(_xlfn.BINOM.INV(F36,K36,RAND()),L36,RAND()),ROUND((F36/E36)*_xlfn.XLOOKUP(B36,player_ratings.csv!$B$2:$B$1002,player_ratings.csv!$AD$2:$AD$1002),0)),0)</f>
        <v>13</v>
      </c>
    </row>
    <row r="37" spans="1:14" ht="15.75" customHeight="1" x14ac:dyDescent="0.2">
      <c r="A37" s="1" t="s">
        <v>112</v>
      </c>
      <c r="B37" s="1" t="str">
        <f ca="1">_xlfn.XLOOKUP(A37,'Player Working'!$J$34:$J$60,'Player Working'!$H$34:$H$60)</f>
        <v>Matisse Thybulle</v>
      </c>
      <c r="C37" s="1">
        <f ca="1">_xlfn.XLOOKUP(B37,player_ratings.csv!$B$2:$B$1002,player_ratings.csv!$H$2:$H$1002)</f>
        <v>22.7</v>
      </c>
      <c r="D37" s="2">
        <f ca="1">IF(M37&lt;=5,C37,C37/SUM('Player Working'!$I$10:$I$20)*(240-SUM('Player Working'!$I$5:$I$9)))</f>
        <v>15.859733333333329</v>
      </c>
      <c r="E37" s="1">
        <f ca="1">IF(D37&gt;0,_xlfn.XLOOKUP(B37,player_ratings.csv!$B$2:$B$1002,player_ratings.csv!$J$2:$J$1002)+_xlfn.XLOOKUP( B37,player_ratings.csv!$B$2:$B$1002,player_ratings.csv!$T$2:$T$1002,0 ))</f>
        <v>5</v>
      </c>
      <c r="F37" s="2">
        <f ca="1">((0.0182*(D37)^2-0.1186*(D37)+2.3528)/(0.0182*(C37)^2-0.1186*(C37)+2.3528))*E37*_xlfn.XLOOKUP($E$2,teams,'Team IDS'!$D$2:$D$31)</f>
        <v>2.7506038194736604</v>
      </c>
      <c r="G37" s="7">
        <f ca="1">_xlfn.XLOOKUP($B37,player_ratings.csv!$B$2:$B$1002,player_ratings.csv!$P$2:$P$1002)/(_xlfn.XLOOKUP($B37,player_ratings.csv!$B$2:$B$1002,player_ratings.csv!$P$2:$P$1002)+_xlfn.XLOOKUP($B37,player_ratings.csv!$B$2:$B$1002,player_ratings.csv!$M$2:$M$1002)+_xlfn.XLOOKUP($B37,player_ratings.csv!$B$2:$B$1002,player_ratings.csv!$T$2:$T$1002))</f>
        <v>0.2</v>
      </c>
      <c r="H37" s="7">
        <f ca="1">_xlfn.XLOOKUP(B37,player_ratings.csv!$B$2:$B$1002,player_ratings.csv!$Q$2:$Q$1002)</f>
        <v>0.622</v>
      </c>
      <c r="I37" s="7">
        <f ca="1">_xlfn.XLOOKUP($B37,player_ratings.csv!$B$2:$B$1002,player_ratings.csv!$M$2:$M$1002)/(_xlfn.XLOOKUP($B37,player_ratings.csv!$B$2:$B$1002,player_ratings.csv!$P$2:$P$1002)+_xlfn.XLOOKUP($B37,player_ratings.csv!$B$2:$B$1002,player_ratings.csv!$M$2:$M$1002)+_xlfn.XLOOKUP($B37,player_ratings.csv!$B$2:$B$1002,player_ratings.csv!$T$2:$T$1002))</f>
        <v>0.74</v>
      </c>
      <c r="J37" s="7">
        <f ca="1">_xlfn.XLOOKUP(B37,player_ratings.csv!$B$2:$B$1002,player_ratings.csv!$N$2:$N$1002)</f>
        <v>0.36599999999999999</v>
      </c>
      <c r="K37" s="7">
        <f ca="1">_xlfn.XLOOKUP($B37,player_ratings.csv!$B$2:$B$1002,player_ratings.csv!$T$2:$T$1002)/(_xlfn.XLOOKUP($B37,player_ratings.csv!$B$2:$B$1002,player_ratings.csv!$P$2:$P$1002)+_xlfn.XLOOKUP($B37,player_ratings.csv!$B$2:$B$1002,player_ratings.csv!$M$2:$M$1002)+_xlfn.XLOOKUP($B37,player_ratings.csv!$B$2:$B$1002,player_ratings.csv!$T$2:$T$1002))</f>
        <v>0.06</v>
      </c>
      <c r="L37" s="7">
        <f ca="1">_xlfn.XLOOKUP(B37,player_ratings.csv!$B$2:$B$1002,player_ratings.csv!$U$2:$U$1002)</f>
        <v>0.81299999999999994</v>
      </c>
      <c r="M37" s="1">
        <f ca="1">_xlfn.RANK.EQ(_xlfn.XLOOKUP($B37,'Player Working'!$H$34:$H$60,'Player Working'!$I$34:$I$60),'Player Working'!$I$34:$I$60)</f>
        <v>8</v>
      </c>
      <c r="N37" s="1">
        <f t="array" aca="1" ref="N37" ca="1">IF(D37&gt;0,IFERROR(2*_xlfn.BINOM.INV(_xlfn.BINOM.INV(F37,G37,RAND()),H37,RAND())+3*_xlfn.BINOM.INV(_xlfn.BINOM.INV(F37,I37,RAND()),J37,RAND())+_xlfn.BINOM.INV(_xlfn.BINOM.INV(F37,K37,RAND()),L37,RAND()),ROUND((F37/E37)*_xludf.XLOOKUP(B37,player_ratings.csv!$B$2:$B$1002,player_ratings.csv!$AD$2:$AD$1002),0)),0)</f>
        <v>3</v>
      </c>
    </row>
    <row r="38" spans="1:14" ht="15.75" customHeight="1" x14ac:dyDescent="0.2">
      <c r="B38" s="1"/>
      <c r="C38" s="1"/>
      <c r="D38" s="2"/>
      <c r="F38" s="2"/>
      <c r="G38" s="7"/>
      <c r="H38" s="7"/>
      <c r="I38" s="7"/>
      <c r="J38" s="7"/>
      <c r="K38" s="7"/>
      <c r="L38" s="7"/>
      <c r="N38" s="1"/>
    </row>
    <row r="39" spans="1:14" ht="15.75" customHeight="1" x14ac:dyDescent="0.2">
      <c r="A39" s="1" t="s">
        <v>635</v>
      </c>
      <c r="B39" s="1" t="str">
        <f ca="1">_xlfn.XLOOKUP(M39,'Player Working'!$G$34:$G$60,'Player Working'!$H$34:$H$60)</f>
        <v>Anfernee Simons</v>
      </c>
      <c r="C39" s="1">
        <f ca="1">_xlfn.XLOOKUP(B39,player_ratings.csv!$B$2:$B$1002,player_ratings.csv!$H$2:$H$1002)</f>
        <v>33.6</v>
      </c>
      <c r="D39" s="2">
        <f ca="1">IF(M39&lt;=5,C39,C39/SUM('Player Working'!$I$10:$I$20)*(240-SUM('Player Working'!$I$5:$I$9)))</f>
        <v>33.6</v>
      </c>
      <c r="E39" s="1">
        <f ca="1">IF(D39&gt;0,_xlfn.XLOOKUP(B39,player_ratings.csv!$B$2:$B$1002,player_ratings.csv!$J$2:$J$1002)+_xlfn.XLOOKUP( B39,player_ratings.csv!$B$2:$B$1002,player_ratings.csv!$T$2:$T$1002,0 ))</f>
        <v>22.2</v>
      </c>
      <c r="F39" s="2">
        <f ca="1">((0.0182*(D39)^2-0.1186*(D39)+2.3528)/(0.0182*(C39)^2-0.1186*(C39)+2.3528))*E39*_xlfn.XLOOKUP($E$2,teams,'Team IDS'!$D$2:$D$31)</f>
        <v>21.860434582813628</v>
      </c>
      <c r="G39" s="7">
        <f ca="1">_xlfn.XLOOKUP($B39,player_ratings.csv!$B$2:$B$1002,player_ratings.csv!$P$2:$P$1002)/(_xlfn.XLOOKUP($B39,player_ratings.csv!$B$2:$B$1002,player_ratings.csv!$P$2:$P$1002)+_xlfn.XLOOKUP($B39,player_ratings.csv!$B$2:$B$1002,player_ratings.csv!$M$2:$M$1002)+_xlfn.XLOOKUP($B39,player_ratings.csv!$B$2:$B$1002,player_ratings.csv!$T$2:$T$1002))</f>
        <v>0.42792792792792794</v>
      </c>
      <c r="H39" s="7">
        <f ca="1">_xlfn.XLOOKUP(B39,player_ratings.csv!$B$2:$B$1002,player_ratings.csv!$Q$2:$Q$1002)</f>
        <v>0.48599999999999999</v>
      </c>
      <c r="I39" s="7">
        <f ca="1">_xlfn.XLOOKUP($B39,player_ratings.csv!$B$2:$B$1002,player_ratings.csv!$M$2:$M$1002)/(_xlfn.XLOOKUP($B39,player_ratings.csv!$B$2:$B$1002,player_ratings.csv!$P$2:$P$1002)+_xlfn.XLOOKUP($B39,player_ratings.csv!$B$2:$B$1002,player_ratings.csv!$M$2:$M$1002)+_xlfn.XLOOKUP($B39,player_ratings.csv!$B$2:$B$1002,player_ratings.csv!$T$2:$T$1002))</f>
        <v>0.39189189189189189</v>
      </c>
      <c r="J39" s="7">
        <f ca="1">_xlfn.XLOOKUP(B39,player_ratings.csv!$B$2:$B$1002,player_ratings.csv!$N$2:$N$1002)</f>
        <v>0.38700000000000001</v>
      </c>
      <c r="K39" s="7">
        <f ca="1">_xlfn.XLOOKUP($B39,player_ratings.csv!$B$2:$B$1002,player_ratings.csv!$T$2:$T$1002)/(_xlfn.XLOOKUP($B39,player_ratings.csv!$B$2:$B$1002,player_ratings.csv!$P$2:$P$1002)+_xlfn.XLOOKUP($B39,player_ratings.csv!$B$2:$B$1002,player_ratings.csv!$M$2:$M$1002)+_xlfn.XLOOKUP($B39,player_ratings.csv!$B$2:$B$1002,player_ratings.csv!$T$2:$T$1002))</f>
        <v>0.1801801801801802</v>
      </c>
      <c r="L39" s="7">
        <f ca="1">_xlfn.XLOOKUP(B39,player_ratings.csv!$B$2:$B$1002,player_ratings.csv!$U$2:$U$1002)</f>
        <v>0.90400000000000003</v>
      </c>
      <c r="M39" s="34" cm="1">
        <f t="array" aca="1" ref="M39:M50" ca="1">_xlfn._xlws.FILTER('Player Working'!$G$34:OFFSET('Player Working'!$G$34,'Player Working'!$C$34-1,0), ISNA(MATCH('Player Working'!$G$34:OFFSET('Player Working'!$G$34,'Player Working'!$C$34-1,0),$M$33:$M$37,0)))</f>
        <v>2</v>
      </c>
      <c r="N39" s="1">
        <f ca="1">IF(D39&gt;0,IFERROR(2*_xlfn.BINOM.INV(_xlfn.BINOM.INV(F39,G39,RAND()),H39,RAND())+3*_xlfn.BINOM.INV(_xlfn.BINOM.INV(F39,I39,RAND()),J39,RAND())+_xlfn.BINOM.INV(_xlfn.BINOM.INV(F39,K39,RAND()),L39,RAND()),ROUND((F39/E39)*_xlfn.XLOOKUP(B39,player_ratings.csv!$B$2:$B$1002,player_ratings.csv!$AD$2:$AD$1002),0)),0)</f>
        <v>27</v>
      </c>
    </row>
    <row r="40" spans="1:14" ht="15.75" customHeight="1" x14ac:dyDescent="0.2">
      <c r="A40" s="1" t="s">
        <v>636</v>
      </c>
      <c r="B40" s="1" t="str">
        <f ca="1">_xlfn.XLOOKUP(M40,'Player Working'!$G$34:$G$60,'Player Working'!$H$34:$H$60)</f>
        <v>Shaedon Sharpe</v>
      </c>
      <c r="C40" s="1">
        <f ca="1">_xlfn.XLOOKUP(B40,player_ratings.csv!$B$2:$B$1002,player_ratings.csv!$H$2:$H$1002)</f>
        <v>33.1</v>
      </c>
      <c r="D40" s="2">
        <f ca="1">IF(M40&lt;=5,C40,C40/SUM('Player Working'!$I$10:$I$20)*(240-SUM('Player Working'!$I$5:$I$9)))</f>
        <v>33.1</v>
      </c>
      <c r="E40" s="1">
        <f ca="1">IF(D40&gt;0,_xlfn.XLOOKUP(B40,player_ratings.csv!$B$2:$B$1002,player_ratings.csv!$J$2:$J$1002)+_xlfn.XLOOKUP( B40,player_ratings.csv!$B$2:$B$1002,player_ratings.csv!$T$2:$T$1002,0 ))</f>
        <v>17.3</v>
      </c>
      <c r="F40" s="2">
        <f ca="1">((0.0182*(D40)^2-0.1186*(D40)+2.3528)/(0.0182*(C40)^2-0.1186*(C40)+2.3528))*E40*_xlfn.XLOOKUP($E$2,teams,'Team IDS'!$D$2:$D$31)</f>
        <v>17.035383706426838</v>
      </c>
      <c r="G40" s="7">
        <f ca="1">_xlfn.XLOOKUP($B40,player_ratings.csv!$B$2:$B$1002,player_ratings.csv!$P$2:$P$1002)/(_xlfn.XLOOKUP($B40,player_ratings.csv!$B$2:$B$1002,player_ratings.csv!$P$2:$P$1002)+_xlfn.XLOOKUP($B40,player_ratings.csv!$B$2:$B$1002,player_ratings.csv!$M$2:$M$1002)+_xlfn.XLOOKUP($B40,player_ratings.csv!$B$2:$B$1002,player_ratings.csv!$T$2:$T$1002))</f>
        <v>0.45930232558139539</v>
      </c>
      <c r="H40" s="7">
        <f ca="1">_xlfn.XLOOKUP(B40,player_ratings.csv!$B$2:$B$1002,player_ratings.csv!$Q$2:$Q$1002)</f>
        <v>0.45700000000000002</v>
      </c>
      <c r="I40" s="7">
        <f ca="1">_xlfn.XLOOKUP($B40,player_ratings.csv!$B$2:$B$1002,player_ratings.csv!$M$2:$M$1002)/(_xlfn.XLOOKUP($B40,player_ratings.csv!$B$2:$B$1002,player_ratings.csv!$P$2:$P$1002)+_xlfn.XLOOKUP($B40,player_ratings.csv!$B$2:$B$1002,player_ratings.csv!$M$2:$M$1002)+_xlfn.XLOOKUP($B40,player_ratings.csv!$B$2:$B$1002,player_ratings.csv!$T$2:$T$1002))</f>
        <v>0.32558139534883718</v>
      </c>
      <c r="J40" s="7">
        <f ca="1">_xlfn.XLOOKUP(B40,player_ratings.csv!$B$2:$B$1002,player_ratings.csv!$N$2:$N$1002)</f>
        <v>0.33300000000000002</v>
      </c>
      <c r="K40" s="7">
        <f ca="1">_xlfn.XLOOKUP($B40,player_ratings.csv!$B$2:$B$1002,player_ratings.csv!$T$2:$T$1002)/(_xlfn.XLOOKUP($B40,player_ratings.csv!$B$2:$B$1002,player_ratings.csv!$P$2:$P$1002)+_xlfn.XLOOKUP($B40,player_ratings.csv!$B$2:$B$1002,player_ratings.csv!$M$2:$M$1002)+_xlfn.XLOOKUP($B40,player_ratings.csv!$B$2:$B$1002,player_ratings.csv!$T$2:$T$1002))</f>
        <v>0.21511627906976746</v>
      </c>
      <c r="L40" s="7">
        <f ca="1">_xlfn.XLOOKUP(B40,player_ratings.csv!$B$2:$B$1002,player_ratings.csv!$U$2:$U$1002)</f>
        <v>0.82399999999999995</v>
      </c>
      <c r="M40" s="29">
        <f ca="1"/>
        <v>3</v>
      </c>
      <c r="N40" s="1">
        <f ca="1">IF(D40&gt;0,IFERROR(2*_xlfn.BINOM.INV(_xlfn.BINOM.INV(F40,G40,RAND()),H40,RAND())+3*_xlfn.BINOM.INV(_xlfn.BINOM.INV(F40,I40,RAND()),J40,RAND())+_xlfn.BINOM.INV(_xlfn.BINOM.INV(F40,K40,RAND()),L40,RAND()),ROUND((F40/E40)*_xlfn.XLOOKUP(B40,player_ratings.csv!$B$2:$B$1002,player_ratings.csv!$AD$2:$AD$1002),0)),0)</f>
        <v>16</v>
      </c>
    </row>
    <row r="41" spans="1:14" ht="15.75" customHeight="1" x14ac:dyDescent="0.2">
      <c r="A41" s="1" t="s">
        <v>637</v>
      </c>
      <c r="B41" s="1" t="str">
        <f ca="1">_xlfn.XLOOKUP(M41,'Player Working'!$G$34:$G$60,'Player Working'!$H$34:$H$60)</f>
        <v>Scoot Henderson</v>
      </c>
      <c r="C41" s="1">
        <f ca="1">_xlfn.XLOOKUP(B41,player_ratings.csv!$B$2:$B$1002,player_ratings.csv!$H$2:$H$1002)</f>
        <v>26.3</v>
      </c>
      <c r="D41" s="2">
        <f ca="1">IF(M41&lt;=5,C41,C41/SUM('Player Working'!$I$10:$I$20)*(240-SUM('Player Working'!$I$5:$I$9)))</f>
        <v>18.374933333333331</v>
      </c>
      <c r="E41" s="1">
        <f ca="1">IF(D41&gt;0,_xlfn.XLOOKUP(B41,player_ratings.csv!$B$2:$B$1002,player_ratings.csv!$J$2:$J$1002)+_xlfn.XLOOKUP( B41,player_ratings.csv!$B$2:$B$1002,player_ratings.csv!$T$2:$T$1002,0 ))</f>
        <v>14.7</v>
      </c>
      <c r="F41" s="2">
        <f ca="1">((0.0182*(D41)^2-0.1186*(D41)+2.3528)/(0.0182*(C41)^2-0.1186*(C41)+2.3528))*E41*_xlfn.XLOOKUP($E$2,teams,'Team IDS'!$D$2:$D$31)</f>
        <v>7.7363405427127114</v>
      </c>
      <c r="G41" s="7">
        <f ca="1">_xlfn.XLOOKUP($B41,player_ratings.csv!$B$2:$B$1002,player_ratings.csv!$P$2:$P$1002)/(_xlfn.XLOOKUP($B41,player_ratings.csv!$B$2:$B$1002,player_ratings.csv!$P$2:$P$1002)+_xlfn.XLOOKUP($B41,player_ratings.csv!$B$2:$B$1002,player_ratings.csv!$M$2:$M$1002)+_xlfn.XLOOKUP($B41,player_ratings.csv!$B$2:$B$1002,player_ratings.csv!$T$2:$T$1002))</f>
        <v>0.53061224489795922</v>
      </c>
      <c r="H41" s="7">
        <f ca="1">_xlfn.XLOOKUP(B41,player_ratings.csv!$B$2:$B$1002,player_ratings.csv!$Q$2:$Q$1002)</f>
        <v>0.40699999999999997</v>
      </c>
      <c r="I41" s="7">
        <f ca="1">_xlfn.XLOOKUP($B41,player_ratings.csv!$B$2:$B$1002,player_ratings.csv!$M$2:$M$1002)/(_xlfn.XLOOKUP($B41,player_ratings.csv!$B$2:$B$1002,player_ratings.csv!$P$2:$P$1002)+_xlfn.XLOOKUP($B41,player_ratings.csv!$B$2:$B$1002,player_ratings.csv!$M$2:$M$1002)+_xlfn.XLOOKUP($B41,player_ratings.csv!$B$2:$B$1002,player_ratings.csv!$T$2:$T$1002))</f>
        <v>0.25850340136054423</v>
      </c>
      <c r="J41" s="7">
        <f ca="1">_xlfn.XLOOKUP(B41,player_ratings.csv!$B$2:$B$1002,player_ratings.csv!$N$2:$N$1002)</f>
        <v>0.309</v>
      </c>
      <c r="K41" s="7">
        <f ca="1">_xlfn.XLOOKUP($B41,player_ratings.csv!$B$2:$B$1002,player_ratings.csv!$T$2:$T$1002)/(_xlfn.XLOOKUP($B41,player_ratings.csv!$B$2:$B$1002,player_ratings.csv!$P$2:$P$1002)+_xlfn.XLOOKUP($B41,player_ratings.csv!$B$2:$B$1002,player_ratings.csv!$M$2:$M$1002)+_xlfn.XLOOKUP($B41,player_ratings.csv!$B$2:$B$1002,player_ratings.csv!$T$2:$T$1002))</f>
        <v>0.21088435374149661</v>
      </c>
      <c r="L41" s="7">
        <f ca="1">_xlfn.XLOOKUP(B41,player_ratings.csv!$B$2:$B$1002,player_ratings.csv!$U$2:$U$1002)</f>
        <v>0.79</v>
      </c>
      <c r="M41" s="29">
        <f ca="1"/>
        <v>6</v>
      </c>
      <c r="N41" s="1">
        <f ca="1">IF(D41&gt;0,IFERROR(2*_xlfn.BINOM.INV(_xlfn.BINOM.INV(F41,G41,RAND()),H41,RAND())+3*_xlfn.BINOM.INV(_xlfn.BINOM.INV(F41,I41,RAND()),J41,RAND())+_xlfn.BINOM.INV(_xlfn.BINOM.INV(F41,K41,RAND()),L41,RAND()),ROUND((F41/E41)*_xlfn.XLOOKUP(B41,player_ratings.csv!$B$2:$B$1002,player_ratings.csv!$AD$2:$AD$1002),0)),0)</f>
        <v>5</v>
      </c>
    </row>
    <row r="42" spans="1:14" ht="15.75" customHeight="1" x14ac:dyDescent="0.2">
      <c r="A42" s="1" t="s">
        <v>638</v>
      </c>
      <c r="B42" s="1" t="str">
        <f ca="1">_xlfn.XLOOKUP(M42,'Player Working'!$G$34:$G$60,'Player Working'!$H$34:$H$60)</f>
        <v>Toumani Camara</v>
      </c>
      <c r="C42" s="1">
        <f ca="1">_xlfn.XLOOKUP(B42,player_ratings.csv!$B$2:$B$1002,player_ratings.csv!$H$2:$H$1002)</f>
        <v>23.6</v>
      </c>
      <c r="D42" s="2">
        <f ca="1">IF(M42&lt;=5,C42,C42/SUM('Player Working'!$I$10:$I$20)*(240-SUM('Player Working'!$I$5:$I$9)))</f>
        <v>16.488533333333329</v>
      </c>
      <c r="E42" s="1">
        <f ca="1">IF(D42&gt;0,_xlfn.XLOOKUP(B42,player_ratings.csv!$B$2:$B$1002,player_ratings.csv!$J$2:$J$1002)+_xlfn.XLOOKUP( B42,player_ratings.csv!$B$2:$B$1002,player_ratings.csv!$T$2:$T$1002,0 ))</f>
        <v>7.4</v>
      </c>
      <c r="F42" s="2">
        <f ca="1">((0.0182*(D42)^2-0.1186*(D42)+2.3528)/(0.0182*(C42)^2-0.1186*(C42)+2.3528))*E42*_xlfn.XLOOKUP($E$2,teams,'Team IDS'!$D$2:$D$31)</f>
        <v>4.0194345952432835</v>
      </c>
      <c r="G42" s="7">
        <f ca="1">_xlfn.XLOOKUP($B42,player_ratings.csv!$B$2:$B$1002,player_ratings.csv!$P$2:$P$1002)/(_xlfn.XLOOKUP($B42,player_ratings.csv!$B$2:$B$1002,player_ratings.csv!$P$2:$P$1002)+_xlfn.XLOOKUP($B42,player_ratings.csv!$B$2:$B$1002,player_ratings.csv!$M$2:$M$1002)+_xlfn.XLOOKUP($B42,player_ratings.csv!$B$2:$B$1002,player_ratings.csv!$T$2:$T$1002))</f>
        <v>0.46575342465753417</v>
      </c>
      <c r="H42" s="7">
        <f ca="1">_xlfn.XLOOKUP(B42,player_ratings.csv!$B$2:$B$1002,player_ratings.csv!$Q$2:$Q$1002)</f>
        <v>0.51200000000000001</v>
      </c>
      <c r="I42" s="7">
        <f ca="1">_xlfn.XLOOKUP($B42,player_ratings.csv!$B$2:$B$1002,player_ratings.csv!$M$2:$M$1002)/(_xlfn.XLOOKUP($B42,player_ratings.csv!$B$2:$B$1002,player_ratings.csv!$P$2:$P$1002)+_xlfn.XLOOKUP($B42,player_ratings.csv!$B$2:$B$1002,player_ratings.csv!$M$2:$M$1002)+_xlfn.XLOOKUP($B42,player_ratings.csv!$B$2:$B$1002,player_ratings.csv!$T$2:$T$1002))</f>
        <v>0.34246575342465752</v>
      </c>
      <c r="J42" s="7">
        <f ca="1">_xlfn.XLOOKUP(B42,player_ratings.csv!$B$2:$B$1002,player_ratings.csv!$N$2:$N$1002)</f>
        <v>0.28000000000000003</v>
      </c>
      <c r="K42" s="7">
        <f ca="1">_xlfn.XLOOKUP($B42,player_ratings.csv!$B$2:$B$1002,player_ratings.csv!$T$2:$T$1002)/(_xlfn.XLOOKUP($B42,player_ratings.csv!$B$2:$B$1002,player_ratings.csv!$P$2:$P$1002)+_xlfn.XLOOKUP($B42,player_ratings.csv!$B$2:$B$1002,player_ratings.csv!$M$2:$M$1002)+_xlfn.XLOOKUP($B42,player_ratings.csv!$B$2:$B$1002,player_ratings.csv!$T$2:$T$1002))</f>
        <v>0.19178082191780818</v>
      </c>
      <c r="L42" s="7">
        <f ca="1">_xlfn.XLOOKUP(B42,player_ratings.csv!$B$2:$B$1002,player_ratings.csv!$U$2:$U$1002)</f>
        <v>0.70099999999999996</v>
      </c>
      <c r="M42" s="29">
        <f ca="1"/>
        <v>7</v>
      </c>
      <c r="N42" s="1">
        <f ca="1">IF(D42&gt;0,IFERROR(2*_xlfn.BINOM.INV(_xlfn.BINOM.INV(F42,G42,RAND()),H42,RAND())+3*_xlfn.BINOM.INV(_xlfn.BINOM.INV(F42,I42,RAND()),J42,RAND())+_xlfn.BINOM.INV(_xlfn.BINOM.INV(F42,K42,RAND()),L42,RAND()),ROUND((F42/E42)*_xlfn.XLOOKUP(B42,player_ratings.csv!$B$2:$B$1002,player_ratings.csv!$AD$2:$AD$1002),0)),0)</f>
        <v>3</v>
      </c>
    </row>
    <row r="43" spans="1:14" ht="15.75" customHeight="1" x14ac:dyDescent="0.2">
      <c r="A43" s="1" t="s">
        <v>639</v>
      </c>
      <c r="B43" s="1" t="str">
        <f ca="1">_xlfn.XLOOKUP(M43,'Player Working'!$G$34:$G$60,'Player Working'!$H$34:$H$60)</f>
        <v>Duop Reath</v>
      </c>
      <c r="C43" s="1">
        <f ca="1">_xlfn.XLOOKUP(B43,player_ratings.csv!$B$2:$B$1002,player_ratings.csv!$H$2:$H$1002)</f>
        <v>17.600000000000001</v>
      </c>
      <c r="D43" s="2">
        <f ca="1">IF(M43&lt;=5,C43,C43/SUM('Player Working'!$I$10:$I$20)*(240-SUM('Player Working'!$I$5:$I$9)))</f>
        <v>12.296533333333333</v>
      </c>
      <c r="E43" s="1">
        <f ca="1">IF(D43&gt;0,_xlfn.XLOOKUP(B43,player_ratings.csv!$B$2:$B$1002,player_ratings.csv!$J$2:$J$1002)+_xlfn.XLOOKUP( B43,player_ratings.csv!$B$2:$B$1002,player_ratings.csv!$T$2:$T$1002,0 ))</f>
        <v>8.4</v>
      </c>
      <c r="F43" s="2">
        <f ca="1">((0.0182*(D43)^2-0.1186*(D43)+2.3528)/(0.0182*(C43)^2-0.1186*(C43)+2.3528))*E43*_xlfn.XLOOKUP($E$2,teams,'Team IDS'!$D$2:$D$31)</f>
        <v>5.1093569115850119</v>
      </c>
      <c r="G43" s="7">
        <f ca="1">_xlfn.XLOOKUP($B43,player_ratings.csv!$B$2:$B$1002,player_ratings.csv!$P$2:$P$1002)/(_xlfn.XLOOKUP($B43,player_ratings.csv!$B$2:$B$1002,player_ratings.csv!$P$2:$P$1002)+_xlfn.XLOOKUP($B43,player_ratings.csv!$B$2:$B$1002,player_ratings.csv!$M$2:$M$1002)+_xlfn.XLOOKUP($B43,player_ratings.csv!$B$2:$B$1002,player_ratings.csv!$T$2:$T$1002))</f>
        <v>0.4096385542168674</v>
      </c>
      <c r="H43" s="7">
        <f ca="1">_xlfn.XLOOKUP(B43,player_ratings.csv!$B$2:$B$1002,player_ratings.csv!$Q$2:$Q$1002)</f>
        <v>0.58099999999999996</v>
      </c>
      <c r="I43" s="7">
        <f ca="1">_xlfn.XLOOKUP($B43,player_ratings.csv!$B$2:$B$1002,player_ratings.csv!$M$2:$M$1002)/(_xlfn.XLOOKUP($B43,player_ratings.csv!$B$2:$B$1002,player_ratings.csv!$P$2:$P$1002)+_xlfn.XLOOKUP($B43,player_ratings.csv!$B$2:$B$1002,player_ratings.csv!$M$2:$M$1002)+_xlfn.XLOOKUP($B43,player_ratings.csv!$B$2:$B$1002,player_ratings.csv!$T$2:$T$1002))</f>
        <v>0.4337349397590361</v>
      </c>
      <c r="J43" s="7">
        <f ca="1">_xlfn.XLOOKUP(B43,player_ratings.csv!$B$2:$B$1002,player_ratings.csv!$N$2:$N$1002)</f>
        <v>0.374</v>
      </c>
      <c r="K43" s="7">
        <f ca="1">_xlfn.XLOOKUP($B43,player_ratings.csv!$B$2:$B$1002,player_ratings.csv!$T$2:$T$1002)/(_xlfn.XLOOKUP($B43,player_ratings.csv!$B$2:$B$1002,player_ratings.csv!$P$2:$P$1002)+_xlfn.XLOOKUP($B43,player_ratings.csv!$B$2:$B$1002,player_ratings.csv!$M$2:$M$1002)+_xlfn.XLOOKUP($B43,player_ratings.csv!$B$2:$B$1002,player_ratings.csv!$T$2:$T$1002))</f>
        <v>0.15662650602409639</v>
      </c>
      <c r="L43" s="7">
        <f ca="1">_xlfn.XLOOKUP(B43,player_ratings.csv!$B$2:$B$1002,player_ratings.csv!$U$2:$U$1002)</f>
        <v>0.78300000000000003</v>
      </c>
      <c r="M43" s="29">
        <f ca="1"/>
        <v>9</v>
      </c>
      <c r="N43" s="1">
        <f ca="1">IF(D43&gt;0,IFERROR(2*_xlfn.BINOM.INV(_xlfn.BINOM.INV(F43,G43,RAND()),H43,RAND())+3*_xlfn.BINOM.INV(_xlfn.BINOM.INV(F43,I43,RAND()),J43,RAND())+_xlfn.BINOM.INV(_xlfn.BINOM.INV(F43,K43,RAND()),L43,RAND()),ROUND((F43/E43)*_xlfn.XLOOKUP(B43,player_ratings.csv!$B$2:$B$1002,player_ratings.csv!$AD$2:$AD$1002),0)),0)</f>
        <v>6</v>
      </c>
    </row>
    <row r="44" spans="1:14" ht="15.75" customHeight="1" x14ac:dyDescent="0.2">
      <c r="A44" s="1" t="s">
        <v>640</v>
      </c>
      <c r="B44" s="1" t="str">
        <f ca="1">_xlfn.XLOOKUP(M44,'Player Working'!$G$34:$G$60,'Player Working'!$H$34:$H$60)</f>
        <v>Ibou Badji</v>
      </c>
      <c r="C44" s="1">
        <f ca="1">_xlfn.XLOOKUP(B44,player_ratings.csv!$B$2:$B$1002,player_ratings.csv!$H$2:$H$1002)</f>
        <v>13.6</v>
      </c>
      <c r="D44" s="2">
        <f ca="1">IF(M44&lt;=5,C44,C44/SUM('Player Working'!$I$10:$I$20)*(240-SUM('Player Working'!$I$5:$I$9)))</f>
        <v>9.5018666666666647</v>
      </c>
      <c r="E44" s="1">
        <f ca="1">IF(D44&gt;0,_xlfn.XLOOKUP(B44,player_ratings.csv!$B$2:$B$1002,player_ratings.csv!$J$2:$J$1002)+_xlfn.XLOOKUP( B44,player_ratings.csv!$B$2:$B$1002,player_ratings.csv!$T$2:$T$1002,0 ))</f>
        <v>1.8</v>
      </c>
      <c r="F44" s="2">
        <f ca="1">((0.0182*(D44)^2-0.1186*(D44)+2.3528)/(0.0182*(C44)^2-0.1186*(C44)+2.3528))*E44*_xlfn.XLOOKUP($E$2,teams,'Team IDS'!$D$2:$D$31)</f>
        <v>1.238480880716986</v>
      </c>
      <c r="G44" s="7">
        <f ca="1">_xlfn.XLOOKUP($B44,player_ratings.csv!$B$2:$B$1002,player_ratings.csv!$P$2:$P$1002)/(_xlfn.XLOOKUP($B44,player_ratings.csv!$B$2:$B$1002,player_ratings.csv!$P$2:$P$1002)+_xlfn.XLOOKUP($B44,player_ratings.csv!$B$2:$B$1002,player_ratings.csv!$M$2:$M$1002)+_xlfn.XLOOKUP($B44,player_ratings.csv!$B$2:$B$1002,player_ratings.csv!$T$2:$T$1002))</f>
        <v>0.72222222222222221</v>
      </c>
      <c r="H44" s="7">
        <f ca="1">_xlfn.XLOOKUP(B44,player_ratings.csv!$B$2:$B$1002,player_ratings.csv!$Q$2:$Q$1002)</f>
        <v>0.6</v>
      </c>
      <c r="I44" s="7">
        <f ca="1">_xlfn.XLOOKUP($B44,player_ratings.csv!$B$2:$B$1002,player_ratings.csv!$M$2:$M$1002)/(_xlfn.XLOOKUP($B44,player_ratings.csv!$B$2:$B$1002,player_ratings.csv!$P$2:$P$1002)+_xlfn.XLOOKUP($B44,player_ratings.csv!$B$2:$B$1002,player_ratings.csv!$M$2:$M$1002)+_xlfn.XLOOKUP($B44,player_ratings.csv!$B$2:$B$1002,player_ratings.csv!$T$2:$T$1002))</f>
        <v>0</v>
      </c>
      <c r="J44" s="7">
        <f ca="1">_xlfn.XLOOKUP(B44,player_ratings.csv!$B$2:$B$1002,player_ratings.csv!$N$2:$N$1002)</f>
        <v>0</v>
      </c>
      <c r="K44" s="7">
        <f ca="1">_xlfn.XLOOKUP($B44,player_ratings.csv!$B$2:$B$1002,player_ratings.csv!$T$2:$T$1002)/(_xlfn.XLOOKUP($B44,player_ratings.csv!$B$2:$B$1002,player_ratings.csv!$P$2:$P$1002)+_xlfn.XLOOKUP($B44,player_ratings.csv!$B$2:$B$1002,player_ratings.csv!$M$2:$M$1002)+_xlfn.XLOOKUP($B44,player_ratings.csv!$B$2:$B$1002,player_ratings.csv!$T$2:$T$1002))</f>
        <v>0.27777777777777779</v>
      </c>
      <c r="L44" s="7">
        <f ca="1">_xlfn.XLOOKUP(B44,player_ratings.csv!$B$2:$B$1002,player_ratings.csv!$U$2:$U$1002)</f>
        <v>0.5</v>
      </c>
      <c r="M44" s="29">
        <f ca="1"/>
        <v>10</v>
      </c>
      <c r="N44" s="1">
        <f ca="1">IF(D44&gt;0,IFERROR(2*_xlfn.BINOM.INV(_xlfn.BINOM.INV(F44,G44,RAND()),H44,RAND())+3*_xlfn.BINOM.INV(_xlfn.BINOM.INV(F44,I44,RAND()),J44,RAND())+_xlfn.BINOM.INV(_xlfn.BINOM.INV(F44,K44,RAND()),L44,RAND()),ROUND((F44/E44)*_xlfn.XLOOKUP(B44,player_ratings.csv!$B$2:$B$1002,player_ratings.csv!$AD$2:$AD$1002),0)),0)</f>
        <v>1</v>
      </c>
    </row>
    <row r="45" spans="1:14" ht="15.75" customHeight="1" x14ac:dyDescent="0.2">
      <c r="A45" s="1" t="s">
        <v>641</v>
      </c>
      <c r="B45" s="1" t="str">
        <f ca="1">_xlfn.XLOOKUP(M45,'Player Working'!$G$34:$G$60,'Player Working'!$H$34:$H$60)</f>
        <v>Kris Murray</v>
      </c>
      <c r="C45" s="1">
        <f ca="1">_xlfn.XLOOKUP(B45,player_ratings.csv!$B$2:$B$1002,player_ratings.csv!$H$2:$H$1002)</f>
        <v>12.4</v>
      </c>
      <c r="D45" s="2">
        <f ca="1">IF(M45&lt;=5,C45,C45/SUM('Player Working'!$I$10:$I$20)*(240-SUM('Player Working'!$I$5:$I$9)))</f>
        <v>8.6634666666666647</v>
      </c>
      <c r="E45" s="1">
        <f ca="1">IF(D45&gt;0,_xlfn.XLOOKUP(B45,player_ratings.csv!$B$2:$B$1002,player_ratings.csv!$J$2:$J$1002)+_xlfn.XLOOKUP( B45,player_ratings.csv!$B$2:$B$1002,player_ratings.csv!$T$2:$T$1002,0 ))</f>
        <v>3.9</v>
      </c>
      <c r="F45" s="2">
        <f ca="1">((0.0182*(D45)^2-0.1186*(D45)+2.3528)/(0.0182*(C45)^2-0.1186*(C45)+2.3528))*E45*_xlfn.XLOOKUP($E$2,teams,'Team IDS'!$D$2:$D$31)</f>
        <v>2.808141681471104</v>
      </c>
      <c r="G45" s="7">
        <f ca="1">_xlfn.XLOOKUP($B45,player_ratings.csv!$B$2:$B$1002,player_ratings.csv!$P$2:$P$1002)/(_xlfn.XLOOKUP($B45,player_ratings.csv!$B$2:$B$1002,player_ratings.csv!$P$2:$P$1002)+_xlfn.XLOOKUP($B45,player_ratings.csv!$B$2:$B$1002,player_ratings.csv!$M$2:$M$1002)+_xlfn.XLOOKUP($B45,player_ratings.csv!$B$2:$B$1002,player_ratings.csv!$T$2:$T$1002))</f>
        <v>0.42105263157894735</v>
      </c>
      <c r="H45" s="7">
        <f ca="1">_xlfn.XLOOKUP(B45,player_ratings.csv!$B$2:$B$1002,player_ratings.csv!$Q$2:$Q$1002)</f>
        <v>0.45700000000000002</v>
      </c>
      <c r="I45" s="7">
        <f ca="1">_xlfn.XLOOKUP($B45,player_ratings.csv!$B$2:$B$1002,player_ratings.csv!$M$2:$M$1002)/(_xlfn.XLOOKUP($B45,player_ratings.csv!$B$2:$B$1002,player_ratings.csv!$P$2:$P$1002)+_xlfn.XLOOKUP($B45,player_ratings.csv!$B$2:$B$1002,player_ratings.csv!$M$2:$M$1002)+_xlfn.XLOOKUP($B45,player_ratings.csv!$B$2:$B$1002,player_ratings.csv!$T$2:$T$1002))</f>
        <v>0.47368421052631576</v>
      </c>
      <c r="J45" s="7">
        <f ca="1">_xlfn.XLOOKUP(B45,player_ratings.csv!$B$2:$B$1002,player_ratings.csv!$N$2:$N$1002)</f>
        <v>0.29399999999999998</v>
      </c>
      <c r="K45" s="7">
        <f ca="1">_xlfn.XLOOKUP($B45,player_ratings.csv!$B$2:$B$1002,player_ratings.csv!$T$2:$T$1002)/(_xlfn.XLOOKUP($B45,player_ratings.csv!$B$2:$B$1002,player_ratings.csv!$P$2:$P$1002)+_xlfn.XLOOKUP($B45,player_ratings.csv!$B$2:$B$1002,player_ratings.csv!$M$2:$M$1002)+_xlfn.XLOOKUP($B45,player_ratings.csv!$B$2:$B$1002,player_ratings.csv!$T$2:$T$1002))</f>
        <v>0.10526315789473684</v>
      </c>
      <c r="L45" s="7">
        <f ca="1">_xlfn.XLOOKUP(B45,player_ratings.csv!$B$2:$B$1002,player_ratings.csv!$U$2:$U$1002)</f>
        <v>0.66700000000000004</v>
      </c>
      <c r="M45" s="29">
        <f ca="1"/>
        <v>11</v>
      </c>
      <c r="N45" s="1">
        <f ca="1">IF(D45&gt;0,IFERROR(2*_xlfn.BINOM.INV(_xlfn.BINOM.INV(F45,G45,RAND()),H45,RAND())+3*_xlfn.BINOM.INV(_xlfn.BINOM.INV(F45,I45,RAND()),J45,RAND())+_xlfn.BINOM.INV(_xlfn.BINOM.INV(F45,K45,RAND()),L45,RAND()),ROUND((F45/E45)*_xlfn.XLOOKUP(B45,player_ratings.csv!$B$2:$B$1002,player_ratings.csv!$AD$2:$AD$1002),0)),0)</f>
        <v>2</v>
      </c>
    </row>
    <row r="46" spans="1:14" ht="15.75" customHeight="1" x14ac:dyDescent="0.2">
      <c r="A46" s="1" t="s">
        <v>642</v>
      </c>
      <c r="B46" s="1" t="str">
        <f ca="1">_xlfn.XLOOKUP(M46,'Player Working'!$G$34:$G$60,'Player Working'!$H$34:$H$60)</f>
        <v>Justin Minaya</v>
      </c>
      <c r="C46" s="1">
        <f ca="1">_xlfn.XLOOKUP(B46,player_ratings.csv!$B$2:$B$1002,player_ratings.csv!$H$2:$H$1002)</f>
        <v>9.6</v>
      </c>
      <c r="D46" s="2">
        <f ca="1">IF(M46&lt;=5,C46,C46/SUM('Player Working'!$I$10:$I$20)*(240-SUM('Player Working'!$I$5:$I$9)))</f>
        <v>6.7071999999999985</v>
      </c>
      <c r="E46" s="1">
        <f ca="1">IF(D46&gt;0,_xlfn.XLOOKUP(B46,player_ratings.csv!$B$2:$B$1002,player_ratings.csv!$J$2:$J$1002)+_xlfn.XLOOKUP( B46,player_ratings.csv!$B$2:$B$1002,player_ratings.csv!$T$2:$T$1002,0 ))</f>
        <v>2.2000000000000002</v>
      </c>
      <c r="F46" s="2">
        <f ca="1">((0.0182*(D46)^2-0.1186*(D46)+2.3528)/(0.0182*(C46)^2-0.1186*(C46)+2.3528))*E46*_xlfn.XLOOKUP($E$2,teams,'Team IDS'!$D$2:$D$31)</f>
        <v>1.7801587164796775</v>
      </c>
      <c r="G46" s="7">
        <f ca="1">_xlfn.XLOOKUP($B46,player_ratings.csv!$B$2:$B$1002,player_ratings.csv!$P$2:$P$1002)/(_xlfn.XLOOKUP($B46,player_ratings.csv!$B$2:$B$1002,player_ratings.csv!$P$2:$P$1002)+_xlfn.XLOOKUP($B46,player_ratings.csv!$B$2:$B$1002,player_ratings.csv!$M$2:$M$1002)+_xlfn.XLOOKUP($B46,player_ratings.csv!$B$2:$B$1002,player_ratings.csv!$T$2:$T$1002))</f>
        <v>0.27272727272727271</v>
      </c>
      <c r="H46" s="7">
        <f ca="1">_xlfn.XLOOKUP(B46,player_ratings.csv!$B$2:$B$1002,player_ratings.csv!$Q$2:$Q$1002)</f>
        <v>0.42899999999999999</v>
      </c>
      <c r="I46" s="7">
        <f ca="1">_xlfn.XLOOKUP($B46,player_ratings.csv!$B$2:$B$1002,player_ratings.csv!$M$2:$M$1002)/(_xlfn.XLOOKUP($B46,player_ratings.csv!$B$2:$B$1002,player_ratings.csv!$P$2:$P$1002)+_xlfn.XLOOKUP($B46,player_ratings.csv!$B$2:$B$1002,player_ratings.csv!$M$2:$M$1002)+_xlfn.XLOOKUP($B46,player_ratings.csv!$B$2:$B$1002,player_ratings.csv!$T$2:$T$1002))</f>
        <v>0.5</v>
      </c>
      <c r="J46" s="7">
        <f ca="1">_xlfn.XLOOKUP(B46,player_ratings.csv!$B$2:$B$1002,player_ratings.csv!$N$2:$N$1002)</f>
        <v>0.23100000000000001</v>
      </c>
      <c r="K46" s="7">
        <f ca="1">_xlfn.XLOOKUP($B46,player_ratings.csv!$B$2:$B$1002,player_ratings.csv!$T$2:$T$1002)/(_xlfn.XLOOKUP($B46,player_ratings.csv!$B$2:$B$1002,player_ratings.csv!$P$2:$P$1002)+_xlfn.XLOOKUP($B46,player_ratings.csv!$B$2:$B$1002,player_ratings.csv!$M$2:$M$1002)+_xlfn.XLOOKUP($B46,player_ratings.csv!$B$2:$B$1002,player_ratings.csv!$T$2:$T$1002))</f>
        <v>0.22727272727272727</v>
      </c>
      <c r="L46" s="7">
        <f ca="1">_xlfn.XLOOKUP(B46,player_ratings.csv!$B$2:$B$1002,player_ratings.csv!$U$2:$U$1002)</f>
        <v>0.5</v>
      </c>
      <c r="M46" s="29">
        <f ca="1"/>
        <v>12</v>
      </c>
      <c r="N46" s="1">
        <f ca="1">IF(D46&gt;0,IFERROR(2*_xlfn.BINOM.INV(_xlfn.BINOM.INV(F46,G46,RAND()),H46,RAND())+3*_xlfn.BINOM.INV(_xlfn.BINOM.INV(F46,I46,RAND()),J46,RAND())+_xlfn.BINOM.INV(_xlfn.BINOM.INV(F46,K46,RAND()),L46,RAND()),ROUND((F46/E46)*_xlfn.XLOOKUP(B46,player_ratings.csv!$B$2:$B$1002,player_ratings.csv!$AD$2:$AD$1002),0)),0)</f>
        <v>0</v>
      </c>
    </row>
    <row r="47" spans="1:14" ht="15.75" customHeight="1" x14ac:dyDescent="0.2">
      <c r="D47" s="2"/>
      <c r="F47" s="2"/>
      <c r="G47" s="7"/>
      <c r="H47" s="7"/>
      <c r="I47" s="7"/>
      <c r="J47" s="7"/>
      <c r="K47" s="7"/>
      <c r="L47" s="7"/>
      <c r="M47" s="11">
        <f ca="1"/>
        <v>13</v>
      </c>
    </row>
    <row r="48" spans="1:14" ht="15.75" customHeight="1" x14ac:dyDescent="0.2">
      <c r="D48" s="2"/>
      <c r="F48" s="2"/>
      <c r="G48" s="7"/>
      <c r="H48" s="7"/>
      <c r="I48" s="7"/>
      <c r="J48" s="7"/>
      <c r="K48" s="7"/>
      <c r="L48" s="7"/>
      <c r="M48" s="33">
        <f ca="1"/>
        <v>14</v>
      </c>
    </row>
    <row r="49" spans="4:13" ht="15.75" customHeight="1" x14ac:dyDescent="0.2">
      <c r="D49" s="2"/>
      <c r="F49" s="2"/>
      <c r="G49" s="7"/>
      <c r="H49" s="7"/>
      <c r="I49" s="7"/>
      <c r="J49" s="7"/>
      <c r="K49" s="7"/>
      <c r="L49" s="7"/>
      <c r="M49" s="33">
        <f ca="1"/>
        <v>15</v>
      </c>
    </row>
    <row r="50" spans="4:13" ht="15.75" customHeight="1" x14ac:dyDescent="0.2">
      <c r="M50">
        <f ca="1"/>
        <v>16</v>
      </c>
    </row>
    <row r="51" spans="4:13" ht="15.75" customHeight="1" x14ac:dyDescent="0.2"/>
    <row r="52" spans="4:13" ht="15.75" customHeight="1" x14ac:dyDescent="0.2"/>
    <row r="53" spans="4:13" ht="15.75" customHeight="1" x14ac:dyDescent="0.2"/>
    <row r="54" spans="4:13" ht="15.75" customHeight="1" x14ac:dyDescent="0.2"/>
    <row r="55" spans="4:13" ht="15.75" customHeight="1" x14ac:dyDescent="0.2"/>
    <row r="56" spans="4:13" ht="15.75" customHeight="1" x14ac:dyDescent="0.2"/>
    <row r="57" spans="4:13" ht="15.75" customHeight="1" x14ac:dyDescent="0.2"/>
    <row r="58" spans="4:13" ht="15.75" customHeight="1" x14ac:dyDescent="0.2"/>
    <row r="59" spans="4:13" ht="15.75" customHeight="1" x14ac:dyDescent="0.2"/>
    <row r="60" spans="4:13" ht="15.75" customHeight="1" x14ac:dyDescent="0.2"/>
    <row r="61" spans="4:13" ht="15.75" customHeight="1" x14ac:dyDescent="0.2"/>
    <row r="62" spans="4:13" ht="15.75" customHeight="1" x14ac:dyDescent="0.2"/>
    <row r="63" spans="4:13" ht="15.75" customHeight="1" x14ac:dyDescent="0.2"/>
    <row r="64" spans="4:1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O5:P6"/>
    <mergeCell ref="O2:P3"/>
    <mergeCell ref="M2:N3"/>
    <mergeCell ref="M5:N6"/>
    <mergeCell ref="B9:N10"/>
    <mergeCell ref="B30:N31"/>
    <mergeCell ref="E2:L3"/>
    <mergeCell ref="E5:L6"/>
    <mergeCell ref="B2:D3"/>
    <mergeCell ref="B5:D6"/>
  </mergeCells>
  <conditionalFormatting sqref="M2:N3 M5:N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allowBlank="1" showErrorMessage="1" sqref="E5" xr:uid="{00000000-0002-0000-0400-000000000000}">
      <formula1>teams</formula1>
    </dataValidation>
    <dataValidation type="list" allowBlank="1" showErrorMessage="1" sqref="E2:L3" xr:uid="{8A51DDF5-C490-4657-A69F-22822BE7E6E8}">
      <formula1>teams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3081-7351-4903-B554-E25BE26F13B1}">
  <dimension ref="A1:D1002"/>
  <sheetViews>
    <sheetView workbookViewId="0">
      <selection activeCell="A2" sqref="A2:C1002"/>
    </sheetView>
  </sheetViews>
  <sheetFormatPr defaultRowHeight="12.75" x14ac:dyDescent="0.2"/>
  <cols>
    <col min="2" max="2" width="17.5703125" customWidth="1"/>
    <col min="3" max="3" width="18.140625" bestFit="1" customWidth="1"/>
  </cols>
  <sheetData>
    <row r="1" spans="1:4" x14ac:dyDescent="0.2">
      <c r="B1" s="23" t="str">
        <f>Results!E2</f>
        <v>Denver Nuggets</v>
      </c>
      <c r="C1" s="23" t="str">
        <f>Results!E5</f>
        <v>Portland Trail Blazers</v>
      </c>
      <c r="D1" s="23" t="s">
        <v>684</v>
      </c>
    </row>
    <row r="2" spans="1:4" x14ac:dyDescent="0.2">
      <c r="A2" s="22" t="s">
        <v>643</v>
      </c>
      <c r="B2">
        <f ca="1">SUM(Results!N12:N25)</f>
        <v>106</v>
      </c>
      <c r="C2">
        <f ca="1">SUM(Results!N33:N46)</f>
        <v>129</v>
      </c>
    </row>
    <row r="3" spans="1:4" x14ac:dyDescent="0.2">
      <c r="A3" cm="1">
        <f t="array" ref="A3:A1002">_xlfn.SEQUENCE(1000)</f>
        <v>1</v>
      </c>
      <c r="B3">
        <f t="dataTable" ref="B3:C1002" dt2D="0" dtr="0" r1="M1" ca="1"/>
        <v>94</v>
      </c>
      <c r="C3">
        <v>151</v>
      </c>
      <c r="D3" t="str" cm="1">
        <f t="array" ref="D3">_xlfn.IFS(B3&gt;C3,"Win",B3=C3,"Tie",B3&lt;C3,"Loss")</f>
        <v>Loss</v>
      </c>
    </row>
    <row r="4" spans="1:4" x14ac:dyDescent="0.2">
      <c r="A4">
        <v>2</v>
      </c>
      <c r="B4">
        <v>103</v>
      </c>
      <c r="C4">
        <v>162</v>
      </c>
      <c r="D4" t="str" cm="1">
        <f t="array" ref="D4">_xlfn.IFS(B4&gt;C4,"Win",B4=C4,"Tie",B4&lt;C4,"Loss")</f>
        <v>Loss</v>
      </c>
    </row>
    <row r="5" spans="1:4" x14ac:dyDescent="0.2">
      <c r="A5">
        <v>3</v>
      </c>
      <c r="B5">
        <v>101</v>
      </c>
      <c r="C5">
        <v>128</v>
      </c>
      <c r="D5" t="str" cm="1">
        <f t="array" ref="D5">_xlfn.IFS(B5&gt;C5,"Win",B5=C5,"Tie",B5&lt;C5,"Loss")</f>
        <v>Loss</v>
      </c>
    </row>
    <row r="6" spans="1:4" x14ac:dyDescent="0.2">
      <c r="A6">
        <v>4</v>
      </c>
      <c r="B6">
        <v>110</v>
      </c>
      <c r="C6">
        <v>113</v>
      </c>
      <c r="D6" t="str" cm="1">
        <f t="array" ref="D6">_xlfn.IFS(B6&gt;C6,"Win",B6=C6,"Tie",B6&lt;C6,"Loss")</f>
        <v>Loss</v>
      </c>
    </row>
    <row r="7" spans="1:4" x14ac:dyDescent="0.2">
      <c r="A7">
        <v>5</v>
      </c>
      <c r="B7">
        <v>84</v>
      </c>
      <c r="C7">
        <v>133</v>
      </c>
      <c r="D7" t="str" cm="1">
        <f t="array" ref="D7">_xlfn.IFS(B7&gt;C7,"Win",B7=C7,"Tie",B7&lt;C7,"Loss")</f>
        <v>Loss</v>
      </c>
    </row>
    <row r="8" spans="1:4" x14ac:dyDescent="0.2">
      <c r="A8">
        <v>6</v>
      </c>
      <c r="B8">
        <v>110</v>
      </c>
      <c r="C8">
        <v>128</v>
      </c>
      <c r="D8" t="str" cm="1">
        <f t="array" ref="D8">_xlfn.IFS(B8&gt;C8,"Win",B8=C8,"Tie",B8&lt;C8,"Loss")</f>
        <v>Loss</v>
      </c>
    </row>
    <row r="9" spans="1:4" x14ac:dyDescent="0.2">
      <c r="A9">
        <v>7</v>
      </c>
      <c r="B9">
        <v>94</v>
      </c>
      <c r="C9">
        <v>104</v>
      </c>
      <c r="D9" t="str" cm="1">
        <f t="array" ref="D9">_xlfn.IFS(B9&gt;C9,"Win",B9=C9,"Tie",B9&lt;C9,"Loss")</f>
        <v>Loss</v>
      </c>
    </row>
    <row r="10" spans="1:4" x14ac:dyDescent="0.2">
      <c r="A10">
        <v>8</v>
      </c>
      <c r="B10">
        <v>77</v>
      </c>
      <c r="C10">
        <v>165</v>
      </c>
      <c r="D10" t="str" cm="1">
        <f t="array" ref="D10">_xlfn.IFS(B10&gt;C10,"Win",B10=C10,"Tie",B10&lt;C10,"Loss")</f>
        <v>Loss</v>
      </c>
    </row>
    <row r="11" spans="1:4" x14ac:dyDescent="0.2">
      <c r="A11">
        <v>9</v>
      </c>
      <c r="B11">
        <v>89</v>
      </c>
      <c r="C11">
        <v>124</v>
      </c>
      <c r="D11" t="str" cm="1">
        <f t="array" ref="D11">_xlfn.IFS(B11&gt;C11,"Win",B11=C11,"Tie",B11&lt;C11,"Loss")</f>
        <v>Loss</v>
      </c>
    </row>
    <row r="12" spans="1:4" x14ac:dyDescent="0.2">
      <c r="A12">
        <v>10</v>
      </c>
      <c r="B12">
        <v>112</v>
      </c>
      <c r="C12">
        <v>131</v>
      </c>
      <c r="D12" t="str" cm="1">
        <f t="array" ref="D12">_xlfn.IFS(B12&gt;C12,"Win",B12=C12,"Tie",B12&lt;C12,"Loss")</f>
        <v>Loss</v>
      </c>
    </row>
    <row r="13" spans="1:4" x14ac:dyDescent="0.2">
      <c r="A13">
        <v>11</v>
      </c>
      <c r="B13">
        <v>82</v>
      </c>
      <c r="C13">
        <v>124</v>
      </c>
      <c r="D13" t="str" cm="1">
        <f t="array" ref="D13">_xlfn.IFS(B13&gt;C13,"Win",B13=C13,"Tie",B13&lt;C13,"Loss")</f>
        <v>Loss</v>
      </c>
    </row>
    <row r="14" spans="1:4" x14ac:dyDescent="0.2">
      <c r="A14">
        <v>12</v>
      </c>
      <c r="B14">
        <v>87</v>
      </c>
      <c r="C14">
        <v>122</v>
      </c>
      <c r="D14" t="str" cm="1">
        <f t="array" ref="D14">_xlfn.IFS(B14&gt;C14,"Win",B14=C14,"Tie",B14&lt;C14,"Loss")</f>
        <v>Loss</v>
      </c>
    </row>
    <row r="15" spans="1:4" x14ac:dyDescent="0.2">
      <c r="A15">
        <v>13</v>
      </c>
      <c r="B15">
        <v>113</v>
      </c>
      <c r="C15">
        <v>105</v>
      </c>
      <c r="D15" t="str" cm="1">
        <f t="array" ref="D15">_xlfn.IFS(B15&gt;C15,"Win",B15=C15,"Tie",B15&lt;C15,"Loss")</f>
        <v>Win</v>
      </c>
    </row>
    <row r="16" spans="1:4" x14ac:dyDescent="0.2">
      <c r="A16">
        <v>14</v>
      </c>
      <c r="B16">
        <v>101</v>
      </c>
      <c r="C16">
        <v>142</v>
      </c>
      <c r="D16" t="str" cm="1">
        <f t="array" ref="D16">_xlfn.IFS(B16&gt;C16,"Win",B16=C16,"Tie",B16&lt;C16,"Loss")</f>
        <v>Loss</v>
      </c>
    </row>
    <row r="17" spans="1:4" x14ac:dyDescent="0.2">
      <c r="A17">
        <v>15</v>
      </c>
      <c r="B17">
        <v>114</v>
      </c>
      <c r="C17">
        <v>126</v>
      </c>
      <c r="D17" t="str" cm="1">
        <f t="array" ref="D17">_xlfn.IFS(B17&gt;C17,"Win",B17=C17,"Tie",B17&lt;C17,"Loss")</f>
        <v>Loss</v>
      </c>
    </row>
    <row r="18" spans="1:4" x14ac:dyDescent="0.2">
      <c r="A18">
        <v>16</v>
      </c>
      <c r="B18">
        <v>86</v>
      </c>
      <c r="C18">
        <v>115</v>
      </c>
      <c r="D18" t="str" cm="1">
        <f t="array" ref="D18">_xlfn.IFS(B18&gt;C18,"Win",B18=C18,"Tie",B18&lt;C18,"Loss")</f>
        <v>Loss</v>
      </c>
    </row>
    <row r="19" spans="1:4" x14ac:dyDescent="0.2">
      <c r="A19">
        <v>17</v>
      </c>
      <c r="B19">
        <v>76</v>
      </c>
      <c r="C19">
        <v>100</v>
      </c>
      <c r="D19" t="str" cm="1">
        <f t="array" ref="D19">_xlfn.IFS(B19&gt;C19,"Win",B19=C19,"Tie",B19&lt;C19,"Loss")</f>
        <v>Loss</v>
      </c>
    </row>
    <row r="20" spans="1:4" x14ac:dyDescent="0.2">
      <c r="A20">
        <v>18</v>
      </c>
      <c r="B20">
        <v>108</v>
      </c>
      <c r="C20">
        <v>125</v>
      </c>
      <c r="D20" t="str" cm="1">
        <f t="array" ref="D20">_xlfn.IFS(B20&gt;C20,"Win",B20=C20,"Tie",B20&lt;C20,"Loss")</f>
        <v>Loss</v>
      </c>
    </row>
    <row r="21" spans="1:4" x14ac:dyDescent="0.2">
      <c r="A21">
        <v>19</v>
      </c>
      <c r="B21">
        <v>90</v>
      </c>
      <c r="C21">
        <v>133</v>
      </c>
      <c r="D21" t="str" cm="1">
        <f t="array" ref="D21">_xlfn.IFS(B21&gt;C21,"Win",B21=C21,"Tie",B21&lt;C21,"Loss")</f>
        <v>Loss</v>
      </c>
    </row>
    <row r="22" spans="1:4" x14ac:dyDescent="0.2">
      <c r="A22">
        <v>20</v>
      </c>
      <c r="B22">
        <v>90</v>
      </c>
      <c r="C22">
        <v>118</v>
      </c>
      <c r="D22" t="str" cm="1">
        <f t="array" ref="D22">_xlfn.IFS(B22&gt;C22,"Win",B22=C22,"Tie",B22&lt;C22,"Loss")</f>
        <v>Loss</v>
      </c>
    </row>
    <row r="23" spans="1:4" x14ac:dyDescent="0.2">
      <c r="A23">
        <v>21</v>
      </c>
      <c r="B23">
        <v>107</v>
      </c>
      <c r="C23">
        <v>135</v>
      </c>
      <c r="D23" t="str" cm="1">
        <f t="array" ref="D23">_xlfn.IFS(B23&gt;C23,"Win",B23=C23,"Tie",B23&lt;C23,"Loss")</f>
        <v>Loss</v>
      </c>
    </row>
    <row r="24" spans="1:4" x14ac:dyDescent="0.2">
      <c r="A24">
        <v>22</v>
      </c>
      <c r="B24">
        <v>103</v>
      </c>
      <c r="C24">
        <v>125</v>
      </c>
      <c r="D24" t="str" cm="1">
        <f t="array" ref="D24">_xlfn.IFS(B24&gt;C24,"Win",B24=C24,"Tie",B24&lt;C24,"Loss")</f>
        <v>Loss</v>
      </c>
    </row>
    <row r="25" spans="1:4" x14ac:dyDescent="0.2">
      <c r="A25">
        <v>23</v>
      </c>
      <c r="B25">
        <v>103</v>
      </c>
      <c r="C25">
        <v>142</v>
      </c>
      <c r="D25" t="str" cm="1">
        <f t="array" ref="D25">_xlfn.IFS(B25&gt;C25,"Win",B25=C25,"Tie",B25&lt;C25,"Loss")</f>
        <v>Loss</v>
      </c>
    </row>
    <row r="26" spans="1:4" x14ac:dyDescent="0.2">
      <c r="A26">
        <v>24</v>
      </c>
      <c r="B26">
        <v>109</v>
      </c>
      <c r="C26">
        <v>119</v>
      </c>
      <c r="D26" t="str" cm="1">
        <f t="array" ref="D26">_xlfn.IFS(B26&gt;C26,"Win",B26=C26,"Tie",B26&lt;C26,"Loss")</f>
        <v>Loss</v>
      </c>
    </row>
    <row r="27" spans="1:4" x14ac:dyDescent="0.2">
      <c r="A27">
        <v>25</v>
      </c>
      <c r="B27">
        <v>87</v>
      </c>
      <c r="C27">
        <v>125</v>
      </c>
      <c r="D27" t="str" cm="1">
        <f t="array" ref="D27">_xlfn.IFS(B27&gt;C27,"Win",B27=C27,"Tie",B27&lt;C27,"Loss")</f>
        <v>Loss</v>
      </c>
    </row>
    <row r="28" spans="1:4" x14ac:dyDescent="0.2">
      <c r="A28">
        <v>26</v>
      </c>
      <c r="B28">
        <v>100</v>
      </c>
      <c r="C28">
        <v>149</v>
      </c>
      <c r="D28" t="str" cm="1">
        <f t="array" ref="D28">_xlfn.IFS(B28&gt;C28,"Win",B28=C28,"Tie",B28&lt;C28,"Loss")</f>
        <v>Loss</v>
      </c>
    </row>
    <row r="29" spans="1:4" x14ac:dyDescent="0.2">
      <c r="A29">
        <v>27</v>
      </c>
      <c r="B29">
        <v>91</v>
      </c>
      <c r="C29">
        <v>129</v>
      </c>
      <c r="D29" t="str" cm="1">
        <f t="array" ref="D29">_xlfn.IFS(B29&gt;C29,"Win",B29=C29,"Tie",B29&lt;C29,"Loss")</f>
        <v>Loss</v>
      </c>
    </row>
    <row r="30" spans="1:4" x14ac:dyDescent="0.2">
      <c r="A30">
        <v>28</v>
      </c>
      <c r="B30">
        <v>99</v>
      </c>
      <c r="C30">
        <v>139</v>
      </c>
      <c r="D30" t="str" cm="1">
        <f t="array" ref="D30">_xlfn.IFS(B30&gt;C30,"Win",B30=C30,"Tie",B30&lt;C30,"Loss")</f>
        <v>Loss</v>
      </c>
    </row>
    <row r="31" spans="1:4" x14ac:dyDescent="0.2">
      <c r="A31">
        <v>29</v>
      </c>
      <c r="B31">
        <v>106</v>
      </c>
      <c r="C31">
        <v>117</v>
      </c>
      <c r="D31" t="str" cm="1">
        <f t="array" ref="D31">_xlfn.IFS(B31&gt;C31,"Win",B31=C31,"Tie",B31&lt;C31,"Loss")</f>
        <v>Loss</v>
      </c>
    </row>
    <row r="32" spans="1:4" x14ac:dyDescent="0.2">
      <c r="A32">
        <v>30</v>
      </c>
      <c r="B32">
        <v>97</v>
      </c>
      <c r="C32">
        <v>114</v>
      </c>
      <c r="D32" t="str" cm="1">
        <f t="array" ref="D32">_xlfn.IFS(B32&gt;C32,"Win",B32=C32,"Tie",B32&lt;C32,"Loss")</f>
        <v>Loss</v>
      </c>
    </row>
    <row r="33" spans="1:4" x14ac:dyDescent="0.2">
      <c r="A33">
        <v>31</v>
      </c>
      <c r="B33">
        <v>124</v>
      </c>
      <c r="C33">
        <v>136</v>
      </c>
      <c r="D33" t="str" cm="1">
        <f t="array" ref="D33">_xlfn.IFS(B33&gt;C33,"Win",B33=C33,"Tie",B33&lt;C33,"Loss")</f>
        <v>Loss</v>
      </c>
    </row>
    <row r="34" spans="1:4" x14ac:dyDescent="0.2">
      <c r="A34">
        <v>32</v>
      </c>
      <c r="B34">
        <v>88</v>
      </c>
      <c r="C34">
        <v>166</v>
      </c>
      <c r="D34" t="str" cm="1">
        <f t="array" ref="D34">_xlfn.IFS(B34&gt;C34,"Win",B34=C34,"Tie",B34&lt;C34,"Loss")</f>
        <v>Loss</v>
      </c>
    </row>
    <row r="35" spans="1:4" x14ac:dyDescent="0.2">
      <c r="A35">
        <v>33</v>
      </c>
      <c r="B35">
        <v>100</v>
      </c>
      <c r="C35">
        <v>146</v>
      </c>
      <c r="D35" t="str" cm="1">
        <f t="array" ref="D35">_xlfn.IFS(B35&gt;C35,"Win",B35=C35,"Tie",B35&lt;C35,"Loss")</f>
        <v>Loss</v>
      </c>
    </row>
    <row r="36" spans="1:4" x14ac:dyDescent="0.2">
      <c r="A36">
        <v>34</v>
      </c>
      <c r="B36">
        <v>88</v>
      </c>
      <c r="C36">
        <v>142</v>
      </c>
      <c r="D36" t="str" cm="1">
        <f t="array" ref="D36">_xlfn.IFS(B36&gt;C36,"Win",B36=C36,"Tie",B36&lt;C36,"Loss")</f>
        <v>Loss</v>
      </c>
    </row>
    <row r="37" spans="1:4" x14ac:dyDescent="0.2">
      <c r="A37">
        <v>35</v>
      </c>
      <c r="B37">
        <v>107</v>
      </c>
      <c r="C37">
        <v>147</v>
      </c>
      <c r="D37" t="str" cm="1">
        <f t="array" ref="D37">_xlfn.IFS(B37&gt;C37,"Win",B37=C37,"Tie",B37&lt;C37,"Loss")</f>
        <v>Loss</v>
      </c>
    </row>
    <row r="38" spans="1:4" x14ac:dyDescent="0.2">
      <c r="A38">
        <v>36</v>
      </c>
      <c r="B38">
        <v>68</v>
      </c>
      <c r="C38">
        <v>140</v>
      </c>
      <c r="D38" t="str" cm="1">
        <f t="array" ref="D38">_xlfn.IFS(B38&gt;C38,"Win",B38=C38,"Tie",B38&lt;C38,"Loss")</f>
        <v>Loss</v>
      </c>
    </row>
    <row r="39" spans="1:4" x14ac:dyDescent="0.2">
      <c r="A39">
        <v>37</v>
      </c>
      <c r="B39">
        <v>82</v>
      </c>
      <c r="C39">
        <v>102</v>
      </c>
      <c r="D39" t="str" cm="1">
        <f t="array" ref="D39">_xlfn.IFS(B39&gt;C39,"Win",B39=C39,"Tie",B39&lt;C39,"Loss")</f>
        <v>Loss</v>
      </c>
    </row>
    <row r="40" spans="1:4" x14ac:dyDescent="0.2">
      <c r="A40">
        <v>38</v>
      </c>
      <c r="B40">
        <v>79</v>
      </c>
      <c r="C40">
        <v>136</v>
      </c>
      <c r="D40" t="str" cm="1">
        <f t="array" ref="D40">_xlfn.IFS(B40&gt;C40,"Win",B40=C40,"Tie",B40&lt;C40,"Loss")</f>
        <v>Loss</v>
      </c>
    </row>
    <row r="41" spans="1:4" x14ac:dyDescent="0.2">
      <c r="A41">
        <v>39</v>
      </c>
      <c r="B41">
        <v>122</v>
      </c>
      <c r="C41">
        <v>118</v>
      </c>
      <c r="D41" t="str" cm="1">
        <f t="array" ref="D41">_xlfn.IFS(B41&gt;C41,"Win",B41=C41,"Tie",B41&lt;C41,"Loss")</f>
        <v>Win</v>
      </c>
    </row>
    <row r="42" spans="1:4" x14ac:dyDescent="0.2">
      <c r="A42">
        <v>40</v>
      </c>
      <c r="B42">
        <v>114</v>
      </c>
      <c r="C42">
        <v>141</v>
      </c>
      <c r="D42" t="str" cm="1">
        <f t="array" ref="D42">_xlfn.IFS(B42&gt;C42,"Win",B42=C42,"Tie",B42&lt;C42,"Loss")</f>
        <v>Loss</v>
      </c>
    </row>
    <row r="43" spans="1:4" x14ac:dyDescent="0.2">
      <c r="A43">
        <v>41</v>
      </c>
      <c r="B43">
        <v>111</v>
      </c>
      <c r="C43">
        <v>121</v>
      </c>
      <c r="D43" t="str" cm="1">
        <f t="array" ref="D43">_xlfn.IFS(B43&gt;C43,"Win",B43=C43,"Tie",B43&lt;C43,"Loss")</f>
        <v>Loss</v>
      </c>
    </row>
    <row r="44" spans="1:4" x14ac:dyDescent="0.2">
      <c r="A44">
        <v>42</v>
      </c>
      <c r="B44">
        <v>115</v>
      </c>
      <c r="C44">
        <v>125</v>
      </c>
      <c r="D44" t="str" cm="1">
        <f t="array" ref="D44">_xlfn.IFS(B44&gt;C44,"Win",B44=C44,"Tie",B44&lt;C44,"Loss")</f>
        <v>Loss</v>
      </c>
    </row>
    <row r="45" spans="1:4" x14ac:dyDescent="0.2">
      <c r="A45">
        <v>43</v>
      </c>
      <c r="B45">
        <v>92</v>
      </c>
      <c r="C45">
        <v>118</v>
      </c>
      <c r="D45" t="str" cm="1">
        <f t="array" ref="D45">_xlfn.IFS(B45&gt;C45,"Win",B45=C45,"Tie",B45&lt;C45,"Loss")</f>
        <v>Loss</v>
      </c>
    </row>
    <row r="46" spans="1:4" x14ac:dyDescent="0.2">
      <c r="A46">
        <v>44</v>
      </c>
      <c r="B46">
        <v>100</v>
      </c>
      <c r="C46">
        <v>101</v>
      </c>
      <c r="D46" t="str" cm="1">
        <f t="array" ref="D46">_xlfn.IFS(B46&gt;C46,"Win",B46=C46,"Tie",B46&lt;C46,"Loss")</f>
        <v>Loss</v>
      </c>
    </row>
    <row r="47" spans="1:4" x14ac:dyDescent="0.2">
      <c r="A47">
        <v>45</v>
      </c>
      <c r="B47">
        <v>97</v>
      </c>
      <c r="C47">
        <v>130</v>
      </c>
      <c r="D47" t="str" cm="1">
        <f t="array" ref="D47">_xlfn.IFS(B47&gt;C47,"Win",B47=C47,"Tie",B47&lt;C47,"Loss")</f>
        <v>Loss</v>
      </c>
    </row>
    <row r="48" spans="1:4" x14ac:dyDescent="0.2">
      <c r="A48">
        <v>46</v>
      </c>
      <c r="B48">
        <v>106</v>
      </c>
      <c r="C48">
        <v>140</v>
      </c>
      <c r="D48" t="str" cm="1">
        <f t="array" ref="D48">_xlfn.IFS(B48&gt;C48,"Win",B48=C48,"Tie",B48&lt;C48,"Loss")</f>
        <v>Loss</v>
      </c>
    </row>
    <row r="49" spans="1:4" x14ac:dyDescent="0.2">
      <c r="A49">
        <v>47</v>
      </c>
      <c r="B49">
        <v>89</v>
      </c>
      <c r="C49">
        <v>123</v>
      </c>
      <c r="D49" t="str" cm="1">
        <f t="array" ref="D49">_xlfn.IFS(B49&gt;C49,"Win",B49=C49,"Tie",B49&lt;C49,"Loss")</f>
        <v>Loss</v>
      </c>
    </row>
    <row r="50" spans="1:4" x14ac:dyDescent="0.2">
      <c r="A50">
        <v>48</v>
      </c>
      <c r="B50">
        <v>93</v>
      </c>
      <c r="C50">
        <v>125</v>
      </c>
      <c r="D50" t="str" cm="1">
        <f t="array" ref="D50">_xlfn.IFS(B50&gt;C50,"Win",B50=C50,"Tie",B50&lt;C50,"Loss")</f>
        <v>Loss</v>
      </c>
    </row>
    <row r="51" spans="1:4" x14ac:dyDescent="0.2">
      <c r="A51">
        <v>49</v>
      </c>
      <c r="B51">
        <v>95</v>
      </c>
      <c r="C51">
        <v>91</v>
      </c>
      <c r="D51" t="str" cm="1">
        <f t="array" ref="D51">_xlfn.IFS(B51&gt;C51,"Win",B51=C51,"Tie",B51&lt;C51,"Loss")</f>
        <v>Win</v>
      </c>
    </row>
    <row r="52" spans="1:4" x14ac:dyDescent="0.2">
      <c r="A52">
        <v>50</v>
      </c>
      <c r="B52">
        <v>91</v>
      </c>
      <c r="C52">
        <v>152</v>
      </c>
      <c r="D52" t="str" cm="1">
        <f t="array" ref="D52">_xlfn.IFS(B52&gt;C52,"Win",B52=C52,"Tie",B52&lt;C52,"Loss")</f>
        <v>Loss</v>
      </c>
    </row>
    <row r="53" spans="1:4" x14ac:dyDescent="0.2">
      <c r="A53">
        <v>51</v>
      </c>
      <c r="B53">
        <v>96</v>
      </c>
      <c r="C53">
        <v>102</v>
      </c>
      <c r="D53" t="str" cm="1">
        <f t="array" ref="D53">_xlfn.IFS(B53&gt;C53,"Win",B53=C53,"Tie",B53&lt;C53,"Loss")</f>
        <v>Loss</v>
      </c>
    </row>
    <row r="54" spans="1:4" x14ac:dyDescent="0.2">
      <c r="A54">
        <v>52</v>
      </c>
      <c r="B54">
        <v>87</v>
      </c>
      <c r="C54">
        <v>112</v>
      </c>
      <c r="D54" t="str" cm="1">
        <f t="array" ref="D54">_xlfn.IFS(B54&gt;C54,"Win",B54=C54,"Tie",B54&lt;C54,"Loss")</f>
        <v>Loss</v>
      </c>
    </row>
    <row r="55" spans="1:4" x14ac:dyDescent="0.2">
      <c r="A55">
        <v>53</v>
      </c>
      <c r="B55">
        <v>84</v>
      </c>
      <c r="C55">
        <v>128</v>
      </c>
      <c r="D55" t="str" cm="1">
        <f t="array" ref="D55">_xlfn.IFS(B55&gt;C55,"Win",B55=C55,"Tie",B55&lt;C55,"Loss")</f>
        <v>Loss</v>
      </c>
    </row>
    <row r="56" spans="1:4" x14ac:dyDescent="0.2">
      <c r="A56">
        <v>54</v>
      </c>
      <c r="B56">
        <v>93</v>
      </c>
      <c r="C56">
        <v>112</v>
      </c>
      <c r="D56" t="str" cm="1">
        <f t="array" ref="D56">_xlfn.IFS(B56&gt;C56,"Win",B56=C56,"Tie",B56&lt;C56,"Loss")</f>
        <v>Loss</v>
      </c>
    </row>
    <row r="57" spans="1:4" x14ac:dyDescent="0.2">
      <c r="A57">
        <v>55</v>
      </c>
      <c r="B57">
        <v>77</v>
      </c>
      <c r="C57">
        <v>127</v>
      </c>
      <c r="D57" t="str" cm="1">
        <f t="array" ref="D57">_xlfn.IFS(B57&gt;C57,"Win",B57=C57,"Tie",B57&lt;C57,"Loss")</f>
        <v>Loss</v>
      </c>
    </row>
    <row r="58" spans="1:4" x14ac:dyDescent="0.2">
      <c r="A58">
        <v>56</v>
      </c>
      <c r="B58">
        <v>86</v>
      </c>
      <c r="C58">
        <v>126</v>
      </c>
      <c r="D58" t="str" cm="1">
        <f t="array" ref="D58">_xlfn.IFS(B58&gt;C58,"Win",B58=C58,"Tie",B58&lt;C58,"Loss")</f>
        <v>Loss</v>
      </c>
    </row>
    <row r="59" spans="1:4" x14ac:dyDescent="0.2">
      <c r="A59">
        <v>57</v>
      </c>
      <c r="B59">
        <v>128</v>
      </c>
      <c r="C59">
        <v>136</v>
      </c>
      <c r="D59" t="str" cm="1">
        <f t="array" ref="D59">_xlfn.IFS(B59&gt;C59,"Win",B59=C59,"Tie",B59&lt;C59,"Loss")</f>
        <v>Loss</v>
      </c>
    </row>
    <row r="60" spans="1:4" x14ac:dyDescent="0.2">
      <c r="A60">
        <v>58</v>
      </c>
      <c r="B60">
        <v>85</v>
      </c>
      <c r="C60">
        <v>121</v>
      </c>
      <c r="D60" t="str" cm="1">
        <f t="array" ref="D60">_xlfn.IFS(B60&gt;C60,"Win",B60=C60,"Tie",B60&lt;C60,"Loss")</f>
        <v>Loss</v>
      </c>
    </row>
    <row r="61" spans="1:4" x14ac:dyDescent="0.2">
      <c r="A61">
        <v>59</v>
      </c>
      <c r="B61">
        <v>84</v>
      </c>
      <c r="C61">
        <v>126</v>
      </c>
      <c r="D61" t="str" cm="1">
        <f t="array" ref="D61">_xlfn.IFS(B61&gt;C61,"Win",B61=C61,"Tie",B61&lt;C61,"Loss")</f>
        <v>Loss</v>
      </c>
    </row>
    <row r="62" spans="1:4" x14ac:dyDescent="0.2">
      <c r="A62">
        <v>60</v>
      </c>
      <c r="B62">
        <v>92</v>
      </c>
      <c r="C62">
        <v>156</v>
      </c>
      <c r="D62" t="str" cm="1">
        <f t="array" ref="D62">_xlfn.IFS(B62&gt;C62,"Win",B62=C62,"Tie",B62&lt;C62,"Loss")</f>
        <v>Loss</v>
      </c>
    </row>
    <row r="63" spans="1:4" x14ac:dyDescent="0.2">
      <c r="A63">
        <v>61</v>
      </c>
      <c r="B63">
        <v>110</v>
      </c>
      <c r="C63">
        <v>129</v>
      </c>
      <c r="D63" t="str" cm="1">
        <f t="array" ref="D63">_xlfn.IFS(B63&gt;C63,"Win",B63=C63,"Tie",B63&lt;C63,"Loss")</f>
        <v>Loss</v>
      </c>
    </row>
    <row r="64" spans="1:4" x14ac:dyDescent="0.2">
      <c r="A64">
        <v>62</v>
      </c>
      <c r="B64">
        <v>90</v>
      </c>
      <c r="C64">
        <v>127</v>
      </c>
      <c r="D64" t="str" cm="1">
        <f t="array" ref="D64">_xlfn.IFS(B64&gt;C64,"Win",B64=C64,"Tie",B64&lt;C64,"Loss")</f>
        <v>Loss</v>
      </c>
    </row>
    <row r="65" spans="1:4" x14ac:dyDescent="0.2">
      <c r="A65">
        <v>63</v>
      </c>
      <c r="B65">
        <v>79</v>
      </c>
      <c r="C65">
        <v>127</v>
      </c>
      <c r="D65" t="str" cm="1">
        <f t="array" ref="D65">_xlfn.IFS(B65&gt;C65,"Win",B65=C65,"Tie",B65&lt;C65,"Loss")</f>
        <v>Loss</v>
      </c>
    </row>
    <row r="66" spans="1:4" x14ac:dyDescent="0.2">
      <c r="A66">
        <v>64</v>
      </c>
      <c r="B66">
        <v>107</v>
      </c>
      <c r="C66">
        <v>147</v>
      </c>
      <c r="D66" t="str" cm="1">
        <f t="array" ref="D66">_xlfn.IFS(B66&gt;C66,"Win",B66=C66,"Tie",B66&lt;C66,"Loss")</f>
        <v>Loss</v>
      </c>
    </row>
    <row r="67" spans="1:4" x14ac:dyDescent="0.2">
      <c r="A67">
        <v>65</v>
      </c>
      <c r="B67">
        <v>75</v>
      </c>
      <c r="C67">
        <v>147</v>
      </c>
      <c r="D67" t="str" cm="1">
        <f t="array" ref="D67">_xlfn.IFS(B67&gt;C67,"Win",B67=C67,"Tie",B67&lt;C67,"Loss")</f>
        <v>Loss</v>
      </c>
    </row>
    <row r="68" spans="1:4" x14ac:dyDescent="0.2">
      <c r="A68">
        <v>66</v>
      </c>
      <c r="B68">
        <v>114</v>
      </c>
      <c r="C68">
        <v>151</v>
      </c>
      <c r="D68" t="str" cm="1">
        <f t="array" ref="D68">_xlfn.IFS(B68&gt;C68,"Win",B68=C68,"Tie",B68&lt;C68,"Loss")</f>
        <v>Loss</v>
      </c>
    </row>
    <row r="69" spans="1:4" x14ac:dyDescent="0.2">
      <c r="A69">
        <v>67</v>
      </c>
      <c r="B69">
        <v>96</v>
      </c>
      <c r="C69">
        <v>123</v>
      </c>
      <c r="D69" t="str" cm="1">
        <f t="array" ref="D69">_xlfn.IFS(B69&gt;C69,"Win",B69=C69,"Tie",B69&lt;C69,"Loss")</f>
        <v>Loss</v>
      </c>
    </row>
    <row r="70" spans="1:4" x14ac:dyDescent="0.2">
      <c r="A70">
        <v>68</v>
      </c>
      <c r="B70">
        <v>102</v>
      </c>
      <c r="C70">
        <v>154</v>
      </c>
      <c r="D70" t="str" cm="1">
        <f t="array" ref="D70">_xlfn.IFS(B70&gt;C70,"Win",B70=C70,"Tie",B70&lt;C70,"Loss")</f>
        <v>Loss</v>
      </c>
    </row>
    <row r="71" spans="1:4" x14ac:dyDescent="0.2">
      <c r="A71">
        <v>69</v>
      </c>
      <c r="B71">
        <v>108</v>
      </c>
      <c r="C71">
        <v>136</v>
      </c>
      <c r="D71" t="str" cm="1">
        <f t="array" ref="D71">_xlfn.IFS(B71&gt;C71,"Win",B71=C71,"Tie",B71&lt;C71,"Loss")</f>
        <v>Loss</v>
      </c>
    </row>
    <row r="72" spans="1:4" x14ac:dyDescent="0.2">
      <c r="A72">
        <v>70</v>
      </c>
      <c r="B72">
        <v>110</v>
      </c>
      <c r="C72">
        <v>109</v>
      </c>
      <c r="D72" t="str" cm="1">
        <f t="array" ref="D72">_xlfn.IFS(B72&gt;C72,"Win",B72=C72,"Tie",B72&lt;C72,"Loss")</f>
        <v>Win</v>
      </c>
    </row>
    <row r="73" spans="1:4" x14ac:dyDescent="0.2">
      <c r="A73">
        <v>71</v>
      </c>
      <c r="B73">
        <v>97</v>
      </c>
      <c r="C73">
        <v>92</v>
      </c>
      <c r="D73" t="str" cm="1">
        <f t="array" ref="D73">_xlfn.IFS(B73&gt;C73,"Win",B73=C73,"Tie",B73&lt;C73,"Loss")</f>
        <v>Win</v>
      </c>
    </row>
    <row r="74" spans="1:4" x14ac:dyDescent="0.2">
      <c r="A74">
        <v>72</v>
      </c>
      <c r="B74">
        <v>110</v>
      </c>
      <c r="C74">
        <v>117</v>
      </c>
      <c r="D74" t="str" cm="1">
        <f t="array" ref="D74">_xlfn.IFS(B74&gt;C74,"Win",B74=C74,"Tie",B74&lt;C74,"Loss")</f>
        <v>Loss</v>
      </c>
    </row>
    <row r="75" spans="1:4" x14ac:dyDescent="0.2">
      <c r="A75">
        <v>73</v>
      </c>
      <c r="B75">
        <v>101</v>
      </c>
      <c r="C75">
        <v>116</v>
      </c>
      <c r="D75" t="str" cm="1">
        <f t="array" ref="D75">_xlfn.IFS(B75&gt;C75,"Win",B75=C75,"Tie",B75&lt;C75,"Loss")</f>
        <v>Loss</v>
      </c>
    </row>
    <row r="76" spans="1:4" x14ac:dyDescent="0.2">
      <c r="A76">
        <v>74</v>
      </c>
      <c r="B76">
        <v>103</v>
      </c>
      <c r="C76">
        <v>140</v>
      </c>
      <c r="D76" t="str" cm="1">
        <f t="array" ref="D76">_xlfn.IFS(B76&gt;C76,"Win",B76=C76,"Tie",B76&lt;C76,"Loss")</f>
        <v>Loss</v>
      </c>
    </row>
    <row r="77" spans="1:4" x14ac:dyDescent="0.2">
      <c r="A77">
        <v>75</v>
      </c>
      <c r="B77">
        <v>93</v>
      </c>
      <c r="C77">
        <v>131</v>
      </c>
      <c r="D77" t="str" cm="1">
        <f t="array" ref="D77">_xlfn.IFS(B77&gt;C77,"Win",B77=C77,"Tie",B77&lt;C77,"Loss")</f>
        <v>Loss</v>
      </c>
    </row>
    <row r="78" spans="1:4" x14ac:dyDescent="0.2">
      <c r="A78">
        <v>76</v>
      </c>
      <c r="B78">
        <v>82</v>
      </c>
      <c r="C78">
        <v>120</v>
      </c>
      <c r="D78" t="str" cm="1">
        <f t="array" ref="D78">_xlfn.IFS(B78&gt;C78,"Win",B78=C78,"Tie",B78&lt;C78,"Loss")</f>
        <v>Loss</v>
      </c>
    </row>
    <row r="79" spans="1:4" x14ac:dyDescent="0.2">
      <c r="A79">
        <v>77</v>
      </c>
      <c r="B79">
        <v>103</v>
      </c>
      <c r="C79">
        <v>139</v>
      </c>
      <c r="D79" t="str" cm="1">
        <f t="array" ref="D79">_xlfn.IFS(B79&gt;C79,"Win",B79=C79,"Tie",B79&lt;C79,"Loss")</f>
        <v>Loss</v>
      </c>
    </row>
    <row r="80" spans="1:4" x14ac:dyDescent="0.2">
      <c r="A80">
        <v>78</v>
      </c>
      <c r="B80">
        <v>90</v>
      </c>
      <c r="C80">
        <v>137</v>
      </c>
      <c r="D80" t="str" cm="1">
        <f t="array" ref="D80">_xlfn.IFS(B80&gt;C80,"Win",B80=C80,"Tie",B80&lt;C80,"Loss")</f>
        <v>Loss</v>
      </c>
    </row>
    <row r="81" spans="1:4" x14ac:dyDescent="0.2">
      <c r="A81">
        <v>79</v>
      </c>
      <c r="B81">
        <v>92</v>
      </c>
      <c r="C81">
        <v>150</v>
      </c>
      <c r="D81" t="str" cm="1">
        <f t="array" ref="D81">_xlfn.IFS(B81&gt;C81,"Win",B81=C81,"Tie",B81&lt;C81,"Loss")</f>
        <v>Loss</v>
      </c>
    </row>
    <row r="82" spans="1:4" x14ac:dyDescent="0.2">
      <c r="A82">
        <v>80</v>
      </c>
      <c r="B82">
        <v>94</v>
      </c>
      <c r="C82">
        <v>137</v>
      </c>
      <c r="D82" t="str" cm="1">
        <f t="array" ref="D82">_xlfn.IFS(B82&gt;C82,"Win",B82=C82,"Tie",B82&lt;C82,"Loss")</f>
        <v>Loss</v>
      </c>
    </row>
    <row r="83" spans="1:4" x14ac:dyDescent="0.2">
      <c r="A83">
        <v>81</v>
      </c>
      <c r="B83">
        <v>94</v>
      </c>
      <c r="C83">
        <v>127</v>
      </c>
      <c r="D83" t="str" cm="1">
        <f t="array" ref="D83">_xlfn.IFS(B83&gt;C83,"Win",B83=C83,"Tie",B83&lt;C83,"Loss")</f>
        <v>Loss</v>
      </c>
    </row>
    <row r="84" spans="1:4" x14ac:dyDescent="0.2">
      <c r="A84">
        <v>82</v>
      </c>
      <c r="B84">
        <v>103</v>
      </c>
      <c r="C84">
        <v>135</v>
      </c>
      <c r="D84" t="str" cm="1">
        <f t="array" ref="D84">_xlfn.IFS(B84&gt;C84,"Win",B84=C84,"Tie",B84&lt;C84,"Loss")</f>
        <v>Loss</v>
      </c>
    </row>
    <row r="85" spans="1:4" x14ac:dyDescent="0.2">
      <c r="A85">
        <v>83</v>
      </c>
      <c r="B85">
        <v>62</v>
      </c>
      <c r="C85">
        <v>125</v>
      </c>
      <c r="D85" t="str" cm="1">
        <f t="array" ref="D85">_xlfn.IFS(B85&gt;C85,"Win",B85=C85,"Tie",B85&lt;C85,"Loss")</f>
        <v>Loss</v>
      </c>
    </row>
    <row r="86" spans="1:4" x14ac:dyDescent="0.2">
      <c r="A86">
        <v>84</v>
      </c>
      <c r="B86">
        <v>109</v>
      </c>
      <c r="C86">
        <v>121</v>
      </c>
      <c r="D86" t="str" cm="1">
        <f t="array" ref="D86">_xlfn.IFS(B86&gt;C86,"Win",B86=C86,"Tie",B86&lt;C86,"Loss")</f>
        <v>Loss</v>
      </c>
    </row>
    <row r="87" spans="1:4" x14ac:dyDescent="0.2">
      <c r="A87">
        <v>85</v>
      </c>
      <c r="B87">
        <v>100</v>
      </c>
      <c r="C87">
        <v>121</v>
      </c>
      <c r="D87" t="str" cm="1">
        <f t="array" ref="D87">_xlfn.IFS(B87&gt;C87,"Win",B87=C87,"Tie",B87&lt;C87,"Loss")</f>
        <v>Loss</v>
      </c>
    </row>
    <row r="88" spans="1:4" x14ac:dyDescent="0.2">
      <c r="A88">
        <v>86</v>
      </c>
      <c r="B88">
        <v>85</v>
      </c>
      <c r="C88">
        <v>145</v>
      </c>
      <c r="D88" t="str" cm="1">
        <f t="array" ref="D88">_xlfn.IFS(B88&gt;C88,"Win",B88=C88,"Tie",B88&lt;C88,"Loss")</f>
        <v>Loss</v>
      </c>
    </row>
    <row r="89" spans="1:4" x14ac:dyDescent="0.2">
      <c r="A89">
        <v>87</v>
      </c>
      <c r="B89">
        <v>82</v>
      </c>
      <c r="C89">
        <v>126</v>
      </c>
      <c r="D89" t="str" cm="1">
        <f t="array" ref="D89">_xlfn.IFS(B89&gt;C89,"Win",B89=C89,"Tie",B89&lt;C89,"Loss")</f>
        <v>Loss</v>
      </c>
    </row>
    <row r="90" spans="1:4" x14ac:dyDescent="0.2">
      <c r="A90">
        <v>88</v>
      </c>
      <c r="B90">
        <v>112</v>
      </c>
      <c r="C90">
        <v>128</v>
      </c>
      <c r="D90" t="str" cm="1">
        <f t="array" ref="D90">_xlfn.IFS(B90&gt;C90,"Win",B90=C90,"Tie",B90&lt;C90,"Loss")</f>
        <v>Loss</v>
      </c>
    </row>
    <row r="91" spans="1:4" x14ac:dyDescent="0.2">
      <c r="A91">
        <v>89</v>
      </c>
      <c r="B91">
        <v>111</v>
      </c>
      <c r="C91">
        <v>120</v>
      </c>
      <c r="D91" t="str" cm="1">
        <f t="array" ref="D91">_xlfn.IFS(B91&gt;C91,"Win",B91=C91,"Tie",B91&lt;C91,"Loss")</f>
        <v>Loss</v>
      </c>
    </row>
    <row r="92" spans="1:4" x14ac:dyDescent="0.2">
      <c r="A92">
        <v>90</v>
      </c>
      <c r="B92">
        <v>101</v>
      </c>
      <c r="C92">
        <v>141</v>
      </c>
      <c r="D92" t="str" cm="1">
        <f t="array" ref="D92">_xlfn.IFS(B92&gt;C92,"Win",B92=C92,"Tie",B92&lt;C92,"Loss")</f>
        <v>Loss</v>
      </c>
    </row>
    <row r="93" spans="1:4" x14ac:dyDescent="0.2">
      <c r="A93">
        <v>91</v>
      </c>
      <c r="B93">
        <v>82</v>
      </c>
      <c r="C93">
        <v>143</v>
      </c>
      <c r="D93" t="str" cm="1">
        <f t="array" ref="D93">_xlfn.IFS(B93&gt;C93,"Win",B93=C93,"Tie",B93&lt;C93,"Loss")</f>
        <v>Loss</v>
      </c>
    </row>
    <row r="94" spans="1:4" x14ac:dyDescent="0.2">
      <c r="A94">
        <v>92</v>
      </c>
      <c r="B94">
        <v>91</v>
      </c>
      <c r="C94">
        <v>120</v>
      </c>
      <c r="D94" t="str" cm="1">
        <f t="array" ref="D94">_xlfn.IFS(B94&gt;C94,"Win",B94=C94,"Tie",B94&lt;C94,"Loss")</f>
        <v>Loss</v>
      </c>
    </row>
    <row r="95" spans="1:4" x14ac:dyDescent="0.2">
      <c r="A95">
        <v>93</v>
      </c>
      <c r="B95">
        <v>95</v>
      </c>
      <c r="C95">
        <v>120</v>
      </c>
      <c r="D95" t="str" cm="1">
        <f t="array" ref="D95">_xlfn.IFS(B95&gt;C95,"Win",B95=C95,"Tie",B95&lt;C95,"Loss")</f>
        <v>Loss</v>
      </c>
    </row>
    <row r="96" spans="1:4" x14ac:dyDescent="0.2">
      <c r="A96">
        <v>94</v>
      </c>
      <c r="B96">
        <v>82</v>
      </c>
      <c r="C96">
        <v>104</v>
      </c>
      <c r="D96" t="str" cm="1">
        <f t="array" ref="D96">_xlfn.IFS(B96&gt;C96,"Win",B96=C96,"Tie",B96&lt;C96,"Loss")</f>
        <v>Loss</v>
      </c>
    </row>
    <row r="97" spans="1:4" x14ac:dyDescent="0.2">
      <c r="A97">
        <v>95</v>
      </c>
      <c r="B97">
        <v>86</v>
      </c>
      <c r="C97">
        <v>141</v>
      </c>
      <c r="D97" t="str" cm="1">
        <f t="array" ref="D97">_xlfn.IFS(B97&gt;C97,"Win",B97=C97,"Tie",B97&lt;C97,"Loss")</f>
        <v>Loss</v>
      </c>
    </row>
    <row r="98" spans="1:4" x14ac:dyDescent="0.2">
      <c r="A98">
        <v>96</v>
      </c>
      <c r="B98">
        <v>103</v>
      </c>
      <c r="C98">
        <v>133</v>
      </c>
      <c r="D98" t="str" cm="1">
        <f t="array" ref="D98">_xlfn.IFS(B98&gt;C98,"Win",B98=C98,"Tie",B98&lt;C98,"Loss")</f>
        <v>Loss</v>
      </c>
    </row>
    <row r="99" spans="1:4" x14ac:dyDescent="0.2">
      <c r="A99">
        <v>97</v>
      </c>
      <c r="B99">
        <v>107</v>
      </c>
      <c r="C99">
        <v>123</v>
      </c>
      <c r="D99" t="str" cm="1">
        <f t="array" ref="D99">_xlfn.IFS(B99&gt;C99,"Win",B99=C99,"Tie",B99&lt;C99,"Loss")</f>
        <v>Loss</v>
      </c>
    </row>
    <row r="100" spans="1:4" x14ac:dyDescent="0.2">
      <c r="A100">
        <v>98</v>
      </c>
      <c r="B100">
        <v>109</v>
      </c>
      <c r="C100">
        <v>144</v>
      </c>
      <c r="D100" t="str" cm="1">
        <f t="array" ref="D100">_xlfn.IFS(B100&gt;C100,"Win",B100=C100,"Tie",B100&lt;C100,"Loss")</f>
        <v>Loss</v>
      </c>
    </row>
    <row r="101" spans="1:4" x14ac:dyDescent="0.2">
      <c r="A101">
        <v>99</v>
      </c>
      <c r="B101">
        <v>115</v>
      </c>
      <c r="C101">
        <v>113</v>
      </c>
      <c r="D101" t="str" cm="1">
        <f t="array" ref="D101">_xlfn.IFS(B101&gt;C101,"Win",B101=C101,"Tie",B101&lt;C101,"Loss")</f>
        <v>Win</v>
      </c>
    </row>
    <row r="102" spans="1:4" x14ac:dyDescent="0.2">
      <c r="A102">
        <v>100</v>
      </c>
      <c r="B102">
        <v>81</v>
      </c>
      <c r="C102">
        <v>128</v>
      </c>
      <c r="D102" t="str" cm="1">
        <f t="array" ref="D102">_xlfn.IFS(B102&gt;C102,"Win",B102=C102,"Tie",B102&lt;C102,"Loss")</f>
        <v>Loss</v>
      </c>
    </row>
    <row r="103" spans="1:4" x14ac:dyDescent="0.2">
      <c r="A103">
        <v>101</v>
      </c>
      <c r="B103">
        <v>104</v>
      </c>
      <c r="C103">
        <v>128</v>
      </c>
      <c r="D103" t="str" cm="1">
        <f t="array" ref="D103">_xlfn.IFS(B103&gt;C103,"Win",B103=C103,"Tie",B103&lt;C103,"Loss")</f>
        <v>Loss</v>
      </c>
    </row>
    <row r="104" spans="1:4" x14ac:dyDescent="0.2">
      <c r="A104">
        <v>102</v>
      </c>
      <c r="B104">
        <v>74</v>
      </c>
      <c r="C104">
        <v>146</v>
      </c>
      <c r="D104" t="str" cm="1">
        <f t="array" ref="D104">_xlfn.IFS(B104&gt;C104,"Win",B104=C104,"Tie",B104&lt;C104,"Loss")</f>
        <v>Loss</v>
      </c>
    </row>
    <row r="105" spans="1:4" x14ac:dyDescent="0.2">
      <c r="A105">
        <v>103</v>
      </c>
      <c r="B105">
        <v>105</v>
      </c>
      <c r="C105">
        <v>128</v>
      </c>
      <c r="D105" t="str" cm="1">
        <f t="array" ref="D105">_xlfn.IFS(B105&gt;C105,"Win",B105=C105,"Tie",B105&lt;C105,"Loss")</f>
        <v>Loss</v>
      </c>
    </row>
    <row r="106" spans="1:4" x14ac:dyDescent="0.2">
      <c r="A106">
        <v>104</v>
      </c>
      <c r="B106">
        <v>106</v>
      </c>
      <c r="C106">
        <v>136</v>
      </c>
      <c r="D106" t="str" cm="1">
        <f t="array" ref="D106">_xlfn.IFS(B106&gt;C106,"Win",B106=C106,"Tie",B106&lt;C106,"Loss")</f>
        <v>Loss</v>
      </c>
    </row>
    <row r="107" spans="1:4" x14ac:dyDescent="0.2">
      <c r="A107">
        <v>105</v>
      </c>
      <c r="B107">
        <v>102</v>
      </c>
      <c r="C107">
        <v>140</v>
      </c>
      <c r="D107" t="str" cm="1">
        <f t="array" ref="D107">_xlfn.IFS(B107&gt;C107,"Win",B107=C107,"Tie",B107&lt;C107,"Loss")</f>
        <v>Loss</v>
      </c>
    </row>
    <row r="108" spans="1:4" x14ac:dyDescent="0.2">
      <c r="A108">
        <v>106</v>
      </c>
      <c r="B108">
        <v>124</v>
      </c>
      <c r="C108">
        <v>129</v>
      </c>
      <c r="D108" t="str" cm="1">
        <f t="array" ref="D108">_xlfn.IFS(B108&gt;C108,"Win",B108=C108,"Tie",B108&lt;C108,"Loss")</f>
        <v>Loss</v>
      </c>
    </row>
    <row r="109" spans="1:4" x14ac:dyDescent="0.2">
      <c r="A109">
        <v>107</v>
      </c>
      <c r="B109">
        <v>114</v>
      </c>
      <c r="C109">
        <v>143</v>
      </c>
      <c r="D109" t="str" cm="1">
        <f t="array" ref="D109">_xlfn.IFS(B109&gt;C109,"Win",B109=C109,"Tie",B109&lt;C109,"Loss")</f>
        <v>Loss</v>
      </c>
    </row>
    <row r="110" spans="1:4" x14ac:dyDescent="0.2">
      <c r="A110">
        <v>108</v>
      </c>
      <c r="B110">
        <v>101</v>
      </c>
      <c r="C110">
        <v>128</v>
      </c>
      <c r="D110" t="str" cm="1">
        <f t="array" ref="D110">_xlfn.IFS(B110&gt;C110,"Win",B110=C110,"Tie",B110&lt;C110,"Loss")</f>
        <v>Loss</v>
      </c>
    </row>
    <row r="111" spans="1:4" x14ac:dyDescent="0.2">
      <c r="A111">
        <v>109</v>
      </c>
      <c r="B111">
        <v>84</v>
      </c>
      <c r="C111">
        <v>130</v>
      </c>
      <c r="D111" t="str" cm="1">
        <f t="array" ref="D111">_xlfn.IFS(B111&gt;C111,"Win",B111=C111,"Tie",B111&lt;C111,"Loss")</f>
        <v>Loss</v>
      </c>
    </row>
    <row r="112" spans="1:4" x14ac:dyDescent="0.2">
      <c r="A112">
        <v>110</v>
      </c>
      <c r="B112">
        <v>95</v>
      </c>
      <c r="C112">
        <v>142</v>
      </c>
      <c r="D112" t="str" cm="1">
        <f t="array" ref="D112">_xlfn.IFS(B112&gt;C112,"Win",B112=C112,"Tie",B112&lt;C112,"Loss")</f>
        <v>Loss</v>
      </c>
    </row>
    <row r="113" spans="1:4" x14ac:dyDescent="0.2">
      <c r="A113">
        <v>111</v>
      </c>
      <c r="B113">
        <v>90</v>
      </c>
      <c r="C113">
        <v>133</v>
      </c>
      <c r="D113" t="str" cm="1">
        <f t="array" ref="D113">_xlfn.IFS(B113&gt;C113,"Win",B113=C113,"Tie",B113&lt;C113,"Loss")</f>
        <v>Loss</v>
      </c>
    </row>
    <row r="114" spans="1:4" x14ac:dyDescent="0.2">
      <c r="A114">
        <v>112</v>
      </c>
      <c r="B114">
        <v>84</v>
      </c>
      <c r="C114">
        <v>136</v>
      </c>
      <c r="D114" t="str" cm="1">
        <f t="array" ref="D114">_xlfn.IFS(B114&gt;C114,"Win",B114=C114,"Tie",B114&lt;C114,"Loss")</f>
        <v>Loss</v>
      </c>
    </row>
    <row r="115" spans="1:4" x14ac:dyDescent="0.2">
      <c r="A115">
        <v>113</v>
      </c>
      <c r="B115">
        <v>106</v>
      </c>
      <c r="C115">
        <v>149</v>
      </c>
      <c r="D115" t="str" cm="1">
        <f t="array" ref="D115">_xlfn.IFS(B115&gt;C115,"Win",B115=C115,"Tie",B115&lt;C115,"Loss")</f>
        <v>Loss</v>
      </c>
    </row>
    <row r="116" spans="1:4" x14ac:dyDescent="0.2">
      <c r="A116">
        <v>114</v>
      </c>
      <c r="B116">
        <v>97</v>
      </c>
      <c r="C116">
        <v>122</v>
      </c>
      <c r="D116" t="str" cm="1">
        <f t="array" ref="D116">_xlfn.IFS(B116&gt;C116,"Win",B116=C116,"Tie",B116&lt;C116,"Loss")</f>
        <v>Loss</v>
      </c>
    </row>
    <row r="117" spans="1:4" x14ac:dyDescent="0.2">
      <c r="A117">
        <v>115</v>
      </c>
      <c r="B117">
        <v>112</v>
      </c>
      <c r="C117">
        <v>135</v>
      </c>
      <c r="D117" t="str" cm="1">
        <f t="array" ref="D117">_xlfn.IFS(B117&gt;C117,"Win",B117=C117,"Tie",B117&lt;C117,"Loss")</f>
        <v>Loss</v>
      </c>
    </row>
    <row r="118" spans="1:4" x14ac:dyDescent="0.2">
      <c r="A118">
        <v>116</v>
      </c>
      <c r="B118">
        <v>113</v>
      </c>
      <c r="C118">
        <v>154</v>
      </c>
      <c r="D118" t="str" cm="1">
        <f t="array" ref="D118">_xlfn.IFS(B118&gt;C118,"Win",B118=C118,"Tie",B118&lt;C118,"Loss")</f>
        <v>Loss</v>
      </c>
    </row>
    <row r="119" spans="1:4" x14ac:dyDescent="0.2">
      <c r="A119">
        <v>117</v>
      </c>
      <c r="B119">
        <v>87</v>
      </c>
      <c r="C119">
        <v>126</v>
      </c>
      <c r="D119" t="str" cm="1">
        <f t="array" ref="D119">_xlfn.IFS(B119&gt;C119,"Win",B119=C119,"Tie",B119&lt;C119,"Loss")</f>
        <v>Loss</v>
      </c>
    </row>
    <row r="120" spans="1:4" x14ac:dyDescent="0.2">
      <c r="A120">
        <v>118</v>
      </c>
      <c r="B120">
        <v>124</v>
      </c>
      <c r="C120">
        <v>116</v>
      </c>
      <c r="D120" t="str" cm="1">
        <f t="array" ref="D120">_xlfn.IFS(B120&gt;C120,"Win",B120=C120,"Tie",B120&lt;C120,"Loss")</f>
        <v>Win</v>
      </c>
    </row>
    <row r="121" spans="1:4" x14ac:dyDescent="0.2">
      <c r="A121">
        <v>119</v>
      </c>
      <c r="B121">
        <v>92</v>
      </c>
      <c r="C121">
        <v>130</v>
      </c>
      <c r="D121" t="str" cm="1">
        <f t="array" ref="D121">_xlfn.IFS(B121&gt;C121,"Win",B121=C121,"Tie",B121&lt;C121,"Loss")</f>
        <v>Loss</v>
      </c>
    </row>
    <row r="122" spans="1:4" x14ac:dyDescent="0.2">
      <c r="A122">
        <v>120</v>
      </c>
      <c r="B122">
        <v>116</v>
      </c>
      <c r="C122">
        <v>134</v>
      </c>
      <c r="D122" t="str" cm="1">
        <f t="array" ref="D122">_xlfn.IFS(B122&gt;C122,"Win",B122=C122,"Tie",B122&lt;C122,"Loss")</f>
        <v>Loss</v>
      </c>
    </row>
    <row r="123" spans="1:4" x14ac:dyDescent="0.2">
      <c r="A123">
        <v>121</v>
      </c>
      <c r="B123">
        <v>123</v>
      </c>
      <c r="C123">
        <v>108</v>
      </c>
      <c r="D123" t="str" cm="1">
        <f t="array" ref="D123">_xlfn.IFS(B123&gt;C123,"Win",B123=C123,"Tie",B123&lt;C123,"Loss")</f>
        <v>Win</v>
      </c>
    </row>
    <row r="124" spans="1:4" x14ac:dyDescent="0.2">
      <c r="A124">
        <v>122</v>
      </c>
      <c r="B124">
        <v>93</v>
      </c>
      <c r="C124">
        <v>130</v>
      </c>
      <c r="D124" t="str" cm="1">
        <f t="array" ref="D124">_xlfn.IFS(B124&gt;C124,"Win",B124=C124,"Tie",B124&lt;C124,"Loss")</f>
        <v>Loss</v>
      </c>
    </row>
    <row r="125" spans="1:4" x14ac:dyDescent="0.2">
      <c r="A125">
        <v>123</v>
      </c>
      <c r="B125">
        <v>94</v>
      </c>
      <c r="C125">
        <v>130</v>
      </c>
      <c r="D125" t="str" cm="1">
        <f t="array" ref="D125">_xlfn.IFS(B125&gt;C125,"Win",B125=C125,"Tie",B125&lt;C125,"Loss")</f>
        <v>Loss</v>
      </c>
    </row>
    <row r="126" spans="1:4" x14ac:dyDescent="0.2">
      <c r="A126">
        <v>124</v>
      </c>
      <c r="B126">
        <v>97</v>
      </c>
      <c r="C126">
        <v>122</v>
      </c>
      <c r="D126" t="str" cm="1">
        <f t="array" ref="D126">_xlfn.IFS(B126&gt;C126,"Win",B126=C126,"Tie",B126&lt;C126,"Loss")</f>
        <v>Loss</v>
      </c>
    </row>
    <row r="127" spans="1:4" x14ac:dyDescent="0.2">
      <c r="A127">
        <v>125</v>
      </c>
      <c r="B127">
        <v>93</v>
      </c>
      <c r="C127">
        <v>136</v>
      </c>
      <c r="D127" t="str" cm="1">
        <f t="array" ref="D127">_xlfn.IFS(B127&gt;C127,"Win",B127=C127,"Tie",B127&lt;C127,"Loss")</f>
        <v>Loss</v>
      </c>
    </row>
    <row r="128" spans="1:4" x14ac:dyDescent="0.2">
      <c r="A128">
        <v>126</v>
      </c>
      <c r="B128">
        <v>81</v>
      </c>
      <c r="C128">
        <v>120</v>
      </c>
      <c r="D128" t="str" cm="1">
        <f t="array" ref="D128">_xlfn.IFS(B128&gt;C128,"Win",B128=C128,"Tie",B128&lt;C128,"Loss")</f>
        <v>Loss</v>
      </c>
    </row>
    <row r="129" spans="1:4" x14ac:dyDescent="0.2">
      <c r="A129">
        <v>127</v>
      </c>
      <c r="B129">
        <v>87</v>
      </c>
      <c r="C129">
        <v>124</v>
      </c>
      <c r="D129" t="str" cm="1">
        <f t="array" ref="D129">_xlfn.IFS(B129&gt;C129,"Win",B129=C129,"Tie",B129&lt;C129,"Loss")</f>
        <v>Loss</v>
      </c>
    </row>
    <row r="130" spans="1:4" x14ac:dyDescent="0.2">
      <c r="A130">
        <v>128</v>
      </c>
      <c r="B130">
        <v>107</v>
      </c>
      <c r="C130">
        <v>125</v>
      </c>
      <c r="D130" t="str" cm="1">
        <f t="array" ref="D130">_xlfn.IFS(B130&gt;C130,"Win",B130=C130,"Tie",B130&lt;C130,"Loss")</f>
        <v>Loss</v>
      </c>
    </row>
    <row r="131" spans="1:4" x14ac:dyDescent="0.2">
      <c r="A131">
        <v>129</v>
      </c>
      <c r="B131">
        <v>102</v>
      </c>
      <c r="C131">
        <v>115</v>
      </c>
      <c r="D131" t="str" cm="1">
        <f t="array" ref="D131">_xlfn.IFS(B131&gt;C131,"Win",B131=C131,"Tie",B131&lt;C131,"Loss")</f>
        <v>Loss</v>
      </c>
    </row>
    <row r="132" spans="1:4" x14ac:dyDescent="0.2">
      <c r="A132">
        <v>130</v>
      </c>
      <c r="B132">
        <v>82</v>
      </c>
      <c r="C132">
        <v>118</v>
      </c>
      <c r="D132" t="str" cm="1">
        <f t="array" ref="D132">_xlfn.IFS(B132&gt;C132,"Win",B132=C132,"Tie",B132&lt;C132,"Loss")</f>
        <v>Loss</v>
      </c>
    </row>
    <row r="133" spans="1:4" x14ac:dyDescent="0.2">
      <c r="A133">
        <v>131</v>
      </c>
      <c r="B133">
        <v>119</v>
      </c>
      <c r="C133">
        <v>128</v>
      </c>
      <c r="D133" t="str" cm="1">
        <f t="array" ref="D133">_xlfn.IFS(B133&gt;C133,"Win",B133=C133,"Tie",B133&lt;C133,"Loss")</f>
        <v>Loss</v>
      </c>
    </row>
    <row r="134" spans="1:4" x14ac:dyDescent="0.2">
      <c r="A134">
        <v>132</v>
      </c>
      <c r="B134">
        <v>81</v>
      </c>
      <c r="C134">
        <v>133</v>
      </c>
      <c r="D134" t="str" cm="1">
        <f t="array" ref="D134">_xlfn.IFS(B134&gt;C134,"Win",B134=C134,"Tie",B134&lt;C134,"Loss")</f>
        <v>Loss</v>
      </c>
    </row>
    <row r="135" spans="1:4" x14ac:dyDescent="0.2">
      <c r="A135">
        <v>133</v>
      </c>
      <c r="B135">
        <v>105</v>
      </c>
      <c r="C135">
        <v>129</v>
      </c>
      <c r="D135" t="str" cm="1">
        <f t="array" ref="D135">_xlfn.IFS(B135&gt;C135,"Win",B135=C135,"Tie",B135&lt;C135,"Loss")</f>
        <v>Loss</v>
      </c>
    </row>
    <row r="136" spans="1:4" x14ac:dyDescent="0.2">
      <c r="A136">
        <v>134</v>
      </c>
      <c r="B136">
        <v>115</v>
      </c>
      <c r="C136">
        <v>129</v>
      </c>
      <c r="D136" t="str" cm="1">
        <f t="array" ref="D136">_xlfn.IFS(B136&gt;C136,"Win",B136=C136,"Tie",B136&lt;C136,"Loss")</f>
        <v>Loss</v>
      </c>
    </row>
    <row r="137" spans="1:4" x14ac:dyDescent="0.2">
      <c r="A137">
        <v>135</v>
      </c>
      <c r="B137">
        <v>85</v>
      </c>
      <c r="C137">
        <v>132</v>
      </c>
      <c r="D137" t="str" cm="1">
        <f t="array" ref="D137">_xlfn.IFS(B137&gt;C137,"Win",B137=C137,"Tie",B137&lt;C137,"Loss")</f>
        <v>Loss</v>
      </c>
    </row>
    <row r="138" spans="1:4" x14ac:dyDescent="0.2">
      <c r="A138">
        <v>136</v>
      </c>
      <c r="B138">
        <v>87</v>
      </c>
      <c r="C138">
        <v>124</v>
      </c>
      <c r="D138" t="str" cm="1">
        <f t="array" ref="D138">_xlfn.IFS(B138&gt;C138,"Win",B138=C138,"Tie",B138&lt;C138,"Loss")</f>
        <v>Loss</v>
      </c>
    </row>
    <row r="139" spans="1:4" x14ac:dyDescent="0.2">
      <c r="A139">
        <v>137</v>
      </c>
      <c r="B139">
        <v>97</v>
      </c>
      <c r="C139">
        <v>126</v>
      </c>
      <c r="D139" t="str" cm="1">
        <f t="array" ref="D139">_xlfn.IFS(B139&gt;C139,"Win",B139=C139,"Tie",B139&lt;C139,"Loss")</f>
        <v>Loss</v>
      </c>
    </row>
    <row r="140" spans="1:4" x14ac:dyDescent="0.2">
      <c r="A140">
        <v>138</v>
      </c>
      <c r="B140">
        <v>91</v>
      </c>
      <c r="C140">
        <v>128</v>
      </c>
      <c r="D140" t="str" cm="1">
        <f t="array" ref="D140">_xlfn.IFS(B140&gt;C140,"Win",B140=C140,"Tie",B140&lt;C140,"Loss")</f>
        <v>Loss</v>
      </c>
    </row>
    <row r="141" spans="1:4" x14ac:dyDescent="0.2">
      <c r="A141">
        <v>139</v>
      </c>
      <c r="B141">
        <v>121</v>
      </c>
      <c r="C141">
        <v>131</v>
      </c>
      <c r="D141" t="str" cm="1">
        <f t="array" ref="D141">_xlfn.IFS(B141&gt;C141,"Win",B141=C141,"Tie",B141&lt;C141,"Loss")</f>
        <v>Loss</v>
      </c>
    </row>
    <row r="142" spans="1:4" x14ac:dyDescent="0.2">
      <c r="A142">
        <v>140</v>
      </c>
      <c r="B142">
        <v>99</v>
      </c>
      <c r="C142">
        <v>137</v>
      </c>
      <c r="D142" t="str" cm="1">
        <f t="array" ref="D142">_xlfn.IFS(B142&gt;C142,"Win",B142=C142,"Tie",B142&lt;C142,"Loss")</f>
        <v>Loss</v>
      </c>
    </row>
    <row r="143" spans="1:4" x14ac:dyDescent="0.2">
      <c r="A143">
        <v>141</v>
      </c>
      <c r="B143">
        <v>101</v>
      </c>
      <c r="C143">
        <v>129</v>
      </c>
      <c r="D143" t="str" cm="1">
        <f t="array" ref="D143">_xlfn.IFS(B143&gt;C143,"Win",B143=C143,"Tie",B143&lt;C143,"Loss")</f>
        <v>Loss</v>
      </c>
    </row>
    <row r="144" spans="1:4" x14ac:dyDescent="0.2">
      <c r="A144">
        <v>142</v>
      </c>
      <c r="B144">
        <v>109</v>
      </c>
      <c r="C144">
        <v>112</v>
      </c>
      <c r="D144" t="str" cm="1">
        <f t="array" ref="D144">_xlfn.IFS(B144&gt;C144,"Win",B144=C144,"Tie",B144&lt;C144,"Loss")</f>
        <v>Loss</v>
      </c>
    </row>
    <row r="145" spans="1:4" x14ac:dyDescent="0.2">
      <c r="A145">
        <v>143</v>
      </c>
      <c r="B145">
        <v>100</v>
      </c>
      <c r="C145">
        <v>91</v>
      </c>
      <c r="D145" t="str" cm="1">
        <f t="array" ref="D145">_xlfn.IFS(B145&gt;C145,"Win",B145=C145,"Tie",B145&lt;C145,"Loss")</f>
        <v>Win</v>
      </c>
    </row>
    <row r="146" spans="1:4" x14ac:dyDescent="0.2">
      <c r="A146">
        <v>144</v>
      </c>
      <c r="B146">
        <v>92</v>
      </c>
      <c r="C146">
        <v>140</v>
      </c>
      <c r="D146" t="str" cm="1">
        <f t="array" ref="D146">_xlfn.IFS(B146&gt;C146,"Win",B146=C146,"Tie",B146&lt;C146,"Loss")</f>
        <v>Loss</v>
      </c>
    </row>
    <row r="147" spans="1:4" x14ac:dyDescent="0.2">
      <c r="A147">
        <v>145</v>
      </c>
      <c r="B147">
        <v>91</v>
      </c>
      <c r="C147">
        <v>125</v>
      </c>
      <c r="D147" t="str" cm="1">
        <f t="array" ref="D147">_xlfn.IFS(B147&gt;C147,"Win",B147=C147,"Tie",B147&lt;C147,"Loss")</f>
        <v>Loss</v>
      </c>
    </row>
    <row r="148" spans="1:4" x14ac:dyDescent="0.2">
      <c r="A148">
        <v>146</v>
      </c>
      <c r="B148">
        <v>107</v>
      </c>
      <c r="C148">
        <v>116</v>
      </c>
      <c r="D148" t="str" cm="1">
        <f t="array" ref="D148">_xlfn.IFS(B148&gt;C148,"Win",B148=C148,"Tie",B148&lt;C148,"Loss")</f>
        <v>Loss</v>
      </c>
    </row>
    <row r="149" spans="1:4" x14ac:dyDescent="0.2">
      <c r="A149">
        <v>147</v>
      </c>
      <c r="B149">
        <v>117</v>
      </c>
      <c r="C149">
        <v>128</v>
      </c>
      <c r="D149" t="str" cm="1">
        <f t="array" ref="D149">_xlfn.IFS(B149&gt;C149,"Win",B149=C149,"Tie",B149&lt;C149,"Loss")</f>
        <v>Loss</v>
      </c>
    </row>
    <row r="150" spans="1:4" x14ac:dyDescent="0.2">
      <c r="A150">
        <v>148</v>
      </c>
      <c r="B150">
        <v>82</v>
      </c>
      <c r="C150">
        <v>140</v>
      </c>
      <c r="D150" t="str" cm="1">
        <f t="array" ref="D150">_xlfn.IFS(B150&gt;C150,"Win",B150=C150,"Tie",B150&lt;C150,"Loss")</f>
        <v>Loss</v>
      </c>
    </row>
    <row r="151" spans="1:4" x14ac:dyDescent="0.2">
      <c r="A151">
        <v>149</v>
      </c>
      <c r="B151">
        <v>94</v>
      </c>
      <c r="C151">
        <v>121</v>
      </c>
      <c r="D151" t="str" cm="1">
        <f t="array" ref="D151">_xlfn.IFS(B151&gt;C151,"Win",B151=C151,"Tie",B151&lt;C151,"Loss")</f>
        <v>Loss</v>
      </c>
    </row>
    <row r="152" spans="1:4" x14ac:dyDescent="0.2">
      <c r="A152">
        <v>150</v>
      </c>
      <c r="B152">
        <v>90</v>
      </c>
      <c r="C152">
        <v>118</v>
      </c>
      <c r="D152" t="str" cm="1">
        <f t="array" ref="D152">_xlfn.IFS(B152&gt;C152,"Win",B152=C152,"Tie",B152&lt;C152,"Loss")</f>
        <v>Loss</v>
      </c>
    </row>
    <row r="153" spans="1:4" x14ac:dyDescent="0.2">
      <c r="A153">
        <v>151</v>
      </c>
      <c r="B153">
        <v>118</v>
      </c>
      <c r="C153">
        <v>119</v>
      </c>
      <c r="D153" t="str" cm="1">
        <f t="array" ref="D153">_xlfn.IFS(B153&gt;C153,"Win",B153=C153,"Tie",B153&lt;C153,"Loss")</f>
        <v>Loss</v>
      </c>
    </row>
    <row r="154" spans="1:4" x14ac:dyDescent="0.2">
      <c r="A154">
        <v>152</v>
      </c>
      <c r="B154">
        <v>99</v>
      </c>
      <c r="C154">
        <v>139</v>
      </c>
      <c r="D154" t="str" cm="1">
        <f t="array" ref="D154">_xlfn.IFS(B154&gt;C154,"Win",B154=C154,"Tie",B154&lt;C154,"Loss")</f>
        <v>Loss</v>
      </c>
    </row>
    <row r="155" spans="1:4" x14ac:dyDescent="0.2">
      <c r="A155">
        <v>153</v>
      </c>
      <c r="B155">
        <v>97</v>
      </c>
      <c r="C155">
        <v>108</v>
      </c>
      <c r="D155" t="str" cm="1">
        <f t="array" ref="D155">_xlfn.IFS(B155&gt;C155,"Win",B155=C155,"Tie",B155&lt;C155,"Loss")</f>
        <v>Loss</v>
      </c>
    </row>
    <row r="156" spans="1:4" x14ac:dyDescent="0.2">
      <c r="A156">
        <v>154</v>
      </c>
      <c r="B156">
        <v>120</v>
      </c>
      <c r="C156">
        <v>150</v>
      </c>
      <c r="D156" t="str" cm="1">
        <f t="array" ref="D156">_xlfn.IFS(B156&gt;C156,"Win",B156=C156,"Tie",B156&lt;C156,"Loss")</f>
        <v>Loss</v>
      </c>
    </row>
    <row r="157" spans="1:4" x14ac:dyDescent="0.2">
      <c r="A157">
        <v>155</v>
      </c>
      <c r="B157">
        <v>105</v>
      </c>
      <c r="C157">
        <v>103</v>
      </c>
      <c r="D157" t="str" cm="1">
        <f t="array" ref="D157">_xlfn.IFS(B157&gt;C157,"Win",B157=C157,"Tie",B157&lt;C157,"Loss")</f>
        <v>Win</v>
      </c>
    </row>
    <row r="158" spans="1:4" x14ac:dyDescent="0.2">
      <c r="A158">
        <v>156</v>
      </c>
      <c r="B158">
        <v>107</v>
      </c>
      <c r="C158">
        <v>112</v>
      </c>
      <c r="D158" t="str" cm="1">
        <f t="array" ref="D158">_xlfn.IFS(B158&gt;C158,"Win",B158=C158,"Tie",B158&lt;C158,"Loss")</f>
        <v>Loss</v>
      </c>
    </row>
    <row r="159" spans="1:4" x14ac:dyDescent="0.2">
      <c r="A159">
        <v>157</v>
      </c>
      <c r="B159">
        <v>96</v>
      </c>
      <c r="C159">
        <v>143</v>
      </c>
      <c r="D159" t="str" cm="1">
        <f t="array" ref="D159">_xlfn.IFS(B159&gt;C159,"Win",B159=C159,"Tie",B159&lt;C159,"Loss")</f>
        <v>Loss</v>
      </c>
    </row>
    <row r="160" spans="1:4" x14ac:dyDescent="0.2">
      <c r="A160">
        <v>158</v>
      </c>
      <c r="B160">
        <v>92</v>
      </c>
      <c r="C160">
        <v>136</v>
      </c>
      <c r="D160" t="str" cm="1">
        <f t="array" ref="D160">_xlfn.IFS(B160&gt;C160,"Win",B160=C160,"Tie",B160&lt;C160,"Loss")</f>
        <v>Loss</v>
      </c>
    </row>
    <row r="161" spans="1:4" x14ac:dyDescent="0.2">
      <c r="A161">
        <v>159</v>
      </c>
      <c r="B161">
        <v>102</v>
      </c>
      <c r="C161">
        <v>109</v>
      </c>
      <c r="D161" t="str" cm="1">
        <f t="array" ref="D161">_xlfn.IFS(B161&gt;C161,"Win",B161=C161,"Tie",B161&lt;C161,"Loss")</f>
        <v>Loss</v>
      </c>
    </row>
    <row r="162" spans="1:4" x14ac:dyDescent="0.2">
      <c r="A162">
        <v>160</v>
      </c>
      <c r="B162">
        <v>77</v>
      </c>
      <c r="C162">
        <v>95</v>
      </c>
      <c r="D162" t="str" cm="1">
        <f t="array" ref="D162">_xlfn.IFS(B162&gt;C162,"Win",B162=C162,"Tie",B162&lt;C162,"Loss")</f>
        <v>Loss</v>
      </c>
    </row>
    <row r="163" spans="1:4" x14ac:dyDescent="0.2">
      <c r="A163">
        <v>161</v>
      </c>
      <c r="B163">
        <v>72</v>
      </c>
      <c r="C163">
        <v>119</v>
      </c>
      <c r="D163" t="str" cm="1">
        <f t="array" ref="D163">_xlfn.IFS(B163&gt;C163,"Win",B163=C163,"Tie",B163&lt;C163,"Loss")</f>
        <v>Loss</v>
      </c>
    </row>
    <row r="164" spans="1:4" x14ac:dyDescent="0.2">
      <c r="A164">
        <v>162</v>
      </c>
      <c r="B164">
        <v>105</v>
      </c>
      <c r="C164">
        <v>132</v>
      </c>
      <c r="D164" t="str" cm="1">
        <f t="array" ref="D164">_xlfn.IFS(B164&gt;C164,"Win",B164=C164,"Tie",B164&lt;C164,"Loss")</f>
        <v>Loss</v>
      </c>
    </row>
    <row r="165" spans="1:4" x14ac:dyDescent="0.2">
      <c r="A165">
        <v>163</v>
      </c>
      <c r="B165">
        <v>111</v>
      </c>
      <c r="C165">
        <v>112</v>
      </c>
      <c r="D165" t="str" cm="1">
        <f t="array" ref="D165">_xlfn.IFS(B165&gt;C165,"Win",B165=C165,"Tie",B165&lt;C165,"Loss")</f>
        <v>Loss</v>
      </c>
    </row>
    <row r="166" spans="1:4" x14ac:dyDescent="0.2">
      <c r="A166">
        <v>164</v>
      </c>
      <c r="B166">
        <v>78</v>
      </c>
      <c r="C166">
        <v>125</v>
      </c>
      <c r="D166" t="str" cm="1">
        <f t="array" ref="D166">_xlfn.IFS(B166&gt;C166,"Win",B166=C166,"Tie",B166&lt;C166,"Loss")</f>
        <v>Loss</v>
      </c>
    </row>
    <row r="167" spans="1:4" x14ac:dyDescent="0.2">
      <c r="A167">
        <v>165</v>
      </c>
      <c r="B167">
        <v>92</v>
      </c>
      <c r="C167">
        <v>153</v>
      </c>
      <c r="D167" t="str" cm="1">
        <f t="array" ref="D167">_xlfn.IFS(B167&gt;C167,"Win",B167=C167,"Tie",B167&lt;C167,"Loss")</f>
        <v>Loss</v>
      </c>
    </row>
    <row r="168" spans="1:4" x14ac:dyDescent="0.2">
      <c r="A168">
        <v>166</v>
      </c>
      <c r="B168">
        <v>102</v>
      </c>
      <c r="C168">
        <v>121</v>
      </c>
      <c r="D168" t="str" cm="1">
        <f t="array" ref="D168">_xlfn.IFS(B168&gt;C168,"Win",B168=C168,"Tie",B168&lt;C168,"Loss")</f>
        <v>Loss</v>
      </c>
    </row>
    <row r="169" spans="1:4" x14ac:dyDescent="0.2">
      <c r="A169">
        <v>167</v>
      </c>
      <c r="B169">
        <v>97</v>
      </c>
      <c r="C169">
        <v>108</v>
      </c>
      <c r="D169" t="str" cm="1">
        <f t="array" ref="D169">_xlfn.IFS(B169&gt;C169,"Win",B169=C169,"Tie",B169&lt;C169,"Loss")</f>
        <v>Loss</v>
      </c>
    </row>
    <row r="170" spans="1:4" x14ac:dyDescent="0.2">
      <c r="A170">
        <v>168</v>
      </c>
      <c r="B170">
        <v>112</v>
      </c>
      <c r="C170">
        <v>130</v>
      </c>
      <c r="D170" t="str" cm="1">
        <f t="array" ref="D170">_xlfn.IFS(B170&gt;C170,"Win",B170=C170,"Tie",B170&lt;C170,"Loss")</f>
        <v>Loss</v>
      </c>
    </row>
    <row r="171" spans="1:4" x14ac:dyDescent="0.2">
      <c r="A171">
        <v>169</v>
      </c>
      <c r="B171">
        <v>97</v>
      </c>
      <c r="C171">
        <v>124</v>
      </c>
      <c r="D171" t="str" cm="1">
        <f t="array" ref="D171">_xlfn.IFS(B171&gt;C171,"Win",B171=C171,"Tie",B171&lt;C171,"Loss")</f>
        <v>Loss</v>
      </c>
    </row>
    <row r="172" spans="1:4" x14ac:dyDescent="0.2">
      <c r="A172">
        <v>170</v>
      </c>
      <c r="B172">
        <v>118</v>
      </c>
      <c r="C172">
        <v>161</v>
      </c>
      <c r="D172" t="str" cm="1">
        <f t="array" ref="D172">_xlfn.IFS(B172&gt;C172,"Win",B172=C172,"Tie",B172&lt;C172,"Loss")</f>
        <v>Loss</v>
      </c>
    </row>
    <row r="173" spans="1:4" x14ac:dyDescent="0.2">
      <c r="A173">
        <v>171</v>
      </c>
      <c r="B173">
        <v>102</v>
      </c>
      <c r="C173">
        <v>109</v>
      </c>
      <c r="D173" t="str" cm="1">
        <f t="array" ref="D173">_xlfn.IFS(B173&gt;C173,"Win",B173=C173,"Tie",B173&lt;C173,"Loss")</f>
        <v>Loss</v>
      </c>
    </row>
    <row r="174" spans="1:4" x14ac:dyDescent="0.2">
      <c r="A174">
        <v>172</v>
      </c>
      <c r="B174">
        <v>94</v>
      </c>
      <c r="C174">
        <v>143</v>
      </c>
      <c r="D174" t="str" cm="1">
        <f t="array" ref="D174">_xlfn.IFS(B174&gt;C174,"Win",B174=C174,"Tie",B174&lt;C174,"Loss")</f>
        <v>Loss</v>
      </c>
    </row>
    <row r="175" spans="1:4" x14ac:dyDescent="0.2">
      <c r="A175">
        <v>173</v>
      </c>
      <c r="B175">
        <v>100</v>
      </c>
      <c r="C175">
        <v>117</v>
      </c>
      <c r="D175" t="str" cm="1">
        <f t="array" ref="D175">_xlfn.IFS(B175&gt;C175,"Win",B175=C175,"Tie",B175&lt;C175,"Loss")</f>
        <v>Loss</v>
      </c>
    </row>
    <row r="176" spans="1:4" x14ac:dyDescent="0.2">
      <c r="A176">
        <v>174</v>
      </c>
      <c r="B176">
        <v>100</v>
      </c>
      <c r="C176">
        <v>124</v>
      </c>
      <c r="D176" t="str" cm="1">
        <f t="array" ref="D176">_xlfn.IFS(B176&gt;C176,"Win",B176=C176,"Tie",B176&lt;C176,"Loss")</f>
        <v>Loss</v>
      </c>
    </row>
    <row r="177" spans="1:4" x14ac:dyDescent="0.2">
      <c r="A177">
        <v>175</v>
      </c>
      <c r="B177">
        <v>94</v>
      </c>
      <c r="C177">
        <v>125</v>
      </c>
      <c r="D177" t="str" cm="1">
        <f t="array" ref="D177">_xlfn.IFS(B177&gt;C177,"Win",B177=C177,"Tie",B177&lt;C177,"Loss")</f>
        <v>Loss</v>
      </c>
    </row>
    <row r="178" spans="1:4" x14ac:dyDescent="0.2">
      <c r="A178">
        <v>176</v>
      </c>
      <c r="B178">
        <v>85</v>
      </c>
      <c r="C178">
        <v>119</v>
      </c>
      <c r="D178" t="str" cm="1">
        <f t="array" ref="D178">_xlfn.IFS(B178&gt;C178,"Win",B178=C178,"Tie",B178&lt;C178,"Loss")</f>
        <v>Loss</v>
      </c>
    </row>
    <row r="179" spans="1:4" x14ac:dyDescent="0.2">
      <c r="A179">
        <v>177</v>
      </c>
      <c r="B179">
        <v>97</v>
      </c>
      <c r="C179">
        <v>145</v>
      </c>
      <c r="D179" t="str" cm="1">
        <f t="array" ref="D179">_xlfn.IFS(B179&gt;C179,"Win",B179=C179,"Tie",B179&lt;C179,"Loss")</f>
        <v>Loss</v>
      </c>
    </row>
    <row r="180" spans="1:4" x14ac:dyDescent="0.2">
      <c r="A180">
        <v>178</v>
      </c>
      <c r="B180">
        <v>110</v>
      </c>
      <c r="C180">
        <v>149</v>
      </c>
      <c r="D180" t="str" cm="1">
        <f t="array" ref="D180">_xlfn.IFS(B180&gt;C180,"Win",B180=C180,"Tie",B180&lt;C180,"Loss")</f>
        <v>Loss</v>
      </c>
    </row>
    <row r="181" spans="1:4" x14ac:dyDescent="0.2">
      <c r="A181">
        <v>179</v>
      </c>
      <c r="B181">
        <v>105</v>
      </c>
      <c r="C181">
        <v>144</v>
      </c>
      <c r="D181" t="str" cm="1">
        <f t="array" ref="D181">_xlfn.IFS(B181&gt;C181,"Win",B181=C181,"Tie",B181&lt;C181,"Loss")</f>
        <v>Loss</v>
      </c>
    </row>
    <row r="182" spans="1:4" x14ac:dyDescent="0.2">
      <c r="A182">
        <v>180</v>
      </c>
      <c r="B182">
        <v>86</v>
      </c>
      <c r="C182">
        <v>115</v>
      </c>
      <c r="D182" t="str" cm="1">
        <f t="array" ref="D182">_xlfn.IFS(B182&gt;C182,"Win",B182=C182,"Tie",B182&lt;C182,"Loss")</f>
        <v>Loss</v>
      </c>
    </row>
    <row r="183" spans="1:4" x14ac:dyDescent="0.2">
      <c r="A183">
        <v>181</v>
      </c>
      <c r="B183">
        <v>118</v>
      </c>
      <c r="C183">
        <v>151</v>
      </c>
      <c r="D183" t="str" cm="1">
        <f t="array" ref="D183">_xlfn.IFS(B183&gt;C183,"Win",B183=C183,"Tie",B183&lt;C183,"Loss")</f>
        <v>Loss</v>
      </c>
    </row>
    <row r="184" spans="1:4" x14ac:dyDescent="0.2">
      <c r="A184">
        <v>182</v>
      </c>
      <c r="B184">
        <v>107</v>
      </c>
      <c r="C184">
        <v>128</v>
      </c>
      <c r="D184" t="str" cm="1">
        <f t="array" ref="D184">_xlfn.IFS(B184&gt;C184,"Win",B184=C184,"Tie",B184&lt;C184,"Loss")</f>
        <v>Loss</v>
      </c>
    </row>
    <row r="185" spans="1:4" x14ac:dyDescent="0.2">
      <c r="A185">
        <v>183</v>
      </c>
      <c r="B185">
        <v>115</v>
      </c>
      <c r="C185">
        <v>140</v>
      </c>
      <c r="D185" t="str" cm="1">
        <f t="array" ref="D185">_xlfn.IFS(B185&gt;C185,"Win",B185=C185,"Tie",B185&lt;C185,"Loss")</f>
        <v>Loss</v>
      </c>
    </row>
    <row r="186" spans="1:4" x14ac:dyDescent="0.2">
      <c r="A186">
        <v>184</v>
      </c>
      <c r="B186">
        <v>84</v>
      </c>
      <c r="C186">
        <v>119</v>
      </c>
      <c r="D186" t="str" cm="1">
        <f t="array" ref="D186">_xlfn.IFS(B186&gt;C186,"Win",B186=C186,"Tie",B186&lt;C186,"Loss")</f>
        <v>Loss</v>
      </c>
    </row>
    <row r="187" spans="1:4" x14ac:dyDescent="0.2">
      <c r="A187">
        <v>185</v>
      </c>
      <c r="B187">
        <v>92</v>
      </c>
      <c r="C187">
        <v>130</v>
      </c>
      <c r="D187" t="str" cm="1">
        <f t="array" ref="D187">_xlfn.IFS(B187&gt;C187,"Win",B187=C187,"Tie",B187&lt;C187,"Loss")</f>
        <v>Loss</v>
      </c>
    </row>
    <row r="188" spans="1:4" x14ac:dyDescent="0.2">
      <c r="A188">
        <v>186</v>
      </c>
      <c r="B188">
        <v>84</v>
      </c>
      <c r="C188">
        <v>112</v>
      </c>
      <c r="D188" t="str" cm="1">
        <f t="array" ref="D188">_xlfn.IFS(B188&gt;C188,"Win",B188=C188,"Tie",B188&lt;C188,"Loss")</f>
        <v>Loss</v>
      </c>
    </row>
    <row r="189" spans="1:4" x14ac:dyDescent="0.2">
      <c r="A189">
        <v>187</v>
      </c>
      <c r="B189">
        <v>92</v>
      </c>
      <c r="C189">
        <v>120</v>
      </c>
      <c r="D189" t="str" cm="1">
        <f t="array" ref="D189">_xlfn.IFS(B189&gt;C189,"Win",B189=C189,"Tie",B189&lt;C189,"Loss")</f>
        <v>Loss</v>
      </c>
    </row>
    <row r="190" spans="1:4" x14ac:dyDescent="0.2">
      <c r="A190">
        <v>188</v>
      </c>
      <c r="B190">
        <v>104</v>
      </c>
      <c r="C190">
        <v>126</v>
      </c>
      <c r="D190" t="str" cm="1">
        <f t="array" ref="D190">_xlfn.IFS(B190&gt;C190,"Win",B190=C190,"Tie",B190&lt;C190,"Loss")</f>
        <v>Loss</v>
      </c>
    </row>
    <row r="191" spans="1:4" x14ac:dyDescent="0.2">
      <c r="A191">
        <v>189</v>
      </c>
      <c r="B191">
        <v>95</v>
      </c>
      <c r="C191">
        <v>152</v>
      </c>
      <c r="D191" t="str" cm="1">
        <f t="array" ref="D191">_xlfn.IFS(B191&gt;C191,"Win",B191=C191,"Tie",B191&lt;C191,"Loss")</f>
        <v>Loss</v>
      </c>
    </row>
    <row r="192" spans="1:4" x14ac:dyDescent="0.2">
      <c r="A192">
        <v>190</v>
      </c>
      <c r="B192">
        <v>110</v>
      </c>
      <c r="C192">
        <v>157</v>
      </c>
      <c r="D192" t="str" cm="1">
        <f t="array" ref="D192">_xlfn.IFS(B192&gt;C192,"Win",B192=C192,"Tie",B192&lt;C192,"Loss")</f>
        <v>Loss</v>
      </c>
    </row>
    <row r="193" spans="1:4" x14ac:dyDescent="0.2">
      <c r="A193">
        <v>191</v>
      </c>
      <c r="B193">
        <v>112</v>
      </c>
      <c r="C193">
        <v>135</v>
      </c>
      <c r="D193" t="str" cm="1">
        <f t="array" ref="D193">_xlfn.IFS(B193&gt;C193,"Win",B193=C193,"Tie",B193&lt;C193,"Loss")</f>
        <v>Loss</v>
      </c>
    </row>
    <row r="194" spans="1:4" x14ac:dyDescent="0.2">
      <c r="A194">
        <v>192</v>
      </c>
      <c r="B194">
        <v>118</v>
      </c>
      <c r="C194">
        <v>102</v>
      </c>
      <c r="D194" t="str" cm="1">
        <f t="array" ref="D194">_xlfn.IFS(B194&gt;C194,"Win",B194=C194,"Tie",B194&lt;C194,"Loss")</f>
        <v>Win</v>
      </c>
    </row>
    <row r="195" spans="1:4" x14ac:dyDescent="0.2">
      <c r="A195">
        <v>193</v>
      </c>
      <c r="B195">
        <v>91</v>
      </c>
      <c r="C195">
        <v>142</v>
      </c>
      <c r="D195" t="str" cm="1">
        <f t="array" ref="D195">_xlfn.IFS(B195&gt;C195,"Win",B195=C195,"Tie",B195&lt;C195,"Loss")</f>
        <v>Loss</v>
      </c>
    </row>
    <row r="196" spans="1:4" x14ac:dyDescent="0.2">
      <c r="A196">
        <v>194</v>
      </c>
      <c r="B196">
        <v>85</v>
      </c>
      <c r="C196">
        <v>156</v>
      </c>
      <c r="D196" t="str" cm="1">
        <f t="array" ref="D196">_xlfn.IFS(B196&gt;C196,"Win",B196=C196,"Tie",B196&lt;C196,"Loss")</f>
        <v>Loss</v>
      </c>
    </row>
    <row r="197" spans="1:4" x14ac:dyDescent="0.2">
      <c r="A197">
        <v>195</v>
      </c>
      <c r="B197">
        <v>84</v>
      </c>
      <c r="C197">
        <v>108</v>
      </c>
      <c r="D197" t="str" cm="1">
        <f t="array" ref="D197">_xlfn.IFS(B197&gt;C197,"Win",B197=C197,"Tie",B197&lt;C197,"Loss")</f>
        <v>Loss</v>
      </c>
    </row>
    <row r="198" spans="1:4" x14ac:dyDescent="0.2">
      <c r="A198">
        <v>196</v>
      </c>
      <c r="B198">
        <v>92</v>
      </c>
      <c r="C198">
        <v>132</v>
      </c>
      <c r="D198" t="str" cm="1">
        <f t="array" ref="D198">_xlfn.IFS(B198&gt;C198,"Win",B198=C198,"Tie",B198&lt;C198,"Loss")</f>
        <v>Loss</v>
      </c>
    </row>
    <row r="199" spans="1:4" x14ac:dyDescent="0.2">
      <c r="A199">
        <v>197</v>
      </c>
      <c r="B199">
        <v>100</v>
      </c>
      <c r="C199">
        <v>104</v>
      </c>
      <c r="D199" t="str" cm="1">
        <f t="array" ref="D199">_xlfn.IFS(B199&gt;C199,"Win",B199=C199,"Tie",B199&lt;C199,"Loss")</f>
        <v>Loss</v>
      </c>
    </row>
    <row r="200" spans="1:4" x14ac:dyDescent="0.2">
      <c r="A200">
        <v>198</v>
      </c>
      <c r="B200">
        <v>97</v>
      </c>
      <c r="C200">
        <v>133</v>
      </c>
      <c r="D200" t="str" cm="1">
        <f t="array" ref="D200">_xlfn.IFS(B200&gt;C200,"Win",B200=C200,"Tie",B200&lt;C200,"Loss")</f>
        <v>Loss</v>
      </c>
    </row>
    <row r="201" spans="1:4" x14ac:dyDescent="0.2">
      <c r="A201">
        <v>199</v>
      </c>
      <c r="B201">
        <v>87</v>
      </c>
      <c r="C201">
        <v>134</v>
      </c>
      <c r="D201" t="str" cm="1">
        <f t="array" ref="D201">_xlfn.IFS(B201&gt;C201,"Win",B201=C201,"Tie",B201&lt;C201,"Loss")</f>
        <v>Loss</v>
      </c>
    </row>
    <row r="202" spans="1:4" x14ac:dyDescent="0.2">
      <c r="A202">
        <v>200</v>
      </c>
      <c r="B202">
        <v>96</v>
      </c>
      <c r="C202">
        <v>117</v>
      </c>
      <c r="D202" t="str" cm="1">
        <f t="array" ref="D202">_xlfn.IFS(B202&gt;C202,"Win",B202=C202,"Tie",B202&lt;C202,"Loss")</f>
        <v>Loss</v>
      </c>
    </row>
    <row r="203" spans="1:4" x14ac:dyDescent="0.2">
      <c r="A203">
        <v>201</v>
      </c>
      <c r="B203">
        <v>84</v>
      </c>
      <c r="C203">
        <v>101</v>
      </c>
      <c r="D203" t="str" cm="1">
        <f t="array" ref="D203">_xlfn.IFS(B203&gt;C203,"Win",B203=C203,"Tie",B203&lt;C203,"Loss")</f>
        <v>Loss</v>
      </c>
    </row>
    <row r="204" spans="1:4" x14ac:dyDescent="0.2">
      <c r="A204">
        <v>202</v>
      </c>
      <c r="B204">
        <v>110</v>
      </c>
      <c r="C204">
        <v>139</v>
      </c>
      <c r="D204" t="str" cm="1">
        <f t="array" ref="D204">_xlfn.IFS(B204&gt;C204,"Win",B204=C204,"Tie",B204&lt;C204,"Loss")</f>
        <v>Loss</v>
      </c>
    </row>
    <row r="205" spans="1:4" x14ac:dyDescent="0.2">
      <c r="A205">
        <v>203</v>
      </c>
      <c r="B205">
        <v>113</v>
      </c>
      <c r="C205">
        <v>144</v>
      </c>
      <c r="D205" t="str" cm="1">
        <f t="array" ref="D205">_xlfn.IFS(B205&gt;C205,"Win",B205=C205,"Tie",B205&lt;C205,"Loss")</f>
        <v>Loss</v>
      </c>
    </row>
    <row r="206" spans="1:4" x14ac:dyDescent="0.2">
      <c r="A206">
        <v>204</v>
      </c>
      <c r="B206">
        <v>110</v>
      </c>
      <c r="C206">
        <v>161</v>
      </c>
      <c r="D206" t="str" cm="1">
        <f t="array" ref="D206">_xlfn.IFS(B206&gt;C206,"Win",B206=C206,"Tie",B206&lt;C206,"Loss")</f>
        <v>Loss</v>
      </c>
    </row>
    <row r="207" spans="1:4" x14ac:dyDescent="0.2">
      <c r="A207">
        <v>205</v>
      </c>
      <c r="B207">
        <v>103</v>
      </c>
      <c r="C207">
        <v>111</v>
      </c>
      <c r="D207" t="str" cm="1">
        <f t="array" ref="D207">_xlfn.IFS(B207&gt;C207,"Win",B207=C207,"Tie",B207&lt;C207,"Loss")</f>
        <v>Loss</v>
      </c>
    </row>
    <row r="208" spans="1:4" x14ac:dyDescent="0.2">
      <c r="A208">
        <v>206</v>
      </c>
      <c r="B208">
        <v>100</v>
      </c>
      <c r="C208">
        <v>110</v>
      </c>
      <c r="D208" t="str" cm="1">
        <f t="array" ref="D208">_xlfn.IFS(B208&gt;C208,"Win",B208=C208,"Tie",B208&lt;C208,"Loss")</f>
        <v>Loss</v>
      </c>
    </row>
    <row r="209" spans="1:4" x14ac:dyDescent="0.2">
      <c r="A209">
        <v>207</v>
      </c>
      <c r="B209">
        <v>92</v>
      </c>
      <c r="C209">
        <v>125</v>
      </c>
      <c r="D209" t="str" cm="1">
        <f t="array" ref="D209">_xlfn.IFS(B209&gt;C209,"Win",B209=C209,"Tie",B209&lt;C209,"Loss")</f>
        <v>Loss</v>
      </c>
    </row>
    <row r="210" spans="1:4" x14ac:dyDescent="0.2">
      <c r="A210">
        <v>208</v>
      </c>
      <c r="B210">
        <v>82</v>
      </c>
      <c r="C210">
        <v>137</v>
      </c>
      <c r="D210" t="str" cm="1">
        <f t="array" ref="D210">_xlfn.IFS(B210&gt;C210,"Win",B210=C210,"Tie",B210&lt;C210,"Loss")</f>
        <v>Loss</v>
      </c>
    </row>
    <row r="211" spans="1:4" x14ac:dyDescent="0.2">
      <c r="A211">
        <v>209</v>
      </c>
      <c r="B211">
        <v>120</v>
      </c>
      <c r="C211">
        <v>159</v>
      </c>
      <c r="D211" t="str" cm="1">
        <f t="array" ref="D211">_xlfn.IFS(B211&gt;C211,"Win",B211=C211,"Tie",B211&lt;C211,"Loss")</f>
        <v>Loss</v>
      </c>
    </row>
    <row r="212" spans="1:4" x14ac:dyDescent="0.2">
      <c r="A212">
        <v>210</v>
      </c>
      <c r="B212">
        <v>99</v>
      </c>
      <c r="C212">
        <v>107</v>
      </c>
      <c r="D212" t="str" cm="1">
        <f t="array" ref="D212">_xlfn.IFS(B212&gt;C212,"Win",B212=C212,"Tie",B212&lt;C212,"Loss")</f>
        <v>Loss</v>
      </c>
    </row>
    <row r="213" spans="1:4" x14ac:dyDescent="0.2">
      <c r="A213">
        <v>211</v>
      </c>
      <c r="B213">
        <v>84</v>
      </c>
      <c r="C213">
        <v>127</v>
      </c>
      <c r="D213" t="str" cm="1">
        <f t="array" ref="D213">_xlfn.IFS(B213&gt;C213,"Win",B213=C213,"Tie",B213&lt;C213,"Loss")</f>
        <v>Loss</v>
      </c>
    </row>
    <row r="214" spans="1:4" x14ac:dyDescent="0.2">
      <c r="A214">
        <v>212</v>
      </c>
      <c r="B214">
        <v>65</v>
      </c>
      <c r="C214">
        <v>104</v>
      </c>
      <c r="D214" t="str" cm="1">
        <f t="array" ref="D214">_xlfn.IFS(B214&gt;C214,"Win",B214=C214,"Tie",B214&lt;C214,"Loss")</f>
        <v>Loss</v>
      </c>
    </row>
    <row r="215" spans="1:4" x14ac:dyDescent="0.2">
      <c r="A215">
        <v>213</v>
      </c>
      <c r="B215">
        <v>135</v>
      </c>
      <c r="C215">
        <v>119</v>
      </c>
      <c r="D215" t="str" cm="1">
        <f t="array" ref="D215">_xlfn.IFS(B215&gt;C215,"Win",B215=C215,"Tie",B215&lt;C215,"Loss")</f>
        <v>Win</v>
      </c>
    </row>
    <row r="216" spans="1:4" x14ac:dyDescent="0.2">
      <c r="A216">
        <v>214</v>
      </c>
      <c r="B216">
        <v>88</v>
      </c>
      <c r="C216">
        <v>148</v>
      </c>
      <c r="D216" t="str" cm="1">
        <f t="array" ref="D216">_xlfn.IFS(B216&gt;C216,"Win",B216=C216,"Tie",B216&lt;C216,"Loss")</f>
        <v>Loss</v>
      </c>
    </row>
    <row r="217" spans="1:4" x14ac:dyDescent="0.2">
      <c r="A217">
        <v>215</v>
      </c>
      <c r="B217">
        <v>116</v>
      </c>
      <c r="C217">
        <v>142</v>
      </c>
      <c r="D217" t="str" cm="1">
        <f t="array" ref="D217">_xlfn.IFS(B217&gt;C217,"Win",B217=C217,"Tie",B217&lt;C217,"Loss")</f>
        <v>Loss</v>
      </c>
    </row>
    <row r="218" spans="1:4" x14ac:dyDescent="0.2">
      <c r="A218">
        <v>216</v>
      </c>
      <c r="B218">
        <v>78</v>
      </c>
      <c r="C218">
        <v>134</v>
      </c>
      <c r="D218" t="str" cm="1">
        <f t="array" ref="D218">_xlfn.IFS(B218&gt;C218,"Win",B218=C218,"Tie",B218&lt;C218,"Loss")</f>
        <v>Loss</v>
      </c>
    </row>
    <row r="219" spans="1:4" x14ac:dyDescent="0.2">
      <c r="A219">
        <v>217</v>
      </c>
      <c r="B219">
        <v>107</v>
      </c>
      <c r="C219">
        <v>132</v>
      </c>
      <c r="D219" t="str" cm="1">
        <f t="array" ref="D219">_xlfn.IFS(B219&gt;C219,"Win",B219=C219,"Tie",B219&lt;C219,"Loss")</f>
        <v>Loss</v>
      </c>
    </row>
    <row r="220" spans="1:4" x14ac:dyDescent="0.2">
      <c r="A220">
        <v>218</v>
      </c>
      <c r="B220">
        <v>96</v>
      </c>
      <c r="C220">
        <v>144</v>
      </c>
      <c r="D220" t="str" cm="1">
        <f t="array" ref="D220">_xlfn.IFS(B220&gt;C220,"Win",B220=C220,"Tie",B220&lt;C220,"Loss")</f>
        <v>Loss</v>
      </c>
    </row>
    <row r="221" spans="1:4" x14ac:dyDescent="0.2">
      <c r="A221">
        <v>219</v>
      </c>
      <c r="B221">
        <v>109</v>
      </c>
      <c r="C221">
        <v>97</v>
      </c>
      <c r="D221" t="str" cm="1">
        <f t="array" ref="D221">_xlfn.IFS(B221&gt;C221,"Win",B221=C221,"Tie",B221&lt;C221,"Loss")</f>
        <v>Win</v>
      </c>
    </row>
    <row r="222" spans="1:4" x14ac:dyDescent="0.2">
      <c r="A222">
        <v>220</v>
      </c>
      <c r="B222">
        <v>125</v>
      </c>
      <c r="C222">
        <v>135</v>
      </c>
      <c r="D222" t="str" cm="1">
        <f t="array" ref="D222">_xlfn.IFS(B222&gt;C222,"Win",B222=C222,"Tie",B222&lt;C222,"Loss")</f>
        <v>Loss</v>
      </c>
    </row>
    <row r="223" spans="1:4" x14ac:dyDescent="0.2">
      <c r="A223">
        <v>221</v>
      </c>
      <c r="B223">
        <v>97</v>
      </c>
      <c r="C223">
        <v>137</v>
      </c>
      <c r="D223" t="str" cm="1">
        <f t="array" ref="D223">_xlfn.IFS(B223&gt;C223,"Win",B223=C223,"Tie",B223&lt;C223,"Loss")</f>
        <v>Loss</v>
      </c>
    </row>
    <row r="224" spans="1:4" x14ac:dyDescent="0.2">
      <c r="A224">
        <v>222</v>
      </c>
      <c r="B224">
        <v>93</v>
      </c>
      <c r="C224">
        <v>134</v>
      </c>
      <c r="D224" t="str" cm="1">
        <f t="array" ref="D224">_xlfn.IFS(B224&gt;C224,"Win",B224=C224,"Tie",B224&lt;C224,"Loss")</f>
        <v>Loss</v>
      </c>
    </row>
    <row r="225" spans="1:4" x14ac:dyDescent="0.2">
      <c r="A225">
        <v>223</v>
      </c>
      <c r="B225">
        <v>106</v>
      </c>
      <c r="C225">
        <v>117</v>
      </c>
      <c r="D225" t="str" cm="1">
        <f t="array" ref="D225">_xlfn.IFS(B225&gt;C225,"Win",B225=C225,"Tie",B225&lt;C225,"Loss")</f>
        <v>Loss</v>
      </c>
    </row>
    <row r="226" spans="1:4" x14ac:dyDescent="0.2">
      <c r="A226">
        <v>224</v>
      </c>
      <c r="B226">
        <v>70</v>
      </c>
      <c r="C226">
        <v>108</v>
      </c>
      <c r="D226" t="str" cm="1">
        <f t="array" ref="D226">_xlfn.IFS(B226&gt;C226,"Win",B226=C226,"Tie",B226&lt;C226,"Loss")</f>
        <v>Loss</v>
      </c>
    </row>
    <row r="227" spans="1:4" x14ac:dyDescent="0.2">
      <c r="A227">
        <v>225</v>
      </c>
      <c r="B227">
        <v>81</v>
      </c>
      <c r="C227">
        <v>115</v>
      </c>
      <c r="D227" t="str" cm="1">
        <f t="array" ref="D227">_xlfn.IFS(B227&gt;C227,"Win",B227=C227,"Tie",B227&lt;C227,"Loss")</f>
        <v>Loss</v>
      </c>
    </row>
    <row r="228" spans="1:4" x14ac:dyDescent="0.2">
      <c r="A228">
        <v>226</v>
      </c>
      <c r="B228">
        <v>112</v>
      </c>
      <c r="C228">
        <v>146</v>
      </c>
      <c r="D228" t="str" cm="1">
        <f t="array" ref="D228">_xlfn.IFS(B228&gt;C228,"Win",B228=C228,"Tie",B228&lt;C228,"Loss")</f>
        <v>Loss</v>
      </c>
    </row>
    <row r="229" spans="1:4" x14ac:dyDescent="0.2">
      <c r="A229">
        <v>227</v>
      </c>
      <c r="B229">
        <v>89</v>
      </c>
      <c r="C229">
        <v>123</v>
      </c>
      <c r="D229" t="str" cm="1">
        <f t="array" ref="D229">_xlfn.IFS(B229&gt;C229,"Win",B229=C229,"Tie",B229&lt;C229,"Loss")</f>
        <v>Loss</v>
      </c>
    </row>
    <row r="230" spans="1:4" x14ac:dyDescent="0.2">
      <c r="A230">
        <v>228</v>
      </c>
      <c r="B230">
        <v>87</v>
      </c>
      <c r="C230">
        <v>128</v>
      </c>
      <c r="D230" t="str" cm="1">
        <f t="array" ref="D230">_xlfn.IFS(B230&gt;C230,"Win",B230=C230,"Tie",B230&lt;C230,"Loss")</f>
        <v>Loss</v>
      </c>
    </row>
    <row r="231" spans="1:4" x14ac:dyDescent="0.2">
      <c r="A231">
        <v>229</v>
      </c>
      <c r="B231">
        <v>103</v>
      </c>
      <c r="C231">
        <v>123</v>
      </c>
      <c r="D231" t="str" cm="1">
        <f t="array" ref="D231">_xlfn.IFS(B231&gt;C231,"Win",B231=C231,"Tie",B231&lt;C231,"Loss")</f>
        <v>Loss</v>
      </c>
    </row>
    <row r="232" spans="1:4" x14ac:dyDescent="0.2">
      <c r="A232">
        <v>230</v>
      </c>
      <c r="B232">
        <v>91</v>
      </c>
      <c r="C232">
        <v>120</v>
      </c>
      <c r="D232" t="str" cm="1">
        <f t="array" ref="D232">_xlfn.IFS(B232&gt;C232,"Win",B232=C232,"Tie",B232&lt;C232,"Loss")</f>
        <v>Loss</v>
      </c>
    </row>
    <row r="233" spans="1:4" x14ac:dyDescent="0.2">
      <c r="A233">
        <v>231</v>
      </c>
      <c r="B233">
        <v>108</v>
      </c>
      <c r="C233">
        <v>114</v>
      </c>
      <c r="D233" t="str" cm="1">
        <f t="array" ref="D233">_xlfn.IFS(B233&gt;C233,"Win",B233=C233,"Tie",B233&lt;C233,"Loss")</f>
        <v>Loss</v>
      </c>
    </row>
    <row r="234" spans="1:4" x14ac:dyDescent="0.2">
      <c r="A234">
        <v>232</v>
      </c>
      <c r="B234">
        <v>94</v>
      </c>
      <c r="C234">
        <v>115</v>
      </c>
      <c r="D234" t="str" cm="1">
        <f t="array" ref="D234">_xlfn.IFS(B234&gt;C234,"Win",B234=C234,"Tie",B234&lt;C234,"Loss")</f>
        <v>Loss</v>
      </c>
    </row>
    <row r="235" spans="1:4" x14ac:dyDescent="0.2">
      <c r="A235">
        <v>233</v>
      </c>
      <c r="B235">
        <v>87</v>
      </c>
      <c r="C235">
        <v>133</v>
      </c>
      <c r="D235" t="str" cm="1">
        <f t="array" ref="D235">_xlfn.IFS(B235&gt;C235,"Win",B235=C235,"Tie",B235&lt;C235,"Loss")</f>
        <v>Loss</v>
      </c>
    </row>
    <row r="236" spans="1:4" x14ac:dyDescent="0.2">
      <c r="A236">
        <v>234</v>
      </c>
      <c r="B236">
        <v>121</v>
      </c>
      <c r="C236">
        <v>117</v>
      </c>
      <c r="D236" t="str" cm="1">
        <f t="array" ref="D236">_xlfn.IFS(B236&gt;C236,"Win",B236=C236,"Tie",B236&lt;C236,"Loss")</f>
        <v>Win</v>
      </c>
    </row>
    <row r="237" spans="1:4" x14ac:dyDescent="0.2">
      <c r="A237">
        <v>235</v>
      </c>
      <c r="B237">
        <v>105</v>
      </c>
      <c r="C237">
        <v>151</v>
      </c>
      <c r="D237" t="str" cm="1">
        <f t="array" ref="D237">_xlfn.IFS(B237&gt;C237,"Win",B237=C237,"Tie",B237&lt;C237,"Loss")</f>
        <v>Loss</v>
      </c>
    </row>
    <row r="238" spans="1:4" x14ac:dyDescent="0.2">
      <c r="A238">
        <v>236</v>
      </c>
      <c r="B238">
        <v>112</v>
      </c>
      <c r="C238">
        <v>160</v>
      </c>
      <c r="D238" t="str" cm="1">
        <f t="array" ref="D238">_xlfn.IFS(B238&gt;C238,"Win",B238=C238,"Tie",B238&lt;C238,"Loss")</f>
        <v>Loss</v>
      </c>
    </row>
    <row r="239" spans="1:4" x14ac:dyDescent="0.2">
      <c r="A239">
        <v>237</v>
      </c>
      <c r="B239">
        <v>102</v>
      </c>
      <c r="C239">
        <v>109</v>
      </c>
      <c r="D239" t="str" cm="1">
        <f t="array" ref="D239">_xlfn.IFS(B239&gt;C239,"Win",B239=C239,"Tie",B239&lt;C239,"Loss")</f>
        <v>Loss</v>
      </c>
    </row>
    <row r="240" spans="1:4" x14ac:dyDescent="0.2">
      <c r="A240">
        <v>238</v>
      </c>
      <c r="B240">
        <v>110</v>
      </c>
      <c r="C240">
        <v>160</v>
      </c>
      <c r="D240" t="str" cm="1">
        <f t="array" ref="D240">_xlfn.IFS(B240&gt;C240,"Win",B240=C240,"Tie",B240&lt;C240,"Loss")</f>
        <v>Loss</v>
      </c>
    </row>
    <row r="241" spans="1:4" x14ac:dyDescent="0.2">
      <c r="A241">
        <v>239</v>
      </c>
      <c r="B241">
        <v>87</v>
      </c>
      <c r="C241">
        <v>126</v>
      </c>
      <c r="D241" t="str" cm="1">
        <f t="array" ref="D241">_xlfn.IFS(B241&gt;C241,"Win",B241=C241,"Tie",B241&lt;C241,"Loss")</f>
        <v>Loss</v>
      </c>
    </row>
    <row r="242" spans="1:4" x14ac:dyDescent="0.2">
      <c r="A242">
        <v>240</v>
      </c>
      <c r="B242">
        <v>108</v>
      </c>
      <c r="C242">
        <v>112</v>
      </c>
      <c r="D242" t="str" cm="1">
        <f t="array" ref="D242">_xlfn.IFS(B242&gt;C242,"Win",B242=C242,"Tie",B242&lt;C242,"Loss")</f>
        <v>Loss</v>
      </c>
    </row>
    <row r="243" spans="1:4" x14ac:dyDescent="0.2">
      <c r="A243">
        <v>241</v>
      </c>
      <c r="B243">
        <v>106</v>
      </c>
      <c r="C243">
        <v>127</v>
      </c>
      <c r="D243" t="str" cm="1">
        <f t="array" ref="D243">_xlfn.IFS(B243&gt;C243,"Win",B243=C243,"Tie",B243&lt;C243,"Loss")</f>
        <v>Loss</v>
      </c>
    </row>
    <row r="244" spans="1:4" x14ac:dyDescent="0.2">
      <c r="A244">
        <v>242</v>
      </c>
      <c r="B244">
        <v>105</v>
      </c>
      <c r="C244">
        <v>123</v>
      </c>
      <c r="D244" t="str" cm="1">
        <f t="array" ref="D244">_xlfn.IFS(B244&gt;C244,"Win",B244=C244,"Tie",B244&lt;C244,"Loss")</f>
        <v>Loss</v>
      </c>
    </row>
    <row r="245" spans="1:4" x14ac:dyDescent="0.2">
      <c r="A245">
        <v>243</v>
      </c>
      <c r="B245">
        <v>90</v>
      </c>
      <c r="C245">
        <v>120</v>
      </c>
      <c r="D245" t="str" cm="1">
        <f t="array" ref="D245">_xlfn.IFS(B245&gt;C245,"Win",B245=C245,"Tie",B245&lt;C245,"Loss")</f>
        <v>Loss</v>
      </c>
    </row>
    <row r="246" spans="1:4" x14ac:dyDescent="0.2">
      <c r="A246">
        <v>244</v>
      </c>
      <c r="B246">
        <v>104</v>
      </c>
      <c r="C246">
        <v>126</v>
      </c>
      <c r="D246" t="str" cm="1">
        <f t="array" ref="D246">_xlfn.IFS(B246&gt;C246,"Win",B246=C246,"Tie",B246&lt;C246,"Loss")</f>
        <v>Loss</v>
      </c>
    </row>
    <row r="247" spans="1:4" x14ac:dyDescent="0.2">
      <c r="A247">
        <v>245</v>
      </c>
      <c r="B247">
        <v>92</v>
      </c>
      <c r="C247">
        <v>127</v>
      </c>
      <c r="D247" t="str" cm="1">
        <f t="array" ref="D247">_xlfn.IFS(B247&gt;C247,"Win",B247=C247,"Tie",B247&lt;C247,"Loss")</f>
        <v>Loss</v>
      </c>
    </row>
    <row r="248" spans="1:4" x14ac:dyDescent="0.2">
      <c r="A248">
        <v>246</v>
      </c>
      <c r="B248">
        <v>90</v>
      </c>
      <c r="C248">
        <v>104</v>
      </c>
      <c r="D248" t="str" cm="1">
        <f t="array" ref="D248">_xlfn.IFS(B248&gt;C248,"Win",B248=C248,"Tie",B248&lt;C248,"Loss")</f>
        <v>Loss</v>
      </c>
    </row>
    <row r="249" spans="1:4" x14ac:dyDescent="0.2">
      <c r="A249">
        <v>247</v>
      </c>
      <c r="B249">
        <v>88</v>
      </c>
      <c r="C249">
        <v>117</v>
      </c>
      <c r="D249" t="str" cm="1">
        <f t="array" ref="D249">_xlfn.IFS(B249&gt;C249,"Win",B249=C249,"Tie",B249&lt;C249,"Loss")</f>
        <v>Loss</v>
      </c>
    </row>
    <row r="250" spans="1:4" x14ac:dyDescent="0.2">
      <c r="A250">
        <v>248</v>
      </c>
      <c r="B250">
        <v>93</v>
      </c>
      <c r="C250">
        <v>128</v>
      </c>
      <c r="D250" t="str" cm="1">
        <f t="array" ref="D250">_xlfn.IFS(B250&gt;C250,"Win",B250=C250,"Tie",B250&lt;C250,"Loss")</f>
        <v>Loss</v>
      </c>
    </row>
    <row r="251" spans="1:4" x14ac:dyDescent="0.2">
      <c r="A251">
        <v>249</v>
      </c>
      <c r="B251">
        <v>99</v>
      </c>
      <c r="C251">
        <v>140</v>
      </c>
      <c r="D251" t="str" cm="1">
        <f t="array" ref="D251">_xlfn.IFS(B251&gt;C251,"Win",B251=C251,"Tie",B251&lt;C251,"Loss")</f>
        <v>Loss</v>
      </c>
    </row>
    <row r="252" spans="1:4" x14ac:dyDescent="0.2">
      <c r="A252">
        <v>250</v>
      </c>
      <c r="B252">
        <v>80</v>
      </c>
      <c r="C252">
        <v>140</v>
      </c>
      <c r="D252" t="str" cm="1">
        <f t="array" ref="D252">_xlfn.IFS(B252&gt;C252,"Win",B252=C252,"Tie",B252&lt;C252,"Loss")</f>
        <v>Loss</v>
      </c>
    </row>
    <row r="253" spans="1:4" x14ac:dyDescent="0.2">
      <c r="A253">
        <v>251</v>
      </c>
      <c r="B253">
        <v>94</v>
      </c>
      <c r="C253">
        <v>122</v>
      </c>
      <c r="D253" t="str" cm="1">
        <f t="array" ref="D253">_xlfn.IFS(B253&gt;C253,"Win",B253=C253,"Tie",B253&lt;C253,"Loss")</f>
        <v>Loss</v>
      </c>
    </row>
    <row r="254" spans="1:4" x14ac:dyDescent="0.2">
      <c r="A254">
        <v>252</v>
      </c>
      <c r="B254">
        <v>83</v>
      </c>
      <c r="C254">
        <v>133</v>
      </c>
      <c r="D254" t="str" cm="1">
        <f t="array" ref="D254">_xlfn.IFS(B254&gt;C254,"Win",B254=C254,"Tie",B254&lt;C254,"Loss")</f>
        <v>Loss</v>
      </c>
    </row>
    <row r="255" spans="1:4" x14ac:dyDescent="0.2">
      <c r="A255">
        <v>253</v>
      </c>
      <c r="B255">
        <v>108</v>
      </c>
      <c r="C255">
        <v>159</v>
      </c>
      <c r="D255" t="str" cm="1">
        <f t="array" ref="D255">_xlfn.IFS(B255&gt;C255,"Win",B255=C255,"Tie",B255&lt;C255,"Loss")</f>
        <v>Loss</v>
      </c>
    </row>
    <row r="256" spans="1:4" x14ac:dyDescent="0.2">
      <c r="A256">
        <v>254</v>
      </c>
      <c r="B256">
        <v>89</v>
      </c>
      <c r="C256">
        <v>150</v>
      </c>
      <c r="D256" t="str" cm="1">
        <f t="array" ref="D256">_xlfn.IFS(B256&gt;C256,"Win",B256=C256,"Tie",B256&lt;C256,"Loss")</f>
        <v>Loss</v>
      </c>
    </row>
    <row r="257" spans="1:4" x14ac:dyDescent="0.2">
      <c r="A257">
        <v>255</v>
      </c>
      <c r="B257">
        <v>75</v>
      </c>
      <c r="C257">
        <v>133</v>
      </c>
      <c r="D257" t="str" cm="1">
        <f t="array" ref="D257">_xlfn.IFS(B257&gt;C257,"Win",B257=C257,"Tie",B257&lt;C257,"Loss")</f>
        <v>Loss</v>
      </c>
    </row>
    <row r="258" spans="1:4" x14ac:dyDescent="0.2">
      <c r="A258">
        <v>256</v>
      </c>
      <c r="B258">
        <v>91</v>
      </c>
      <c r="C258">
        <v>142</v>
      </c>
      <c r="D258" t="str" cm="1">
        <f t="array" ref="D258">_xlfn.IFS(B258&gt;C258,"Win",B258=C258,"Tie",B258&lt;C258,"Loss")</f>
        <v>Loss</v>
      </c>
    </row>
    <row r="259" spans="1:4" x14ac:dyDescent="0.2">
      <c r="A259">
        <v>257</v>
      </c>
      <c r="B259">
        <v>104</v>
      </c>
      <c r="C259">
        <v>147</v>
      </c>
      <c r="D259" t="str" cm="1">
        <f t="array" ref="D259">_xlfn.IFS(B259&gt;C259,"Win",B259=C259,"Tie",B259&lt;C259,"Loss")</f>
        <v>Loss</v>
      </c>
    </row>
    <row r="260" spans="1:4" x14ac:dyDescent="0.2">
      <c r="A260">
        <v>258</v>
      </c>
      <c r="B260">
        <v>126</v>
      </c>
      <c r="C260">
        <v>111</v>
      </c>
      <c r="D260" t="str" cm="1">
        <f t="array" ref="D260">_xlfn.IFS(B260&gt;C260,"Win",B260=C260,"Tie",B260&lt;C260,"Loss")</f>
        <v>Win</v>
      </c>
    </row>
    <row r="261" spans="1:4" x14ac:dyDescent="0.2">
      <c r="A261">
        <v>259</v>
      </c>
      <c r="B261">
        <v>101</v>
      </c>
      <c r="C261">
        <v>115</v>
      </c>
      <c r="D261" t="str" cm="1">
        <f t="array" ref="D261">_xlfn.IFS(B261&gt;C261,"Win",B261=C261,"Tie",B261&lt;C261,"Loss")</f>
        <v>Loss</v>
      </c>
    </row>
    <row r="262" spans="1:4" x14ac:dyDescent="0.2">
      <c r="A262">
        <v>260</v>
      </c>
      <c r="B262">
        <v>108</v>
      </c>
      <c r="C262">
        <v>113</v>
      </c>
      <c r="D262" t="str" cm="1">
        <f t="array" ref="D262">_xlfn.IFS(B262&gt;C262,"Win",B262=C262,"Tie",B262&lt;C262,"Loss")</f>
        <v>Loss</v>
      </c>
    </row>
    <row r="263" spans="1:4" x14ac:dyDescent="0.2">
      <c r="A263">
        <v>261</v>
      </c>
      <c r="B263">
        <v>83</v>
      </c>
      <c r="C263">
        <v>134</v>
      </c>
      <c r="D263" t="str" cm="1">
        <f t="array" ref="D263">_xlfn.IFS(B263&gt;C263,"Win",B263=C263,"Tie",B263&lt;C263,"Loss")</f>
        <v>Loss</v>
      </c>
    </row>
    <row r="264" spans="1:4" x14ac:dyDescent="0.2">
      <c r="A264">
        <v>262</v>
      </c>
      <c r="B264">
        <v>77</v>
      </c>
      <c r="C264">
        <v>151</v>
      </c>
      <c r="D264" t="str" cm="1">
        <f t="array" ref="D264">_xlfn.IFS(B264&gt;C264,"Win",B264=C264,"Tie",B264&lt;C264,"Loss")</f>
        <v>Loss</v>
      </c>
    </row>
    <row r="265" spans="1:4" x14ac:dyDescent="0.2">
      <c r="A265">
        <v>263</v>
      </c>
      <c r="B265">
        <v>104</v>
      </c>
      <c r="C265">
        <v>124</v>
      </c>
      <c r="D265" t="str" cm="1">
        <f t="array" ref="D265">_xlfn.IFS(B265&gt;C265,"Win",B265=C265,"Tie",B265&lt;C265,"Loss")</f>
        <v>Loss</v>
      </c>
    </row>
    <row r="266" spans="1:4" x14ac:dyDescent="0.2">
      <c r="A266">
        <v>264</v>
      </c>
      <c r="B266">
        <v>100</v>
      </c>
      <c r="C266">
        <v>128</v>
      </c>
      <c r="D266" t="str" cm="1">
        <f t="array" ref="D266">_xlfn.IFS(B266&gt;C266,"Win",B266=C266,"Tie",B266&lt;C266,"Loss")</f>
        <v>Loss</v>
      </c>
    </row>
    <row r="267" spans="1:4" x14ac:dyDescent="0.2">
      <c r="A267">
        <v>265</v>
      </c>
      <c r="B267">
        <v>110</v>
      </c>
      <c r="C267">
        <v>128</v>
      </c>
      <c r="D267" t="str" cm="1">
        <f t="array" ref="D267">_xlfn.IFS(B267&gt;C267,"Win",B267=C267,"Tie",B267&lt;C267,"Loss")</f>
        <v>Loss</v>
      </c>
    </row>
    <row r="268" spans="1:4" x14ac:dyDescent="0.2">
      <c r="A268">
        <v>266</v>
      </c>
      <c r="B268">
        <v>87</v>
      </c>
      <c r="C268">
        <v>117</v>
      </c>
      <c r="D268" t="str" cm="1">
        <f t="array" ref="D268">_xlfn.IFS(B268&gt;C268,"Win",B268=C268,"Tie",B268&lt;C268,"Loss")</f>
        <v>Loss</v>
      </c>
    </row>
    <row r="269" spans="1:4" x14ac:dyDescent="0.2">
      <c r="A269">
        <v>267</v>
      </c>
      <c r="B269">
        <v>95</v>
      </c>
      <c r="C269">
        <v>136</v>
      </c>
      <c r="D269" t="str" cm="1">
        <f t="array" ref="D269">_xlfn.IFS(B269&gt;C269,"Win",B269=C269,"Tie",B269&lt;C269,"Loss")</f>
        <v>Loss</v>
      </c>
    </row>
    <row r="270" spans="1:4" x14ac:dyDescent="0.2">
      <c r="A270">
        <v>268</v>
      </c>
      <c r="B270">
        <v>82</v>
      </c>
      <c r="C270">
        <v>121</v>
      </c>
      <c r="D270" t="str" cm="1">
        <f t="array" ref="D270">_xlfn.IFS(B270&gt;C270,"Win",B270=C270,"Tie",B270&lt;C270,"Loss")</f>
        <v>Loss</v>
      </c>
    </row>
    <row r="271" spans="1:4" x14ac:dyDescent="0.2">
      <c r="A271">
        <v>269</v>
      </c>
      <c r="B271">
        <v>109</v>
      </c>
      <c r="C271">
        <v>125</v>
      </c>
      <c r="D271" t="str" cm="1">
        <f t="array" ref="D271">_xlfn.IFS(B271&gt;C271,"Win",B271=C271,"Tie",B271&lt;C271,"Loss")</f>
        <v>Loss</v>
      </c>
    </row>
    <row r="272" spans="1:4" x14ac:dyDescent="0.2">
      <c r="A272">
        <v>270</v>
      </c>
      <c r="B272">
        <v>94</v>
      </c>
      <c r="C272">
        <v>117</v>
      </c>
      <c r="D272" t="str" cm="1">
        <f t="array" ref="D272">_xlfn.IFS(B272&gt;C272,"Win",B272=C272,"Tie",B272&lt;C272,"Loss")</f>
        <v>Loss</v>
      </c>
    </row>
    <row r="273" spans="1:4" x14ac:dyDescent="0.2">
      <c r="A273">
        <v>271</v>
      </c>
      <c r="B273">
        <v>95</v>
      </c>
      <c r="C273">
        <v>131</v>
      </c>
      <c r="D273" t="str" cm="1">
        <f t="array" ref="D273">_xlfn.IFS(B273&gt;C273,"Win",B273=C273,"Tie",B273&lt;C273,"Loss")</f>
        <v>Loss</v>
      </c>
    </row>
    <row r="274" spans="1:4" x14ac:dyDescent="0.2">
      <c r="A274">
        <v>272</v>
      </c>
      <c r="B274">
        <v>94</v>
      </c>
      <c r="C274">
        <v>121</v>
      </c>
      <c r="D274" t="str" cm="1">
        <f t="array" ref="D274">_xlfn.IFS(B274&gt;C274,"Win",B274=C274,"Tie",B274&lt;C274,"Loss")</f>
        <v>Loss</v>
      </c>
    </row>
    <row r="275" spans="1:4" x14ac:dyDescent="0.2">
      <c r="A275">
        <v>273</v>
      </c>
      <c r="B275">
        <v>114</v>
      </c>
      <c r="C275">
        <v>133</v>
      </c>
      <c r="D275" t="str" cm="1">
        <f t="array" ref="D275">_xlfn.IFS(B275&gt;C275,"Win",B275=C275,"Tie",B275&lt;C275,"Loss")</f>
        <v>Loss</v>
      </c>
    </row>
    <row r="276" spans="1:4" x14ac:dyDescent="0.2">
      <c r="A276">
        <v>274</v>
      </c>
      <c r="B276">
        <v>102</v>
      </c>
      <c r="C276">
        <v>143</v>
      </c>
      <c r="D276" t="str" cm="1">
        <f t="array" ref="D276">_xlfn.IFS(B276&gt;C276,"Win",B276=C276,"Tie",B276&lt;C276,"Loss")</f>
        <v>Loss</v>
      </c>
    </row>
    <row r="277" spans="1:4" x14ac:dyDescent="0.2">
      <c r="A277">
        <v>275</v>
      </c>
      <c r="B277">
        <v>113</v>
      </c>
      <c r="C277">
        <v>155</v>
      </c>
      <c r="D277" t="str" cm="1">
        <f t="array" ref="D277">_xlfn.IFS(B277&gt;C277,"Win",B277=C277,"Tie",B277&lt;C277,"Loss")</f>
        <v>Loss</v>
      </c>
    </row>
    <row r="278" spans="1:4" x14ac:dyDescent="0.2">
      <c r="A278">
        <v>276</v>
      </c>
      <c r="B278">
        <v>95</v>
      </c>
      <c r="C278">
        <v>126</v>
      </c>
      <c r="D278" t="str" cm="1">
        <f t="array" ref="D278">_xlfn.IFS(B278&gt;C278,"Win",B278=C278,"Tie",B278&lt;C278,"Loss")</f>
        <v>Loss</v>
      </c>
    </row>
    <row r="279" spans="1:4" x14ac:dyDescent="0.2">
      <c r="A279">
        <v>277</v>
      </c>
      <c r="B279">
        <v>115</v>
      </c>
      <c r="C279">
        <v>132</v>
      </c>
      <c r="D279" t="str" cm="1">
        <f t="array" ref="D279">_xlfn.IFS(B279&gt;C279,"Win",B279=C279,"Tie",B279&lt;C279,"Loss")</f>
        <v>Loss</v>
      </c>
    </row>
    <row r="280" spans="1:4" x14ac:dyDescent="0.2">
      <c r="A280">
        <v>278</v>
      </c>
      <c r="B280">
        <v>104</v>
      </c>
      <c r="C280">
        <v>160</v>
      </c>
      <c r="D280" t="str" cm="1">
        <f t="array" ref="D280">_xlfn.IFS(B280&gt;C280,"Win",B280=C280,"Tie",B280&lt;C280,"Loss")</f>
        <v>Loss</v>
      </c>
    </row>
    <row r="281" spans="1:4" x14ac:dyDescent="0.2">
      <c r="A281">
        <v>279</v>
      </c>
      <c r="B281">
        <v>93</v>
      </c>
      <c r="C281">
        <v>125</v>
      </c>
      <c r="D281" t="str" cm="1">
        <f t="array" ref="D281">_xlfn.IFS(B281&gt;C281,"Win",B281=C281,"Tie",B281&lt;C281,"Loss")</f>
        <v>Loss</v>
      </c>
    </row>
    <row r="282" spans="1:4" x14ac:dyDescent="0.2">
      <c r="A282">
        <v>280</v>
      </c>
      <c r="B282">
        <v>110</v>
      </c>
      <c r="C282">
        <v>145</v>
      </c>
      <c r="D282" t="str" cm="1">
        <f t="array" ref="D282">_xlfn.IFS(B282&gt;C282,"Win",B282=C282,"Tie",B282&lt;C282,"Loss")</f>
        <v>Loss</v>
      </c>
    </row>
    <row r="283" spans="1:4" x14ac:dyDescent="0.2">
      <c r="A283">
        <v>281</v>
      </c>
      <c r="B283">
        <v>99</v>
      </c>
      <c r="C283">
        <v>114</v>
      </c>
      <c r="D283" t="str" cm="1">
        <f t="array" ref="D283">_xlfn.IFS(B283&gt;C283,"Win",B283=C283,"Tie",B283&lt;C283,"Loss")</f>
        <v>Loss</v>
      </c>
    </row>
    <row r="284" spans="1:4" x14ac:dyDescent="0.2">
      <c r="A284">
        <v>282</v>
      </c>
      <c r="B284">
        <v>83</v>
      </c>
      <c r="C284">
        <v>107</v>
      </c>
      <c r="D284" t="str" cm="1">
        <f t="array" ref="D284">_xlfn.IFS(B284&gt;C284,"Win",B284=C284,"Tie",B284&lt;C284,"Loss")</f>
        <v>Loss</v>
      </c>
    </row>
    <row r="285" spans="1:4" x14ac:dyDescent="0.2">
      <c r="A285">
        <v>283</v>
      </c>
      <c r="B285">
        <v>89</v>
      </c>
      <c r="C285">
        <v>137</v>
      </c>
      <c r="D285" t="str" cm="1">
        <f t="array" ref="D285">_xlfn.IFS(B285&gt;C285,"Win",B285=C285,"Tie",B285&lt;C285,"Loss")</f>
        <v>Loss</v>
      </c>
    </row>
    <row r="286" spans="1:4" x14ac:dyDescent="0.2">
      <c r="A286">
        <v>284</v>
      </c>
      <c r="B286">
        <v>88</v>
      </c>
      <c r="C286">
        <v>148</v>
      </c>
      <c r="D286" t="str" cm="1">
        <f t="array" ref="D286">_xlfn.IFS(B286&gt;C286,"Win",B286=C286,"Tie",B286&lt;C286,"Loss")</f>
        <v>Loss</v>
      </c>
    </row>
    <row r="287" spans="1:4" x14ac:dyDescent="0.2">
      <c r="A287">
        <v>285</v>
      </c>
      <c r="B287">
        <v>86</v>
      </c>
      <c r="C287">
        <v>133</v>
      </c>
      <c r="D287" t="str" cm="1">
        <f t="array" ref="D287">_xlfn.IFS(B287&gt;C287,"Win",B287=C287,"Tie",B287&lt;C287,"Loss")</f>
        <v>Loss</v>
      </c>
    </row>
    <row r="288" spans="1:4" x14ac:dyDescent="0.2">
      <c r="A288">
        <v>286</v>
      </c>
      <c r="B288">
        <v>90</v>
      </c>
      <c r="C288">
        <v>118</v>
      </c>
      <c r="D288" t="str" cm="1">
        <f t="array" ref="D288">_xlfn.IFS(B288&gt;C288,"Win",B288=C288,"Tie",B288&lt;C288,"Loss")</f>
        <v>Loss</v>
      </c>
    </row>
    <row r="289" spans="1:4" x14ac:dyDescent="0.2">
      <c r="A289">
        <v>287</v>
      </c>
      <c r="B289">
        <v>93</v>
      </c>
      <c r="C289">
        <v>150</v>
      </c>
      <c r="D289" t="str" cm="1">
        <f t="array" ref="D289">_xlfn.IFS(B289&gt;C289,"Win",B289=C289,"Tie",B289&lt;C289,"Loss")</f>
        <v>Loss</v>
      </c>
    </row>
    <row r="290" spans="1:4" x14ac:dyDescent="0.2">
      <c r="A290">
        <v>288</v>
      </c>
      <c r="B290">
        <v>103</v>
      </c>
      <c r="C290">
        <v>123</v>
      </c>
      <c r="D290" t="str" cm="1">
        <f t="array" ref="D290">_xlfn.IFS(B290&gt;C290,"Win",B290=C290,"Tie",B290&lt;C290,"Loss")</f>
        <v>Loss</v>
      </c>
    </row>
    <row r="291" spans="1:4" x14ac:dyDescent="0.2">
      <c r="A291">
        <v>289</v>
      </c>
      <c r="B291">
        <v>89</v>
      </c>
      <c r="C291">
        <v>130</v>
      </c>
      <c r="D291" t="str" cm="1">
        <f t="array" ref="D291">_xlfn.IFS(B291&gt;C291,"Win",B291=C291,"Tie",B291&lt;C291,"Loss")</f>
        <v>Loss</v>
      </c>
    </row>
    <row r="292" spans="1:4" x14ac:dyDescent="0.2">
      <c r="A292">
        <v>290</v>
      </c>
      <c r="B292">
        <v>110</v>
      </c>
      <c r="C292">
        <v>158</v>
      </c>
      <c r="D292" t="str" cm="1">
        <f t="array" ref="D292">_xlfn.IFS(B292&gt;C292,"Win",B292=C292,"Tie",B292&lt;C292,"Loss")</f>
        <v>Loss</v>
      </c>
    </row>
    <row r="293" spans="1:4" x14ac:dyDescent="0.2">
      <c r="A293">
        <v>291</v>
      </c>
      <c r="B293">
        <v>104</v>
      </c>
      <c r="C293">
        <v>116</v>
      </c>
      <c r="D293" t="str" cm="1">
        <f t="array" ref="D293">_xlfn.IFS(B293&gt;C293,"Win",B293=C293,"Tie",B293&lt;C293,"Loss")</f>
        <v>Loss</v>
      </c>
    </row>
    <row r="294" spans="1:4" x14ac:dyDescent="0.2">
      <c r="A294">
        <v>292</v>
      </c>
      <c r="B294">
        <v>112</v>
      </c>
      <c r="C294">
        <v>133</v>
      </c>
      <c r="D294" t="str" cm="1">
        <f t="array" ref="D294">_xlfn.IFS(B294&gt;C294,"Win",B294=C294,"Tie",B294&lt;C294,"Loss")</f>
        <v>Loss</v>
      </c>
    </row>
    <row r="295" spans="1:4" x14ac:dyDescent="0.2">
      <c r="A295">
        <v>293</v>
      </c>
      <c r="B295">
        <v>97</v>
      </c>
      <c r="C295">
        <v>118</v>
      </c>
      <c r="D295" t="str" cm="1">
        <f t="array" ref="D295">_xlfn.IFS(B295&gt;C295,"Win",B295=C295,"Tie",B295&lt;C295,"Loss")</f>
        <v>Loss</v>
      </c>
    </row>
    <row r="296" spans="1:4" x14ac:dyDescent="0.2">
      <c r="A296">
        <v>294</v>
      </c>
      <c r="B296">
        <v>85</v>
      </c>
      <c r="C296">
        <v>154</v>
      </c>
      <c r="D296" t="str" cm="1">
        <f t="array" ref="D296">_xlfn.IFS(B296&gt;C296,"Win",B296=C296,"Tie",B296&lt;C296,"Loss")</f>
        <v>Loss</v>
      </c>
    </row>
    <row r="297" spans="1:4" x14ac:dyDescent="0.2">
      <c r="A297">
        <v>295</v>
      </c>
      <c r="B297">
        <v>91</v>
      </c>
      <c r="C297">
        <v>114</v>
      </c>
      <c r="D297" t="str" cm="1">
        <f t="array" ref="D297">_xlfn.IFS(B297&gt;C297,"Win",B297=C297,"Tie",B297&lt;C297,"Loss")</f>
        <v>Loss</v>
      </c>
    </row>
    <row r="298" spans="1:4" x14ac:dyDescent="0.2">
      <c r="A298">
        <v>296</v>
      </c>
      <c r="B298">
        <v>66</v>
      </c>
      <c r="C298">
        <v>139</v>
      </c>
      <c r="D298" t="str" cm="1">
        <f t="array" ref="D298">_xlfn.IFS(B298&gt;C298,"Win",B298=C298,"Tie",B298&lt;C298,"Loss")</f>
        <v>Loss</v>
      </c>
    </row>
    <row r="299" spans="1:4" x14ac:dyDescent="0.2">
      <c r="A299">
        <v>297</v>
      </c>
      <c r="B299">
        <v>91</v>
      </c>
      <c r="C299">
        <v>123</v>
      </c>
      <c r="D299" t="str" cm="1">
        <f t="array" ref="D299">_xlfn.IFS(B299&gt;C299,"Win",B299=C299,"Tie",B299&lt;C299,"Loss")</f>
        <v>Loss</v>
      </c>
    </row>
    <row r="300" spans="1:4" x14ac:dyDescent="0.2">
      <c r="A300">
        <v>298</v>
      </c>
      <c r="B300">
        <v>85</v>
      </c>
      <c r="C300">
        <v>136</v>
      </c>
      <c r="D300" t="str" cm="1">
        <f t="array" ref="D300">_xlfn.IFS(B300&gt;C300,"Win",B300=C300,"Tie",B300&lt;C300,"Loss")</f>
        <v>Loss</v>
      </c>
    </row>
    <row r="301" spans="1:4" x14ac:dyDescent="0.2">
      <c r="A301">
        <v>299</v>
      </c>
      <c r="B301">
        <v>81</v>
      </c>
      <c r="C301">
        <v>108</v>
      </c>
      <c r="D301" t="str" cm="1">
        <f t="array" ref="D301">_xlfn.IFS(B301&gt;C301,"Win",B301=C301,"Tie",B301&lt;C301,"Loss")</f>
        <v>Loss</v>
      </c>
    </row>
    <row r="302" spans="1:4" x14ac:dyDescent="0.2">
      <c r="A302">
        <v>300</v>
      </c>
      <c r="B302">
        <v>87</v>
      </c>
      <c r="C302">
        <v>118</v>
      </c>
      <c r="D302" t="str" cm="1">
        <f t="array" ref="D302">_xlfn.IFS(B302&gt;C302,"Win",B302=C302,"Tie",B302&lt;C302,"Loss")</f>
        <v>Loss</v>
      </c>
    </row>
    <row r="303" spans="1:4" x14ac:dyDescent="0.2">
      <c r="A303">
        <v>301</v>
      </c>
      <c r="B303">
        <v>122</v>
      </c>
      <c r="C303">
        <v>138</v>
      </c>
      <c r="D303" t="str" cm="1">
        <f t="array" ref="D303">_xlfn.IFS(B303&gt;C303,"Win",B303=C303,"Tie",B303&lt;C303,"Loss")</f>
        <v>Loss</v>
      </c>
    </row>
    <row r="304" spans="1:4" x14ac:dyDescent="0.2">
      <c r="A304">
        <v>302</v>
      </c>
      <c r="B304">
        <v>81</v>
      </c>
      <c r="C304">
        <v>139</v>
      </c>
      <c r="D304" t="str" cm="1">
        <f t="array" ref="D304">_xlfn.IFS(B304&gt;C304,"Win",B304=C304,"Tie",B304&lt;C304,"Loss")</f>
        <v>Loss</v>
      </c>
    </row>
    <row r="305" spans="1:4" x14ac:dyDescent="0.2">
      <c r="A305">
        <v>303</v>
      </c>
      <c r="B305">
        <v>87</v>
      </c>
      <c r="C305">
        <v>136</v>
      </c>
      <c r="D305" t="str" cm="1">
        <f t="array" ref="D305">_xlfn.IFS(B305&gt;C305,"Win",B305=C305,"Tie",B305&lt;C305,"Loss")</f>
        <v>Loss</v>
      </c>
    </row>
    <row r="306" spans="1:4" x14ac:dyDescent="0.2">
      <c r="A306">
        <v>304</v>
      </c>
      <c r="B306">
        <v>79</v>
      </c>
      <c r="C306">
        <v>137</v>
      </c>
      <c r="D306" t="str" cm="1">
        <f t="array" ref="D306">_xlfn.IFS(B306&gt;C306,"Win",B306=C306,"Tie",B306&lt;C306,"Loss")</f>
        <v>Loss</v>
      </c>
    </row>
    <row r="307" spans="1:4" x14ac:dyDescent="0.2">
      <c r="A307">
        <v>305</v>
      </c>
      <c r="B307">
        <v>82</v>
      </c>
      <c r="C307">
        <v>122</v>
      </c>
      <c r="D307" t="str" cm="1">
        <f t="array" ref="D307">_xlfn.IFS(B307&gt;C307,"Win",B307=C307,"Tie",B307&lt;C307,"Loss")</f>
        <v>Loss</v>
      </c>
    </row>
    <row r="308" spans="1:4" x14ac:dyDescent="0.2">
      <c r="A308">
        <v>306</v>
      </c>
      <c r="B308">
        <v>87</v>
      </c>
      <c r="C308">
        <v>125</v>
      </c>
      <c r="D308" t="str" cm="1">
        <f t="array" ref="D308">_xlfn.IFS(B308&gt;C308,"Win",B308=C308,"Tie",B308&lt;C308,"Loss")</f>
        <v>Loss</v>
      </c>
    </row>
    <row r="309" spans="1:4" x14ac:dyDescent="0.2">
      <c r="A309">
        <v>307</v>
      </c>
      <c r="B309">
        <v>70</v>
      </c>
      <c r="C309">
        <v>123</v>
      </c>
      <c r="D309" t="str" cm="1">
        <f t="array" ref="D309">_xlfn.IFS(B309&gt;C309,"Win",B309=C309,"Tie",B309&lt;C309,"Loss")</f>
        <v>Loss</v>
      </c>
    </row>
    <row r="310" spans="1:4" x14ac:dyDescent="0.2">
      <c r="A310">
        <v>308</v>
      </c>
      <c r="B310">
        <v>90</v>
      </c>
      <c r="C310">
        <v>160</v>
      </c>
      <c r="D310" t="str" cm="1">
        <f t="array" ref="D310">_xlfn.IFS(B310&gt;C310,"Win",B310=C310,"Tie",B310&lt;C310,"Loss")</f>
        <v>Loss</v>
      </c>
    </row>
    <row r="311" spans="1:4" x14ac:dyDescent="0.2">
      <c r="A311">
        <v>309</v>
      </c>
      <c r="B311">
        <v>105</v>
      </c>
      <c r="C311">
        <v>119</v>
      </c>
      <c r="D311" t="str" cm="1">
        <f t="array" ref="D311">_xlfn.IFS(B311&gt;C311,"Win",B311=C311,"Tie",B311&lt;C311,"Loss")</f>
        <v>Loss</v>
      </c>
    </row>
    <row r="312" spans="1:4" x14ac:dyDescent="0.2">
      <c r="A312">
        <v>310</v>
      </c>
      <c r="B312">
        <v>91</v>
      </c>
      <c r="C312">
        <v>147</v>
      </c>
      <c r="D312" t="str" cm="1">
        <f t="array" ref="D312">_xlfn.IFS(B312&gt;C312,"Win",B312=C312,"Tie",B312&lt;C312,"Loss")</f>
        <v>Loss</v>
      </c>
    </row>
    <row r="313" spans="1:4" x14ac:dyDescent="0.2">
      <c r="A313">
        <v>311</v>
      </c>
      <c r="B313">
        <v>113</v>
      </c>
      <c r="C313">
        <v>143</v>
      </c>
      <c r="D313" t="str" cm="1">
        <f t="array" ref="D313">_xlfn.IFS(B313&gt;C313,"Win",B313=C313,"Tie",B313&lt;C313,"Loss")</f>
        <v>Loss</v>
      </c>
    </row>
    <row r="314" spans="1:4" x14ac:dyDescent="0.2">
      <c r="A314">
        <v>312</v>
      </c>
      <c r="B314">
        <v>84</v>
      </c>
      <c r="C314">
        <v>125</v>
      </c>
      <c r="D314" t="str" cm="1">
        <f t="array" ref="D314">_xlfn.IFS(B314&gt;C314,"Win",B314=C314,"Tie",B314&lt;C314,"Loss")</f>
        <v>Loss</v>
      </c>
    </row>
    <row r="315" spans="1:4" x14ac:dyDescent="0.2">
      <c r="A315">
        <v>313</v>
      </c>
      <c r="B315">
        <v>59</v>
      </c>
      <c r="C315">
        <v>133</v>
      </c>
      <c r="D315" t="str" cm="1">
        <f t="array" ref="D315">_xlfn.IFS(B315&gt;C315,"Win",B315=C315,"Tie",B315&lt;C315,"Loss")</f>
        <v>Loss</v>
      </c>
    </row>
    <row r="316" spans="1:4" x14ac:dyDescent="0.2">
      <c r="A316">
        <v>314</v>
      </c>
      <c r="B316">
        <v>103</v>
      </c>
      <c r="C316">
        <v>143</v>
      </c>
      <c r="D316" t="str" cm="1">
        <f t="array" ref="D316">_xlfn.IFS(B316&gt;C316,"Win",B316=C316,"Tie",B316&lt;C316,"Loss")</f>
        <v>Loss</v>
      </c>
    </row>
    <row r="317" spans="1:4" x14ac:dyDescent="0.2">
      <c r="A317">
        <v>315</v>
      </c>
      <c r="B317">
        <v>85</v>
      </c>
      <c r="C317">
        <v>138</v>
      </c>
      <c r="D317" t="str" cm="1">
        <f t="array" ref="D317">_xlfn.IFS(B317&gt;C317,"Win",B317=C317,"Tie",B317&lt;C317,"Loss")</f>
        <v>Loss</v>
      </c>
    </row>
    <row r="318" spans="1:4" x14ac:dyDescent="0.2">
      <c r="A318">
        <v>316</v>
      </c>
      <c r="B318">
        <v>100</v>
      </c>
      <c r="C318">
        <v>120</v>
      </c>
      <c r="D318" t="str" cm="1">
        <f t="array" ref="D318">_xlfn.IFS(B318&gt;C318,"Win",B318=C318,"Tie",B318&lt;C318,"Loss")</f>
        <v>Loss</v>
      </c>
    </row>
    <row r="319" spans="1:4" x14ac:dyDescent="0.2">
      <c r="A319">
        <v>317</v>
      </c>
      <c r="B319">
        <v>105</v>
      </c>
      <c r="C319">
        <v>126</v>
      </c>
      <c r="D319" t="str" cm="1">
        <f t="array" ref="D319">_xlfn.IFS(B319&gt;C319,"Win",B319=C319,"Tie",B319&lt;C319,"Loss")</f>
        <v>Loss</v>
      </c>
    </row>
    <row r="320" spans="1:4" x14ac:dyDescent="0.2">
      <c r="A320">
        <v>318</v>
      </c>
      <c r="B320">
        <v>116</v>
      </c>
      <c r="C320">
        <v>135</v>
      </c>
      <c r="D320" t="str" cm="1">
        <f t="array" ref="D320">_xlfn.IFS(B320&gt;C320,"Win",B320=C320,"Tie",B320&lt;C320,"Loss")</f>
        <v>Loss</v>
      </c>
    </row>
    <row r="321" spans="1:4" x14ac:dyDescent="0.2">
      <c r="A321">
        <v>319</v>
      </c>
      <c r="B321">
        <v>72</v>
      </c>
      <c r="C321">
        <v>122</v>
      </c>
      <c r="D321" t="str" cm="1">
        <f t="array" ref="D321">_xlfn.IFS(B321&gt;C321,"Win",B321=C321,"Tie",B321&lt;C321,"Loss")</f>
        <v>Loss</v>
      </c>
    </row>
    <row r="322" spans="1:4" x14ac:dyDescent="0.2">
      <c r="A322">
        <v>320</v>
      </c>
      <c r="B322">
        <v>99</v>
      </c>
      <c r="C322">
        <v>130</v>
      </c>
      <c r="D322" t="str" cm="1">
        <f t="array" ref="D322">_xlfn.IFS(B322&gt;C322,"Win",B322=C322,"Tie",B322&lt;C322,"Loss")</f>
        <v>Loss</v>
      </c>
    </row>
    <row r="323" spans="1:4" x14ac:dyDescent="0.2">
      <c r="A323">
        <v>321</v>
      </c>
      <c r="B323">
        <v>98</v>
      </c>
      <c r="C323">
        <v>127</v>
      </c>
      <c r="D323" t="str" cm="1">
        <f t="array" ref="D323">_xlfn.IFS(B323&gt;C323,"Win",B323=C323,"Tie",B323&lt;C323,"Loss")</f>
        <v>Loss</v>
      </c>
    </row>
    <row r="324" spans="1:4" x14ac:dyDescent="0.2">
      <c r="A324">
        <v>322</v>
      </c>
      <c r="B324">
        <v>107</v>
      </c>
      <c r="C324">
        <v>126</v>
      </c>
      <c r="D324" t="str" cm="1">
        <f t="array" ref="D324">_xlfn.IFS(B324&gt;C324,"Win",B324=C324,"Tie",B324&lt;C324,"Loss")</f>
        <v>Loss</v>
      </c>
    </row>
    <row r="325" spans="1:4" x14ac:dyDescent="0.2">
      <c r="A325">
        <v>323</v>
      </c>
      <c r="B325">
        <v>107</v>
      </c>
      <c r="C325">
        <v>113</v>
      </c>
      <c r="D325" t="str" cm="1">
        <f t="array" ref="D325">_xlfn.IFS(B325&gt;C325,"Win",B325=C325,"Tie",B325&lt;C325,"Loss")</f>
        <v>Loss</v>
      </c>
    </row>
    <row r="326" spans="1:4" x14ac:dyDescent="0.2">
      <c r="A326">
        <v>324</v>
      </c>
      <c r="B326">
        <v>94</v>
      </c>
      <c r="C326">
        <v>124</v>
      </c>
      <c r="D326" t="str" cm="1">
        <f t="array" ref="D326">_xlfn.IFS(B326&gt;C326,"Win",B326=C326,"Tie",B326&lt;C326,"Loss")</f>
        <v>Loss</v>
      </c>
    </row>
    <row r="327" spans="1:4" x14ac:dyDescent="0.2">
      <c r="A327">
        <v>325</v>
      </c>
      <c r="B327">
        <v>105</v>
      </c>
      <c r="C327">
        <v>148</v>
      </c>
      <c r="D327" t="str" cm="1">
        <f t="array" ref="D327">_xlfn.IFS(B327&gt;C327,"Win",B327=C327,"Tie",B327&lt;C327,"Loss")</f>
        <v>Loss</v>
      </c>
    </row>
    <row r="328" spans="1:4" x14ac:dyDescent="0.2">
      <c r="A328">
        <v>326</v>
      </c>
      <c r="B328">
        <v>81</v>
      </c>
      <c r="C328">
        <v>151</v>
      </c>
      <c r="D328" t="str" cm="1">
        <f t="array" ref="D328">_xlfn.IFS(B328&gt;C328,"Win",B328=C328,"Tie",B328&lt;C328,"Loss")</f>
        <v>Loss</v>
      </c>
    </row>
    <row r="329" spans="1:4" x14ac:dyDescent="0.2">
      <c r="A329">
        <v>327</v>
      </c>
      <c r="B329">
        <v>98</v>
      </c>
      <c r="C329">
        <v>105</v>
      </c>
      <c r="D329" t="str" cm="1">
        <f t="array" ref="D329">_xlfn.IFS(B329&gt;C329,"Win",B329=C329,"Tie",B329&lt;C329,"Loss")</f>
        <v>Loss</v>
      </c>
    </row>
    <row r="330" spans="1:4" x14ac:dyDescent="0.2">
      <c r="A330">
        <v>328</v>
      </c>
      <c r="B330">
        <v>82</v>
      </c>
      <c r="C330">
        <v>102</v>
      </c>
      <c r="D330" t="str" cm="1">
        <f t="array" ref="D330">_xlfn.IFS(B330&gt;C330,"Win",B330=C330,"Tie",B330&lt;C330,"Loss")</f>
        <v>Loss</v>
      </c>
    </row>
    <row r="331" spans="1:4" x14ac:dyDescent="0.2">
      <c r="A331">
        <v>329</v>
      </c>
      <c r="B331">
        <v>90</v>
      </c>
      <c r="C331">
        <v>127</v>
      </c>
      <c r="D331" t="str" cm="1">
        <f t="array" ref="D331">_xlfn.IFS(B331&gt;C331,"Win",B331=C331,"Tie",B331&lt;C331,"Loss")</f>
        <v>Loss</v>
      </c>
    </row>
    <row r="332" spans="1:4" x14ac:dyDescent="0.2">
      <c r="A332">
        <v>330</v>
      </c>
      <c r="B332">
        <v>96</v>
      </c>
      <c r="C332">
        <v>132</v>
      </c>
      <c r="D332" t="str" cm="1">
        <f t="array" ref="D332">_xlfn.IFS(B332&gt;C332,"Win",B332=C332,"Tie",B332&lt;C332,"Loss")</f>
        <v>Loss</v>
      </c>
    </row>
    <row r="333" spans="1:4" x14ac:dyDescent="0.2">
      <c r="A333">
        <v>331</v>
      </c>
      <c r="B333">
        <v>127</v>
      </c>
      <c r="C333">
        <v>150</v>
      </c>
      <c r="D333" t="str" cm="1">
        <f t="array" ref="D333">_xlfn.IFS(B333&gt;C333,"Win",B333=C333,"Tie",B333&lt;C333,"Loss")</f>
        <v>Loss</v>
      </c>
    </row>
    <row r="334" spans="1:4" x14ac:dyDescent="0.2">
      <c r="A334">
        <v>332</v>
      </c>
      <c r="B334">
        <v>89</v>
      </c>
      <c r="C334">
        <v>137</v>
      </c>
      <c r="D334" t="str" cm="1">
        <f t="array" ref="D334">_xlfn.IFS(B334&gt;C334,"Win",B334=C334,"Tie",B334&lt;C334,"Loss")</f>
        <v>Loss</v>
      </c>
    </row>
    <row r="335" spans="1:4" x14ac:dyDescent="0.2">
      <c r="A335">
        <v>333</v>
      </c>
      <c r="B335">
        <v>93</v>
      </c>
      <c r="C335">
        <v>141</v>
      </c>
      <c r="D335" t="str" cm="1">
        <f t="array" ref="D335">_xlfn.IFS(B335&gt;C335,"Win",B335=C335,"Tie",B335&lt;C335,"Loss")</f>
        <v>Loss</v>
      </c>
    </row>
    <row r="336" spans="1:4" x14ac:dyDescent="0.2">
      <c r="A336">
        <v>334</v>
      </c>
      <c r="B336">
        <v>129</v>
      </c>
      <c r="C336">
        <v>117</v>
      </c>
      <c r="D336" t="str" cm="1">
        <f t="array" ref="D336">_xlfn.IFS(B336&gt;C336,"Win",B336=C336,"Tie",B336&lt;C336,"Loss")</f>
        <v>Win</v>
      </c>
    </row>
    <row r="337" spans="1:4" x14ac:dyDescent="0.2">
      <c r="A337">
        <v>335</v>
      </c>
      <c r="B337">
        <v>96</v>
      </c>
      <c r="C337">
        <v>129</v>
      </c>
      <c r="D337" t="str" cm="1">
        <f t="array" ref="D337">_xlfn.IFS(B337&gt;C337,"Win",B337=C337,"Tie",B337&lt;C337,"Loss")</f>
        <v>Loss</v>
      </c>
    </row>
    <row r="338" spans="1:4" x14ac:dyDescent="0.2">
      <c r="A338">
        <v>336</v>
      </c>
      <c r="B338">
        <v>85</v>
      </c>
      <c r="C338">
        <v>123</v>
      </c>
      <c r="D338" t="str" cm="1">
        <f t="array" ref="D338">_xlfn.IFS(B338&gt;C338,"Win",B338=C338,"Tie",B338&lt;C338,"Loss")</f>
        <v>Loss</v>
      </c>
    </row>
    <row r="339" spans="1:4" x14ac:dyDescent="0.2">
      <c r="A339">
        <v>337</v>
      </c>
      <c r="B339">
        <v>110</v>
      </c>
      <c r="C339">
        <v>120</v>
      </c>
      <c r="D339" t="str" cm="1">
        <f t="array" ref="D339">_xlfn.IFS(B339&gt;C339,"Win",B339=C339,"Tie",B339&lt;C339,"Loss")</f>
        <v>Loss</v>
      </c>
    </row>
    <row r="340" spans="1:4" x14ac:dyDescent="0.2">
      <c r="A340">
        <v>338</v>
      </c>
      <c r="B340">
        <v>97</v>
      </c>
      <c r="C340">
        <v>138</v>
      </c>
      <c r="D340" t="str" cm="1">
        <f t="array" ref="D340">_xlfn.IFS(B340&gt;C340,"Win",B340=C340,"Tie",B340&lt;C340,"Loss")</f>
        <v>Loss</v>
      </c>
    </row>
    <row r="341" spans="1:4" x14ac:dyDescent="0.2">
      <c r="A341">
        <v>339</v>
      </c>
      <c r="B341">
        <v>82</v>
      </c>
      <c r="C341">
        <v>137</v>
      </c>
      <c r="D341" t="str" cm="1">
        <f t="array" ref="D341">_xlfn.IFS(B341&gt;C341,"Win",B341=C341,"Tie",B341&lt;C341,"Loss")</f>
        <v>Loss</v>
      </c>
    </row>
    <row r="342" spans="1:4" x14ac:dyDescent="0.2">
      <c r="A342">
        <v>340</v>
      </c>
      <c r="B342">
        <v>98</v>
      </c>
      <c r="C342">
        <v>123</v>
      </c>
      <c r="D342" t="str" cm="1">
        <f t="array" ref="D342">_xlfn.IFS(B342&gt;C342,"Win",B342=C342,"Tie",B342&lt;C342,"Loss")</f>
        <v>Loss</v>
      </c>
    </row>
    <row r="343" spans="1:4" x14ac:dyDescent="0.2">
      <c r="A343">
        <v>341</v>
      </c>
      <c r="B343">
        <v>113</v>
      </c>
      <c r="C343">
        <v>134</v>
      </c>
      <c r="D343" t="str" cm="1">
        <f t="array" ref="D343">_xlfn.IFS(B343&gt;C343,"Win",B343=C343,"Tie",B343&lt;C343,"Loss")</f>
        <v>Loss</v>
      </c>
    </row>
    <row r="344" spans="1:4" x14ac:dyDescent="0.2">
      <c r="A344">
        <v>342</v>
      </c>
      <c r="B344">
        <v>96</v>
      </c>
      <c r="C344">
        <v>117</v>
      </c>
      <c r="D344" t="str" cm="1">
        <f t="array" ref="D344">_xlfn.IFS(B344&gt;C344,"Win",B344=C344,"Tie",B344&lt;C344,"Loss")</f>
        <v>Loss</v>
      </c>
    </row>
    <row r="345" spans="1:4" x14ac:dyDescent="0.2">
      <c r="A345">
        <v>343</v>
      </c>
      <c r="B345">
        <v>110</v>
      </c>
      <c r="C345">
        <v>119</v>
      </c>
      <c r="D345" t="str" cm="1">
        <f t="array" ref="D345">_xlfn.IFS(B345&gt;C345,"Win",B345=C345,"Tie",B345&lt;C345,"Loss")</f>
        <v>Loss</v>
      </c>
    </row>
    <row r="346" spans="1:4" x14ac:dyDescent="0.2">
      <c r="A346">
        <v>344</v>
      </c>
      <c r="B346">
        <v>105</v>
      </c>
      <c r="C346">
        <v>125</v>
      </c>
      <c r="D346" t="str" cm="1">
        <f t="array" ref="D346">_xlfn.IFS(B346&gt;C346,"Win",B346=C346,"Tie",B346&lt;C346,"Loss")</f>
        <v>Loss</v>
      </c>
    </row>
    <row r="347" spans="1:4" x14ac:dyDescent="0.2">
      <c r="A347">
        <v>345</v>
      </c>
      <c r="B347">
        <v>103</v>
      </c>
      <c r="C347">
        <v>118</v>
      </c>
      <c r="D347" t="str" cm="1">
        <f t="array" ref="D347">_xlfn.IFS(B347&gt;C347,"Win",B347=C347,"Tie",B347&lt;C347,"Loss")</f>
        <v>Loss</v>
      </c>
    </row>
    <row r="348" spans="1:4" x14ac:dyDescent="0.2">
      <c r="A348">
        <v>346</v>
      </c>
      <c r="B348">
        <v>101</v>
      </c>
      <c r="C348">
        <v>152</v>
      </c>
      <c r="D348" t="str" cm="1">
        <f t="array" ref="D348">_xlfn.IFS(B348&gt;C348,"Win",B348=C348,"Tie",B348&lt;C348,"Loss")</f>
        <v>Loss</v>
      </c>
    </row>
    <row r="349" spans="1:4" x14ac:dyDescent="0.2">
      <c r="A349">
        <v>347</v>
      </c>
      <c r="B349">
        <v>105</v>
      </c>
      <c r="C349">
        <v>146</v>
      </c>
      <c r="D349" t="str" cm="1">
        <f t="array" ref="D349">_xlfn.IFS(B349&gt;C349,"Win",B349=C349,"Tie",B349&lt;C349,"Loss")</f>
        <v>Loss</v>
      </c>
    </row>
    <row r="350" spans="1:4" x14ac:dyDescent="0.2">
      <c r="A350">
        <v>348</v>
      </c>
      <c r="B350">
        <v>129</v>
      </c>
      <c r="C350">
        <v>119</v>
      </c>
      <c r="D350" t="str" cm="1">
        <f t="array" ref="D350">_xlfn.IFS(B350&gt;C350,"Win",B350=C350,"Tie",B350&lt;C350,"Loss")</f>
        <v>Win</v>
      </c>
    </row>
    <row r="351" spans="1:4" x14ac:dyDescent="0.2">
      <c r="A351">
        <v>349</v>
      </c>
      <c r="B351">
        <v>95</v>
      </c>
      <c r="C351">
        <v>131</v>
      </c>
      <c r="D351" t="str" cm="1">
        <f t="array" ref="D351">_xlfn.IFS(B351&gt;C351,"Win",B351=C351,"Tie",B351&lt;C351,"Loss")</f>
        <v>Loss</v>
      </c>
    </row>
    <row r="352" spans="1:4" x14ac:dyDescent="0.2">
      <c r="A352">
        <v>350</v>
      </c>
      <c r="B352">
        <v>113</v>
      </c>
      <c r="C352">
        <v>117</v>
      </c>
      <c r="D352" t="str" cm="1">
        <f t="array" ref="D352">_xlfn.IFS(B352&gt;C352,"Win",B352=C352,"Tie",B352&lt;C352,"Loss")</f>
        <v>Loss</v>
      </c>
    </row>
    <row r="353" spans="1:4" x14ac:dyDescent="0.2">
      <c r="A353">
        <v>351</v>
      </c>
      <c r="B353">
        <v>99</v>
      </c>
      <c r="C353">
        <v>150</v>
      </c>
      <c r="D353" t="str" cm="1">
        <f t="array" ref="D353">_xlfn.IFS(B353&gt;C353,"Win",B353=C353,"Tie",B353&lt;C353,"Loss")</f>
        <v>Loss</v>
      </c>
    </row>
    <row r="354" spans="1:4" x14ac:dyDescent="0.2">
      <c r="A354">
        <v>352</v>
      </c>
      <c r="B354">
        <v>93</v>
      </c>
      <c r="C354">
        <v>116</v>
      </c>
      <c r="D354" t="str" cm="1">
        <f t="array" ref="D354">_xlfn.IFS(B354&gt;C354,"Win",B354=C354,"Tie",B354&lt;C354,"Loss")</f>
        <v>Loss</v>
      </c>
    </row>
    <row r="355" spans="1:4" x14ac:dyDescent="0.2">
      <c r="A355">
        <v>353</v>
      </c>
      <c r="B355">
        <v>88</v>
      </c>
      <c r="C355">
        <v>137</v>
      </c>
      <c r="D355" t="str" cm="1">
        <f t="array" ref="D355">_xlfn.IFS(B355&gt;C355,"Win",B355=C355,"Tie",B355&lt;C355,"Loss")</f>
        <v>Loss</v>
      </c>
    </row>
    <row r="356" spans="1:4" x14ac:dyDescent="0.2">
      <c r="A356">
        <v>354</v>
      </c>
      <c r="B356">
        <v>102</v>
      </c>
      <c r="C356">
        <v>151</v>
      </c>
      <c r="D356" t="str" cm="1">
        <f t="array" ref="D356">_xlfn.IFS(B356&gt;C356,"Win",B356=C356,"Tie",B356&lt;C356,"Loss")</f>
        <v>Loss</v>
      </c>
    </row>
    <row r="357" spans="1:4" x14ac:dyDescent="0.2">
      <c r="A357">
        <v>355</v>
      </c>
      <c r="B357">
        <v>89</v>
      </c>
      <c r="C357">
        <v>113</v>
      </c>
      <c r="D357" t="str" cm="1">
        <f t="array" ref="D357">_xlfn.IFS(B357&gt;C357,"Win",B357=C357,"Tie",B357&lt;C357,"Loss")</f>
        <v>Loss</v>
      </c>
    </row>
    <row r="358" spans="1:4" x14ac:dyDescent="0.2">
      <c r="A358">
        <v>356</v>
      </c>
      <c r="B358">
        <v>79</v>
      </c>
      <c r="C358">
        <v>128</v>
      </c>
      <c r="D358" t="str" cm="1">
        <f t="array" ref="D358">_xlfn.IFS(B358&gt;C358,"Win",B358=C358,"Tie",B358&lt;C358,"Loss")</f>
        <v>Loss</v>
      </c>
    </row>
    <row r="359" spans="1:4" x14ac:dyDescent="0.2">
      <c r="A359">
        <v>357</v>
      </c>
      <c r="B359">
        <v>88</v>
      </c>
      <c r="C359">
        <v>126</v>
      </c>
      <c r="D359" t="str" cm="1">
        <f t="array" ref="D359">_xlfn.IFS(B359&gt;C359,"Win",B359=C359,"Tie",B359&lt;C359,"Loss")</f>
        <v>Loss</v>
      </c>
    </row>
    <row r="360" spans="1:4" x14ac:dyDescent="0.2">
      <c r="A360">
        <v>358</v>
      </c>
      <c r="B360">
        <v>109</v>
      </c>
      <c r="C360">
        <v>134</v>
      </c>
      <c r="D360" t="str" cm="1">
        <f t="array" ref="D360">_xlfn.IFS(B360&gt;C360,"Win",B360=C360,"Tie",B360&lt;C360,"Loss")</f>
        <v>Loss</v>
      </c>
    </row>
    <row r="361" spans="1:4" x14ac:dyDescent="0.2">
      <c r="A361">
        <v>359</v>
      </c>
      <c r="B361">
        <v>102</v>
      </c>
      <c r="C361">
        <v>137</v>
      </c>
      <c r="D361" t="str" cm="1">
        <f t="array" ref="D361">_xlfn.IFS(B361&gt;C361,"Win",B361=C361,"Tie",B361&lt;C361,"Loss")</f>
        <v>Loss</v>
      </c>
    </row>
    <row r="362" spans="1:4" x14ac:dyDescent="0.2">
      <c r="A362">
        <v>360</v>
      </c>
      <c r="B362">
        <v>118</v>
      </c>
      <c r="C362">
        <v>119</v>
      </c>
      <c r="D362" t="str" cm="1">
        <f t="array" ref="D362">_xlfn.IFS(B362&gt;C362,"Win",B362=C362,"Tie",B362&lt;C362,"Loss")</f>
        <v>Loss</v>
      </c>
    </row>
    <row r="363" spans="1:4" x14ac:dyDescent="0.2">
      <c r="A363">
        <v>361</v>
      </c>
      <c r="B363">
        <v>118</v>
      </c>
      <c r="C363">
        <v>141</v>
      </c>
      <c r="D363" t="str" cm="1">
        <f t="array" ref="D363">_xlfn.IFS(B363&gt;C363,"Win",B363=C363,"Tie",B363&lt;C363,"Loss")</f>
        <v>Loss</v>
      </c>
    </row>
    <row r="364" spans="1:4" x14ac:dyDescent="0.2">
      <c r="A364">
        <v>362</v>
      </c>
      <c r="B364">
        <v>101</v>
      </c>
      <c r="C364">
        <v>139</v>
      </c>
      <c r="D364" t="str" cm="1">
        <f t="array" ref="D364">_xlfn.IFS(B364&gt;C364,"Win",B364=C364,"Tie",B364&lt;C364,"Loss")</f>
        <v>Loss</v>
      </c>
    </row>
    <row r="365" spans="1:4" x14ac:dyDescent="0.2">
      <c r="A365">
        <v>363</v>
      </c>
      <c r="B365">
        <v>85</v>
      </c>
      <c r="C365">
        <v>123</v>
      </c>
      <c r="D365" t="str" cm="1">
        <f t="array" ref="D365">_xlfn.IFS(B365&gt;C365,"Win",B365=C365,"Tie",B365&lt;C365,"Loss")</f>
        <v>Loss</v>
      </c>
    </row>
    <row r="366" spans="1:4" x14ac:dyDescent="0.2">
      <c r="A366">
        <v>364</v>
      </c>
      <c r="B366">
        <v>108</v>
      </c>
      <c r="C366">
        <v>146</v>
      </c>
      <c r="D366" t="str" cm="1">
        <f t="array" ref="D366">_xlfn.IFS(B366&gt;C366,"Win",B366=C366,"Tie",B366&lt;C366,"Loss")</f>
        <v>Loss</v>
      </c>
    </row>
    <row r="367" spans="1:4" x14ac:dyDescent="0.2">
      <c r="A367">
        <v>365</v>
      </c>
      <c r="B367">
        <v>87</v>
      </c>
      <c r="C367">
        <v>123</v>
      </c>
      <c r="D367" t="str" cm="1">
        <f t="array" ref="D367">_xlfn.IFS(B367&gt;C367,"Win",B367=C367,"Tie",B367&lt;C367,"Loss")</f>
        <v>Loss</v>
      </c>
    </row>
    <row r="368" spans="1:4" x14ac:dyDescent="0.2">
      <c r="A368">
        <v>366</v>
      </c>
      <c r="B368">
        <v>94</v>
      </c>
      <c r="C368">
        <v>121</v>
      </c>
      <c r="D368" t="str" cm="1">
        <f t="array" ref="D368">_xlfn.IFS(B368&gt;C368,"Win",B368=C368,"Tie",B368&lt;C368,"Loss")</f>
        <v>Loss</v>
      </c>
    </row>
    <row r="369" spans="1:4" x14ac:dyDescent="0.2">
      <c r="A369">
        <v>367</v>
      </c>
      <c r="B369">
        <v>93</v>
      </c>
      <c r="C369">
        <v>97</v>
      </c>
      <c r="D369" t="str" cm="1">
        <f t="array" ref="D369">_xlfn.IFS(B369&gt;C369,"Win",B369=C369,"Tie",B369&lt;C369,"Loss")</f>
        <v>Loss</v>
      </c>
    </row>
    <row r="370" spans="1:4" x14ac:dyDescent="0.2">
      <c r="A370">
        <v>368</v>
      </c>
      <c r="B370">
        <v>97</v>
      </c>
      <c r="C370">
        <v>115</v>
      </c>
      <c r="D370" t="str" cm="1">
        <f t="array" ref="D370">_xlfn.IFS(B370&gt;C370,"Win",B370=C370,"Tie",B370&lt;C370,"Loss")</f>
        <v>Loss</v>
      </c>
    </row>
    <row r="371" spans="1:4" x14ac:dyDescent="0.2">
      <c r="A371">
        <v>369</v>
      </c>
      <c r="B371">
        <v>101</v>
      </c>
      <c r="C371">
        <v>103</v>
      </c>
      <c r="D371" t="str" cm="1">
        <f t="array" ref="D371">_xlfn.IFS(B371&gt;C371,"Win",B371=C371,"Tie",B371&lt;C371,"Loss")</f>
        <v>Loss</v>
      </c>
    </row>
    <row r="372" spans="1:4" x14ac:dyDescent="0.2">
      <c r="A372">
        <v>370</v>
      </c>
      <c r="B372">
        <v>83</v>
      </c>
      <c r="C372">
        <v>108</v>
      </c>
      <c r="D372" t="str" cm="1">
        <f t="array" ref="D372">_xlfn.IFS(B372&gt;C372,"Win",B372=C372,"Tie",B372&lt;C372,"Loss")</f>
        <v>Loss</v>
      </c>
    </row>
    <row r="373" spans="1:4" x14ac:dyDescent="0.2">
      <c r="A373">
        <v>371</v>
      </c>
      <c r="B373">
        <v>113</v>
      </c>
      <c r="C373">
        <v>142</v>
      </c>
      <c r="D373" t="str" cm="1">
        <f t="array" ref="D373">_xlfn.IFS(B373&gt;C373,"Win",B373=C373,"Tie",B373&lt;C373,"Loss")</f>
        <v>Loss</v>
      </c>
    </row>
    <row r="374" spans="1:4" x14ac:dyDescent="0.2">
      <c r="A374">
        <v>372</v>
      </c>
      <c r="B374">
        <v>108</v>
      </c>
      <c r="C374">
        <v>159</v>
      </c>
      <c r="D374" t="str" cm="1">
        <f t="array" ref="D374">_xlfn.IFS(B374&gt;C374,"Win",B374=C374,"Tie",B374&lt;C374,"Loss")</f>
        <v>Loss</v>
      </c>
    </row>
    <row r="375" spans="1:4" x14ac:dyDescent="0.2">
      <c r="A375">
        <v>373</v>
      </c>
      <c r="B375">
        <v>93</v>
      </c>
      <c r="C375">
        <v>122</v>
      </c>
      <c r="D375" t="str" cm="1">
        <f t="array" ref="D375">_xlfn.IFS(B375&gt;C375,"Win",B375=C375,"Tie",B375&lt;C375,"Loss")</f>
        <v>Loss</v>
      </c>
    </row>
    <row r="376" spans="1:4" x14ac:dyDescent="0.2">
      <c r="A376">
        <v>374</v>
      </c>
      <c r="B376">
        <v>102</v>
      </c>
      <c r="C376">
        <v>107</v>
      </c>
      <c r="D376" t="str" cm="1">
        <f t="array" ref="D376">_xlfn.IFS(B376&gt;C376,"Win",B376=C376,"Tie",B376&lt;C376,"Loss")</f>
        <v>Loss</v>
      </c>
    </row>
    <row r="377" spans="1:4" x14ac:dyDescent="0.2">
      <c r="A377">
        <v>375</v>
      </c>
      <c r="B377">
        <v>108</v>
      </c>
      <c r="C377">
        <v>113</v>
      </c>
      <c r="D377" t="str" cm="1">
        <f t="array" ref="D377">_xlfn.IFS(B377&gt;C377,"Win",B377=C377,"Tie",B377&lt;C377,"Loss")</f>
        <v>Loss</v>
      </c>
    </row>
    <row r="378" spans="1:4" x14ac:dyDescent="0.2">
      <c r="A378">
        <v>376</v>
      </c>
      <c r="B378">
        <v>103</v>
      </c>
      <c r="C378">
        <v>138</v>
      </c>
      <c r="D378" t="str" cm="1">
        <f t="array" ref="D378">_xlfn.IFS(B378&gt;C378,"Win",B378=C378,"Tie",B378&lt;C378,"Loss")</f>
        <v>Loss</v>
      </c>
    </row>
    <row r="379" spans="1:4" x14ac:dyDescent="0.2">
      <c r="A379">
        <v>377</v>
      </c>
      <c r="B379">
        <v>92</v>
      </c>
      <c r="C379">
        <v>108</v>
      </c>
      <c r="D379" t="str" cm="1">
        <f t="array" ref="D379">_xlfn.IFS(B379&gt;C379,"Win",B379=C379,"Tie",B379&lt;C379,"Loss")</f>
        <v>Loss</v>
      </c>
    </row>
    <row r="380" spans="1:4" x14ac:dyDescent="0.2">
      <c r="A380">
        <v>378</v>
      </c>
      <c r="B380">
        <v>115</v>
      </c>
      <c r="C380">
        <v>137</v>
      </c>
      <c r="D380" t="str" cm="1">
        <f t="array" ref="D380">_xlfn.IFS(B380&gt;C380,"Win",B380=C380,"Tie",B380&lt;C380,"Loss")</f>
        <v>Loss</v>
      </c>
    </row>
    <row r="381" spans="1:4" x14ac:dyDescent="0.2">
      <c r="A381">
        <v>379</v>
      </c>
      <c r="B381">
        <v>88</v>
      </c>
      <c r="C381">
        <v>117</v>
      </c>
      <c r="D381" t="str" cm="1">
        <f t="array" ref="D381">_xlfn.IFS(B381&gt;C381,"Win",B381=C381,"Tie",B381&lt;C381,"Loss")</f>
        <v>Loss</v>
      </c>
    </row>
    <row r="382" spans="1:4" x14ac:dyDescent="0.2">
      <c r="A382">
        <v>380</v>
      </c>
      <c r="B382">
        <v>91</v>
      </c>
      <c r="C382">
        <v>115</v>
      </c>
      <c r="D382" t="str" cm="1">
        <f t="array" ref="D382">_xlfn.IFS(B382&gt;C382,"Win",B382=C382,"Tie",B382&lt;C382,"Loss")</f>
        <v>Loss</v>
      </c>
    </row>
    <row r="383" spans="1:4" x14ac:dyDescent="0.2">
      <c r="A383">
        <v>381</v>
      </c>
      <c r="B383">
        <v>117</v>
      </c>
      <c r="C383">
        <v>109</v>
      </c>
      <c r="D383" t="str" cm="1">
        <f t="array" ref="D383">_xlfn.IFS(B383&gt;C383,"Win",B383=C383,"Tie",B383&lt;C383,"Loss")</f>
        <v>Win</v>
      </c>
    </row>
    <row r="384" spans="1:4" x14ac:dyDescent="0.2">
      <c r="A384">
        <v>382</v>
      </c>
      <c r="B384">
        <v>93</v>
      </c>
      <c r="C384">
        <v>109</v>
      </c>
      <c r="D384" t="str" cm="1">
        <f t="array" ref="D384">_xlfn.IFS(B384&gt;C384,"Win",B384=C384,"Tie",B384&lt;C384,"Loss")</f>
        <v>Loss</v>
      </c>
    </row>
    <row r="385" spans="1:4" x14ac:dyDescent="0.2">
      <c r="A385">
        <v>383</v>
      </c>
      <c r="B385">
        <v>97</v>
      </c>
      <c r="C385">
        <v>101</v>
      </c>
      <c r="D385" t="str" cm="1">
        <f t="array" ref="D385">_xlfn.IFS(B385&gt;C385,"Win",B385=C385,"Tie",B385&lt;C385,"Loss")</f>
        <v>Loss</v>
      </c>
    </row>
    <row r="386" spans="1:4" x14ac:dyDescent="0.2">
      <c r="A386">
        <v>384</v>
      </c>
      <c r="B386">
        <v>77</v>
      </c>
      <c r="C386">
        <v>139</v>
      </c>
      <c r="D386" t="str" cm="1">
        <f t="array" ref="D386">_xlfn.IFS(B386&gt;C386,"Win",B386=C386,"Tie",B386&lt;C386,"Loss")</f>
        <v>Loss</v>
      </c>
    </row>
    <row r="387" spans="1:4" x14ac:dyDescent="0.2">
      <c r="A387">
        <v>385</v>
      </c>
      <c r="B387">
        <v>80</v>
      </c>
      <c r="C387">
        <v>98</v>
      </c>
      <c r="D387" t="str" cm="1">
        <f t="array" ref="D387">_xlfn.IFS(B387&gt;C387,"Win",B387=C387,"Tie",B387&lt;C387,"Loss")</f>
        <v>Loss</v>
      </c>
    </row>
    <row r="388" spans="1:4" x14ac:dyDescent="0.2">
      <c r="A388">
        <v>386</v>
      </c>
      <c r="B388">
        <v>113</v>
      </c>
      <c r="C388">
        <v>152</v>
      </c>
      <c r="D388" t="str" cm="1">
        <f t="array" ref="D388">_xlfn.IFS(B388&gt;C388,"Win",B388=C388,"Tie",B388&lt;C388,"Loss")</f>
        <v>Loss</v>
      </c>
    </row>
    <row r="389" spans="1:4" x14ac:dyDescent="0.2">
      <c r="A389">
        <v>387</v>
      </c>
      <c r="B389">
        <v>127</v>
      </c>
      <c r="C389">
        <v>94</v>
      </c>
      <c r="D389" t="str" cm="1">
        <f t="array" ref="D389">_xlfn.IFS(B389&gt;C389,"Win",B389=C389,"Tie",B389&lt;C389,"Loss")</f>
        <v>Win</v>
      </c>
    </row>
    <row r="390" spans="1:4" x14ac:dyDescent="0.2">
      <c r="A390">
        <v>388</v>
      </c>
      <c r="B390">
        <v>85</v>
      </c>
      <c r="C390">
        <v>141</v>
      </c>
      <c r="D390" t="str" cm="1">
        <f t="array" ref="D390">_xlfn.IFS(B390&gt;C390,"Win",B390=C390,"Tie",B390&lt;C390,"Loss")</f>
        <v>Loss</v>
      </c>
    </row>
    <row r="391" spans="1:4" x14ac:dyDescent="0.2">
      <c r="A391">
        <v>389</v>
      </c>
      <c r="B391">
        <v>89</v>
      </c>
      <c r="C391">
        <v>134</v>
      </c>
      <c r="D391" t="str" cm="1">
        <f t="array" ref="D391">_xlfn.IFS(B391&gt;C391,"Win",B391=C391,"Tie",B391&lt;C391,"Loss")</f>
        <v>Loss</v>
      </c>
    </row>
    <row r="392" spans="1:4" x14ac:dyDescent="0.2">
      <c r="A392">
        <v>390</v>
      </c>
      <c r="B392">
        <v>103</v>
      </c>
      <c r="C392">
        <v>152</v>
      </c>
      <c r="D392" t="str" cm="1">
        <f t="array" ref="D392">_xlfn.IFS(B392&gt;C392,"Win",B392=C392,"Tie",B392&lt;C392,"Loss")</f>
        <v>Loss</v>
      </c>
    </row>
    <row r="393" spans="1:4" x14ac:dyDescent="0.2">
      <c r="A393">
        <v>391</v>
      </c>
      <c r="B393">
        <v>90</v>
      </c>
      <c r="C393">
        <v>132</v>
      </c>
      <c r="D393" t="str" cm="1">
        <f t="array" ref="D393">_xlfn.IFS(B393&gt;C393,"Win",B393=C393,"Tie",B393&lt;C393,"Loss")</f>
        <v>Loss</v>
      </c>
    </row>
    <row r="394" spans="1:4" x14ac:dyDescent="0.2">
      <c r="A394">
        <v>392</v>
      </c>
      <c r="B394">
        <v>76</v>
      </c>
      <c r="C394">
        <v>114</v>
      </c>
      <c r="D394" t="str" cm="1">
        <f t="array" ref="D394">_xlfn.IFS(B394&gt;C394,"Win",B394=C394,"Tie",B394&lt;C394,"Loss")</f>
        <v>Loss</v>
      </c>
    </row>
    <row r="395" spans="1:4" x14ac:dyDescent="0.2">
      <c r="A395">
        <v>393</v>
      </c>
      <c r="B395">
        <v>88</v>
      </c>
      <c r="C395">
        <v>119</v>
      </c>
      <c r="D395" t="str" cm="1">
        <f t="array" ref="D395">_xlfn.IFS(B395&gt;C395,"Win",B395=C395,"Tie",B395&lt;C395,"Loss")</f>
        <v>Loss</v>
      </c>
    </row>
    <row r="396" spans="1:4" x14ac:dyDescent="0.2">
      <c r="A396">
        <v>394</v>
      </c>
      <c r="B396">
        <v>99</v>
      </c>
      <c r="C396">
        <v>141</v>
      </c>
      <c r="D396" t="str" cm="1">
        <f t="array" ref="D396">_xlfn.IFS(B396&gt;C396,"Win",B396=C396,"Tie",B396&lt;C396,"Loss")</f>
        <v>Loss</v>
      </c>
    </row>
    <row r="397" spans="1:4" x14ac:dyDescent="0.2">
      <c r="A397">
        <v>395</v>
      </c>
      <c r="B397">
        <v>108</v>
      </c>
      <c r="C397">
        <v>120</v>
      </c>
      <c r="D397" t="str" cm="1">
        <f t="array" ref="D397">_xlfn.IFS(B397&gt;C397,"Win",B397=C397,"Tie",B397&lt;C397,"Loss")</f>
        <v>Loss</v>
      </c>
    </row>
    <row r="398" spans="1:4" x14ac:dyDescent="0.2">
      <c r="A398">
        <v>396</v>
      </c>
      <c r="B398">
        <v>80</v>
      </c>
      <c r="C398">
        <v>149</v>
      </c>
      <c r="D398" t="str" cm="1">
        <f t="array" ref="D398">_xlfn.IFS(B398&gt;C398,"Win",B398=C398,"Tie",B398&lt;C398,"Loss")</f>
        <v>Loss</v>
      </c>
    </row>
    <row r="399" spans="1:4" x14ac:dyDescent="0.2">
      <c r="A399">
        <v>397</v>
      </c>
      <c r="B399">
        <v>101</v>
      </c>
      <c r="C399">
        <v>117</v>
      </c>
      <c r="D399" t="str" cm="1">
        <f t="array" ref="D399">_xlfn.IFS(B399&gt;C399,"Win",B399=C399,"Tie",B399&lt;C399,"Loss")</f>
        <v>Loss</v>
      </c>
    </row>
    <row r="400" spans="1:4" x14ac:dyDescent="0.2">
      <c r="A400">
        <v>398</v>
      </c>
      <c r="B400">
        <v>86</v>
      </c>
      <c r="C400">
        <v>147</v>
      </c>
      <c r="D400" t="str" cm="1">
        <f t="array" ref="D400">_xlfn.IFS(B400&gt;C400,"Win",B400=C400,"Tie",B400&lt;C400,"Loss")</f>
        <v>Loss</v>
      </c>
    </row>
    <row r="401" spans="1:4" x14ac:dyDescent="0.2">
      <c r="A401">
        <v>399</v>
      </c>
      <c r="B401">
        <v>93</v>
      </c>
      <c r="C401">
        <v>111</v>
      </c>
      <c r="D401" t="str" cm="1">
        <f t="array" ref="D401">_xlfn.IFS(B401&gt;C401,"Win",B401=C401,"Tie",B401&lt;C401,"Loss")</f>
        <v>Loss</v>
      </c>
    </row>
    <row r="402" spans="1:4" x14ac:dyDescent="0.2">
      <c r="A402">
        <v>400</v>
      </c>
      <c r="B402">
        <v>107</v>
      </c>
      <c r="C402">
        <v>124</v>
      </c>
      <c r="D402" t="str" cm="1">
        <f t="array" ref="D402">_xlfn.IFS(B402&gt;C402,"Win",B402=C402,"Tie",B402&lt;C402,"Loss")</f>
        <v>Loss</v>
      </c>
    </row>
    <row r="403" spans="1:4" x14ac:dyDescent="0.2">
      <c r="A403">
        <v>401</v>
      </c>
      <c r="B403">
        <v>113</v>
      </c>
      <c r="C403">
        <v>120</v>
      </c>
      <c r="D403" t="str" cm="1">
        <f t="array" ref="D403">_xlfn.IFS(B403&gt;C403,"Win",B403=C403,"Tie",B403&lt;C403,"Loss")</f>
        <v>Loss</v>
      </c>
    </row>
    <row r="404" spans="1:4" x14ac:dyDescent="0.2">
      <c r="A404">
        <v>402</v>
      </c>
      <c r="B404">
        <v>95</v>
      </c>
      <c r="C404">
        <v>134</v>
      </c>
      <c r="D404" t="str" cm="1">
        <f t="array" ref="D404">_xlfn.IFS(B404&gt;C404,"Win",B404=C404,"Tie",B404&lt;C404,"Loss")</f>
        <v>Loss</v>
      </c>
    </row>
    <row r="405" spans="1:4" x14ac:dyDescent="0.2">
      <c r="A405">
        <v>403</v>
      </c>
      <c r="B405">
        <v>107</v>
      </c>
      <c r="C405">
        <v>116</v>
      </c>
      <c r="D405" t="str" cm="1">
        <f t="array" ref="D405">_xlfn.IFS(B405&gt;C405,"Win",B405=C405,"Tie",B405&lt;C405,"Loss")</f>
        <v>Loss</v>
      </c>
    </row>
    <row r="406" spans="1:4" x14ac:dyDescent="0.2">
      <c r="A406">
        <v>404</v>
      </c>
      <c r="B406">
        <v>91</v>
      </c>
      <c r="C406">
        <v>142</v>
      </c>
      <c r="D406" t="str" cm="1">
        <f t="array" ref="D406">_xlfn.IFS(B406&gt;C406,"Win",B406=C406,"Tie",B406&lt;C406,"Loss")</f>
        <v>Loss</v>
      </c>
    </row>
    <row r="407" spans="1:4" x14ac:dyDescent="0.2">
      <c r="A407">
        <v>405</v>
      </c>
      <c r="B407">
        <v>113</v>
      </c>
      <c r="C407">
        <v>124</v>
      </c>
      <c r="D407" t="str" cm="1">
        <f t="array" ref="D407">_xlfn.IFS(B407&gt;C407,"Win",B407=C407,"Tie",B407&lt;C407,"Loss")</f>
        <v>Loss</v>
      </c>
    </row>
    <row r="408" spans="1:4" x14ac:dyDescent="0.2">
      <c r="A408">
        <v>406</v>
      </c>
      <c r="B408">
        <v>111</v>
      </c>
      <c r="C408">
        <v>148</v>
      </c>
      <c r="D408" t="str" cm="1">
        <f t="array" ref="D408">_xlfn.IFS(B408&gt;C408,"Win",B408=C408,"Tie",B408&lt;C408,"Loss")</f>
        <v>Loss</v>
      </c>
    </row>
    <row r="409" spans="1:4" x14ac:dyDescent="0.2">
      <c r="A409">
        <v>407</v>
      </c>
      <c r="B409">
        <v>88</v>
      </c>
      <c r="C409">
        <v>145</v>
      </c>
      <c r="D409" t="str" cm="1">
        <f t="array" ref="D409">_xlfn.IFS(B409&gt;C409,"Win",B409=C409,"Tie",B409&lt;C409,"Loss")</f>
        <v>Loss</v>
      </c>
    </row>
    <row r="410" spans="1:4" x14ac:dyDescent="0.2">
      <c r="A410">
        <v>408</v>
      </c>
      <c r="B410">
        <v>85</v>
      </c>
      <c r="C410">
        <v>115</v>
      </c>
      <c r="D410" t="str" cm="1">
        <f t="array" ref="D410">_xlfn.IFS(B410&gt;C410,"Win",B410=C410,"Tie",B410&lt;C410,"Loss")</f>
        <v>Loss</v>
      </c>
    </row>
    <row r="411" spans="1:4" x14ac:dyDescent="0.2">
      <c r="A411">
        <v>409</v>
      </c>
      <c r="B411">
        <v>89</v>
      </c>
      <c r="C411">
        <v>159</v>
      </c>
      <c r="D411" t="str" cm="1">
        <f t="array" ref="D411">_xlfn.IFS(B411&gt;C411,"Win",B411=C411,"Tie",B411&lt;C411,"Loss")</f>
        <v>Loss</v>
      </c>
    </row>
    <row r="412" spans="1:4" x14ac:dyDescent="0.2">
      <c r="A412">
        <v>410</v>
      </c>
      <c r="B412">
        <v>90</v>
      </c>
      <c r="C412">
        <v>137</v>
      </c>
      <c r="D412" t="str" cm="1">
        <f t="array" ref="D412">_xlfn.IFS(B412&gt;C412,"Win",B412=C412,"Tie",B412&lt;C412,"Loss")</f>
        <v>Loss</v>
      </c>
    </row>
    <row r="413" spans="1:4" x14ac:dyDescent="0.2">
      <c r="A413">
        <v>411</v>
      </c>
      <c r="B413">
        <v>86</v>
      </c>
      <c r="C413">
        <v>115</v>
      </c>
      <c r="D413" t="str" cm="1">
        <f t="array" ref="D413">_xlfn.IFS(B413&gt;C413,"Win",B413=C413,"Tie",B413&lt;C413,"Loss")</f>
        <v>Loss</v>
      </c>
    </row>
    <row r="414" spans="1:4" x14ac:dyDescent="0.2">
      <c r="A414">
        <v>412</v>
      </c>
      <c r="B414">
        <v>95</v>
      </c>
      <c r="C414">
        <v>111</v>
      </c>
      <c r="D414" t="str" cm="1">
        <f t="array" ref="D414">_xlfn.IFS(B414&gt;C414,"Win",B414=C414,"Tie",B414&lt;C414,"Loss")</f>
        <v>Loss</v>
      </c>
    </row>
    <row r="415" spans="1:4" x14ac:dyDescent="0.2">
      <c r="A415">
        <v>413</v>
      </c>
      <c r="B415">
        <v>79</v>
      </c>
      <c r="C415">
        <v>133</v>
      </c>
      <c r="D415" t="str" cm="1">
        <f t="array" ref="D415">_xlfn.IFS(B415&gt;C415,"Win",B415=C415,"Tie",B415&lt;C415,"Loss")</f>
        <v>Loss</v>
      </c>
    </row>
    <row r="416" spans="1:4" x14ac:dyDescent="0.2">
      <c r="A416">
        <v>414</v>
      </c>
      <c r="B416">
        <v>108</v>
      </c>
      <c r="C416">
        <v>117</v>
      </c>
      <c r="D416" t="str" cm="1">
        <f t="array" ref="D416">_xlfn.IFS(B416&gt;C416,"Win",B416=C416,"Tie",B416&lt;C416,"Loss")</f>
        <v>Loss</v>
      </c>
    </row>
    <row r="417" spans="1:4" x14ac:dyDescent="0.2">
      <c r="A417">
        <v>415</v>
      </c>
      <c r="B417">
        <v>103</v>
      </c>
      <c r="C417">
        <v>130</v>
      </c>
      <c r="D417" t="str" cm="1">
        <f t="array" ref="D417">_xlfn.IFS(B417&gt;C417,"Win",B417=C417,"Tie",B417&lt;C417,"Loss")</f>
        <v>Loss</v>
      </c>
    </row>
    <row r="418" spans="1:4" x14ac:dyDescent="0.2">
      <c r="A418">
        <v>416</v>
      </c>
      <c r="B418">
        <v>105</v>
      </c>
      <c r="C418">
        <v>135</v>
      </c>
      <c r="D418" t="str" cm="1">
        <f t="array" ref="D418">_xlfn.IFS(B418&gt;C418,"Win",B418=C418,"Tie",B418&lt;C418,"Loss")</f>
        <v>Loss</v>
      </c>
    </row>
    <row r="419" spans="1:4" x14ac:dyDescent="0.2">
      <c r="A419">
        <v>417</v>
      </c>
      <c r="B419">
        <v>74</v>
      </c>
      <c r="C419">
        <v>145</v>
      </c>
      <c r="D419" t="str" cm="1">
        <f t="array" ref="D419">_xlfn.IFS(B419&gt;C419,"Win",B419=C419,"Tie",B419&lt;C419,"Loss")</f>
        <v>Loss</v>
      </c>
    </row>
    <row r="420" spans="1:4" x14ac:dyDescent="0.2">
      <c r="A420">
        <v>418</v>
      </c>
      <c r="B420">
        <v>119</v>
      </c>
      <c r="C420">
        <v>116</v>
      </c>
      <c r="D420" t="str" cm="1">
        <f t="array" ref="D420">_xlfn.IFS(B420&gt;C420,"Win",B420=C420,"Tie",B420&lt;C420,"Loss")</f>
        <v>Win</v>
      </c>
    </row>
    <row r="421" spans="1:4" x14ac:dyDescent="0.2">
      <c r="A421">
        <v>419</v>
      </c>
      <c r="B421">
        <v>100</v>
      </c>
      <c r="C421">
        <v>125</v>
      </c>
      <c r="D421" t="str" cm="1">
        <f t="array" ref="D421">_xlfn.IFS(B421&gt;C421,"Win",B421=C421,"Tie",B421&lt;C421,"Loss")</f>
        <v>Loss</v>
      </c>
    </row>
    <row r="422" spans="1:4" x14ac:dyDescent="0.2">
      <c r="A422">
        <v>420</v>
      </c>
      <c r="B422">
        <v>118</v>
      </c>
      <c r="C422">
        <v>125</v>
      </c>
      <c r="D422" t="str" cm="1">
        <f t="array" ref="D422">_xlfn.IFS(B422&gt;C422,"Win",B422=C422,"Tie",B422&lt;C422,"Loss")</f>
        <v>Loss</v>
      </c>
    </row>
    <row r="423" spans="1:4" x14ac:dyDescent="0.2">
      <c r="A423">
        <v>421</v>
      </c>
      <c r="B423">
        <v>80</v>
      </c>
      <c r="C423">
        <v>120</v>
      </c>
      <c r="D423" t="str" cm="1">
        <f t="array" ref="D423">_xlfn.IFS(B423&gt;C423,"Win",B423=C423,"Tie",B423&lt;C423,"Loss")</f>
        <v>Loss</v>
      </c>
    </row>
    <row r="424" spans="1:4" x14ac:dyDescent="0.2">
      <c r="A424">
        <v>422</v>
      </c>
      <c r="B424">
        <v>87</v>
      </c>
      <c r="C424">
        <v>121</v>
      </c>
      <c r="D424" t="str" cm="1">
        <f t="array" ref="D424">_xlfn.IFS(B424&gt;C424,"Win",B424=C424,"Tie",B424&lt;C424,"Loss")</f>
        <v>Loss</v>
      </c>
    </row>
    <row r="425" spans="1:4" x14ac:dyDescent="0.2">
      <c r="A425">
        <v>423</v>
      </c>
      <c r="B425">
        <v>116</v>
      </c>
      <c r="C425">
        <v>131</v>
      </c>
      <c r="D425" t="str" cm="1">
        <f t="array" ref="D425">_xlfn.IFS(B425&gt;C425,"Win",B425=C425,"Tie",B425&lt;C425,"Loss")</f>
        <v>Loss</v>
      </c>
    </row>
    <row r="426" spans="1:4" x14ac:dyDescent="0.2">
      <c r="A426">
        <v>424</v>
      </c>
      <c r="B426">
        <v>118</v>
      </c>
      <c r="C426">
        <v>131</v>
      </c>
      <c r="D426" t="str" cm="1">
        <f t="array" ref="D426">_xlfn.IFS(B426&gt;C426,"Win",B426=C426,"Tie",B426&lt;C426,"Loss")</f>
        <v>Loss</v>
      </c>
    </row>
    <row r="427" spans="1:4" x14ac:dyDescent="0.2">
      <c r="A427">
        <v>425</v>
      </c>
      <c r="B427">
        <v>75</v>
      </c>
      <c r="C427">
        <v>120</v>
      </c>
      <c r="D427" t="str" cm="1">
        <f t="array" ref="D427">_xlfn.IFS(B427&gt;C427,"Win",B427=C427,"Tie",B427&lt;C427,"Loss")</f>
        <v>Loss</v>
      </c>
    </row>
    <row r="428" spans="1:4" x14ac:dyDescent="0.2">
      <c r="A428">
        <v>426</v>
      </c>
      <c r="B428">
        <v>88</v>
      </c>
      <c r="C428">
        <v>136</v>
      </c>
      <c r="D428" t="str" cm="1">
        <f t="array" ref="D428">_xlfn.IFS(B428&gt;C428,"Win",B428=C428,"Tie",B428&lt;C428,"Loss")</f>
        <v>Loss</v>
      </c>
    </row>
    <row r="429" spans="1:4" x14ac:dyDescent="0.2">
      <c r="A429">
        <v>427</v>
      </c>
      <c r="B429">
        <v>67</v>
      </c>
      <c r="C429">
        <v>128</v>
      </c>
      <c r="D429" t="str" cm="1">
        <f t="array" ref="D429">_xlfn.IFS(B429&gt;C429,"Win",B429=C429,"Tie",B429&lt;C429,"Loss")</f>
        <v>Loss</v>
      </c>
    </row>
    <row r="430" spans="1:4" x14ac:dyDescent="0.2">
      <c r="A430">
        <v>428</v>
      </c>
      <c r="B430">
        <v>90</v>
      </c>
      <c r="C430">
        <v>156</v>
      </c>
      <c r="D430" t="str" cm="1">
        <f t="array" ref="D430">_xlfn.IFS(B430&gt;C430,"Win",B430=C430,"Tie",B430&lt;C430,"Loss")</f>
        <v>Loss</v>
      </c>
    </row>
    <row r="431" spans="1:4" x14ac:dyDescent="0.2">
      <c r="A431">
        <v>429</v>
      </c>
      <c r="B431">
        <v>88</v>
      </c>
      <c r="C431">
        <v>115</v>
      </c>
      <c r="D431" t="str" cm="1">
        <f t="array" ref="D431">_xlfn.IFS(B431&gt;C431,"Win",B431=C431,"Tie",B431&lt;C431,"Loss")</f>
        <v>Loss</v>
      </c>
    </row>
    <row r="432" spans="1:4" x14ac:dyDescent="0.2">
      <c r="A432">
        <v>430</v>
      </c>
      <c r="B432">
        <v>93</v>
      </c>
      <c r="C432">
        <v>124</v>
      </c>
      <c r="D432" t="str" cm="1">
        <f t="array" ref="D432">_xlfn.IFS(B432&gt;C432,"Win",B432=C432,"Tie",B432&lt;C432,"Loss")</f>
        <v>Loss</v>
      </c>
    </row>
    <row r="433" spans="1:4" x14ac:dyDescent="0.2">
      <c r="A433">
        <v>431</v>
      </c>
      <c r="B433">
        <v>94</v>
      </c>
      <c r="C433">
        <v>143</v>
      </c>
      <c r="D433" t="str" cm="1">
        <f t="array" ref="D433">_xlfn.IFS(B433&gt;C433,"Win",B433=C433,"Tie",B433&lt;C433,"Loss")</f>
        <v>Loss</v>
      </c>
    </row>
    <row r="434" spans="1:4" x14ac:dyDescent="0.2">
      <c r="A434">
        <v>432</v>
      </c>
      <c r="B434">
        <v>101</v>
      </c>
      <c r="C434">
        <v>107</v>
      </c>
      <c r="D434" t="str" cm="1">
        <f t="array" ref="D434">_xlfn.IFS(B434&gt;C434,"Win",B434=C434,"Tie",B434&lt;C434,"Loss")</f>
        <v>Loss</v>
      </c>
    </row>
    <row r="435" spans="1:4" x14ac:dyDescent="0.2">
      <c r="A435">
        <v>433</v>
      </c>
      <c r="B435">
        <v>96</v>
      </c>
      <c r="C435">
        <v>134</v>
      </c>
      <c r="D435" t="str" cm="1">
        <f t="array" ref="D435">_xlfn.IFS(B435&gt;C435,"Win",B435=C435,"Tie",B435&lt;C435,"Loss")</f>
        <v>Loss</v>
      </c>
    </row>
    <row r="436" spans="1:4" x14ac:dyDescent="0.2">
      <c r="A436">
        <v>434</v>
      </c>
      <c r="B436">
        <v>93</v>
      </c>
      <c r="C436">
        <v>114</v>
      </c>
      <c r="D436" t="str" cm="1">
        <f t="array" ref="D436">_xlfn.IFS(B436&gt;C436,"Win",B436=C436,"Tie",B436&lt;C436,"Loss")</f>
        <v>Loss</v>
      </c>
    </row>
    <row r="437" spans="1:4" x14ac:dyDescent="0.2">
      <c r="A437">
        <v>435</v>
      </c>
      <c r="B437">
        <v>108</v>
      </c>
      <c r="C437">
        <v>135</v>
      </c>
      <c r="D437" t="str" cm="1">
        <f t="array" ref="D437">_xlfn.IFS(B437&gt;C437,"Win",B437=C437,"Tie",B437&lt;C437,"Loss")</f>
        <v>Loss</v>
      </c>
    </row>
    <row r="438" spans="1:4" x14ac:dyDescent="0.2">
      <c r="A438">
        <v>436</v>
      </c>
      <c r="B438">
        <v>83</v>
      </c>
      <c r="C438">
        <v>127</v>
      </c>
      <c r="D438" t="str" cm="1">
        <f t="array" ref="D438">_xlfn.IFS(B438&gt;C438,"Win",B438=C438,"Tie",B438&lt;C438,"Loss")</f>
        <v>Loss</v>
      </c>
    </row>
    <row r="439" spans="1:4" x14ac:dyDescent="0.2">
      <c r="A439">
        <v>437</v>
      </c>
      <c r="B439">
        <v>99</v>
      </c>
      <c r="C439">
        <v>121</v>
      </c>
      <c r="D439" t="str" cm="1">
        <f t="array" ref="D439">_xlfn.IFS(B439&gt;C439,"Win",B439=C439,"Tie",B439&lt;C439,"Loss")</f>
        <v>Loss</v>
      </c>
    </row>
    <row r="440" spans="1:4" x14ac:dyDescent="0.2">
      <c r="A440">
        <v>438</v>
      </c>
      <c r="B440">
        <v>123</v>
      </c>
      <c r="C440">
        <v>141</v>
      </c>
      <c r="D440" t="str" cm="1">
        <f t="array" ref="D440">_xlfn.IFS(B440&gt;C440,"Win",B440=C440,"Tie",B440&lt;C440,"Loss")</f>
        <v>Loss</v>
      </c>
    </row>
    <row r="441" spans="1:4" x14ac:dyDescent="0.2">
      <c r="A441">
        <v>439</v>
      </c>
      <c r="B441">
        <v>81</v>
      </c>
      <c r="C441">
        <v>141</v>
      </c>
      <c r="D441" t="str" cm="1">
        <f t="array" ref="D441">_xlfn.IFS(B441&gt;C441,"Win",B441=C441,"Tie",B441&lt;C441,"Loss")</f>
        <v>Loss</v>
      </c>
    </row>
    <row r="442" spans="1:4" x14ac:dyDescent="0.2">
      <c r="A442">
        <v>440</v>
      </c>
      <c r="B442">
        <v>119</v>
      </c>
      <c r="C442">
        <v>164</v>
      </c>
      <c r="D442" t="str" cm="1">
        <f t="array" ref="D442">_xlfn.IFS(B442&gt;C442,"Win",B442=C442,"Tie",B442&lt;C442,"Loss")</f>
        <v>Loss</v>
      </c>
    </row>
    <row r="443" spans="1:4" x14ac:dyDescent="0.2">
      <c r="A443">
        <v>441</v>
      </c>
      <c r="B443">
        <v>88</v>
      </c>
      <c r="C443">
        <v>127</v>
      </c>
      <c r="D443" t="str" cm="1">
        <f t="array" ref="D443">_xlfn.IFS(B443&gt;C443,"Win",B443=C443,"Tie",B443&lt;C443,"Loss")</f>
        <v>Loss</v>
      </c>
    </row>
    <row r="444" spans="1:4" x14ac:dyDescent="0.2">
      <c r="A444">
        <v>442</v>
      </c>
      <c r="B444">
        <v>92</v>
      </c>
      <c r="C444">
        <v>127</v>
      </c>
      <c r="D444" t="str" cm="1">
        <f t="array" ref="D444">_xlfn.IFS(B444&gt;C444,"Win",B444=C444,"Tie",B444&lt;C444,"Loss")</f>
        <v>Loss</v>
      </c>
    </row>
    <row r="445" spans="1:4" x14ac:dyDescent="0.2">
      <c r="A445">
        <v>443</v>
      </c>
      <c r="B445">
        <v>95</v>
      </c>
      <c r="C445">
        <v>118</v>
      </c>
      <c r="D445" t="str" cm="1">
        <f t="array" ref="D445">_xlfn.IFS(B445&gt;C445,"Win",B445=C445,"Tie",B445&lt;C445,"Loss")</f>
        <v>Loss</v>
      </c>
    </row>
    <row r="446" spans="1:4" x14ac:dyDescent="0.2">
      <c r="A446">
        <v>444</v>
      </c>
      <c r="B446">
        <v>86</v>
      </c>
      <c r="C446">
        <v>129</v>
      </c>
      <c r="D446" t="str" cm="1">
        <f t="array" ref="D446">_xlfn.IFS(B446&gt;C446,"Win",B446=C446,"Tie",B446&lt;C446,"Loss")</f>
        <v>Loss</v>
      </c>
    </row>
    <row r="447" spans="1:4" x14ac:dyDescent="0.2">
      <c r="A447">
        <v>445</v>
      </c>
      <c r="B447">
        <v>123</v>
      </c>
      <c r="C447">
        <v>144</v>
      </c>
      <c r="D447" t="str" cm="1">
        <f t="array" ref="D447">_xlfn.IFS(B447&gt;C447,"Win",B447=C447,"Tie",B447&lt;C447,"Loss")</f>
        <v>Loss</v>
      </c>
    </row>
    <row r="448" spans="1:4" x14ac:dyDescent="0.2">
      <c r="A448">
        <v>446</v>
      </c>
      <c r="B448">
        <v>96</v>
      </c>
      <c r="C448">
        <v>120</v>
      </c>
      <c r="D448" t="str" cm="1">
        <f t="array" ref="D448">_xlfn.IFS(B448&gt;C448,"Win",B448=C448,"Tie",B448&lt;C448,"Loss")</f>
        <v>Loss</v>
      </c>
    </row>
    <row r="449" spans="1:4" x14ac:dyDescent="0.2">
      <c r="A449">
        <v>447</v>
      </c>
      <c r="B449">
        <v>111</v>
      </c>
      <c r="C449">
        <v>95</v>
      </c>
      <c r="D449" t="str" cm="1">
        <f t="array" ref="D449">_xlfn.IFS(B449&gt;C449,"Win",B449=C449,"Tie",B449&lt;C449,"Loss")</f>
        <v>Win</v>
      </c>
    </row>
    <row r="450" spans="1:4" x14ac:dyDescent="0.2">
      <c r="A450">
        <v>448</v>
      </c>
      <c r="B450">
        <v>95</v>
      </c>
      <c r="C450">
        <v>103</v>
      </c>
      <c r="D450" t="str" cm="1">
        <f t="array" ref="D450">_xlfn.IFS(B450&gt;C450,"Win",B450=C450,"Tie",B450&lt;C450,"Loss")</f>
        <v>Loss</v>
      </c>
    </row>
    <row r="451" spans="1:4" x14ac:dyDescent="0.2">
      <c r="A451">
        <v>449</v>
      </c>
      <c r="B451">
        <v>98</v>
      </c>
      <c r="C451">
        <v>130</v>
      </c>
      <c r="D451" t="str" cm="1">
        <f t="array" ref="D451">_xlfn.IFS(B451&gt;C451,"Win",B451=C451,"Tie",B451&lt;C451,"Loss")</f>
        <v>Loss</v>
      </c>
    </row>
    <row r="452" spans="1:4" x14ac:dyDescent="0.2">
      <c r="A452">
        <v>450</v>
      </c>
      <c r="B452">
        <v>72</v>
      </c>
      <c r="C452">
        <v>137</v>
      </c>
      <c r="D452" t="str" cm="1">
        <f t="array" ref="D452">_xlfn.IFS(B452&gt;C452,"Win",B452=C452,"Tie",B452&lt;C452,"Loss")</f>
        <v>Loss</v>
      </c>
    </row>
    <row r="453" spans="1:4" x14ac:dyDescent="0.2">
      <c r="A453">
        <v>451</v>
      </c>
      <c r="B453">
        <v>88</v>
      </c>
      <c r="C453">
        <v>140</v>
      </c>
      <c r="D453" t="str" cm="1">
        <f t="array" ref="D453">_xlfn.IFS(B453&gt;C453,"Win",B453=C453,"Tie",B453&lt;C453,"Loss")</f>
        <v>Loss</v>
      </c>
    </row>
    <row r="454" spans="1:4" x14ac:dyDescent="0.2">
      <c r="A454">
        <v>452</v>
      </c>
      <c r="B454">
        <v>107</v>
      </c>
      <c r="C454">
        <v>157</v>
      </c>
      <c r="D454" t="str" cm="1">
        <f t="array" ref="D454">_xlfn.IFS(B454&gt;C454,"Win",B454=C454,"Tie",B454&lt;C454,"Loss")</f>
        <v>Loss</v>
      </c>
    </row>
    <row r="455" spans="1:4" x14ac:dyDescent="0.2">
      <c r="A455">
        <v>453</v>
      </c>
      <c r="B455">
        <v>113</v>
      </c>
      <c r="C455">
        <v>138</v>
      </c>
      <c r="D455" t="str" cm="1">
        <f t="array" ref="D455">_xlfn.IFS(B455&gt;C455,"Win",B455=C455,"Tie",B455&lt;C455,"Loss")</f>
        <v>Loss</v>
      </c>
    </row>
    <row r="456" spans="1:4" x14ac:dyDescent="0.2">
      <c r="A456">
        <v>454</v>
      </c>
      <c r="B456">
        <v>116</v>
      </c>
      <c r="C456">
        <v>136</v>
      </c>
      <c r="D456" t="str" cm="1">
        <f t="array" ref="D456">_xlfn.IFS(B456&gt;C456,"Win",B456=C456,"Tie",B456&lt;C456,"Loss")</f>
        <v>Loss</v>
      </c>
    </row>
    <row r="457" spans="1:4" x14ac:dyDescent="0.2">
      <c r="A457">
        <v>455</v>
      </c>
      <c r="B457">
        <v>107</v>
      </c>
      <c r="C457">
        <v>140</v>
      </c>
      <c r="D457" t="str" cm="1">
        <f t="array" ref="D457">_xlfn.IFS(B457&gt;C457,"Win",B457=C457,"Tie",B457&lt;C457,"Loss")</f>
        <v>Loss</v>
      </c>
    </row>
    <row r="458" spans="1:4" x14ac:dyDescent="0.2">
      <c r="A458">
        <v>456</v>
      </c>
      <c r="B458">
        <v>110</v>
      </c>
      <c r="C458">
        <v>131</v>
      </c>
      <c r="D458" t="str" cm="1">
        <f t="array" ref="D458">_xlfn.IFS(B458&gt;C458,"Win",B458=C458,"Tie",B458&lt;C458,"Loss")</f>
        <v>Loss</v>
      </c>
    </row>
    <row r="459" spans="1:4" x14ac:dyDescent="0.2">
      <c r="A459">
        <v>457</v>
      </c>
      <c r="B459">
        <v>104</v>
      </c>
      <c r="C459">
        <v>122</v>
      </c>
      <c r="D459" t="str" cm="1">
        <f t="array" ref="D459">_xlfn.IFS(B459&gt;C459,"Win",B459=C459,"Tie",B459&lt;C459,"Loss")</f>
        <v>Loss</v>
      </c>
    </row>
    <row r="460" spans="1:4" x14ac:dyDescent="0.2">
      <c r="A460">
        <v>458</v>
      </c>
      <c r="B460">
        <v>117</v>
      </c>
      <c r="C460">
        <v>128</v>
      </c>
      <c r="D460" t="str" cm="1">
        <f t="array" ref="D460">_xlfn.IFS(B460&gt;C460,"Win",B460=C460,"Tie",B460&lt;C460,"Loss")</f>
        <v>Loss</v>
      </c>
    </row>
    <row r="461" spans="1:4" x14ac:dyDescent="0.2">
      <c r="A461">
        <v>459</v>
      </c>
      <c r="B461">
        <v>117</v>
      </c>
      <c r="C461">
        <v>126</v>
      </c>
      <c r="D461" t="str" cm="1">
        <f t="array" ref="D461">_xlfn.IFS(B461&gt;C461,"Win",B461=C461,"Tie",B461&lt;C461,"Loss")</f>
        <v>Loss</v>
      </c>
    </row>
    <row r="462" spans="1:4" x14ac:dyDescent="0.2">
      <c r="A462">
        <v>460</v>
      </c>
      <c r="B462">
        <v>107</v>
      </c>
      <c r="C462">
        <v>131</v>
      </c>
      <c r="D462" t="str" cm="1">
        <f t="array" ref="D462">_xlfn.IFS(B462&gt;C462,"Win",B462=C462,"Tie",B462&lt;C462,"Loss")</f>
        <v>Loss</v>
      </c>
    </row>
    <row r="463" spans="1:4" x14ac:dyDescent="0.2">
      <c r="A463">
        <v>461</v>
      </c>
      <c r="B463">
        <v>91</v>
      </c>
      <c r="C463">
        <v>157</v>
      </c>
      <c r="D463" t="str" cm="1">
        <f t="array" ref="D463">_xlfn.IFS(B463&gt;C463,"Win",B463=C463,"Tie",B463&lt;C463,"Loss")</f>
        <v>Loss</v>
      </c>
    </row>
    <row r="464" spans="1:4" x14ac:dyDescent="0.2">
      <c r="A464">
        <v>462</v>
      </c>
      <c r="B464">
        <v>110</v>
      </c>
      <c r="C464">
        <v>129</v>
      </c>
      <c r="D464" t="str" cm="1">
        <f t="array" ref="D464">_xlfn.IFS(B464&gt;C464,"Win",B464=C464,"Tie",B464&lt;C464,"Loss")</f>
        <v>Loss</v>
      </c>
    </row>
    <row r="465" spans="1:4" x14ac:dyDescent="0.2">
      <c r="A465">
        <v>463</v>
      </c>
      <c r="B465">
        <v>86</v>
      </c>
      <c r="C465">
        <v>166</v>
      </c>
      <c r="D465" t="str" cm="1">
        <f t="array" ref="D465">_xlfn.IFS(B465&gt;C465,"Win",B465=C465,"Tie",B465&lt;C465,"Loss")</f>
        <v>Loss</v>
      </c>
    </row>
    <row r="466" spans="1:4" x14ac:dyDescent="0.2">
      <c r="A466">
        <v>464</v>
      </c>
      <c r="B466">
        <v>84</v>
      </c>
      <c r="C466">
        <v>120</v>
      </c>
      <c r="D466" t="str" cm="1">
        <f t="array" ref="D466">_xlfn.IFS(B466&gt;C466,"Win",B466=C466,"Tie",B466&lt;C466,"Loss")</f>
        <v>Loss</v>
      </c>
    </row>
    <row r="467" spans="1:4" x14ac:dyDescent="0.2">
      <c r="A467">
        <v>465</v>
      </c>
      <c r="B467">
        <v>104</v>
      </c>
      <c r="C467">
        <v>118</v>
      </c>
      <c r="D467" t="str" cm="1">
        <f t="array" ref="D467">_xlfn.IFS(B467&gt;C467,"Win",B467=C467,"Tie",B467&lt;C467,"Loss")</f>
        <v>Loss</v>
      </c>
    </row>
    <row r="468" spans="1:4" x14ac:dyDescent="0.2">
      <c r="A468">
        <v>466</v>
      </c>
      <c r="B468">
        <v>92</v>
      </c>
      <c r="C468">
        <v>112</v>
      </c>
      <c r="D468" t="str" cm="1">
        <f t="array" ref="D468">_xlfn.IFS(B468&gt;C468,"Win",B468=C468,"Tie",B468&lt;C468,"Loss")</f>
        <v>Loss</v>
      </c>
    </row>
    <row r="469" spans="1:4" x14ac:dyDescent="0.2">
      <c r="A469">
        <v>467</v>
      </c>
      <c r="B469">
        <v>105</v>
      </c>
      <c r="C469">
        <v>121</v>
      </c>
      <c r="D469" t="str" cm="1">
        <f t="array" ref="D469">_xlfn.IFS(B469&gt;C469,"Win",B469=C469,"Tie",B469&lt;C469,"Loss")</f>
        <v>Loss</v>
      </c>
    </row>
    <row r="470" spans="1:4" x14ac:dyDescent="0.2">
      <c r="A470">
        <v>468</v>
      </c>
      <c r="B470">
        <v>86</v>
      </c>
      <c r="C470">
        <v>119</v>
      </c>
      <c r="D470" t="str" cm="1">
        <f t="array" ref="D470">_xlfn.IFS(B470&gt;C470,"Win",B470=C470,"Tie",B470&lt;C470,"Loss")</f>
        <v>Loss</v>
      </c>
    </row>
    <row r="471" spans="1:4" x14ac:dyDescent="0.2">
      <c r="A471">
        <v>469</v>
      </c>
      <c r="B471">
        <v>69</v>
      </c>
      <c r="C471">
        <v>131</v>
      </c>
      <c r="D471" t="str" cm="1">
        <f t="array" ref="D471">_xlfn.IFS(B471&gt;C471,"Win",B471=C471,"Tie",B471&lt;C471,"Loss")</f>
        <v>Loss</v>
      </c>
    </row>
    <row r="472" spans="1:4" x14ac:dyDescent="0.2">
      <c r="A472">
        <v>470</v>
      </c>
      <c r="B472">
        <v>95</v>
      </c>
      <c r="C472">
        <v>121</v>
      </c>
      <c r="D472" t="str" cm="1">
        <f t="array" ref="D472">_xlfn.IFS(B472&gt;C472,"Win",B472=C472,"Tie",B472&lt;C472,"Loss")</f>
        <v>Loss</v>
      </c>
    </row>
    <row r="473" spans="1:4" x14ac:dyDescent="0.2">
      <c r="A473">
        <v>471</v>
      </c>
      <c r="B473">
        <v>88</v>
      </c>
      <c r="C473">
        <v>158</v>
      </c>
      <c r="D473" t="str" cm="1">
        <f t="array" ref="D473">_xlfn.IFS(B473&gt;C473,"Win",B473=C473,"Tie",B473&lt;C473,"Loss")</f>
        <v>Loss</v>
      </c>
    </row>
    <row r="474" spans="1:4" x14ac:dyDescent="0.2">
      <c r="A474">
        <v>472</v>
      </c>
      <c r="B474">
        <v>110</v>
      </c>
      <c r="C474">
        <v>125</v>
      </c>
      <c r="D474" t="str" cm="1">
        <f t="array" ref="D474">_xlfn.IFS(B474&gt;C474,"Win",B474=C474,"Tie",B474&lt;C474,"Loss")</f>
        <v>Loss</v>
      </c>
    </row>
    <row r="475" spans="1:4" x14ac:dyDescent="0.2">
      <c r="A475">
        <v>473</v>
      </c>
      <c r="B475">
        <v>89</v>
      </c>
      <c r="C475">
        <v>154</v>
      </c>
      <c r="D475" t="str" cm="1">
        <f t="array" ref="D475">_xlfn.IFS(B475&gt;C475,"Win",B475=C475,"Tie",B475&lt;C475,"Loss")</f>
        <v>Loss</v>
      </c>
    </row>
    <row r="476" spans="1:4" x14ac:dyDescent="0.2">
      <c r="A476">
        <v>474</v>
      </c>
      <c r="B476">
        <v>90</v>
      </c>
      <c r="C476">
        <v>121</v>
      </c>
      <c r="D476" t="str" cm="1">
        <f t="array" ref="D476">_xlfn.IFS(B476&gt;C476,"Win",B476=C476,"Tie",B476&lt;C476,"Loss")</f>
        <v>Loss</v>
      </c>
    </row>
    <row r="477" spans="1:4" x14ac:dyDescent="0.2">
      <c r="A477">
        <v>475</v>
      </c>
      <c r="B477">
        <v>87</v>
      </c>
      <c r="C477">
        <v>160</v>
      </c>
      <c r="D477" t="str" cm="1">
        <f t="array" ref="D477">_xlfn.IFS(B477&gt;C477,"Win",B477=C477,"Tie",B477&lt;C477,"Loss")</f>
        <v>Loss</v>
      </c>
    </row>
    <row r="478" spans="1:4" x14ac:dyDescent="0.2">
      <c r="A478">
        <v>476</v>
      </c>
      <c r="B478">
        <v>86</v>
      </c>
      <c r="C478">
        <v>104</v>
      </c>
      <c r="D478" t="str" cm="1">
        <f t="array" ref="D478">_xlfn.IFS(B478&gt;C478,"Win",B478=C478,"Tie",B478&lt;C478,"Loss")</f>
        <v>Loss</v>
      </c>
    </row>
    <row r="479" spans="1:4" x14ac:dyDescent="0.2">
      <c r="A479">
        <v>477</v>
      </c>
      <c r="B479">
        <v>110</v>
      </c>
      <c r="C479">
        <v>126</v>
      </c>
      <c r="D479" t="str" cm="1">
        <f t="array" ref="D479">_xlfn.IFS(B479&gt;C479,"Win",B479=C479,"Tie",B479&lt;C479,"Loss")</f>
        <v>Loss</v>
      </c>
    </row>
    <row r="480" spans="1:4" x14ac:dyDescent="0.2">
      <c r="A480">
        <v>478</v>
      </c>
      <c r="B480">
        <v>122</v>
      </c>
      <c r="C480">
        <v>134</v>
      </c>
      <c r="D480" t="str" cm="1">
        <f t="array" ref="D480">_xlfn.IFS(B480&gt;C480,"Win",B480=C480,"Tie",B480&lt;C480,"Loss")</f>
        <v>Loss</v>
      </c>
    </row>
    <row r="481" spans="1:4" x14ac:dyDescent="0.2">
      <c r="A481">
        <v>479</v>
      </c>
      <c r="B481">
        <v>106</v>
      </c>
      <c r="C481">
        <v>140</v>
      </c>
      <c r="D481" t="str" cm="1">
        <f t="array" ref="D481">_xlfn.IFS(B481&gt;C481,"Win",B481=C481,"Tie",B481&lt;C481,"Loss")</f>
        <v>Loss</v>
      </c>
    </row>
    <row r="482" spans="1:4" x14ac:dyDescent="0.2">
      <c r="A482">
        <v>480</v>
      </c>
      <c r="B482">
        <v>104</v>
      </c>
      <c r="C482">
        <v>138</v>
      </c>
      <c r="D482" t="str" cm="1">
        <f t="array" ref="D482">_xlfn.IFS(B482&gt;C482,"Win",B482=C482,"Tie",B482&lt;C482,"Loss")</f>
        <v>Loss</v>
      </c>
    </row>
    <row r="483" spans="1:4" x14ac:dyDescent="0.2">
      <c r="A483">
        <v>481</v>
      </c>
      <c r="B483">
        <v>117</v>
      </c>
      <c r="C483">
        <v>131</v>
      </c>
      <c r="D483" t="str" cm="1">
        <f t="array" ref="D483">_xlfn.IFS(B483&gt;C483,"Win",B483=C483,"Tie",B483&lt;C483,"Loss")</f>
        <v>Loss</v>
      </c>
    </row>
    <row r="484" spans="1:4" x14ac:dyDescent="0.2">
      <c r="A484">
        <v>482</v>
      </c>
      <c r="B484">
        <v>112</v>
      </c>
      <c r="C484">
        <v>141</v>
      </c>
      <c r="D484" t="str" cm="1">
        <f t="array" ref="D484">_xlfn.IFS(B484&gt;C484,"Win",B484=C484,"Tie",B484&lt;C484,"Loss")</f>
        <v>Loss</v>
      </c>
    </row>
    <row r="485" spans="1:4" x14ac:dyDescent="0.2">
      <c r="A485">
        <v>483</v>
      </c>
      <c r="B485">
        <v>91</v>
      </c>
      <c r="C485">
        <v>124</v>
      </c>
      <c r="D485" t="str" cm="1">
        <f t="array" ref="D485">_xlfn.IFS(B485&gt;C485,"Win",B485=C485,"Tie",B485&lt;C485,"Loss")</f>
        <v>Loss</v>
      </c>
    </row>
    <row r="486" spans="1:4" x14ac:dyDescent="0.2">
      <c r="A486">
        <v>484</v>
      </c>
      <c r="B486">
        <v>97</v>
      </c>
      <c r="C486">
        <v>138</v>
      </c>
      <c r="D486" t="str" cm="1">
        <f t="array" ref="D486">_xlfn.IFS(B486&gt;C486,"Win",B486=C486,"Tie",B486&lt;C486,"Loss")</f>
        <v>Loss</v>
      </c>
    </row>
    <row r="487" spans="1:4" x14ac:dyDescent="0.2">
      <c r="A487">
        <v>485</v>
      </c>
      <c r="B487">
        <v>133</v>
      </c>
      <c r="C487">
        <v>119</v>
      </c>
      <c r="D487" t="str" cm="1">
        <f t="array" ref="D487">_xlfn.IFS(B487&gt;C487,"Win",B487=C487,"Tie",B487&lt;C487,"Loss")</f>
        <v>Win</v>
      </c>
    </row>
    <row r="488" spans="1:4" x14ac:dyDescent="0.2">
      <c r="A488">
        <v>486</v>
      </c>
      <c r="B488">
        <v>114</v>
      </c>
      <c r="C488">
        <v>113</v>
      </c>
      <c r="D488" t="str" cm="1">
        <f t="array" ref="D488">_xlfn.IFS(B488&gt;C488,"Win",B488=C488,"Tie",B488&lt;C488,"Loss")</f>
        <v>Win</v>
      </c>
    </row>
    <row r="489" spans="1:4" x14ac:dyDescent="0.2">
      <c r="A489">
        <v>487</v>
      </c>
      <c r="B489">
        <v>85</v>
      </c>
      <c r="C489">
        <v>134</v>
      </c>
      <c r="D489" t="str" cm="1">
        <f t="array" ref="D489">_xlfn.IFS(B489&gt;C489,"Win",B489=C489,"Tie",B489&lt;C489,"Loss")</f>
        <v>Loss</v>
      </c>
    </row>
    <row r="490" spans="1:4" x14ac:dyDescent="0.2">
      <c r="A490">
        <v>488</v>
      </c>
      <c r="B490">
        <v>74</v>
      </c>
      <c r="C490">
        <v>141</v>
      </c>
      <c r="D490" t="str" cm="1">
        <f t="array" ref="D490">_xlfn.IFS(B490&gt;C490,"Win",B490=C490,"Tie",B490&lt;C490,"Loss")</f>
        <v>Loss</v>
      </c>
    </row>
    <row r="491" spans="1:4" x14ac:dyDescent="0.2">
      <c r="A491">
        <v>489</v>
      </c>
      <c r="B491">
        <v>78</v>
      </c>
      <c r="C491">
        <v>135</v>
      </c>
      <c r="D491" t="str" cm="1">
        <f t="array" ref="D491">_xlfn.IFS(B491&gt;C491,"Win",B491=C491,"Tie",B491&lt;C491,"Loss")</f>
        <v>Loss</v>
      </c>
    </row>
    <row r="492" spans="1:4" x14ac:dyDescent="0.2">
      <c r="A492">
        <v>490</v>
      </c>
      <c r="B492">
        <v>110</v>
      </c>
      <c r="C492">
        <v>134</v>
      </c>
      <c r="D492" t="str" cm="1">
        <f t="array" ref="D492">_xlfn.IFS(B492&gt;C492,"Win",B492=C492,"Tie",B492&lt;C492,"Loss")</f>
        <v>Loss</v>
      </c>
    </row>
    <row r="493" spans="1:4" x14ac:dyDescent="0.2">
      <c r="A493">
        <v>491</v>
      </c>
      <c r="B493">
        <v>79</v>
      </c>
      <c r="C493">
        <v>151</v>
      </c>
      <c r="D493" t="str" cm="1">
        <f t="array" ref="D493">_xlfn.IFS(B493&gt;C493,"Win",B493=C493,"Tie",B493&lt;C493,"Loss")</f>
        <v>Loss</v>
      </c>
    </row>
    <row r="494" spans="1:4" x14ac:dyDescent="0.2">
      <c r="A494">
        <v>492</v>
      </c>
      <c r="B494">
        <v>89</v>
      </c>
      <c r="C494">
        <v>127</v>
      </c>
      <c r="D494" t="str" cm="1">
        <f t="array" ref="D494">_xlfn.IFS(B494&gt;C494,"Win",B494=C494,"Tie",B494&lt;C494,"Loss")</f>
        <v>Loss</v>
      </c>
    </row>
    <row r="495" spans="1:4" x14ac:dyDescent="0.2">
      <c r="A495">
        <v>493</v>
      </c>
      <c r="B495">
        <v>109</v>
      </c>
      <c r="C495">
        <v>135</v>
      </c>
      <c r="D495" t="str" cm="1">
        <f t="array" ref="D495">_xlfn.IFS(B495&gt;C495,"Win",B495=C495,"Tie",B495&lt;C495,"Loss")</f>
        <v>Loss</v>
      </c>
    </row>
    <row r="496" spans="1:4" x14ac:dyDescent="0.2">
      <c r="A496">
        <v>494</v>
      </c>
      <c r="B496">
        <v>114</v>
      </c>
      <c r="C496">
        <v>144</v>
      </c>
      <c r="D496" t="str" cm="1">
        <f t="array" ref="D496">_xlfn.IFS(B496&gt;C496,"Win",B496=C496,"Tie",B496&lt;C496,"Loss")</f>
        <v>Loss</v>
      </c>
    </row>
    <row r="497" spans="1:4" x14ac:dyDescent="0.2">
      <c r="A497">
        <v>495</v>
      </c>
      <c r="B497">
        <v>96</v>
      </c>
      <c r="C497">
        <v>154</v>
      </c>
      <c r="D497" t="str" cm="1">
        <f t="array" ref="D497">_xlfn.IFS(B497&gt;C497,"Win",B497=C497,"Tie",B497&lt;C497,"Loss")</f>
        <v>Loss</v>
      </c>
    </row>
    <row r="498" spans="1:4" x14ac:dyDescent="0.2">
      <c r="A498">
        <v>496</v>
      </c>
      <c r="B498">
        <v>116</v>
      </c>
      <c r="C498">
        <v>116</v>
      </c>
      <c r="D498" t="str" cm="1">
        <f t="array" ref="D498">_xlfn.IFS(B498&gt;C498,"Win",B498=C498,"Tie",B498&lt;C498,"Loss")</f>
        <v>Tie</v>
      </c>
    </row>
    <row r="499" spans="1:4" x14ac:dyDescent="0.2">
      <c r="A499">
        <v>497</v>
      </c>
      <c r="B499">
        <v>98</v>
      </c>
      <c r="C499">
        <v>157</v>
      </c>
      <c r="D499" t="str" cm="1">
        <f t="array" ref="D499">_xlfn.IFS(B499&gt;C499,"Win",B499=C499,"Tie",B499&lt;C499,"Loss")</f>
        <v>Loss</v>
      </c>
    </row>
    <row r="500" spans="1:4" x14ac:dyDescent="0.2">
      <c r="A500">
        <v>498</v>
      </c>
      <c r="B500">
        <v>96</v>
      </c>
      <c r="C500">
        <v>123</v>
      </c>
      <c r="D500" t="str" cm="1">
        <f t="array" ref="D500">_xlfn.IFS(B500&gt;C500,"Win",B500=C500,"Tie",B500&lt;C500,"Loss")</f>
        <v>Loss</v>
      </c>
    </row>
    <row r="501" spans="1:4" x14ac:dyDescent="0.2">
      <c r="A501">
        <v>499</v>
      </c>
      <c r="B501">
        <v>112</v>
      </c>
      <c r="C501">
        <v>119</v>
      </c>
      <c r="D501" t="str" cm="1">
        <f t="array" ref="D501">_xlfn.IFS(B501&gt;C501,"Win",B501=C501,"Tie",B501&lt;C501,"Loss")</f>
        <v>Loss</v>
      </c>
    </row>
    <row r="502" spans="1:4" x14ac:dyDescent="0.2">
      <c r="A502">
        <v>500</v>
      </c>
      <c r="B502">
        <v>90</v>
      </c>
      <c r="C502">
        <v>120</v>
      </c>
      <c r="D502" t="str" cm="1">
        <f t="array" ref="D502">_xlfn.IFS(B502&gt;C502,"Win",B502=C502,"Tie",B502&lt;C502,"Loss")</f>
        <v>Loss</v>
      </c>
    </row>
    <row r="503" spans="1:4" x14ac:dyDescent="0.2">
      <c r="A503">
        <v>501</v>
      </c>
      <c r="B503">
        <v>93</v>
      </c>
      <c r="C503">
        <v>135</v>
      </c>
      <c r="D503" t="str" cm="1">
        <f t="array" ref="D503">_xlfn.IFS(B503&gt;C503,"Win",B503=C503,"Tie",B503&lt;C503,"Loss")</f>
        <v>Loss</v>
      </c>
    </row>
    <row r="504" spans="1:4" x14ac:dyDescent="0.2">
      <c r="A504">
        <v>502</v>
      </c>
      <c r="B504">
        <v>93</v>
      </c>
      <c r="C504">
        <v>112</v>
      </c>
      <c r="D504" t="str" cm="1">
        <f t="array" ref="D504">_xlfn.IFS(B504&gt;C504,"Win",B504=C504,"Tie",B504&lt;C504,"Loss")</f>
        <v>Loss</v>
      </c>
    </row>
    <row r="505" spans="1:4" x14ac:dyDescent="0.2">
      <c r="A505">
        <v>503</v>
      </c>
      <c r="B505">
        <v>99</v>
      </c>
      <c r="C505">
        <v>114</v>
      </c>
      <c r="D505" t="str" cm="1">
        <f t="array" ref="D505">_xlfn.IFS(B505&gt;C505,"Win",B505=C505,"Tie",B505&lt;C505,"Loss")</f>
        <v>Loss</v>
      </c>
    </row>
    <row r="506" spans="1:4" x14ac:dyDescent="0.2">
      <c r="A506">
        <v>504</v>
      </c>
      <c r="B506">
        <v>89</v>
      </c>
      <c r="C506">
        <v>114</v>
      </c>
      <c r="D506" t="str" cm="1">
        <f t="array" ref="D506">_xlfn.IFS(B506&gt;C506,"Win",B506=C506,"Tie",B506&lt;C506,"Loss")</f>
        <v>Loss</v>
      </c>
    </row>
    <row r="507" spans="1:4" x14ac:dyDescent="0.2">
      <c r="A507">
        <v>505</v>
      </c>
      <c r="B507">
        <v>97</v>
      </c>
      <c r="C507">
        <v>146</v>
      </c>
      <c r="D507" t="str" cm="1">
        <f t="array" ref="D507">_xlfn.IFS(B507&gt;C507,"Win",B507=C507,"Tie",B507&lt;C507,"Loss")</f>
        <v>Loss</v>
      </c>
    </row>
    <row r="508" spans="1:4" x14ac:dyDescent="0.2">
      <c r="A508">
        <v>506</v>
      </c>
      <c r="B508">
        <v>120</v>
      </c>
      <c r="C508">
        <v>104</v>
      </c>
      <c r="D508" t="str" cm="1">
        <f t="array" ref="D508">_xlfn.IFS(B508&gt;C508,"Win",B508=C508,"Tie",B508&lt;C508,"Loss")</f>
        <v>Win</v>
      </c>
    </row>
    <row r="509" spans="1:4" x14ac:dyDescent="0.2">
      <c r="A509">
        <v>507</v>
      </c>
      <c r="B509">
        <v>117</v>
      </c>
      <c r="C509">
        <v>140</v>
      </c>
      <c r="D509" t="str" cm="1">
        <f t="array" ref="D509">_xlfn.IFS(B509&gt;C509,"Win",B509=C509,"Tie",B509&lt;C509,"Loss")</f>
        <v>Loss</v>
      </c>
    </row>
    <row r="510" spans="1:4" x14ac:dyDescent="0.2">
      <c r="A510">
        <v>508</v>
      </c>
      <c r="B510">
        <v>111</v>
      </c>
      <c r="C510">
        <v>127</v>
      </c>
      <c r="D510" t="str" cm="1">
        <f t="array" ref="D510">_xlfn.IFS(B510&gt;C510,"Win",B510=C510,"Tie",B510&lt;C510,"Loss")</f>
        <v>Loss</v>
      </c>
    </row>
    <row r="511" spans="1:4" x14ac:dyDescent="0.2">
      <c r="A511">
        <v>509</v>
      </c>
      <c r="B511">
        <v>84</v>
      </c>
      <c r="C511">
        <v>111</v>
      </c>
      <c r="D511" t="str" cm="1">
        <f t="array" ref="D511">_xlfn.IFS(B511&gt;C511,"Win",B511=C511,"Tie",B511&lt;C511,"Loss")</f>
        <v>Loss</v>
      </c>
    </row>
    <row r="512" spans="1:4" x14ac:dyDescent="0.2">
      <c r="A512">
        <v>510</v>
      </c>
      <c r="B512">
        <v>94</v>
      </c>
      <c r="C512">
        <v>135</v>
      </c>
      <c r="D512" t="str" cm="1">
        <f t="array" ref="D512">_xlfn.IFS(B512&gt;C512,"Win",B512=C512,"Tie",B512&lt;C512,"Loss")</f>
        <v>Loss</v>
      </c>
    </row>
    <row r="513" spans="1:4" x14ac:dyDescent="0.2">
      <c r="A513">
        <v>511</v>
      </c>
      <c r="B513">
        <v>84</v>
      </c>
      <c r="C513">
        <v>128</v>
      </c>
      <c r="D513" t="str" cm="1">
        <f t="array" ref="D513">_xlfn.IFS(B513&gt;C513,"Win",B513=C513,"Tie",B513&lt;C513,"Loss")</f>
        <v>Loss</v>
      </c>
    </row>
    <row r="514" spans="1:4" x14ac:dyDescent="0.2">
      <c r="A514">
        <v>512</v>
      </c>
      <c r="B514">
        <v>114</v>
      </c>
      <c r="C514">
        <v>120</v>
      </c>
      <c r="D514" t="str" cm="1">
        <f t="array" ref="D514">_xlfn.IFS(B514&gt;C514,"Win",B514=C514,"Tie",B514&lt;C514,"Loss")</f>
        <v>Loss</v>
      </c>
    </row>
    <row r="515" spans="1:4" x14ac:dyDescent="0.2">
      <c r="A515">
        <v>513</v>
      </c>
      <c r="B515">
        <v>91</v>
      </c>
      <c r="C515">
        <v>110</v>
      </c>
      <c r="D515" t="str" cm="1">
        <f t="array" ref="D515">_xlfn.IFS(B515&gt;C515,"Win",B515=C515,"Tie",B515&lt;C515,"Loss")</f>
        <v>Loss</v>
      </c>
    </row>
    <row r="516" spans="1:4" x14ac:dyDescent="0.2">
      <c r="A516">
        <v>514</v>
      </c>
      <c r="B516">
        <v>91</v>
      </c>
      <c r="C516">
        <v>124</v>
      </c>
      <c r="D516" t="str" cm="1">
        <f t="array" ref="D516">_xlfn.IFS(B516&gt;C516,"Win",B516=C516,"Tie",B516&lt;C516,"Loss")</f>
        <v>Loss</v>
      </c>
    </row>
    <row r="517" spans="1:4" x14ac:dyDescent="0.2">
      <c r="A517">
        <v>515</v>
      </c>
      <c r="B517">
        <v>95</v>
      </c>
      <c r="C517">
        <v>110</v>
      </c>
      <c r="D517" t="str" cm="1">
        <f t="array" ref="D517">_xlfn.IFS(B517&gt;C517,"Win",B517=C517,"Tie",B517&lt;C517,"Loss")</f>
        <v>Loss</v>
      </c>
    </row>
    <row r="518" spans="1:4" x14ac:dyDescent="0.2">
      <c r="A518">
        <v>516</v>
      </c>
      <c r="B518">
        <v>94</v>
      </c>
      <c r="C518">
        <v>119</v>
      </c>
      <c r="D518" t="str" cm="1">
        <f t="array" ref="D518">_xlfn.IFS(B518&gt;C518,"Win",B518=C518,"Tie",B518&lt;C518,"Loss")</f>
        <v>Loss</v>
      </c>
    </row>
    <row r="519" spans="1:4" x14ac:dyDescent="0.2">
      <c r="A519">
        <v>517</v>
      </c>
      <c r="B519">
        <v>79</v>
      </c>
      <c r="C519">
        <v>141</v>
      </c>
      <c r="D519" t="str" cm="1">
        <f t="array" ref="D519">_xlfn.IFS(B519&gt;C519,"Win",B519=C519,"Tie",B519&lt;C519,"Loss")</f>
        <v>Loss</v>
      </c>
    </row>
    <row r="520" spans="1:4" x14ac:dyDescent="0.2">
      <c r="A520">
        <v>518</v>
      </c>
      <c r="B520">
        <v>97</v>
      </c>
      <c r="C520">
        <v>134</v>
      </c>
      <c r="D520" t="str" cm="1">
        <f t="array" ref="D520">_xlfn.IFS(B520&gt;C520,"Win",B520=C520,"Tie",B520&lt;C520,"Loss")</f>
        <v>Loss</v>
      </c>
    </row>
    <row r="521" spans="1:4" x14ac:dyDescent="0.2">
      <c r="A521">
        <v>519</v>
      </c>
      <c r="B521">
        <v>97</v>
      </c>
      <c r="C521">
        <v>141</v>
      </c>
      <c r="D521" t="str" cm="1">
        <f t="array" ref="D521">_xlfn.IFS(B521&gt;C521,"Win",B521=C521,"Tie",B521&lt;C521,"Loss")</f>
        <v>Loss</v>
      </c>
    </row>
    <row r="522" spans="1:4" x14ac:dyDescent="0.2">
      <c r="A522">
        <v>520</v>
      </c>
      <c r="B522">
        <v>113</v>
      </c>
      <c r="C522">
        <v>100</v>
      </c>
      <c r="D522" t="str" cm="1">
        <f t="array" ref="D522">_xlfn.IFS(B522&gt;C522,"Win",B522=C522,"Tie",B522&lt;C522,"Loss")</f>
        <v>Win</v>
      </c>
    </row>
    <row r="523" spans="1:4" x14ac:dyDescent="0.2">
      <c r="A523">
        <v>521</v>
      </c>
      <c r="B523">
        <v>101</v>
      </c>
      <c r="C523">
        <v>151</v>
      </c>
      <c r="D523" t="str" cm="1">
        <f t="array" ref="D523">_xlfn.IFS(B523&gt;C523,"Win",B523=C523,"Tie",B523&lt;C523,"Loss")</f>
        <v>Loss</v>
      </c>
    </row>
    <row r="524" spans="1:4" x14ac:dyDescent="0.2">
      <c r="A524">
        <v>522</v>
      </c>
      <c r="B524">
        <v>94</v>
      </c>
      <c r="C524">
        <v>142</v>
      </c>
      <c r="D524" t="str" cm="1">
        <f t="array" ref="D524">_xlfn.IFS(B524&gt;C524,"Win",B524=C524,"Tie",B524&lt;C524,"Loss")</f>
        <v>Loss</v>
      </c>
    </row>
    <row r="525" spans="1:4" x14ac:dyDescent="0.2">
      <c r="A525">
        <v>523</v>
      </c>
      <c r="B525">
        <v>100</v>
      </c>
      <c r="C525">
        <v>123</v>
      </c>
      <c r="D525" t="str" cm="1">
        <f t="array" ref="D525">_xlfn.IFS(B525&gt;C525,"Win",B525=C525,"Tie",B525&lt;C525,"Loss")</f>
        <v>Loss</v>
      </c>
    </row>
    <row r="526" spans="1:4" x14ac:dyDescent="0.2">
      <c r="A526">
        <v>524</v>
      </c>
      <c r="B526">
        <v>66</v>
      </c>
      <c r="C526">
        <v>115</v>
      </c>
      <c r="D526" t="str" cm="1">
        <f t="array" ref="D526">_xlfn.IFS(B526&gt;C526,"Win",B526=C526,"Tie",B526&lt;C526,"Loss")</f>
        <v>Loss</v>
      </c>
    </row>
    <row r="527" spans="1:4" x14ac:dyDescent="0.2">
      <c r="A527">
        <v>525</v>
      </c>
      <c r="B527">
        <v>91</v>
      </c>
      <c r="C527">
        <v>152</v>
      </c>
      <c r="D527" t="str" cm="1">
        <f t="array" ref="D527">_xlfn.IFS(B527&gt;C527,"Win",B527=C527,"Tie",B527&lt;C527,"Loss")</f>
        <v>Loss</v>
      </c>
    </row>
    <row r="528" spans="1:4" x14ac:dyDescent="0.2">
      <c r="A528">
        <v>526</v>
      </c>
      <c r="B528">
        <v>105</v>
      </c>
      <c r="C528">
        <v>135</v>
      </c>
      <c r="D528" t="str" cm="1">
        <f t="array" ref="D528">_xlfn.IFS(B528&gt;C528,"Win",B528=C528,"Tie",B528&lt;C528,"Loss")</f>
        <v>Loss</v>
      </c>
    </row>
    <row r="529" spans="1:4" x14ac:dyDescent="0.2">
      <c r="A529">
        <v>527</v>
      </c>
      <c r="B529">
        <v>74</v>
      </c>
      <c r="C529">
        <v>142</v>
      </c>
      <c r="D529" t="str" cm="1">
        <f t="array" ref="D529">_xlfn.IFS(B529&gt;C529,"Win",B529=C529,"Tie",B529&lt;C529,"Loss")</f>
        <v>Loss</v>
      </c>
    </row>
    <row r="530" spans="1:4" x14ac:dyDescent="0.2">
      <c r="A530">
        <v>528</v>
      </c>
      <c r="B530">
        <v>89</v>
      </c>
      <c r="C530">
        <v>129</v>
      </c>
      <c r="D530" t="str" cm="1">
        <f t="array" ref="D530">_xlfn.IFS(B530&gt;C530,"Win",B530=C530,"Tie",B530&lt;C530,"Loss")</f>
        <v>Loss</v>
      </c>
    </row>
    <row r="531" spans="1:4" x14ac:dyDescent="0.2">
      <c r="A531">
        <v>529</v>
      </c>
      <c r="B531">
        <v>121</v>
      </c>
      <c r="C531">
        <v>126</v>
      </c>
      <c r="D531" t="str" cm="1">
        <f t="array" ref="D531">_xlfn.IFS(B531&gt;C531,"Win",B531=C531,"Tie",B531&lt;C531,"Loss")</f>
        <v>Loss</v>
      </c>
    </row>
    <row r="532" spans="1:4" x14ac:dyDescent="0.2">
      <c r="A532">
        <v>530</v>
      </c>
      <c r="B532">
        <v>106</v>
      </c>
      <c r="C532">
        <v>123</v>
      </c>
      <c r="D532" t="str" cm="1">
        <f t="array" ref="D532">_xlfn.IFS(B532&gt;C532,"Win",B532=C532,"Tie",B532&lt;C532,"Loss")</f>
        <v>Loss</v>
      </c>
    </row>
    <row r="533" spans="1:4" x14ac:dyDescent="0.2">
      <c r="A533">
        <v>531</v>
      </c>
      <c r="B533">
        <v>98</v>
      </c>
      <c r="C533">
        <v>159</v>
      </c>
      <c r="D533" t="str" cm="1">
        <f t="array" ref="D533">_xlfn.IFS(B533&gt;C533,"Win",B533=C533,"Tie",B533&lt;C533,"Loss")</f>
        <v>Loss</v>
      </c>
    </row>
    <row r="534" spans="1:4" x14ac:dyDescent="0.2">
      <c r="A534">
        <v>532</v>
      </c>
      <c r="B534">
        <v>121</v>
      </c>
      <c r="C534">
        <v>145</v>
      </c>
      <c r="D534" t="str" cm="1">
        <f t="array" ref="D534">_xlfn.IFS(B534&gt;C534,"Win",B534=C534,"Tie",B534&lt;C534,"Loss")</f>
        <v>Loss</v>
      </c>
    </row>
    <row r="535" spans="1:4" x14ac:dyDescent="0.2">
      <c r="A535">
        <v>533</v>
      </c>
      <c r="B535">
        <v>94</v>
      </c>
      <c r="C535">
        <v>140</v>
      </c>
      <c r="D535" t="str" cm="1">
        <f t="array" ref="D535">_xlfn.IFS(B535&gt;C535,"Win",B535=C535,"Tie",B535&lt;C535,"Loss")</f>
        <v>Loss</v>
      </c>
    </row>
    <row r="536" spans="1:4" x14ac:dyDescent="0.2">
      <c r="A536">
        <v>534</v>
      </c>
      <c r="B536">
        <v>86</v>
      </c>
      <c r="C536">
        <v>112</v>
      </c>
      <c r="D536" t="str" cm="1">
        <f t="array" ref="D536">_xlfn.IFS(B536&gt;C536,"Win",B536=C536,"Tie",B536&lt;C536,"Loss")</f>
        <v>Loss</v>
      </c>
    </row>
    <row r="537" spans="1:4" x14ac:dyDescent="0.2">
      <c r="A537">
        <v>535</v>
      </c>
      <c r="B537">
        <v>84</v>
      </c>
      <c r="C537">
        <v>150</v>
      </c>
      <c r="D537" t="str" cm="1">
        <f t="array" ref="D537">_xlfn.IFS(B537&gt;C537,"Win",B537=C537,"Tie",B537&lt;C537,"Loss")</f>
        <v>Loss</v>
      </c>
    </row>
    <row r="538" spans="1:4" x14ac:dyDescent="0.2">
      <c r="A538">
        <v>536</v>
      </c>
      <c r="B538">
        <v>100</v>
      </c>
      <c r="C538">
        <v>120</v>
      </c>
      <c r="D538" t="str" cm="1">
        <f t="array" ref="D538">_xlfn.IFS(B538&gt;C538,"Win",B538=C538,"Tie",B538&lt;C538,"Loss")</f>
        <v>Loss</v>
      </c>
    </row>
    <row r="539" spans="1:4" x14ac:dyDescent="0.2">
      <c r="A539">
        <v>537</v>
      </c>
      <c r="B539">
        <v>106</v>
      </c>
      <c r="C539">
        <v>143</v>
      </c>
      <c r="D539" t="str" cm="1">
        <f t="array" ref="D539">_xlfn.IFS(B539&gt;C539,"Win",B539=C539,"Tie",B539&lt;C539,"Loss")</f>
        <v>Loss</v>
      </c>
    </row>
    <row r="540" spans="1:4" x14ac:dyDescent="0.2">
      <c r="A540">
        <v>538</v>
      </c>
      <c r="B540">
        <v>96</v>
      </c>
      <c r="C540">
        <v>139</v>
      </c>
      <c r="D540" t="str" cm="1">
        <f t="array" ref="D540">_xlfn.IFS(B540&gt;C540,"Win",B540=C540,"Tie",B540&lt;C540,"Loss")</f>
        <v>Loss</v>
      </c>
    </row>
    <row r="541" spans="1:4" x14ac:dyDescent="0.2">
      <c r="A541">
        <v>539</v>
      </c>
      <c r="B541">
        <v>89</v>
      </c>
      <c r="C541">
        <v>116</v>
      </c>
      <c r="D541" t="str" cm="1">
        <f t="array" ref="D541">_xlfn.IFS(B541&gt;C541,"Win",B541=C541,"Tie",B541&lt;C541,"Loss")</f>
        <v>Loss</v>
      </c>
    </row>
    <row r="542" spans="1:4" x14ac:dyDescent="0.2">
      <c r="A542">
        <v>540</v>
      </c>
      <c r="B542">
        <v>94</v>
      </c>
      <c r="C542">
        <v>140</v>
      </c>
      <c r="D542" t="str" cm="1">
        <f t="array" ref="D542">_xlfn.IFS(B542&gt;C542,"Win",B542=C542,"Tie",B542&lt;C542,"Loss")</f>
        <v>Loss</v>
      </c>
    </row>
    <row r="543" spans="1:4" x14ac:dyDescent="0.2">
      <c r="A543">
        <v>541</v>
      </c>
      <c r="B543">
        <v>98</v>
      </c>
      <c r="C543">
        <v>131</v>
      </c>
      <c r="D543" t="str" cm="1">
        <f t="array" ref="D543">_xlfn.IFS(B543&gt;C543,"Win",B543=C543,"Tie",B543&lt;C543,"Loss")</f>
        <v>Loss</v>
      </c>
    </row>
    <row r="544" spans="1:4" x14ac:dyDescent="0.2">
      <c r="A544">
        <v>542</v>
      </c>
      <c r="B544">
        <v>87</v>
      </c>
      <c r="C544">
        <v>127</v>
      </c>
      <c r="D544" t="str" cm="1">
        <f t="array" ref="D544">_xlfn.IFS(B544&gt;C544,"Win",B544=C544,"Tie",B544&lt;C544,"Loss")</f>
        <v>Loss</v>
      </c>
    </row>
    <row r="545" spans="1:4" x14ac:dyDescent="0.2">
      <c r="A545">
        <v>543</v>
      </c>
      <c r="B545">
        <v>100</v>
      </c>
      <c r="C545">
        <v>128</v>
      </c>
      <c r="D545" t="str" cm="1">
        <f t="array" ref="D545">_xlfn.IFS(B545&gt;C545,"Win",B545=C545,"Tie",B545&lt;C545,"Loss")</f>
        <v>Loss</v>
      </c>
    </row>
    <row r="546" spans="1:4" x14ac:dyDescent="0.2">
      <c r="A546">
        <v>544</v>
      </c>
      <c r="B546">
        <v>95</v>
      </c>
      <c r="C546">
        <v>122</v>
      </c>
      <c r="D546" t="str" cm="1">
        <f t="array" ref="D546">_xlfn.IFS(B546&gt;C546,"Win",B546=C546,"Tie",B546&lt;C546,"Loss")</f>
        <v>Loss</v>
      </c>
    </row>
    <row r="547" spans="1:4" x14ac:dyDescent="0.2">
      <c r="A547">
        <v>545</v>
      </c>
      <c r="B547">
        <v>112</v>
      </c>
      <c r="C547">
        <v>129</v>
      </c>
      <c r="D547" t="str" cm="1">
        <f t="array" ref="D547">_xlfn.IFS(B547&gt;C547,"Win",B547=C547,"Tie",B547&lt;C547,"Loss")</f>
        <v>Loss</v>
      </c>
    </row>
    <row r="548" spans="1:4" x14ac:dyDescent="0.2">
      <c r="A548">
        <v>546</v>
      </c>
      <c r="B548">
        <v>103</v>
      </c>
      <c r="C548">
        <v>140</v>
      </c>
      <c r="D548" t="str" cm="1">
        <f t="array" ref="D548">_xlfn.IFS(B548&gt;C548,"Win",B548=C548,"Tie",B548&lt;C548,"Loss")</f>
        <v>Loss</v>
      </c>
    </row>
    <row r="549" spans="1:4" x14ac:dyDescent="0.2">
      <c r="A549">
        <v>547</v>
      </c>
      <c r="B549">
        <v>107</v>
      </c>
      <c r="C549">
        <v>117</v>
      </c>
      <c r="D549" t="str" cm="1">
        <f t="array" ref="D549">_xlfn.IFS(B549&gt;C549,"Win",B549=C549,"Tie",B549&lt;C549,"Loss")</f>
        <v>Loss</v>
      </c>
    </row>
    <row r="550" spans="1:4" x14ac:dyDescent="0.2">
      <c r="A550">
        <v>548</v>
      </c>
      <c r="B550">
        <v>92</v>
      </c>
      <c r="C550">
        <v>123</v>
      </c>
      <c r="D550" t="str" cm="1">
        <f t="array" ref="D550">_xlfn.IFS(B550&gt;C550,"Win",B550=C550,"Tie",B550&lt;C550,"Loss")</f>
        <v>Loss</v>
      </c>
    </row>
    <row r="551" spans="1:4" x14ac:dyDescent="0.2">
      <c r="A551">
        <v>549</v>
      </c>
      <c r="B551">
        <v>105</v>
      </c>
      <c r="C551">
        <v>128</v>
      </c>
      <c r="D551" t="str" cm="1">
        <f t="array" ref="D551">_xlfn.IFS(B551&gt;C551,"Win",B551=C551,"Tie",B551&lt;C551,"Loss")</f>
        <v>Loss</v>
      </c>
    </row>
    <row r="552" spans="1:4" x14ac:dyDescent="0.2">
      <c r="A552">
        <v>550</v>
      </c>
      <c r="B552">
        <v>83</v>
      </c>
      <c r="C552">
        <v>145</v>
      </c>
      <c r="D552" t="str" cm="1">
        <f t="array" ref="D552">_xlfn.IFS(B552&gt;C552,"Win",B552=C552,"Tie",B552&lt;C552,"Loss")</f>
        <v>Loss</v>
      </c>
    </row>
    <row r="553" spans="1:4" x14ac:dyDescent="0.2">
      <c r="A553">
        <v>551</v>
      </c>
      <c r="B553">
        <v>110</v>
      </c>
      <c r="C553">
        <v>118</v>
      </c>
      <c r="D553" t="str" cm="1">
        <f t="array" ref="D553">_xlfn.IFS(B553&gt;C553,"Win",B553=C553,"Tie",B553&lt;C553,"Loss")</f>
        <v>Loss</v>
      </c>
    </row>
    <row r="554" spans="1:4" x14ac:dyDescent="0.2">
      <c r="A554">
        <v>552</v>
      </c>
      <c r="B554">
        <v>74</v>
      </c>
      <c r="C554">
        <v>124</v>
      </c>
      <c r="D554" t="str" cm="1">
        <f t="array" ref="D554">_xlfn.IFS(B554&gt;C554,"Win",B554=C554,"Tie",B554&lt;C554,"Loss")</f>
        <v>Loss</v>
      </c>
    </row>
    <row r="555" spans="1:4" x14ac:dyDescent="0.2">
      <c r="A555">
        <v>553</v>
      </c>
      <c r="B555">
        <v>112</v>
      </c>
      <c r="C555">
        <v>131</v>
      </c>
      <c r="D555" t="str" cm="1">
        <f t="array" ref="D555">_xlfn.IFS(B555&gt;C555,"Win",B555=C555,"Tie",B555&lt;C555,"Loss")</f>
        <v>Loss</v>
      </c>
    </row>
    <row r="556" spans="1:4" x14ac:dyDescent="0.2">
      <c r="A556">
        <v>554</v>
      </c>
      <c r="B556">
        <v>87</v>
      </c>
      <c r="C556">
        <v>142</v>
      </c>
      <c r="D556" t="str" cm="1">
        <f t="array" ref="D556">_xlfn.IFS(B556&gt;C556,"Win",B556=C556,"Tie",B556&lt;C556,"Loss")</f>
        <v>Loss</v>
      </c>
    </row>
    <row r="557" spans="1:4" x14ac:dyDescent="0.2">
      <c r="A557">
        <v>555</v>
      </c>
      <c r="B557">
        <v>89</v>
      </c>
      <c r="C557">
        <v>114</v>
      </c>
      <c r="D557" t="str" cm="1">
        <f t="array" ref="D557">_xlfn.IFS(B557&gt;C557,"Win",B557=C557,"Tie",B557&lt;C557,"Loss")</f>
        <v>Loss</v>
      </c>
    </row>
    <row r="558" spans="1:4" x14ac:dyDescent="0.2">
      <c r="A558">
        <v>556</v>
      </c>
      <c r="B558">
        <v>90</v>
      </c>
      <c r="C558">
        <v>127</v>
      </c>
      <c r="D558" t="str" cm="1">
        <f t="array" ref="D558">_xlfn.IFS(B558&gt;C558,"Win",B558=C558,"Tie",B558&lt;C558,"Loss")</f>
        <v>Loss</v>
      </c>
    </row>
    <row r="559" spans="1:4" x14ac:dyDescent="0.2">
      <c r="A559">
        <v>557</v>
      </c>
      <c r="B559">
        <v>81</v>
      </c>
      <c r="C559">
        <v>149</v>
      </c>
      <c r="D559" t="str" cm="1">
        <f t="array" ref="D559">_xlfn.IFS(B559&gt;C559,"Win",B559=C559,"Tie",B559&lt;C559,"Loss")</f>
        <v>Loss</v>
      </c>
    </row>
    <row r="560" spans="1:4" x14ac:dyDescent="0.2">
      <c r="A560">
        <v>558</v>
      </c>
      <c r="B560">
        <v>105</v>
      </c>
      <c r="C560">
        <v>162</v>
      </c>
      <c r="D560" t="str" cm="1">
        <f t="array" ref="D560">_xlfn.IFS(B560&gt;C560,"Win",B560=C560,"Tie",B560&lt;C560,"Loss")</f>
        <v>Loss</v>
      </c>
    </row>
    <row r="561" spans="1:4" x14ac:dyDescent="0.2">
      <c r="A561">
        <v>559</v>
      </c>
      <c r="B561">
        <v>98</v>
      </c>
      <c r="C561">
        <v>124</v>
      </c>
      <c r="D561" t="str" cm="1">
        <f t="array" ref="D561">_xlfn.IFS(B561&gt;C561,"Win",B561=C561,"Tie",B561&lt;C561,"Loss")</f>
        <v>Loss</v>
      </c>
    </row>
    <row r="562" spans="1:4" x14ac:dyDescent="0.2">
      <c r="A562">
        <v>560</v>
      </c>
      <c r="B562">
        <v>99</v>
      </c>
      <c r="C562">
        <v>145</v>
      </c>
      <c r="D562" t="str" cm="1">
        <f t="array" ref="D562">_xlfn.IFS(B562&gt;C562,"Win",B562=C562,"Tie",B562&lt;C562,"Loss")</f>
        <v>Loss</v>
      </c>
    </row>
    <row r="563" spans="1:4" x14ac:dyDescent="0.2">
      <c r="A563">
        <v>561</v>
      </c>
      <c r="B563">
        <v>91</v>
      </c>
      <c r="C563">
        <v>134</v>
      </c>
      <c r="D563" t="str" cm="1">
        <f t="array" ref="D563">_xlfn.IFS(B563&gt;C563,"Win",B563=C563,"Tie",B563&lt;C563,"Loss")</f>
        <v>Loss</v>
      </c>
    </row>
    <row r="564" spans="1:4" x14ac:dyDescent="0.2">
      <c r="A564">
        <v>562</v>
      </c>
      <c r="B564">
        <v>102</v>
      </c>
      <c r="C564">
        <v>170</v>
      </c>
      <c r="D564" t="str" cm="1">
        <f t="array" ref="D564">_xlfn.IFS(B564&gt;C564,"Win",B564=C564,"Tie",B564&lt;C564,"Loss")</f>
        <v>Loss</v>
      </c>
    </row>
    <row r="565" spans="1:4" x14ac:dyDescent="0.2">
      <c r="A565">
        <v>563</v>
      </c>
      <c r="B565">
        <v>115</v>
      </c>
      <c r="C565">
        <v>127</v>
      </c>
      <c r="D565" t="str" cm="1">
        <f t="array" ref="D565">_xlfn.IFS(B565&gt;C565,"Win",B565=C565,"Tie",B565&lt;C565,"Loss")</f>
        <v>Loss</v>
      </c>
    </row>
    <row r="566" spans="1:4" x14ac:dyDescent="0.2">
      <c r="A566">
        <v>564</v>
      </c>
      <c r="B566">
        <v>108</v>
      </c>
      <c r="C566">
        <v>145</v>
      </c>
      <c r="D566" t="str" cm="1">
        <f t="array" ref="D566">_xlfn.IFS(B566&gt;C566,"Win",B566=C566,"Tie",B566&lt;C566,"Loss")</f>
        <v>Loss</v>
      </c>
    </row>
    <row r="567" spans="1:4" x14ac:dyDescent="0.2">
      <c r="A567">
        <v>565</v>
      </c>
      <c r="B567">
        <v>79</v>
      </c>
      <c r="C567">
        <v>133</v>
      </c>
      <c r="D567" t="str" cm="1">
        <f t="array" ref="D567">_xlfn.IFS(B567&gt;C567,"Win",B567=C567,"Tie",B567&lt;C567,"Loss")</f>
        <v>Loss</v>
      </c>
    </row>
    <row r="568" spans="1:4" x14ac:dyDescent="0.2">
      <c r="A568">
        <v>566</v>
      </c>
      <c r="B568">
        <v>102</v>
      </c>
      <c r="C568">
        <v>115</v>
      </c>
      <c r="D568" t="str" cm="1">
        <f t="array" ref="D568">_xlfn.IFS(B568&gt;C568,"Win",B568=C568,"Tie",B568&lt;C568,"Loss")</f>
        <v>Loss</v>
      </c>
    </row>
    <row r="569" spans="1:4" x14ac:dyDescent="0.2">
      <c r="A569">
        <v>567</v>
      </c>
      <c r="B569">
        <v>105</v>
      </c>
      <c r="C569">
        <v>157</v>
      </c>
      <c r="D569" t="str" cm="1">
        <f t="array" ref="D569">_xlfn.IFS(B569&gt;C569,"Win",B569=C569,"Tie",B569&lt;C569,"Loss")</f>
        <v>Loss</v>
      </c>
    </row>
    <row r="570" spans="1:4" x14ac:dyDescent="0.2">
      <c r="A570">
        <v>568</v>
      </c>
      <c r="B570">
        <v>89</v>
      </c>
      <c r="C570">
        <v>146</v>
      </c>
      <c r="D570" t="str" cm="1">
        <f t="array" ref="D570">_xlfn.IFS(B570&gt;C570,"Win",B570=C570,"Tie",B570&lt;C570,"Loss")</f>
        <v>Loss</v>
      </c>
    </row>
    <row r="571" spans="1:4" x14ac:dyDescent="0.2">
      <c r="A571">
        <v>569</v>
      </c>
      <c r="B571">
        <v>90</v>
      </c>
      <c r="C571">
        <v>134</v>
      </c>
      <c r="D571" t="str" cm="1">
        <f t="array" ref="D571">_xlfn.IFS(B571&gt;C571,"Win",B571=C571,"Tie",B571&lt;C571,"Loss")</f>
        <v>Loss</v>
      </c>
    </row>
    <row r="572" spans="1:4" x14ac:dyDescent="0.2">
      <c r="A572">
        <v>570</v>
      </c>
      <c r="B572">
        <v>106</v>
      </c>
      <c r="C572">
        <v>118</v>
      </c>
      <c r="D572" t="str" cm="1">
        <f t="array" ref="D572">_xlfn.IFS(B572&gt;C572,"Win",B572=C572,"Tie",B572&lt;C572,"Loss")</f>
        <v>Loss</v>
      </c>
    </row>
    <row r="573" spans="1:4" x14ac:dyDescent="0.2">
      <c r="A573">
        <v>571</v>
      </c>
      <c r="B573">
        <v>117</v>
      </c>
      <c r="C573">
        <v>122</v>
      </c>
      <c r="D573" t="str" cm="1">
        <f t="array" ref="D573">_xlfn.IFS(B573&gt;C573,"Win",B573=C573,"Tie",B573&lt;C573,"Loss")</f>
        <v>Loss</v>
      </c>
    </row>
    <row r="574" spans="1:4" x14ac:dyDescent="0.2">
      <c r="A574">
        <v>572</v>
      </c>
      <c r="B574">
        <v>91</v>
      </c>
      <c r="C574">
        <v>112</v>
      </c>
      <c r="D574" t="str" cm="1">
        <f t="array" ref="D574">_xlfn.IFS(B574&gt;C574,"Win",B574=C574,"Tie",B574&lt;C574,"Loss")</f>
        <v>Loss</v>
      </c>
    </row>
    <row r="575" spans="1:4" x14ac:dyDescent="0.2">
      <c r="A575">
        <v>573</v>
      </c>
      <c r="B575">
        <v>80</v>
      </c>
      <c r="C575">
        <v>131</v>
      </c>
      <c r="D575" t="str" cm="1">
        <f t="array" ref="D575">_xlfn.IFS(B575&gt;C575,"Win",B575=C575,"Tie",B575&lt;C575,"Loss")</f>
        <v>Loss</v>
      </c>
    </row>
    <row r="576" spans="1:4" x14ac:dyDescent="0.2">
      <c r="A576">
        <v>574</v>
      </c>
      <c r="B576">
        <v>100</v>
      </c>
      <c r="C576">
        <v>130</v>
      </c>
      <c r="D576" t="str" cm="1">
        <f t="array" ref="D576">_xlfn.IFS(B576&gt;C576,"Win",B576=C576,"Tie",B576&lt;C576,"Loss")</f>
        <v>Loss</v>
      </c>
    </row>
    <row r="577" spans="1:4" x14ac:dyDescent="0.2">
      <c r="A577">
        <v>575</v>
      </c>
      <c r="B577">
        <v>86</v>
      </c>
      <c r="C577">
        <v>123</v>
      </c>
      <c r="D577" t="str" cm="1">
        <f t="array" ref="D577">_xlfn.IFS(B577&gt;C577,"Win",B577=C577,"Tie",B577&lt;C577,"Loss")</f>
        <v>Loss</v>
      </c>
    </row>
    <row r="578" spans="1:4" x14ac:dyDescent="0.2">
      <c r="A578">
        <v>576</v>
      </c>
      <c r="B578">
        <v>101</v>
      </c>
      <c r="C578">
        <v>152</v>
      </c>
      <c r="D578" t="str" cm="1">
        <f t="array" ref="D578">_xlfn.IFS(B578&gt;C578,"Win",B578=C578,"Tie",B578&lt;C578,"Loss")</f>
        <v>Loss</v>
      </c>
    </row>
    <row r="579" spans="1:4" x14ac:dyDescent="0.2">
      <c r="A579">
        <v>577</v>
      </c>
      <c r="B579">
        <v>109</v>
      </c>
      <c r="C579">
        <v>118</v>
      </c>
      <c r="D579" t="str" cm="1">
        <f t="array" ref="D579">_xlfn.IFS(B579&gt;C579,"Win",B579=C579,"Tie",B579&lt;C579,"Loss")</f>
        <v>Loss</v>
      </c>
    </row>
    <row r="580" spans="1:4" x14ac:dyDescent="0.2">
      <c r="A580">
        <v>578</v>
      </c>
      <c r="B580">
        <v>90</v>
      </c>
      <c r="C580">
        <v>129</v>
      </c>
      <c r="D580" t="str" cm="1">
        <f t="array" ref="D580">_xlfn.IFS(B580&gt;C580,"Win",B580=C580,"Tie",B580&lt;C580,"Loss")</f>
        <v>Loss</v>
      </c>
    </row>
    <row r="581" spans="1:4" x14ac:dyDescent="0.2">
      <c r="A581">
        <v>579</v>
      </c>
      <c r="B581">
        <v>102</v>
      </c>
      <c r="C581">
        <v>135</v>
      </c>
      <c r="D581" t="str" cm="1">
        <f t="array" ref="D581">_xlfn.IFS(B581&gt;C581,"Win",B581=C581,"Tie",B581&lt;C581,"Loss")</f>
        <v>Loss</v>
      </c>
    </row>
    <row r="582" spans="1:4" x14ac:dyDescent="0.2">
      <c r="A582">
        <v>580</v>
      </c>
      <c r="B582">
        <v>101</v>
      </c>
      <c r="C582">
        <v>110</v>
      </c>
      <c r="D582" t="str" cm="1">
        <f t="array" ref="D582">_xlfn.IFS(B582&gt;C582,"Win",B582=C582,"Tie",B582&lt;C582,"Loss")</f>
        <v>Loss</v>
      </c>
    </row>
    <row r="583" spans="1:4" x14ac:dyDescent="0.2">
      <c r="A583">
        <v>581</v>
      </c>
      <c r="B583">
        <v>95</v>
      </c>
      <c r="C583">
        <v>125</v>
      </c>
      <c r="D583" t="str" cm="1">
        <f t="array" ref="D583">_xlfn.IFS(B583&gt;C583,"Win",B583=C583,"Tie",B583&lt;C583,"Loss")</f>
        <v>Loss</v>
      </c>
    </row>
    <row r="584" spans="1:4" x14ac:dyDescent="0.2">
      <c r="A584">
        <v>582</v>
      </c>
      <c r="B584">
        <v>85</v>
      </c>
      <c r="C584">
        <v>130</v>
      </c>
      <c r="D584" t="str" cm="1">
        <f t="array" ref="D584">_xlfn.IFS(B584&gt;C584,"Win",B584=C584,"Tie",B584&lt;C584,"Loss")</f>
        <v>Loss</v>
      </c>
    </row>
    <row r="585" spans="1:4" x14ac:dyDescent="0.2">
      <c r="A585">
        <v>583</v>
      </c>
      <c r="B585">
        <v>103</v>
      </c>
      <c r="C585">
        <v>145</v>
      </c>
      <c r="D585" t="str" cm="1">
        <f t="array" ref="D585">_xlfn.IFS(B585&gt;C585,"Win",B585=C585,"Tie",B585&lt;C585,"Loss")</f>
        <v>Loss</v>
      </c>
    </row>
    <row r="586" spans="1:4" x14ac:dyDescent="0.2">
      <c r="A586">
        <v>584</v>
      </c>
      <c r="B586">
        <v>83</v>
      </c>
      <c r="C586">
        <v>163</v>
      </c>
      <c r="D586" t="str" cm="1">
        <f t="array" ref="D586">_xlfn.IFS(B586&gt;C586,"Win",B586=C586,"Tie",B586&lt;C586,"Loss")</f>
        <v>Loss</v>
      </c>
    </row>
    <row r="587" spans="1:4" x14ac:dyDescent="0.2">
      <c r="A587">
        <v>585</v>
      </c>
      <c r="B587">
        <v>83</v>
      </c>
      <c r="C587">
        <v>127</v>
      </c>
      <c r="D587" t="str" cm="1">
        <f t="array" ref="D587">_xlfn.IFS(B587&gt;C587,"Win",B587=C587,"Tie",B587&lt;C587,"Loss")</f>
        <v>Loss</v>
      </c>
    </row>
    <row r="588" spans="1:4" x14ac:dyDescent="0.2">
      <c r="A588">
        <v>586</v>
      </c>
      <c r="B588">
        <v>94</v>
      </c>
      <c r="C588">
        <v>113</v>
      </c>
      <c r="D588" t="str" cm="1">
        <f t="array" ref="D588">_xlfn.IFS(B588&gt;C588,"Win",B588=C588,"Tie",B588&lt;C588,"Loss")</f>
        <v>Loss</v>
      </c>
    </row>
    <row r="589" spans="1:4" x14ac:dyDescent="0.2">
      <c r="A589">
        <v>587</v>
      </c>
      <c r="B589">
        <v>69</v>
      </c>
      <c r="C589">
        <v>130</v>
      </c>
      <c r="D589" t="str" cm="1">
        <f t="array" ref="D589">_xlfn.IFS(B589&gt;C589,"Win",B589=C589,"Tie",B589&lt;C589,"Loss")</f>
        <v>Loss</v>
      </c>
    </row>
    <row r="590" spans="1:4" x14ac:dyDescent="0.2">
      <c r="A590">
        <v>588</v>
      </c>
      <c r="B590">
        <v>92</v>
      </c>
      <c r="C590">
        <v>126</v>
      </c>
      <c r="D590" t="str" cm="1">
        <f t="array" ref="D590">_xlfn.IFS(B590&gt;C590,"Win",B590=C590,"Tie",B590&lt;C590,"Loss")</f>
        <v>Loss</v>
      </c>
    </row>
    <row r="591" spans="1:4" x14ac:dyDescent="0.2">
      <c r="A591">
        <v>589</v>
      </c>
      <c r="B591">
        <v>84</v>
      </c>
      <c r="C591">
        <v>132</v>
      </c>
      <c r="D591" t="str" cm="1">
        <f t="array" ref="D591">_xlfn.IFS(B591&gt;C591,"Win",B591=C591,"Tie",B591&lt;C591,"Loss")</f>
        <v>Loss</v>
      </c>
    </row>
    <row r="592" spans="1:4" x14ac:dyDescent="0.2">
      <c r="A592">
        <v>590</v>
      </c>
      <c r="B592">
        <v>95</v>
      </c>
      <c r="C592">
        <v>114</v>
      </c>
      <c r="D592" t="str" cm="1">
        <f t="array" ref="D592">_xlfn.IFS(B592&gt;C592,"Win",B592=C592,"Tie",B592&lt;C592,"Loss")</f>
        <v>Loss</v>
      </c>
    </row>
    <row r="593" spans="1:4" x14ac:dyDescent="0.2">
      <c r="A593">
        <v>591</v>
      </c>
      <c r="B593">
        <v>89</v>
      </c>
      <c r="C593">
        <v>127</v>
      </c>
      <c r="D593" t="str" cm="1">
        <f t="array" ref="D593">_xlfn.IFS(B593&gt;C593,"Win",B593=C593,"Tie",B593&lt;C593,"Loss")</f>
        <v>Loss</v>
      </c>
    </row>
    <row r="594" spans="1:4" x14ac:dyDescent="0.2">
      <c r="A594">
        <v>592</v>
      </c>
      <c r="B594">
        <v>90</v>
      </c>
      <c r="C594">
        <v>131</v>
      </c>
      <c r="D594" t="str" cm="1">
        <f t="array" ref="D594">_xlfn.IFS(B594&gt;C594,"Win",B594=C594,"Tie",B594&lt;C594,"Loss")</f>
        <v>Loss</v>
      </c>
    </row>
    <row r="595" spans="1:4" x14ac:dyDescent="0.2">
      <c r="A595">
        <v>593</v>
      </c>
      <c r="B595">
        <v>91</v>
      </c>
      <c r="C595">
        <v>144</v>
      </c>
      <c r="D595" t="str" cm="1">
        <f t="array" ref="D595">_xlfn.IFS(B595&gt;C595,"Win",B595=C595,"Tie",B595&lt;C595,"Loss")</f>
        <v>Loss</v>
      </c>
    </row>
    <row r="596" spans="1:4" x14ac:dyDescent="0.2">
      <c r="A596">
        <v>594</v>
      </c>
      <c r="B596">
        <v>95</v>
      </c>
      <c r="C596">
        <v>136</v>
      </c>
      <c r="D596" t="str" cm="1">
        <f t="array" ref="D596">_xlfn.IFS(B596&gt;C596,"Win",B596=C596,"Tie",B596&lt;C596,"Loss")</f>
        <v>Loss</v>
      </c>
    </row>
    <row r="597" spans="1:4" x14ac:dyDescent="0.2">
      <c r="A597">
        <v>595</v>
      </c>
      <c r="B597">
        <v>91</v>
      </c>
      <c r="C597">
        <v>162</v>
      </c>
      <c r="D597" t="str" cm="1">
        <f t="array" ref="D597">_xlfn.IFS(B597&gt;C597,"Win",B597=C597,"Tie",B597&lt;C597,"Loss")</f>
        <v>Loss</v>
      </c>
    </row>
    <row r="598" spans="1:4" x14ac:dyDescent="0.2">
      <c r="A598">
        <v>596</v>
      </c>
      <c r="B598">
        <v>104</v>
      </c>
      <c r="C598">
        <v>113</v>
      </c>
      <c r="D598" t="str" cm="1">
        <f t="array" ref="D598">_xlfn.IFS(B598&gt;C598,"Win",B598=C598,"Tie",B598&lt;C598,"Loss")</f>
        <v>Loss</v>
      </c>
    </row>
    <row r="599" spans="1:4" x14ac:dyDescent="0.2">
      <c r="A599">
        <v>597</v>
      </c>
      <c r="B599">
        <v>95</v>
      </c>
      <c r="C599">
        <v>142</v>
      </c>
      <c r="D599" t="str" cm="1">
        <f t="array" ref="D599">_xlfn.IFS(B599&gt;C599,"Win",B599=C599,"Tie",B599&lt;C599,"Loss")</f>
        <v>Loss</v>
      </c>
    </row>
    <row r="600" spans="1:4" x14ac:dyDescent="0.2">
      <c r="A600">
        <v>598</v>
      </c>
      <c r="B600">
        <v>90</v>
      </c>
      <c r="C600">
        <v>139</v>
      </c>
      <c r="D600" t="str" cm="1">
        <f t="array" ref="D600">_xlfn.IFS(B600&gt;C600,"Win",B600=C600,"Tie",B600&lt;C600,"Loss")</f>
        <v>Loss</v>
      </c>
    </row>
    <row r="601" spans="1:4" x14ac:dyDescent="0.2">
      <c r="A601">
        <v>599</v>
      </c>
      <c r="B601">
        <v>101</v>
      </c>
      <c r="C601">
        <v>130</v>
      </c>
      <c r="D601" t="str" cm="1">
        <f t="array" ref="D601">_xlfn.IFS(B601&gt;C601,"Win",B601=C601,"Tie",B601&lt;C601,"Loss")</f>
        <v>Loss</v>
      </c>
    </row>
    <row r="602" spans="1:4" x14ac:dyDescent="0.2">
      <c r="A602">
        <v>600</v>
      </c>
      <c r="B602">
        <v>94</v>
      </c>
      <c r="C602">
        <v>141</v>
      </c>
      <c r="D602" t="str" cm="1">
        <f t="array" ref="D602">_xlfn.IFS(B602&gt;C602,"Win",B602=C602,"Tie",B602&lt;C602,"Loss")</f>
        <v>Loss</v>
      </c>
    </row>
    <row r="603" spans="1:4" x14ac:dyDescent="0.2">
      <c r="A603">
        <v>601</v>
      </c>
      <c r="B603">
        <v>90</v>
      </c>
      <c r="C603">
        <v>154</v>
      </c>
      <c r="D603" t="str" cm="1">
        <f t="array" ref="D603">_xlfn.IFS(B603&gt;C603,"Win",B603=C603,"Tie",B603&lt;C603,"Loss")</f>
        <v>Loss</v>
      </c>
    </row>
    <row r="604" spans="1:4" x14ac:dyDescent="0.2">
      <c r="A604">
        <v>602</v>
      </c>
      <c r="B604">
        <v>93</v>
      </c>
      <c r="C604">
        <v>131</v>
      </c>
      <c r="D604" t="str" cm="1">
        <f t="array" ref="D604">_xlfn.IFS(B604&gt;C604,"Win",B604=C604,"Tie",B604&lt;C604,"Loss")</f>
        <v>Loss</v>
      </c>
    </row>
    <row r="605" spans="1:4" x14ac:dyDescent="0.2">
      <c r="A605">
        <v>603</v>
      </c>
      <c r="B605">
        <v>98</v>
      </c>
      <c r="C605">
        <v>142</v>
      </c>
      <c r="D605" t="str" cm="1">
        <f t="array" ref="D605">_xlfn.IFS(B605&gt;C605,"Win",B605=C605,"Tie",B605&lt;C605,"Loss")</f>
        <v>Loss</v>
      </c>
    </row>
    <row r="606" spans="1:4" x14ac:dyDescent="0.2">
      <c r="A606">
        <v>604</v>
      </c>
      <c r="B606">
        <v>106</v>
      </c>
      <c r="C606">
        <v>118</v>
      </c>
      <c r="D606" t="str" cm="1">
        <f t="array" ref="D606">_xlfn.IFS(B606&gt;C606,"Win",B606=C606,"Tie",B606&lt;C606,"Loss")</f>
        <v>Loss</v>
      </c>
    </row>
    <row r="607" spans="1:4" x14ac:dyDescent="0.2">
      <c r="A607">
        <v>605</v>
      </c>
      <c r="B607">
        <v>114</v>
      </c>
      <c r="C607">
        <v>122</v>
      </c>
      <c r="D607" t="str" cm="1">
        <f t="array" ref="D607">_xlfn.IFS(B607&gt;C607,"Win",B607=C607,"Tie",B607&lt;C607,"Loss")</f>
        <v>Loss</v>
      </c>
    </row>
    <row r="608" spans="1:4" x14ac:dyDescent="0.2">
      <c r="A608">
        <v>606</v>
      </c>
      <c r="B608">
        <v>98</v>
      </c>
      <c r="C608">
        <v>122</v>
      </c>
      <c r="D608" t="str" cm="1">
        <f t="array" ref="D608">_xlfn.IFS(B608&gt;C608,"Win",B608=C608,"Tie",B608&lt;C608,"Loss")</f>
        <v>Loss</v>
      </c>
    </row>
    <row r="609" spans="1:4" x14ac:dyDescent="0.2">
      <c r="A609">
        <v>607</v>
      </c>
      <c r="B609">
        <v>108</v>
      </c>
      <c r="C609">
        <v>114</v>
      </c>
      <c r="D609" t="str" cm="1">
        <f t="array" ref="D609">_xlfn.IFS(B609&gt;C609,"Win",B609=C609,"Tie",B609&lt;C609,"Loss")</f>
        <v>Loss</v>
      </c>
    </row>
    <row r="610" spans="1:4" x14ac:dyDescent="0.2">
      <c r="A610">
        <v>608</v>
      </c>
      <c r="B610">
        <v>113</v>
      </c>
      <c r="C610">
        <v>127</v>
      </c>
      <c r="D610" t="str" cm="1">
        <f t="array" ref="D610">_xlfn.IFS(B610&gt;C610,"Win",B610=C610,"Tie",B610&lt;C610,"Loss")</f>
        <v>Loss</v>
      </c>
    </row>
    <row r="611" spans="1:4" x14ac:dyDescent="0.2">
      <c r="A611">
        <v>609</v>
      </c>
      <c r="B611">
        <v>101</v>
      </c>
      <c r="C611">
        <v>116</v>
      </c>
      <c r="D611" t="str" cm="1">
        <f t="array" ref="D611">_xlfn.IFS(B611&gt;C611,"Win",B611=C611,"Tie",B611&lt;C611,"Loss")</f>
        <v>Loss</v>
      </c>
    </row>
    <row r="612" spans="1:4" x14ac:dyDescent="0.2">
      <c r="A612">
        <v>610</v>
      </c>
      <c r="B612">
        <v>124</v>
      </c>
      <c r="C612">
        <v>126</v>
      </c>
      <c r="D612" t="str" cm="1">
        <f t="array" ref="D612">_xlfn.IFS(B612&gt;C612,"Win",B612=C612,"Tie",B612&lt;C612,"Loss")</f>
        <v>Loss</v>
      </c>
    </row>
    <row r="613" spans="1:4" x14ac:dyDescent="0.2">
      <c r="A613">
        <v>611</v>
      </c>
      <c r="B613">
        <v>84</v>
      </c>
      <c r="C613">
        <v>124</v>
      </c>
      <c r="D613" t="str" cm="1">
        <f t="array" ref="D613">_xlfn.IFS(B613&gt;C613,"Win",B613=C613,"Tie",B613&lt;C613,"Loss")</f>
        <v>Loss</v>
      </c>
    </row>
    <row r="614" spans="1:4" x14ac:dyDescent="0.2">
      <c r="A614">
        <v>612</v>
      </c>
      <c r="B614">
        <v>120</v>
      </c>
      <c r="C614">
        <v>137</v>
      </c>
      <c r="D614" t="str" cm="1">
        <f t="array" ref="D614">_xlfn.IFS(B614&gt;C614,"Win",B614=C614,"Tie",B614&lt;C614,"Loss")</f>
        <v>Loss</v>
      </c>
    </row>
    <row r="615" spans="1:4" x14ac:dyDescent="0.2">
      <c r="A615">
        <v>613</v>
      </c>
      <c r="B615">
        <v>102</v>
      </c>
      <c r="C615">
        <v>119</v>
      </c>
      <c r="D615" t="str" cm="1">
        <f t="array" ref="D615">_xlfn.IFS(B615&gt;C615,"Win",B615=C615,"Tie",B615&lt;C615,"Loss")</f>
        <v>Loss</v>
      </c>
    </row>
    <row r="616" spans="1:4" x14ac:dyDescent="0.2">
      <c r="A616">
        <v>614</v>
      </c>
      <c r="B616">
        <v>85</v>
      </c>
      <c r="C616">
        <v>141</v>
      </c>
      <c r="D616" t="str" cm="1">
        <f t="array" ref="D616">_xlfn.IFS(B616&gt;C616,"Win",B616=C616,"Tie",B616&lt;C616,"Loss")</f>
        <v>Loss</v>
      </c>
    </row>
    <row r="617" spans="1:4" x14ac:dyDescent="0.2">
      <c r="A617">
        <v>615</v>
      </c>
      <c r="B617">
        <v>94</v>
      </c>
      <c r="C617">
        <v>123</v>
      </c>
      <c r="D617" t="str" cm="1">
        <f t="array" ref="D617">_xlfn.IFS(B617&gt;C617,"Win",B617=C617,"Tie",B617&lt;C617,"Loss")</f>
        <v>Loss</v>
      </c>
    </row>
    <row r="618" spans="1:4" x14ac:dyDescent="0.2">
      <c r="A618">
        <v>616</v>
      </c>
      <c r="B618">
        <v>114</v>
      </c>
      <c r="C618">
        <v>133</v>
      </c>
      <c r="D618" t="str" cm="1">
        <f t="array" ref="D618">_xlfn.IFS(B618&gt;C618,"Win",B618=C618,"Tie",B618&lt;C618,"Loss")</f>
        <v>Loss</v>
      </c>
    </row>
    <row r="619" spans="1:4" x14ac:dyDescent="0.2">
      <c r="A619">
        <v>617</v>
      </c>
      <c r="B619">
        <v>101</v>
      </c>
      <c r="C619">
        <v>150</v>
      </c>
      <c r="D619" t="str" cm="1">
        <f t="array" ref="D619">_xlfn.IFS(B619&gt;C619,"Win",B619=C619,"Tie",B619&lt;C619,"Loss")</f>
        <v>Loss</v>
      </c>
    </row>
    <row r="620" spans="1:4" x14ac:dyDescent="0.2">
      <c r="A620">
        <v>618</v>
      </c>
      <c r="B620">
        <v>101</v>
      </c>
      <c r="C620">
        <v>144</v>
      </c>
      <c r="D620" t="str" cm="1">
        <f t="array" ref="D620">_xlfn.IFS(B620&gt;C620,"Win",B620=C620,"Tie",B620&lt;C620,"Loss")</f>
        <v>Loss</v>
      </c>
    </row>
    <row r="621" spans="1:4" x14ac:dyDescent="0.2">
      <c r="A621">
        <v>619</v>
      </c>
      <c r="B621">
        <v>95</v>
      </c>
      <c r="C621">
        <v>123</v>
      </c>
      <c r="D621" t="str" cm="1">
        <f t="array" ref="D621">_xlfn.IFS(B621&gt;C621,"Win",B621=C621,"Tie",B621&lt;C621,"Loss")</f>
        <v>Loss</v>
      </c>
    </row>
    <row r="622" spans="1:4" x14ac:dyDescent="0.2">
      <c r="A622">
        <v>620</v>
      </c>
      <c r="B622">
        <v>94</v>
      </c>
      <c r="C622">
        <v>127</v>
      </c>
      <c r="D622" t="str" cm="1">
        <f t="array" ref="D622">_xlfn.IFS(B622&gt;C622,"Win",B622=C622,"Tie",B622&lt;C622,"Loss")</f>
        <v>Loss</v>
      </c>
    </row>
    <row r="623" spans="1:4" x14ac:dyDescent="0.2">
      <c r="A623">
        <v>621</v>
      </c>
      <c r="B623">
        <v>71</v>
      </c>
      <c r="C623">
        <v>125</v>
      </c>
      <c r="D623" t="str" cm="1">
        <f t="array" ref="D623">_xlfn.IFS(B623&gt;C623,"Win",B623=C623,"Tie",B623&lt;C623,"Loss")</f>
        <v>Loss</v>
      </c>
    </row>
    <row r="624" spans="1:4" x14ac:dyDescent="0.2">
      <c r="A624">
        <v>622</v>
      </c>
      <c r="B624">
        <v>120</v>
      </c>
      <c r="C624">
        <v>141</v>
      </c>
      <c r="D624" t="str" cm="1">
        <f t="array" ref="D624">_xlfn.IFS(B624&gt;C624,"Win",B624=C624,"Tie",B624&lt;C624,"Loss")</f>
        <v>Loss</v>
      </c>
    </row>
    <row r="625" spans="1:4" x14ac:dyDescent="0.2">
      <c r="A625">
        <v>623</v>
      </c>
      <c r="B625">
        <v>103</v>
      </c>
      <c r="C625">
        <v>113</v>
      </c>
      <c r="D625" t="str" cm="1">
        <f t="array" ref="D625">_xlfn.IFS(B625&gt;C625,"Win",B625=C625,"Tie",B625&lt;C625,"Loss")</f>
        <v>Loss</v>
      </c>
    </row>
    <row r="626" spans="1:4" x14ac:dyDescent="0.2">
      <c r="A626">
        <v>624</v>
      </c>
      <c r="B626">
        <v>98</v>
      </c>
      <c r="C626">
        <v>147</v>
      </c>
      <c r="D626" t="str" cm="1">
        <f t="array" ref="D626">_xlfn.IFS(B626&gt;C626,"Win",B626=C626,"Tie",B626&lt;C626,"Loss")</f>
        <v>Loss</v>
      </c>
    </row>
    <row r="627" spans="1:4" x14ac:dyDescent="0.2">
      <c r="A627">
        <v>625</v>
      </c>
      <c r="B627">
        <v>110</v>
      </c>
      <c r="C627">
        <v>138</v>
      </c>
      <c r="D627" t="str" cm="1">
        <f t="array" ref="D627">_xlfn.IFS(B627&gt;C627,"Win",B627=C627,"Tie",B627&lt;C627,"Loss")</f>
        <v>Loss</v>
      </c>
    </row>
    <row r="628" spans="1:4" x14ac:dyDescent="0.2">
      <c r="A628">
        <v>626</v>
      </c>
      <c r="B628">
        <v>97</v>
      </c>
      <c r="C628">
        <v>140</v>
      </c>
      <c r="D628" t="str" cm="1">
        <f t="array" ref="D628">_xlfn.IFS(B628&gt;C628,"Win",B628=C628,"Tie",B628&lt;C628,"Loss")</f>
        <v>Loss</v>
      </c>
    </row>
    <row r="629" spans="1:4" x14ac:dyDescent="0.2">
      <c r="A629">
        <v>627</v>
      </c>
      <c r="B629">
        <v>99</v>
      </c>
      <c r="C629">
        <v>111</v>
      </c>
      <c r="D629" t="str" cm="1">
        <f t="array" ref="D629">_xlfn.IFS(B629&gt;C629,"Win",B629=C629,"Tie",B629&lt;C629,"Loss")</f>
        <v>Loss</v>
      </c>
    </row>
    <row r="630" spans="1:4" x14ac:dyDescent="0.2">
      <c r="A630">
        <v>628</v>
      </c>
      <c r="B630">
        <v>100</v>
      </c>
      <c r="C630">
        <v>150</v>
      </c>
      <c r="D630" t="str" cm="1">
        <f t="array" ref="D630">_xlfn.IFS(B630&gt;C630,"Win",B630=C630,"Tie",B630&lt;C630,"Loss")</f>
        <v>Loss</v>
      </c>
    </row>
    <row r="631" spans="1:4" x14ac:dyDescent="0.2">
      <c r="A631">
        <v>629</v>
      </c>
      <c r="B631">
        <v>79</v>
      </c>
      <c r="C631">
        <v>126</v>
      </c>
      <c r="D631" t="str" cm="1">
        <f t="array" ref="D631">_xlfn.IFS(B631&gt;C631,"Win",B631=C631,"Tie",B631&lt;C631,"Loss")</f>
        <v>Loss</v>
      </c>
    </row>
    <row r="632" spans="1:4" x14ac:dyDescent="0.2">
      <c r="A632">
        <v>630</v>
      </c>
      <c r="B632">
        <v>104</v>
      </c>
      <c r="C632">
        <v>131</v>
      </c>
      <c r="D632" t="str" cm="1">
        <f t="array" ref="D632">_xlfn.IFS(B632&gt;C632,"Win",B632=C632,"Tie",B632&lt;C632,"Loss")</f>
        <v>Loss</v>
      </c>
    </row>
    <row r="633" spans="1:4" x14ac:dyDescent="0.2">
      <c r="A633">
        <v>631</v>
      </c>
      <c r="B633">
        <v>108</v>
      </c>
      <c r="C633">
        <v>132</v>
      </c>
      <c r="D633" t="str" cm="1">
        <f t="array" ref="D633">_xlfn.IFS(B633&gt;C633,"Win",B633=C633,"Tie",B633&lt;C633,"Loss")</f>
        <v>Loss</v>
      </c>
    </row>
    <row r="634" spans="1:4" x14ac:dyDescent="0.2">
      <c r="A634">
        <v>632</v>
      </c>
      <c r="B634">
        <v>96</v>
      </c>
      <c r="C634">
        <v>135</v>
      </c>
      <c r="D634" t="str" cm="1">
        <f t="array" ref="D634">_xlfn.IFS(B634&gt;C634,"Win",B634=C634,"Tie",B634&lt;C634,"Loss")</f>
        <v>Loss</v>
      </c>
    </row>
    <row r="635" spans="1:4" x14ac:dyDescent="0.2">
      <c r="A635">
        <v>633</v>
      </c>
      <c r="B635">
        <v>116</v>
      </c>
      <c r="C635">
        <v>111</v>
      </c>
      <c r="D635" t="str" cm="1">
        <f t="array" ref="D635">_xlfn.IFS(B635&gt;C635,"Win",B635=C635,"Tie",B635&lt;C635,"Loss")</f>
        <v>Win</v>
      </c>
    </row>
    <row r="636" spans="1:4" x14ac:dyDescent="0.2">
      <c r="A636">
        <v>634</v>
      </c>
      <c r="B636">
        <v>89</v>
      </c>
      <c r="C636">
        <v>154</v>
      </c>
      <c r="D636" t="str" cm="1">
        <f t="array" ref="D636">_xlfn.IFS(B636&gt;C636,"Win",B636=C636,"Tie",B636&lt;C636,"Loss")</f>
        <v>Loss</v>
      </c>
    </row>
    <row r="637" spans="1:4" x14ac:dyDescent="0.2">
      <c r="A637">
        <v>635</v>
      </c>
      <c r="B637">
        <v>113</v>
      </c>
      <c r="C637">
        <v>141</v>
      </c>
      <c r="D637" t="str" cm="1">
        <f t="array" ref="D637">_xlfn.IFS(B637&gt;C637,"Win",B637=C637,"Tie",B637&lt;C637,"Loss")</f>
        <v>Loss</v>
      </c>
    </row>
    <row r="638" spans="1:4" x14ac:dyDescent="0.2">
      <c r="A638">
        <v>636</v>
      </c>
      <c r="B638">
        <v>101</v>
      </c>
      <c r="C638">
        <v>158</v>
      </c>
      <c r="D638" t="str" cm="1">
        <f t="array" ref="D638">_xlfn.IFS(B638&gt;C638,"Win",B638=C638,"Tie",B638&lt;C638,"Loss")</f>
        <v>Loss</v>
      </c>
    </row>
    <row r="639" spans="1:4" x14ac:dyDescent="0.2">
      <c r="A639">
        <v>637</v>
      </c>
      <c r="B639">
        <v>112</v>
      </c>
      <c r="C639">
        <v>133</v>
      </c>
      <c r="D639" t="str" cm="1">
        <f t="array" ref="D639">_xlfn.IFS(B639&gt;C639,"Win",B639=C639,"Tie",B639&lt;C639,"Loss")</f>
        <v>Loss</v>
      </c>
    </row>
    <row r="640" spans="1:4" x14ac:dyDescent="0.2">
      <c r="A640">
        <v>638</v>
      </c>
      <c r="B640">
        <v>65</v>
      </c>
      <c r="C640">
        <v>133</v>
      </c>
      <c r="D640" t="str" cm="1">
        <f t="array" ref="D640">_xlfn.IFS(B640&gt;C640,"Win",B640=C640,"Tie",B640&lt;C640,"Loss")</f>
        <v>Loss</v>
      </c>
    </row>
    <row r="641" spans="1:4" x14ac:dyDescent="0.2">
      <c r="A641">
        <v>639</v>
      </c>
      <c r="B641">
        <v>105</v>
      </c>
      <c r="C641">
        <v>127</v>
      </c>
      <c r="D641" t="str" cm="1">
        <f t="array" ref="D641">_xlfn.IFS(B641&gt;C641,"Win",B641=C641,"Tie",B641&lt;C641,"Loss")</f>
        <v>Loss</v>
      </c>
    </row>
    <row r="642" spans="1:4" x14ac:dyDescent="0.2">
      <c r="A642">
        <v>640</v>
      </c>
      <c r="B642">
        <v>98</v>
      </c>
      <c r="C642">
        <v>159</v>
      </c>
      <c r="D642" t="str" cm="1">
        <f t="array" ref="D642">_xlfn.IFS(B642&gt;C642,"Win",B642=C642,"Tie",B642&lt;C642,"Loss")</f>
        <v>Loss</v>
      </c>
    </row>
    <row r="643" spans="1:4" x14ac:dyDescent="0.2">
      <c r="A643">
        <v>641</v>
      </c>
      <c r="B643">
        <v>122</v>
      </c>
      <c r="C643">
        <v>133</v>
      </c>
      <c r="D643" t="str" cm="1">
        <f t="array" ref="D643">_xlfn.IFS(B643&gt;C643,"Win",B643=C643,"Tie",B643&lt;C643,"Loss")</f>
        <v>Loss</v>
      </c>
    </row>
    <row r="644" spans="1:4" x14ac:dyDescent="0.2">
      <c r="A644">
        <v>642</v>
      </c>
      <c r="B644">
        <v>100</v>
      </c>
      <c r="C644">
        <v>118</v>
      </c>
      <c r="D644" t="str" cm="1">
        <f t="array" ref="D644">_xlfn.IFS(B644&gt;C644,"Win",B644=C644,"Tie",B644&lt;C644,"Loss")</f>
        <v>Loss</v>
      </c>
    </row>
    <row r="645" spans="1:4" x14ac:dyDescent="0.2">
      <c r="A645">
        <v>643</v>
      </c>
      <c r="B645">
        <v>96</v>
      </c>
      <c r="C645">
        <v>132</v>
      </c>
      <c r="D645" t="str" cm="1">
        <f t="array" ref="D645">_xlfn.IFS(B645&gt;C645,"Win",B645=C645,"Tie",B645&lt;C645,"Loss")</f>
        <v>Loss</v>
      </c>
    </row>
    <row r="646" spans="1:4" x14ac:dyDescent="0.2">
      <c r="A646">
        <v>644</v>
      </c>
      <c r="B646">
        <v>100</v>
      </c>
      <c r="C646">
        <v>110</v>
      </c>
      <c r="D646" t="str" cm="1">
        <f t="array" ref="D646">_xlfn.IFS(B646&gt;C646,"Win",B646=C646,"Tie",B646&lt;C646,"Loss")</f>
        <v>Loss</v>
      </c>
    </row>
    <row r="647" spans="1:4" x14ac:dyDescent="0.2">
      <c r="A647">
        <v>645</v>
      </c>
      <c r="B647">
        <v>104</v>
      </c>
      <c r="C647">
        <v>126</v>
      </c>
      <c r="D647" t="str" cm="1">
        <f t="array" ref="D647">_xlfn.IFS(B647&gt;C647,"Win",B647=C647,"Tie",B647&lt;C647,"Loss")</f>
        <v>Loss</v>
      </c>
    </row>
    <row r="648" spans="1:4" x14ac:dyDescent="0.2">
      <c r="A648">
        <v>646</v>
      </c>
      <c r="B648">
        <v>79</v>
      </c>
      <c r="C648">
        <v>104</v>
      </c>
      <c r="D648" t="str" cm="1">
        <f t="array" ref="D648">_xlfn.IFS(B648&gt;C648,"Win",B648=C648,"Tie",B648&lt;C648,"Loss")</f>
        <v>Loss</v>
      </c>
    </row>
    <row r="649" spans="1:4" x14ac:dyDescent="0.2">
      <c r="A649">
        <v>647</v>
      </c>
      <c r="B649">
        <v>111</v>
      </c>
      <c r="C649">
        <v>136</v>
      </c>
      <c r="D649" t="str" cm="1">
        <f t="array" ref="D649">_xlfn.IFS(B649&gt;C649,"Win",B649=C649,"Tie",B649&lt;C649,"Loss")</f>
        <v>Loss</v>
      </c>
    </row>
    <row r="650" spans="1:4" x14ac:dyDescent="0.2">
      <c r="A650">
        <v>648</v>
      </c>
      <c r="B650">
        <v>81</v>
      </c>
      <c r="C650">
        <v>139</v>
      </c>
      <c r="D650" t="str" cm="1">
        <f t="array" ref="D650">_xlfn.IFS(B650&gt;C650,"Win",B650=C650,"Tie",B650&lt;C650,"Loss")</f>
        <v>Loss</v>
      </c>
    </row>
    <row r="651" spans="1:4" x14ac:dyDescent="0.2">
      <c r="A651">
        <v>649</v>
      </c>
      <c r="B651">
        <v>106</v>
      </c>
      <c r="C651">
        <v>129</v>
      </c>
      <c r="D651" t="str" cm="1">
        <f t="array" ref="D651">_xlfn.IFS(B651&gt;C651,"Win",B651=C651,"Tie",B651&lt;C651,"Loss")</f>
        <v>Loss</v>
      </c>
    </row>
    <row r="652" spans="1:4" x14ac:dyDescent="0.2">
      <c r="A652">
        <v>650</v>
      </c>
      <c r="B652">
        <v>98</v>
      </c>
      <c r="C652">
        <v>113</v>
      </c>
      <c r="D652" t="str" cm="1">
        <f t="array" ref="D652">_xlfn.IFS(B652&gt;C652,"Win",B652=C652,"Tie",B652&lt;C652,"Loss")</f>
        <v>Loss</v>
      </c>
    </row>
    <row r="653" spans="1:4" x14ac:dyDescent="0.2">
      <c r="A653">
        <v>651</v>
      </c>
      <c r="B653">
        <v>96</v>
      </c>
      <c r="C653">
        <v>148</v>
      </c>
      <c r="D653" t="str" cm="1">
        <f t="array" ref="D653">_xlfn.IFS(B653&gt;C653,"Win",B653=C653,"Tie",B653&lt;C653,"Loss")</f>
        <v>Loss</v>
      </c>
    </row>
    <row r="654" spans="1:4" x14ac:dyDescent="0.2">
      <c r="A654">
        <v>652</v>
      </c>
      <c r="B654">
        <v>80</v>
      </c>
      <c r="C654">
        <v>133</v>
      </c>
      <c r="D654" t="str" cm="1">
        <f t="array" ref="D654">_xlfn.IFS(B654&gt;C654,"Win",B654=C654,"Tie",B654&lt;C654,"Loss")</f>
        <v>Loss</v>
      </c>
    </row>
    <row r="655" spans="1:4" x14ac:dyDescent="0.2">
      <c r="A655">
        <v>653</v>
      </c>
      <c r="B655">
        <v>100</v>
      </c>
      <c r="C655">
        <v>131</v>
      </c>
      <c r="D655" t="str" cm="1">
        <f t="array" ref="D655">_xlfn.IFS(B655&gt;C655,"Win",B655=C655,"Tie",B655&lt;C655,"Loss")</f>
        <v>Loss</v>
      </c>
    </row>
    <row r="656" spans="1:4" x14ac:dyDescent="0.2">
      <c r="A656">
        <v>654</v>
      </c>
      <c r="B656">
        <v>103</v>
      </c>
      <c r="C656">
        <v>129</v>
      </c>
      <c r="D656" t="str" cm="1">
        <f t="array" ref="D656">_xlfn.IFS(B656&gt;C656,"Win",B656=C656,"Tie",B656&lt;C656,"Loss")</f>
        <v>Loss</v>
      </c>
    </row>
    <row r="657" spans="1:4" x14ac:dyDescent="0.2">
      <c r="A657">
        <v>655</v>
      </c>
      <c r="B657">
        <v>74</v>
      </c>
      <c r="C657">
        <v>133</v>
      </c>
      <c r="D657" t="str" cm="1">
        <f t="array" ref="D657">_xlfn.IFS(B657&gt;C657,"Win",B657=C657,"Tie",B657&lt;C657,"Loss")</f>
        <v>Loss</v>
      </c>
    </row>
    <row r="658" spans="1:4" x14ac:dyDescent="0.2">
      <c r="A658">
        <v>656</v>
      </c>
      <c r="B658">
        <v>101</v>
      </c>
      <c r="C658">
        <v>124</v>
      </c>
      <c r="D658" t="str" cm="1">
        <f t="array" ref="D658">_xlfn.IFS(B658&gt;C658,"Win",B658=C658,"Tie",B658&lt;C658,"Loss")</f>
        <v>Loss</v>
      </c>
    </row>
    <row r="659" spans="1:4" x14ac:dyDescent="0.2">
      <c r="A659">
        <v>657</v>
      </c>
      <c r="B659">
        <v>78</v>
      </c>
      <c r="C659">
        <v>128</v>
      </c>
      <c r="D659" t="str" cm="1">
        <f t="array" ref="D659">_xlfn.IFS(B659&gt;C659,"Win",B659=C659,"Tie",B659&lt;C659,"Loss")</f>
        <v>Loss</v>
      </c>
    </row>
    <row r="660" spans="1:4" x14ac:dyDescent="0.2">
      <c r="A660">
        <v>658</v>
      </c>
      <c r="B660">
        <v>100</v>
      </c>
      <c r="C660">
        <v>140</v>
      </c>
      <c r="D660" t="str" cm="1">
        <f t="array" ref="D660">_xlfn.IFS(B660&gt;C660,"Win",B660=C660,"Tie",B660&lt;C660,"Loss")</f>
        <v>Loss</v>
      </c>
    </row>
    <row r="661" spans="1:4" x14ac:dyDescent="0.2">
      <c r="A661">
        <v>659</v>
      </c>
      <c r="B661">
        <v>103</v>
      </c>
      <c r="C661">
        <v>150</v>
      </c>
      <c r="D661" t="str" cm="1">
        <f t="array" ref="D661">_xlfn.IFS(B661&gt;C661,"Win",B661=C661,"Tie",B661&lt;C661,"Loss")</f>
        <v>Loss</v>
      </c>
    </row>
    <row r="662" spans="1:4" x14ac:dyDescent="0.2">
      <c r="A662">
        <v>660</v>
      </c>
      <c r="B662">
        <v>122</v>
      </c>
      <c r="C662">
        <v>117</v>
      </c>
      <c r="D662" t="str" cm="1">
        <f t="array" ref="D662">_xlfn.IFS(B662&gt;C662,"Win",B662=C662,"Tie",B662&lt;C662,"Loss")</f>
        <v>Win</v>
      </c>
    </row>
    <row r="663" spans="1:4" x14ac:dyDescent="0.2">
      <c r="A663">
        <v>661</v>
      </c>
      <c r="B663">
        <v>111</v>
      </c>
      <c r="C663">
        <v>132</v>
      </c>
      <c r="D663" t="str" cm="1">
        <f t="array" ref="D663">_xlfn.IFS(B663&gt;C663,"Win",B663=C663,"Tie",B663&lt;C663,"Loss")</f>
        <v>Loss</v>
      </c>
    </row>
    <row r="664" spans="1:4" x14ac:dyDescent="0.2">
      <c r="A664">
        <v>662</v>
      </c>
      <c r="B664">
        <v>110</v>
      </c>
      <c r="C664">
        <v>122</v>
      </c>
      <c r="D664" t="str" cm="1">
        <f t="array" ref="D664">_xlfn.IFS(B664&gt;C664,"Win",B664=C664,"Tie",B664&lt;C664,"Loss")</f>
        <v>Loss</v>
      </c>
    </row>
    <row r="665" spans="1:4" x14ac:dyDescent="0.2">
      <c r="A665">
        <v>663</v>
      </c>
      <c r="B665">
        <v>90</v>
      </c>
      <c r="C665">
        <v>135</v>
      </c>
      <c r="D665" t="str" cm="1">
        <f t="array" ref="D665">_xlfn.IFS(B665&gt;C665,"Win",B665=C665,"Tie",B665&lt;C665,"Loss")</f>
        <v>Loss</v>
      </c>
    </row>
    <row r="666" spans="1:4" x14ac:dyDescent="0.2">
      <c r="A666">
        <v>664</v>
      </c>
      <c r="B666">
        <v>91</v>
      </c>
      <c r="C666">
        <v>141</v>
      </c>
      <c r="D666" t="str" cm="1">
        <f t="array" ref="D666">_xlfn.IFS(B666&gt;C666,"Win",B666=C666,"Tie",B666&lt;C666,"Loss")</f>
        <v>Loss</v>
      </c>
    </row>
    <row r="667" spans="1:4" x14ac:dyDescent="0.2">
      <c r="A667">
        <v>665</v>
      </c>
      <c r="B667">
        <v>95</v>
      </c>
      <c r="C667">
        <v>141</v>
      </c>
      <c r="D667" t="str" cm="1">
        <f t="array" ref="D667">_xlfn.IFS(B667&gt;C667,"Win",B667=C667,"Tie",B667&lt;C667,"Loss")</f>
        <v>Loss</v>
      </c>
    </row>
    <row r="668" spans="1:4" x14ac:dyDescent="0.2">
      <c r="A668">
        <v>666</v>
      </c>
      <c r="B668">
        <v>109</v>
      </c>
      <c r="C668">
        <v>120</v>
      </c>
      <c r="D668" t="str" cm="1">
        <f t="array" ref="D668">_xlfn.IFS(B668&gt;C668,"Win",B668=C668,"Tie",B668&lt;C668,"Loss")</f>
        <v>Loss</v>
      </c>
    </row>
    <row r="669" spans="1:4" x14ac:dyDescent="0.2">
      <c r="A669">
        <v>667</v>
      </c>
      <c r="B669">
        <v>130</v>
      </c>
      <c r="C669">
        <v>134</v>
      </c>
      <c r="D669" t="str" cm="1">
        <f t="array" ref="D669">_xlfn.IFS(B669&gt;C669,"Win",B669=C669,"Tie",B669&lt;C669,"Loss")</f>
        <v>Loss</v>
      </c>
    </row>
    <row r="670" spans="1:4" x14ac:dyDescent="0.2">
      <c r="A670">
        <v>668</v>
      </c>
      <c r="B670">
        <v>80</v>
      </c>
      <c r="C670">
        <v>131</v>
      </c>
      <c r="D670" t="str" cm="1">
        <f t="array" ref="D670">_xlfn.IFS(B670&gt;C670,"Win",B670=C670,"Tie",B670&lt;C670,"Loss")</f>
        <v>Loss</v>
      </c>
    </row>
    <row r="671" spans="1:4" x14ac:dyDescent="0.2">
      <c r="A671">
        <v>669</v>
      </c>
      <c r="B671">
        <v>103</v>
      </c>
      <c r="C671">
        <v>117</v>
      </c>
      <c r="D671" t="str" cm="1">
        <f t="array" ref="D671">_xlfn.IFS(B671&gt;C671,"Win",B671=C671,"Tie",B671&lt;C671,"Loss")</f>
        <v>Loss</v>
      </c>
    </row>
    <row r="672" spans="1:4" x14ac:dyDescent="0.2">
      <c r="A672">
        <v>670</v>
      </c>
      <c r="B672">
        <v>105</v>
      </c>
      <c r="C672">
        <v>115</v>
      </c>
      <c r="D672" t="str" cm="1">
        <f t="array" ref="D672">_xlfn.IFS(B672&gt;C672,"Win",B672=C672,"Tie",B672&lt;C672,"Loss")</f>
        <v>Loss</v>
      </c>
    </row>
    <row r="673" spans="1:4" x14ac:dyDescent="0.2">
      <c r="A673">
        <v>671</v>
      </c>
      <c r="B673">
        <v>101</v>
      </c>
      <c r="C673">
        <v>97</v>
      </c>
      <c r="D673" t="str" cm="1">
        <f t="array" ref="D673">_xlfn.IFS(B673&gt;C673,"Win",B673=C673,"Tie",B673&lt;C673,"Loss")</f>
        <v>Win</v>
      </c>
    </row>
    <row r="674" spans="1:4" x14ac:dyDescent="0.2">
      <c r="A674">
        <v>672</v>
      </c>
      <c r="B674">
        <v>110</v>
      </c>
      <c r="C674">
        <v>150</v>
      </c>
      <c r="D674" t="str" cm="1">
        <f t="array" ref="D674">_xlfn.IFS(B674&gt;C674,"Win",B674=C674,"Tie",B674&lt;C674,"Loss")</f>
        <v>Loss</v>
      </c>
    </row>
    <row r="675" spans="1:4" x14ac:dyDescent="0.2">
      <c r="A675">
        <v>673</v>
      </c>
      <c r="B675">
        <v>85</v>
      </c>
      <c r="C675">
        <v>144</v>
      </c>
      <c r="D675" t="str" cm="1">
        <f t="array" ref="D675">_xlfn.IFS(B675&gt;C675,"Win",B675=C675,"Tie",B675&lt;C675,"Loss")</f>
        <v>Loss</v>
      </c>
    </row>
    <row r="676" spans="1:4" x14ac:dyDescent="0.2">
      <c r="A676">
        <v>674</v>
      </c>
      <c r="B676">
        <v>98</v>
      </c>
      <c r="C676">
        <v>119</v>
      </c>
      <c r="D676" t="str" cm="1">
        <f t="array" ref="D676">_xlfn.IFS(B676&gt;C676,"Win",B676=C676,"Tie",B676&lt;C676,"Loss")</f>
        <v>Loss</v>
      </c>
    </row>
    <row r="677" spans="1:4" x14ac:dyDescent="0.2">
      <c r="A677">
        <v>675</v>
      </c>
      <c r="B677">
        <v>107</v>
      </c>
      <c r="C677">
        <v>122</v>
      </c>
      <c r="D677" t="str" cm="1">
        <f t="array" ref="D677">_xlfn.IFS(B677&gt;C677,"Win",B677=C677,"Tie",B677&lt;C677,"Loss")</f>
        <v>Loss</v>
      </c>
    </row>
    <row r="678" spans="1:4" x14ac:dyDescent="0.2">
      <c r="A678">
        <v>676</v>
      </c>
      <c r="B678">
        <v>80</v>
      </c>
      <c r="C678">
        <v>103</v>
      </c>
      <c r="D678" t="str" cm="1">
        <f t="array" ref="D678">_xlfn.IFS(B678&gt;C678,"Win",B678=C678,"Tie",B678&lt;C678,"Loss")</f>
        <v>Loss</v>
      </c>
    </row>
    <row r="679" spans="1:4" x14ac:dyDescent="0.2">
      <c r="A679">
        <v>677</v>
      </c>
      <c r="B679">
        <v>91</v>
      </c>
      <c r="C679">
        <v>138</v>
      </c>
      <c r="D679" t="str" cm="1">
        <f t="array" ref="D679">_xlfn.IFS(B679&gt;C679,"Win",B679=C679,"Tie",B679&lt;C679,"Loss")</f>
        <v>Loss</v>
      </c>
    </row>
    <row r="680" spans="1:4" x14ac:dyDescent="0.2">
      <c r="A680">
        <v>678</v>
      </c>
      <c r="B680">
        <v>105</v>
      </c>
      <c r="C680">
        <v>122</v>
      </c>
      <c r="D680" t="str" cm="1">
        <f t="array" ref="D680">_xlfn.IFS(B680&gt;C680,"Win",B680=C680,"Tie",B680&lt;C680,"Loss")</f>
        <v>Loss</v>
      </c>
    </row>
    <row r="681" spans="1:4" x14ac:dyDescent="0.2">
      <c r="A681">
        <v>679</v>
      </c>
      <c r="B681">
        <v>101</v>
      </c>
      <c r="C681">
        <v>148</v>
      </c>
      <c r="D681" t="str" cm="1">
        <f t="array" ref="D681">_xlfn.IFS(B681&gt;C681,"Win",B681=C681,"Tie",B681&lt;C681,"Loss")</f>
        <v>Loss</v>
      </c>
    </row>
    <row r="682" spans="1:4" x14ac:dyDescent="0.2">
      <c r="A682">
        <v>680</v>
      </c>
      <c r="B682">
        <v>99</v>
      </c>
      <c r="C682">
        <v>143</v>
      </c>
      <c r="D682" t="str" cm="1">
        <f t="array" ref="D682">_xlfn.IFS(B682&gt;C682,"Win",B682=C682,"Tie",B682&lt;C682,"Loss")</f>
        <v>Loss</v>
      </c>
    </row>
    <row r="683" spans="1:4" x14ac:dyDescent="0.2">
      <c r="A683">
        <v>681</v>
      </c>
      <c r="B683">
        <v>103</v>
      </c>
      <c r="C683">
        <v>142</v>
      </c>
      <c r="D683" t="str" cm="1">
        <f t="array" ref="D683">_xlfn.IFS(B683&gt;C683,"Win",B683=C683,"Tie",B683&lt;C683,"Loss")</f>
        <v>Loss</v>
      </c>
    </row>
    <row r="684" spans="1:4" x14ac:dyDescent="0.2">
      <c r="A684">
        <v>682</v>
      </c>
      <c r="B684">
        <v>86</v>
      </c>
      <c r="C684">
        <v>122</v>
      </c>
      <c r="D684" t="str" cm="1">
        <f t="array" ref="D684">_xlfn.IFS(B684&gt;C684,"Win",B684=C684,"Tie",B684&lt;C684,"Loss")</f>
        <v>Loss</v>
      </c>
    </row>
    <row r="685" spans="1:4" x14ac:dyDescent="0.2">
      <c r="A685">
        <v>683</v>
      </c>
      <c r="B685">
        <v>89</v>
      </c>
      <c r="C685">
        <v>115</v>
      </c>
      <c r="D685" t="str" cm="1">
        <f t="array" ref="D685">_xlfn.IFS(B685&gt;C685,"Win",B685=C685,"Tie",B685&lt;C685,"Loss")</f>
        <v>Loss</v>
      </c>
    </row>
    <row r="686" spans="1:4" x14ac:dyDescent="0.2">
      <c r="A686">
        <v>684</v>
      </c>
      <c r="B686">
        <v>91</v>
      </c>
      <c r="C686">
        <v>125</v>
      </c>
      <c r="D686" t="str" cm="1">
        <f t="array" ref="D686">_xlfn.IFS(B686&gt;C686,"Win",B686=C686,"Tie",B686&lt;C686,"Loss")</f>
        <v>Loss</v>
      </c>
    </row>
    <row r="687" spans="1:4" x14ac:dyDescent="0.2">
      <c r="A687">
        <v>685</v>
      </c>
      <c r="B687">
        <v>106</v>
      </c>
      <c r="C687">
        <v>135</v>
      </c>
      <c r="D687" t="str" cm="1">
        <f t="array" ref="D687">_xlfn.IFS(B687&gt;C687,"Win",B687=C687,"Tie",B687&lt;C687,"Loss")</f>
        <v>Loss</v>
      </c>
    </row>
    <row r="688" spans="1:4" x14ac:dyDescent="0.2">
      <c r="A688">
        <v>686</v>
      </c>
      <c r="B688">
        <v>104</v>
      </c>
      <c r="C688">
        <v>143</v>
      </c>
      <c r="D688" t="str" cm="1">
        <f t="array" ref="D688">_xlfn.IFS(B688&gt;C688,"Win",B688=C688,"Tie",B688&lt;C688,"Loss")</f>
        <v>Loss</v>
      </c>
    </row>
    <row r="689" spans="1:4" x14ac:dyDescent="0.2">
      <c r="A689">
        <v>687</v>
      </c>
      <c r="B689">
        <v>107</v>
      </c>
      <c r="C689">
        <v>121</v>
      </c>
      <c r="D689" t="str" cm="1">
        <f t="array" ref="D689">_xlfn.IFS(B689&gt;C689,"Win",B689=C689,"Tie",B689&lt;C689,"Loss")</f>
        <v>Loss</v>
      </c>
    </row>
    <row r="690" spans="1:4" x14ac:dyDescent="0.2">
      <c r="A690">
        <v>688</v>
      </c>
      <c r="B690">
        <v>100</v>
      </c>
      <c r="C690">
        <v>120</v>
      </c>
      <c r="D690" t="str" cm="1">
        <f t="array" ref="D690">_xlfn.IFS(B690&gt;C690,"Win",B690=C690,"Tie",B690&lt;C690,"Loss")</f>
        <v>Loss</v>
      </c>
    </row>
    <row r="691" spans="1:4" x14ac:dyDescent="0.2">
      <c r="A691">
        <v>689</v>
      </c>
      <c r="B691">
        <v>84</v>
      </c>
      <c r="C691">
        <v>130</v>
      </c>
      <c r="D691" t="str" cm="1">
        <f t="array" ref="D691">_xlfn.IFS(B691&gt;C691,"Win",B691=C691,"Tie",B691&lt;C691,"Loss")</f>
        <v>Loss</v>
      </c>
    </row>
    <row r="692" spans="1:4" x14ac:dyDescent="0.2">
      <c r="A692">
        <v>690</v>
      </c>
      <c r="B692">
        <v>85</v>
      </c>
      <c r="C692">
        <v>133</v>
      </c>
      <c r="D692" t="str" cm="1">
        <f t="array" ref="D692">_xlfn.IFS(B692&gt;C692,"Win",B692=C692,"Tie",B692&lt;C692,"Loss")</f>
        <v>Loss</v>
      </c>
    </row>
    <row r="693" spans="1:4" x14ac:dyDescent="0.2">
      <c r="A693">
        <v>691</v>
      </c>
      <c r="B693">
        <v>79</v>
      </c>
      <c r="C693">
        <v>129</v>
      </c>
      <c r="D693" t="str" cm="1">
        <f t="array" ref="D693">_xlfn.IFS(B693&gt;C693,"Win",B693=C693,"Tie",B693&lt;C693,"Loss")</f>
        <v>Loss</v>
      </c>
    </row>
    <row r="694" spans="1:4" x14ac:dyDescent="0.2">
      <c r="A694">
        <v>692</v>
      </c>
      <c r="B694">
        <v>92</v>
      </c>
      <c r="C694">
        <v>116</v>
      </c>
      <c r="D694" t="str" cm="1">
        <f t="array" ref="D694">_xlfn.IFS(B694&gt;C694,"Win",B694=C694,"Tie",B694&lt;C694,"Loss")</f>
        <v>Loss</v>
      </c>
    </row>
    <row r="695" spans="1:4" x14ac:dyDescent="0.2">
      <c r="A695">
        <v>693</v>
      </c>
      <c r="B695">
        <v>108</v>
      </c>
      <c r="C695">
        <v>105</v>
      </c>
      <c r="D695" t="str" cm="1">
        <f t="array" ref="D695">_xlfn.IFS(B695&gt;C695,"Win",B695=C695,"Tie",B695&lt;C695,"Loss")</f>
        <v>Win</v>
      </c>
    </row>
    <row r="696" spans="1:4" x14ac:dyDescent="0.2">
      <c r="A696">
        <v>694</v>
      </c>
      <c r="B696">
        <v>81</v>
      </c>
      <c r="C696">
        <v>133</v>
      </c>
      <c r="D696" t="str" cm="1">
        <f t="array" ref="D696">_xlfn.IFS(B696&gt;C696,"Win",B696=C696,"Tie",B696&lt;C696,"Loss")</f>
        <v>Loss</v>
      </c>
    </row>
    <row r="697" spans="1:4" x14ac:dyDescent="0.2">
      <c r="A697">
        <v>695</v>
      </c>
      <c r="B697">
        <v>97</v>
      </c>
      <c r="C697">
        <v>157</v>
      </c>
      <c r="D697" t="str" cm="1">
        <f t="array" ref="D697">_xlfn.IFS(B697&gt;C697,"Win",B697=C697,"Tie",B697&lt;C697,"Loss")</f>
        <v>Loss</v>
      </c>
    </row>
    <row r="698" spans="1:4" x14ac:dyDescent="0.2">
      <c r="A698">
        <v>696</v>
      </c>
      <c r="B698">
        <v>111</v>
      </c>
      <c r="C698">
        <v>160</v>
      </c>
      <c r="D698" t="str" cm="1">
        <f t="array" ref="D698">_xlfn.IFS(B698&gt;C698,"Win",B698=C698,"Tie",B698&lt;C698,"Loss")</f>
        <v>Loss</v>
      </c>
    </row>
    <row r="699" spans="1:4" x14ac:dyDescent="0.2">
      <c r="A699">
        <v>697</v>
      </c>
      <c r="B699">
        <v>76</v>
      </c>
      <c r="C699">
        <v>120</v>
      </c>
      <c r="D699" t="str" cm="1">
        <f t="array" ref="D699">_xlfn.IFS(B699&gt;C699,"Win",B699=C699,"Tie",B699&lt;C699,"Loss")</f>
        <v>Loss</v>
      </c>
    </row>
    <row r="700" spans="1:4" x14ac:dyDescent="0.2">
      <c r="A700">
        <v>698</v>
      </c>
      <c r="B700">
        <v>80</v>
      </c>
      <c r="C700">
        <v>135</v>
      </c>
      <c r="D700" t="str" cm="1">
        <f t="array" ref="D700">_xlfn.IFS(B700&gt;C700,"Win",B700=C700,"Tie",B700&lt;C700,"Loss")</f>
        <v>Loss</v>
      </c>
    </row>
    <row r="701" spans="1:4" x14ac:dyDescent="0.2">
      <c r="A701">
        <v>699</v>
      </c>
      <c r="B701">
        <v>105</v>
      </c>
      <c r="C701">
        <v>133</v>
      </c>
      <c r="D701" t="str" cm="1">
        <f t="array" ref="D701">_xlfn.IFS(B701&gt;C701,"Win",B701=C701,"Tie",B701&lt;C701,"Loss")</f>
        <v>Loss</v>
      </c>
    </row>
    <row r="702" spans="1:4" x14ac:dyDescent="0.2">
      <c r="A702">
        <v>700</v>
      </c>
      <c r="B702">
        <v>93</v>
      </c>
      <c r="C702">
        <v>105</v>
      </c>
      <c r="D702" t="str" cm="1">
        <f t="array" ref="D702">_xlfn.IFS(B702&gt;C702,"Win",B702=C702,"Tie",B702&lt;C702,"Loss")</f>
        <v>Loss</v>
      </c>
    </row>
    <row r="703" spans="1:4" x14ac:dyDescent="0.2">
      <c r="A703">
        <v>701</v>
      </c>
      <c r="B703">
        <v>81</v>
      </c>
      <c r="C703">
        <v>138</v>
      </c>
      <c r="D703" t="str" cm="1">
        <f t="array" ref="D703">_xlfn.IFS(B703&gt;C703,"Win",B703=C703,"Tie",B703&lt;C703,"Loss")</f>
        <v>Loss</v>
      </c>
    </row>
    <row r="704" spans="1:4" x14ac:dyDescent="0.2">
      <c r="A704">
        <v>702</v>
      </c>
      <c r="B704">
        <v>104</v>
      </c>
      <c r="C704">
        <v>128</v>
      </c>
      <c r="D704" t="str" cm="1">
        <f t="array" ref="D704">_xlfn.IFS(B704&gt;C704,"Win",B704=C704,"Tie",B704&lt;C704,"Loss")</f>
        <v>Loss</v>
      </c>
    </row>
    <row r="705" spans="1:4" x14ac:dyDescent="0.2">
      <c r="A705">
        <v>703</v>
      </c>
      <c r="B705">
        <v>101</v>
      </c>
      <c r="C705">
        <v>105</v>
      </c>
      <c r="D705" t="str" cm="1">
        <f t="array" ref="D705">_xlfn.IFS(B705&gt;C705,"Win",B705=C705,"Tie",B705&lt;C705,"Loss")</f>
        <v>Loss</v>
      </c>
    </row>
    <row r="706" spans="1:4" x14ac:dyDescent="0.2">
      <c r="A706">
        <v>704</v>
      </c>
      <c r="B706">
        <v>78</v>
      </c>
      <c r="C706">
        <v>138</v>
      </c>
      <c r="D706" t="str" cm="1">
        <f t="array" ref="D706">_xlfn.IFS(B706&gt;C706,"Win",B706=C706,"Tie",B706&lt;C706,"Loss")</f>
        <v>Loss</v>
      </c>
    </row>
    <row r="707" spans="1:4" x14ac:dyDescent="0.2">
      <c r="A707">
        <v>705</v>
      </c>
      <c r="B707">
        <v>98</v>
      </c>
      <c r="C707">
        <v>132</v>
      </c>
      <c r="D707" t="str" cm="1">
        <f t="array" ref="D707">_xlfn.IFS(B707&gt;C707,"Win",B707=C707,"Tie",B707&lt;C707,"Loss")</f>
        <v>Loss</v>
      </c>
    </row>
    <row r="708" spans="1:4" x14ac:dyDescent="0.2">
      <c r="A708">
        <v>706</v>
      </c>
      <c r="B708">
        <v>103</v>
      </c>
      <c r="C708">
        <v>132</v>
      </c>
      <c r="D708" t="str" cm="1">
        <f t="array" ref="D708">_xlfn.IFS(B708&gt;C708,"Win",B708=C708,"Tie",B708&lt;C708,"Loss")</f>
        <v>Loss</v>
      </c>
    </row>
    <row r="709" spans="1:4" x14ac:dyDescent="0.2">
      <c r="A709">
        <v>707</v>
      </c>
      <c r="B709">
        <v>97</v>
      </c>
      <c r="C709">
        <v>129</v>
      </c>
      <c r="D709" t="str" cm="1">
        <f t="array" ref="D709">_xlfn.IFS(B709&gt;C709,"Win",B709=C709,"Tie",B709&lt;C709,"Loss")</f>
        <v>Loss</v>
      </c>
    </row>
    <row r="710" spans="1:4" x14ac:dyDescent="0.2">
      <c r="A710">
        <v>708</v>
      </c>
      <c r="B710">
        <v>110</v>
      </c>
      <c r="C710">
        <v>121</v>
      </c>
      <c r="D710" t="str" cm="1">
        <f t="array" ref="D710">_xlfn.IFS(B710&gt;C710,"Win",B710=C710,"Tie",B710&lt;C710,"Loss")</f>
        <v>Loss</v>
      </c>
    </row>
    <row r="711" spans="1:4" x14ac:dyDescent="0.2">
      <c r="A711">
        <v>709</v>
      </c>
      <c r="B711">
        <v>65</v>
      </c>
      <c r="C711">
        <v>121</v>
      </c>
      <c r="D711" t="str" cm="1">
        <f t="array" ref="D711">_xlfn.IFS(B711&gt;C711,"Win",B711=C711,"Tie",B711&lt;C711,"Loss")</f>
        <v>Loss</v>
      </c>
    </row>
    <row r="712" spans="1:4" x14ac:dyDescent="0.2">
      <c r="A712">
        <v>710</v>
      </c>
      <c r="B712">
        <v>96</v>
      </c>
      <c r="C712">
        <v>137</v>
      </c>
      <c r="D712" t="str" cm="1">
        <f t="array" ref="D712">_xlfn.IFS(B712&gt;C712,"Win",B712=C712,"Tie",B712&lt;C712,"Loss")</f>
        <v>Loss</v>
      </c>
    </row>
    <row r="713" spans="1:4" x14ac:dyDescent="0.2">
      <c r="A713">
        <v>711</v>
      </c>
      <c r="B713">
        <v>77</v>
      </c>
      <c r="C713">
        <v>119</v>
      </c>
      <c r="D713" t="str" cm="1">
        <f t="array" ref="D713">_xlfn.IFS(B713&gt;C713,"Win",B713=C713,"Tie",B713&lt;C713,"Loss")</f>
        <v>Loss</v>
      </c>
    </row>
    <row r="714" spans="1:4" x14ac:dyDescent="0.2">
      <c r="A714">
        <v>712</v>
      </c>
      <c r="B714">
        <v>100</v>
      </c>
      <c r="C714">
        <v>141</v>
      </c>
      <c r="D714" t="str" cm="1">
        <f t="array" ref="D714">_xlfn.IFS(B714&gt;C714,"Win",B714=C714,"Tie",B714&lt;C714,"Loss")</f>
        <v>Loss</v>
      </c>
    </row>
    <row r="715" spans="1:4" x14ac:dyDescent="0.2">
      <c r="A715">
        <v>713</v>
      </c>
      <c r="B715">
        <v>109</v>
      </c>
      <c r="C715">
        <v>120</v>
      </c>
      <c r="D715" t="str" cm="1">
        <f t="array" ref="D715">_xlfn.IFS(B715&gt;C715,"Win",B715=C715,"Tie",B715&lt;C715,"Loss")</f>
        <v>Loss</v>
      </c>
    </row>
    <row r="716" spans="1:4" x14ac:dyDescent="0.2">
      <c r="A716">
        <v>714</v>
      </c>
      <c r="B716">
        <v>97</v>
      </c>
      <c r="C716">
        <v>160</v>
      </c>
      <c r="D716" t="str" cm="1">
        <f t="array" ref="D716">_xlfn.IFS(B716&gt;C716,"Win",B716=C716,"Tie",B716&lt;C716,"Loss")</f>
        <v>Loss</v>
      </c>
    </row>
    <row r="717" spans="1:4" x14ac:dyDescent="0.2">
      <c r="A717">
        <v>715</v>
      </c>
      <c r="B717">
        <v>98</v>
      </c>
      <c r="C717">
        <v>126</v>
      </c>
      <c r="D717" t="str" cm="1">
        <f t="array" ref="D717">_xlfn.IFS(B717&gt;C717,"Win",B717=C717,"Tie",B717&lt;C717,"Loss")</f>
        <v>Loss</v>
      </c>
    </row>
    <row r="718" spans="1:4" x14ac:dyDescent="0.2">
      <c r="A718">
        <v>716</v>
      </c>
      <c r="B718">
        <v>110</v>
      </c>
      <c r="C718">
        <v>122</v>
      </c>
      <c r="D718" t="str" cm="1">
        <f t="array" ref="D718">_xlfn.IFS(B718&gt;C718,"Win",B718=C718,"Tie",B718&lt;C718,"Loss")</f>
        <v>Loss</v>
      </c>
    </row>
    <row r="719" spans="1:4" x14ac:dyDescent="0.2">
      <c r="A719">
        <v>717</v>
      </c>
      <c r="B719">
        <v>104</v>
      </c>
      <c r="C719">
        <v>150</v>
      </c>
      <c r="D719" t="str" cm="1">
        <f t="array" ref="D719">_xlfn.IFS(B719&gt;C719,"Win",B719=C719,"Tie",B719&lt;C719,"Loss")</f>
        <v>Loss</v>
      </c>
    </row>
    <row r="720" spans="1:4" x14ac:dyDescent="0.2">
      <c r="A720">
        <v>718</v>
      </c>
      <c r="B720">
        <v>81</v>
      </c>
      <c r="C720">
        <v>120</v>
      </c>
      <c r="D720" t="str" cm="1">
        <f t="array" ref="D720">_xlfn.IFS(B720&gt;C720,"Win",B720=C720,"Tie",B720&lt;C720,"Loss")</f>
        <v>Loss</v>
      </c>
    </row>
    <row r="721" spans="1:4" x14ac:dyDescent="0.2">
      <c r="A721">
        <v>719</v>
      </c>
      <c r="B721">
        <v>120</v>
      </c>
      <c r="C721">
        <v>115</v>
      </c>
      <c r="D721" t="str" cm="1">
        <f t="array" ref="D721">_xlfn.IFS(B721&gt;C721,"Win",B721=C721,"Tie",B721&lt;C721,"Loss")</f>
        <v>Win</v>
      </c>
    </row>
    <row r="722" spans="1:4" x14ac:dyDescent="0.2">
      <c r="A722">
        <v>720</v>
      </c>
      <c r="B722">
        <v>80</v>
      </c>
      <c r="C722">
        <v>132</v>
      </c>
      <c r="D722" t="str" cm="1">
        <f t="array" ref="D722">_xlfn.IFS(B722&gt;C722,"Win",B722=C722,"Tie",B722&lt;C722,"Loss")</f>
        <v>Loss</v>
      </c>
    </row>
    <row r="723" spans="1:4" x14ac:dyDescent="0.2">
      <c r="A723">
        <v>721</v>
      </c>
      <c r="B723">
        <v>95</v>
      </c>
      <c r="C723">
        <v>155</v>
      </c>
      <c r="D723" t="str" cm="1">
        <f t="array" ref="D723">_xlfn.IFS(B723&gt;C723,"Win",B723=C723,"Tie",B723&lt;C723,"Loss")</f>
        <v>Loss</v>
      </c>
    </row>
    <row r="724" spans="1:4" x14ac:dyDescent="0.2">
      <c r="A724">
        <v>722</v>
      </c>
      <c r="B724">
        <v>108</v>
      </c>
      <c r="C724">
        <v>128</v>
      </c>
      <c r="D724" t="str" cm="1">
        <f t="array" ref="D724">_xlfn.IFS(B724&gt;C724,"Win",B724=C724,"Tie",B724&lt;C724,"Loss")</f>
        <v>Loss</v>
      </c>
    </row>
    <row r="725" spans="1:4" x14ac:dyDescent="0.2">
      <c r="A725">
        <v>723</v>
      </c>
      <c r="B725">
        <v>121</v>
      </c>
      <c r="C725">
        <v>115</v>
      </c>
      <c r="D725" t="str" cm="1">
        <f t="array" ref="D725">_xlfn.IFS(B725&gt;C725,"Win",B725=C725,"Tie",B725&lt;C725,"Loss")</f>
        <v>Win</v>
      </c>
    </row>
    <row r="726" spans="1:4" x14ac:dyDescent="0.2">
      <c r="A726">
        <v>724</v>
      </c>
      <c r="B726">
        <v>85</v>
      </c>
      <c r="C726">
        <v>123</v>
      </c>
      <c r="D726" t="str" cm="1">
        <f t="array" ref="D726">_xlfn.IFS(B726&gt;C726,"Win",B726=C726,"Tie",B726&lt;C726,"Loss")</f>
        <v>Loss</v>
      </c>
    </row>
    <row r="727" spans="1:4" x14ac:dyDescent="0.2">
      <c r="A727">
        <v>725</v>
      </c>
      <c r="B727">
        <v>96</v>
      </c>
      <c r="C727">
        <v>124</v>
      </c>
      <c r="D727" t="str" cm="1">
        <f t="array" ref="D727">_xlfn.IFS(B727&gt;C727,"Win",B727=C727,"Tie",B727&lt;C727,"Loss")</f>
        <v>Loss</v>
      </c>
    </row>
    <row r="728" spans="1:4" x14ac:dyDescent="0.2">
      <c r="A728">
        <v>726</v>
      </c>
      <c r="B728">
        <v>99</v>
      </c>
      <c r="C728">
        <v>135</v>
      </c>
      <c r="D728" t="str" cm="1">
        <f t="array" ref="D728">_xlfn.IFS(B728&gt;C728,"Win",B728=C728,"Tie",B728&lt;C728,"Loss")</f>
        <v>Loss</v>
      </c>
    </row>
    <row r="729" spans="1:4" x14ac:dyDescent="0.2">
      <c r="A729">
        <v>727</v>
      </c>
      <c r="B729">
        <v>71</v>
      </c>
      <c r="C729">
        <v>106</v>
      </c>
      <c r="D729" t="str" cm="1">
        <f t="array" ref="D729">_xlfn.IFS(B729&gt;C729,"Win",B729=C729,"Tie",B729&lt;C729,"Loss")</f>
        <v>Loss</v>
      </c>
    </row>
    <row r="730" spans="1:4" x14ac:dyDescent="0.2">
      <c r="A730">
        <v>728</v>
      </c>
      <c r="B730">
        <v>87</v>
      </c>
      <c r="C730">
        <v>146</v>
      </c>
      <c r="D730" t="str" cm="1">
        <f t="array" ref="D730">_xlfn.IFS(B730&gt;C730,"Win",B730=C730,"Tie",B730&lt;C730,"Loss")</f>
        <v>Loss</v>
      </c>
    </row>
    <row r="731" spans="1:4" x14ac:dyDescent="0.2">
      <c r="A731">
        <v>729</v>
      </c>
      <c r="B731">
        <v>91</v>
      </c>
      <c r="C731">
        <v>102</v>
      </c>
      <c r="D731" t="str" cm="1">
        <f t="array" ref="D731">_xlfn.IFS(B731&gt;C731,"Win",B731=C731,"Tie",B731&lt;C731,"Loss")</f>
        <v>Loss</v>
      </c>
    </row>
    <row r="732" spans="1:4" x14ac:dyDescent="0.2">
      <c r="A732">
        <v>730</v>
      </c>
      <c r="B732">
        <v>89</v>
      </c>
      <c r="C732">
        <v>139</v>
      </c>
      <c r="D732" t="str" cm="1">
        <f t="array" ref="D732">_xlfn.IFS(B732&gt;C732,"Win",B732=C732,"Tie",B732&lt;C732,"Loss")</f>
        <v>Loss</v>
      </c>
    </row>
    <row r="733" spans="1:4" x14ac:dyDescent="0.2">
      <c r="A733">
        <v>731</v>
      </c>
      <c r="B733">
        <v>106</v>
      </c>
      <c r="C733">
        <v>105</v>
      </c>
      <c r="D733" t="str" cm="1">
        <f t="array" ref="D733">_xlfn.IFS(B733&gt;C733,"Win",B733=C733,"Tie",B733&lt;C733,"Loss")</f>
        <v>Win</v>
      </c>
    </row>
    <row r="734" spans="1:4" x14ac:dyDescent="0.2">
      <c r="A734">
        <v>732</v>
      </c>
      <c r="B734">
        <v>114</v>
      </c>
      <c r="C734">
        <v>125</v>
      </c>
      <c r="D734" t="str" cm="1">
        <f t="array" ref="D734">_xlfn.IFS(B734&gt;C734,"Win",B734=C734,"Tie",B734&lt;C734,"Loss")</f>
        <v>Loss</v>
      </c>
    </row>
    <row r="735" spans="1:4" x14ac:dyDescent="0.2">
      <c r="A735">
        <v>733</v>
      </c>
      <c r="B735">
        <v>109</v>
      </c>
      <c r="C735">
        <v>128</v>
      </c>
      <c r="D735" t="str" cm="1">
        <f t="array" ref="D735">_xlfn.IFS(B735&gt;C735,"Win",B735=C735,"Tie",B735&lt;C735,"Loss")</f>
        <v>Loss</v>
      </c>
    </row>
    <row r="736" spans="1:4" x14ac:dyDescent="0.2">
      <c r="A736">
        <v>734</v>
      </c>
      <c r="B736">
        <v>103</v>
      </c>
      <c r="C736">
        <v>147</v>
      </c>
      <c r="D736" t="str" cm="1">
        <f t="array" ref="D736">_xlfn.IFS(B736&gt;C736,"Win",B736=C736,"Tie",B736&lt;C736,"Loss")</f>
        <v>Loss</v>
      </c>
    </row>
    <row r="737" spans="1:4" x14ac:dyDescent="0.2">
      <c r="A737">
        <v>735</v>
      </c>
      <c r="B737">
        <v>93</v>
      </c>
      <c r="C737">
        <v>137</v>
      </c>
      <c r="D737" t="str" cm="1">
        <f t="array" ref="D737">_xlfn.IFS(B737&gt;C737,"Win",B737=C737,"Tie",B737&lt;C737,"Loss")</f>
        <v>Loss</v>
      </c>
    </row>
    <row r="738" spans="1:4" x14ac:dyDescent="0.2">
      <c r="A738">
        <v>736</v>
      </c>
      <c r="B738">
        <v>89</v>
      </c>
      <c r="C738">
        <v>153</v>
      </c>
      <c r="D738" t="str" cm="1">
        <f t="array" ref="D738">_xlfn.IFS(B738&gt;C738,"Win",B738=C738,"Tie",B738&lt;C738,"Loss")</f>
        <v>Loss</v>
      </c>
    </row>
    <row r="739" spans="1:4" x14ac:dyDescent="0.2">
      <c r="A739">
        <v>737</v>
      </c>
      <c r="B739">
        <v>84</v>
      </c>
      <c r="C739">
        <v>135</v>
      </c>
      <c r="D739" t="str" cm="1">
        <f t="array" ref="D739">_xlfn.IFS(B739&gt;C739,"Win",B739=C739,"Tie",B739&lt;C739,"Loss")</f>
        <v>Loss</v>
      </c>
    </row>
    <row r="740" spans="1:4" x14ac:dyDescent="0.2">
      <c r="A740">
        <v>738</v>
      </c>
      <c r="B740">
        <v>99</v>
      </c>
      <c r="C740">
        <v>116</v>
      </c>
      <c r="D740" t="str" cm="1">
        <f t="array" ref="D740">_xlfn.IFS(B740&gt;C740,"Win",B740=C740,"Tie",B740&lt;C740,"Loss")</f>
        <v>Loss</v>
      </c>
    </row>
    <row r="741" spans="1:4" x14ac:dyDescent="0.2">
      <c r="A741">
        <v>739</v>
      </c>
      <c r="B741">
        <v>90</v>
      </c>
      <c r="C741">
        <v>139</v>
      </c>
      <c r="D741" t="str" cm="1">
        <f t="array" ref="D741">_xlfn.IFS(B741&gt;C741,"Win",B741=C741,"Tie",B741&lt;C741,"Loss")</f>
        <v>Loss</v>
      </c>
    </row>
    <row r="742" spans="1:4" x14ac:dyDescent="0.2">
      <c r="A742">
        <v>740</v>
      </c>
      <c r="B742">
        <v>79</v>
      </c>
      <c r="C742">
        <v>119</v>
      </c>
      <c r="D742" t="str" cm="1">
        <f t="array" ref="D742">_xlfn.IFS(B742&gt;C742,"Win",B742=C742,"Tie",B742&lt;C742,"Loss")</f>
        <v>Loss</v>
      </c>
    </row>
    <row r="743" spans="1:4" x14ac:dyDescent="0.2">
      <c r="A743">
        <v>741</v>
      </c>
      <c r="B743">
        <v>103</v>
      </c>
      <c r="C743">
        <v>138</v>
      </c>
      <c r="D743" t="str" cm="1">
        <f t="array" ref="D743">_xlfn.IFS(B743&gt;C743,"Win",B743=C743,"Tie",B743&lt;C743,"Loss")</f>
        <v>Loss</v>
      </c>
    </row>
    <row r="744" spans="1:4" x14ac:dyDescent="0.2">
      <c r="A744">
        <v>742</v>
      </c>
      <c r="B744">
        <v>89</v>
      </c>
      <c r="C744">
        <v>105</v>
      </c>
      <c r="D744" t="str" cm="1">
        <f t="array" ref="D744">_xlfn.IFS(B744&gt;C744,"Win",B744=C744,"Tie",B744&lt;C744,"Loss")</f>
        <v>Loss</v>
      </c>
    </row>
    <row r="745" spans="1:4" x14ac:dyDescent="0.2">
      <c r="A745">
        <v>743</v>
      </c>
      <c r="B745">
        <v>103</v>
      </c>
      <c r="C745">
        <v>158</v>
      </c>
      <c r="D745" t="str" cm="1">
        <f t="array" ref="D745">_xlfn.IFS(B745&gt;C745,"Win",B745=C745,"Tie",B745&lt;C745,"Loss")</f>
        <v>Loss</v>
      </c>
    </row>
    <row r="746" spans="1:4" x14ac:dyDescent="0.2">
      <c r="A746">
        <v>744</v>
      </c>
      <c r="B746">
        <v>81</v>
      </c>
      <c r="C746">
        <v>122</v>
      </c>
      <c r="D746" t="str" cm="1">
        <f t="array" ref="D746">_xlfn.IFS(B746&gt;C746,"Win",B746=C746,"Tie",B746&lt;C746,"Loss")</f>
        <v>Loss</v>
      </c>
    </row>
    <row r="747" spans="1:4" x14ac:dyDescent="0.2">
      <c r="A747">
        <v>745</v>
      </c>
      <c r="B747">
        <v>81</v>
      </c>
      <c r="C747">
        <v>136</v>
      </c>
      <c r="D747" t="str" cm="1">
        <f t="array" ref="D747">_xlfn.IFS(B747&gt;C747,"Win",B747=C747,"Tie",B747&lt;C747,"Loss")</f>
        <v>Loss</v>
      </c>
    </row>
    <row r="748" spans="1:4" x14ac:dyDescent="0.2">
      <c r="A748">
        <v>746</v>
      </c>
      <c r="B748">
        <v>90</v>
      </c>
      <c r="C748">
        <v>132</v>
      </c>
      <c r="D748" t="str" cm="1">
        <f t="array" ref="D748">_xlfn.IFS(B748&gt;C748,"Win",B748=C748,"Tie",B748&lt;C748,"Loss")</f>
        <v>Loss</v>
      </c>
    </row>
    <row r="749" spans="1:4" x14ac:dyDescent="0.2">
      <c r="A749">
        <v>747</v>
      </c>
      <c r="B749">
        <v>104</v>
      </c>
      <c r="C749">
        <v>124</v>
      </c>
      <c r="D749" t="str" cm="1">
        <f t="array" ref="D749">_xlfn.IFS(B749&gt;C749,"Win",B749=C749,"Tie",B749&lt;C749,"Loss")</f>
        <v>Loss</v>
      </c>
    </row>
    <row r="750" spans="1:4" x14ac:dyDescent="0.2">
      <c r="A750">
        <v>748</v>
      </c>
      <c r="B750">
        <v>101</v>
      </c>
      <c r="C750">
        <v>164</v>
      </c>
      <c r="D750" t="str" cm="1">
        <f t="array" ref="D750">_xlfn.IFS(B750&gt;C750,"Win",B750=C750,"Tie",B750&lt;C750,"Loss")</f>
        <v>Loss</v>
      </c>
    </row>
    <row r="751" spans="1:4" x14ac:dyDescent="0.2">
      <c r="A751">
        <v>749</v>
      </c>
      <c r="B751">
        <v>82</v>
      </c>
      <c r="C751">
        <v>135</v>
      </c>
      <c r="D751" t="str" cm="1">
        <f t="array" ref="D751">_xlfn.IFS(B751&gt;C751,"Win",B751=C751,"Tie",B751&lt;C751,"Loss")</f>
        <v>Loss</v>
      </c>
    </row>
    <row r="752" spans="1:4" x14ac:dyDescent="0.2">
      <c r="A752">
        <v>750</v>
      </c>
      <c r="B752">
        <v>109</v>
      </c>
      <c r="C752">
        <v>123</v>
      </c>
      <c r="D752" t="str" cm="1">
        <f t="array" ref="D752">_xlfn.IFS(B752&gt;C752,"Win",B752=C752,"Tie",B752&lt;C752,"Loss")</f>
        <v>Loss</v>
      </c>
    </row>
    <row r="753" spans="1:4" x14ac:dyDescent="0.2">
      <c r="A753">
        <v>751</v>
      </c>
      <c r="B753">
        <v>112</v>
      </c>
      <c r="C753">
        <v>123</v>
      </c>
      <c r="D753" t="str" cm="1">
        <f t="array" ref="D753">_xlfn.IFS(B753&gt;C753,"Win",B753=C753,"Tie",B753&lt;C753,"Loss")</f>
        <v>Loss</v>
      </c>
    </row>
    <row r="754" spans="1:4" x14ac:dyDescent="0.2">
      <c r="A754">
        <v>752</v>
      </c>
      <c r="B754">
        <v>110</v>
      </c>
      <c r="C754">
        <v>143</v>
      </c>
      <c r="D754" t="str" cm="1">
        <f t="array" ref="D754">_xlfn.IFS(B754&gt;C754,"Win",B754=C754,"Tie",B754&lt;C754,"Loss")</f>
        <v>Loss</v>
      </c>
    </row>
    <row r="755" spans="1:4" x14ac:dyDescent="0.2">
      <c r="A755">
        <v>753</v>
      </c>
      <c r="B755">
        <v>84</v>
      </c>
      <c r="C755">
        <v>113</v>
      </c>
      <c r="D755" t="str" cm="1">
        <f t="array" ref="D755">_xlfn.IFS(B755&gt;C755,"Win",B755=C755,"Tie",B755&lt;C755,"Loss")</f>
        <v>Loss</v>
      </c>
    </row>
    <row r="756" spans="1:4" x14ac:dyDescent="0.2">
      <c r="A756">
        <v>754</v>
      </c>
      <c r="B756">
        <v>92</v>
      </c>
      <c r="C756">
        <v>135</v>
      </c>
      <c r="D756" t="str" cm="1">
        <f t="array" ref="D756">_xlfn.IFS(B756&gt;C756,"Win",B756=C756,"Tie",B756&lt;C756,"Loss")</f>
        <v>Loss</v>
      </c>
    </row>
    <row r="757" spans="1:4" x14ac:dyDescent="0.2">
      <c r="A757">
        <v>755</v>
      </c>
      <c r="B757">
        <v>92</v>
      </c>
      <c r="C757">
        <v>109</v>
      </c>
      <c r="D757" t="str" cm="1">
        <f t="array" ref="D757">_xlfn.IFS(B757&gt;C757,"Win",B757=C757,"Tie",B757&lt;C757,"Loss")</f>
        <v>Loss</v>
      </c>
    </row>
    <row r="758" spans="1:4" x14ac:dyDescent="0.2">
      <c r="A758">
        <v>756</v>
      </c>
      <c r="B758">
        <v>78</v>
      </c>
      <c r="C758">
        <v>144</v>
      </c>
      <c r="D758" t="str" cm="1">
        <f t="array" ref="D758">_xlfn.IFS(B758&gt;C758,"Win",B758=C758,"Tie",B758&lt;C758,"Loss")</f>
        <v>Loss</v>
      </c>
    </row>
    <row r="759" spans="1:4" x14ac:dyDescent="0.2">
      <c r="A759">
        <v>757</v>
      </c>
      <c r="B759">
        <v>110</v>
      </c>
      <c r="C759">
        <v>118</v>
      </c>
      <c r="D759" t="str" cm="1">
        <f t="array" ref="D759">_xlfn.IFS(B759&gt;C759,"Win",B759=C759,"Tie",B759&lt;C759,"Loss")</f>
        <v>Loss</v>
      </c>
    </row>
    <row r="760" spans="1:4" x14ac:dyDescent="0.2">
      <c r="A760">
        <v>758</v>
      </c>
      <c r="B760">
        <v>85</v>
      </c>
      <c r="C760">
        <v>115</v>
      </c>
      <c r="D760" t="str" cm="1">
        <f t="array" ref="D760">_xlfn.IFS(B760&gt;C760,"Win",B760=C760,"Tie",B760&lt;C760,"Loss")</f>
        <v>Loss</v>
      </c>
    </row>
    <row r="761" spans="1:4" x14ac:dyDescent="0.2">
      <c r="A761">
        <v>759</v>
      </c>
      <c r="B761">
        <v>96</v>
      </c>
      <c r="C761">
        <v>106</v>
      </c>
      <c r="D761" t="str" cm="1">
        <f t="array" ref="D761">_xlfn.IFS(B761&gt;C761,"Win",B761=C761,"Tie",B761&lt;C761,"Loss")</f>
        <v>Loss</v>
      </c>
    </row>
    <row r="762" spans="1:4" x14ac:dyDescent="0.2">
      <c r="A762">
        <v>760</v>
      </c>
      <c r="B762">
        <v>94</v>
      </c>
      <c r="C762">
        <v>175</v>
      </c>
      <c r="D762" t="str" cm="1">
        <f t="array" ref="D762">_xlfn.IFS(B762&gt;C762,"Win",B762=C762,"Tie",B762&lt;C762,"Loss")</f>
        <v>Loss</v>
      </c>
    </row>
    <row r="763" spans="1:4" x14ac:dyDescent="0.2">
      <c r="A763">
        <v>761</v>
      </c>
      <c r="B763">
        <v>103</v>
      </c>
      <c r="C763">
        <v>133</v>
      </c>
      <c r="D763" t="str" cm="1">
        <f t="array" ref="D763">_xlfn.IFS(B763&gt;C763,"Win",B763=C763,"Tie",B763&lt;C763,"Loss")</f>
        <v>Loss</v>
      </c>
    </row>
    <row r="764" spans="1:4" x14ac:dyDescent="0.2">
      <c r="A764">
        <v>762</v>
      </c>
      <c r="B764">
        <v>70</v>
      </c>
      <c r="C764">
        <v>116</v>
      </c>
      <c r="D764" t="str" cm="1">
        <f t="array" ref="D764">_xlfn.IFS(B764&gt;C764,"Win",B764=C764,"Tie",B764&lt;C764,"Loss")</f>
        <v>Loss</v>
      </c>
    </row>
    <row r="765" spans="1:4" x14ac:dyDescent="0.2">
      <c r="A765">
        <v>763</v>
      </c>
      <c r="B765">
        <v>115</v>
      </c>
      <c r="C765">
        <v>134</v>
      </c>
      <c r="D765" t="str" cm="1">
        <f t="array" ref="D765">_xlfn.IFS(B765&gt;C765,"Win",B765=C765,"Tie",B765&lt;C765,"Loss")</f>
        <v>Loss</v>
      </c>
    </row>
    <row r="766" spans="1:4" x14ac:dyDescent="0.2">
      <c r="A766">
        <v>764</v>
      </c>
      <c r="B766">
        <v>103</v>
      </c>
      <c r="C766">
        <v>125</v>
      </c>
      <c r="D766" t="str" cm="1">
        <f t="array" ref="D766">_xlfn.IFS(B766&gt;C766,"Win",B766=C766,"Tie",B766&lt;C766,"Loss")</f>
        <v>Loss</v>
      </c>
    </row>
    <row r="767" spans="1:4" x14ac:dyDescent="0.2">
      <c r="A767">
        <v>765</v>
      </c>
      <c r="B767">
        <v>94</v>
      </c>
      <c r="C767">
        <v>122</v>
      </c>
      <c r="D767" t="str" cm="1">
        <f t="array" ref="D767">_xlfn.IFS(B767&gt;C767,"Win",B767=C767,"Tie",B767&lt;C767,"Loss")</f>
        <v>Loss</v>
      </c>
    </row>
    <row r="768" spans="1:4" x14ac:dyDescent="0.2">
      <c r="A768">
        <v>766</v>
      </c>
      <c r="B768">
        <v>99</v>
      </c>
      <c r="C768">
        <v>156</v>
      </c>
      <c r="D768" t="str" cm="1">
        <f t="array" ref="D768">_xlfn.IFS(B768&gt;C768,"Win",B768=C768,"Tie",B768&lt;C768,"Loss")</f>
        <v>Loss</v>
      </c>
    </row>
    <row r="769" spans="1:4" x14ac:dyDescent="0.2">
      <c r="A769">
        <v>767</v>
      </c>
      <c r="B769">
        <v>84</v>
      </c>
      <c r="C769">
        <v>122</v>
      </c>
      <c r="D769" t="str" cm="1">
        <f t="array" ref="D769">_xlfn.IFS(B769&gt;C769,"Win",B769=C769,"Tie",B769&lt;C769,"Loss")</f>
        <v>Loss</v>
      </c>
    </row>
    <row r="770" spans="1:4" x14ac:dyDescent="0.2">
      <c r="A770">
        <v>768</v>
      </c>
      <c r="B770">
        <v>107</v>
      </c>
      <c r="C770">
        <v>128</v>
      </c>
      <c r="D770" t="str" cm="1">
        <f t="array" ref="D770">_xlfn.IFS(B770&gt;C770,"Win",B770=C770,"Tie",B770&lt;C770,"Loss")</f>
        <v>Loss</v>
      </c>
    </row>
    <row r="771" spans="1:4" x14ac:dyDescent="0.2">
      <c r="A771">
        <v>769</v>
      </c>
      <c r="B771">
        <v>114</v>
      </c>
      <c r="C771">
        <v>102</v>
      </c>
      <c r="D771" t="str" cm="1">
        <f t="array" ref="D771">_xlfn.IFS(B771&gt;C771,"Win",B771=C771,"Tie",B771&lt;C771,"Loss")</f>
        <v>Win</v>
      </c>
    </row>
    <row r="772" spans="1:4" x14ac:dyDescent="0.2">
      <c r="A772">
        <v>770</v>
      </c>
      <c r="B772">
        <v>89</v>
      </c>
      <c r="C772">
        <v>139</v>
      </c>
      <c r="D772" t="str" cm="1">
        <f t="array" ref="D772">_xlfn.IFS(B772&gt;C772,"Win",B772=C772,"Tie",B772&lt;C772,"Loss")</f>
        <v>Loss</v>
      </c>
    </row>
    <row r="773" spans="1:4" x14ac:dyDescent="0.2">
      <c r="A773">
        <v>771</v>
      </c>
      <c r="B773">
        <v>108</v>
      </c>
      <c r="C773">
        <v>118</v>
      </c>
      <c r="D773" t="str" cm="1">
        <f t="array" ref="D773">_xlfn.IFS(B773&gt;C773,"Win",B773=C773,"Tie",B773&lt;C773,"Loss")</f>
        <v>Loss</v>
      </c>
    </row>
    <row r="774" spans="1:4" x14ac:dyDescent="0.2">
      <c r="A774">
        <v>772</v>
      </c>
      <c r="B774">
        <v>98</v>
      </c>
      <c r="C774">
        <v>131</v>
      </c>
      <c r="D774" t="str" cm="1">
        <f t="array" ref="D774">_xlfn.IFS(B774&gt;C774,"Win",B774=C774,"Tie",B774&lt;C774,"Loss")</f>
        <v>Loss</v>
      </c>
    </row>
    <row r="775" spans="1:4" x14ac:dyDescent="0.2">
      <c r="A775">
        <v>773</v>
      </c>
      <c r="B775">
        <v>93</v>
      </c>
      <c r="C775">
        <v>121</v>
      </c>
      <c r="D775" t="str" cm="1">
        <f t="array" ref="D775">_xlfn.IFS(B775&gt;C775,"Win",B775=C775,"Tie",B775&lt;C775,"Loss")</f>
        <v>Loss</v>
      </c>
    </row>
    <row r="776" spans="1:4" x14ac:dyDescent="0.2">
      <c r="A776">
        <v>774</v>
      </c>
      <c r="B776">
        <v>92</v>
      </c>
      <c r="C776">
        <v>125</v>
      </c>
      <c r="D776" t="str" cm="1">
        <f t="array" ref="D776">_xlfn.IFS(B776&gt;C776,"Win",B776=C776,"Tie",B776&lt;C776,"Loss")</f>
        <v>Loss</v>
      </c>
    </row>
    <row r="777" spans="1:4" x14ac:dyDescent="0.2">
      <c r="A777">
        <v>775</v>
      </c>
      <c r="B777">
        <v>118</v>
      </c>
      <c r="C777">
        <v>103</v>
      </c>
      <c r="D777" t="str" cm="1">
        <f t="array" ref="D777">_xlfn.IFS(B777&gt;C777,"Win",B777=C777,"Tie",B777&lt;C777,"Loss")</f>
        <v>Win</v>
      </c>
    </row>
    <row r="778" spans="1:4" x14ac:dyDescent="0.2">
      <c r="A778">
        <v>776</v>
      </c>
      <c r="B778">
        <v>102</v>
      </c>
      <c r="C778">
        <v>111</v>
      </c>
      <c r="D778" t="str" cm="1">
        <f t="array" ref="D778">_xlfn.IFS(B778&gt;C778,"Win",B778=C778,"Tie",B778&lt;C778,"Loss")</f>
        <v>Loss</v>
      </c>
    </row>
    <row r="779" spans="1:4" x14ac:dyDescent="0.2">
      <c r="A779">
        <v>777</v>
      </c>
      <c r="B779">
        <v>91</v>
      </c>
      <c r="C779">
        <v>146</v>
      </c>
      <c r="D779" t="str" cm="1">
        <f t="array" ref="D779">_xlfn.IFS(B779&gt;C779,"Win",B779=C779,"Tie",B779&lt;C779,"Loss")</f>
        <v>Loss</v>
      </c>
    </row>
    <row r="780" spans="1:4" x14ac:dyDescent="0.2">
      <c r="A780">
        <v>778</v>
      </c>
      <c r="B780">
        <v>124</v>
      </c>
      <c r="C780">
        <v>128</v>
      </c>
      <c r="D780" t="str" cm="1">
        <f t="array" ref="D780">_xlfn.IFS(B780&gt;C780,"Win",B780=C780,"Tie",B780&lt;C780,"Loss")</f>
        <v>Loss</v>
      </c>
    </row>
    <row r="781" spans="1:4" x14ac:dyDescent="0.2">
      <c r="A781">
        <v>779</v>
      </c>
      <c r="B781">
        <v>91</v>
      </c>
      <c r="C781">
        <v>116</v>
      </c>
      <c r="D781" t="str" cm="1">
        <f t="array" ref="D781">_xlfn.IFS(B781&gt;C781,"Win",B781=C781,"Tie",B781&lt;C781,"Loss")</f>
        <v>Loss</v>
      </c>
    </row>
    <row r="782" spans="1:4" x14ac:dyDescent="0.2">
      <c r="A782">
        <v>780</v>
      </c>
      <c r="B782">
        <v>85</v>
      </c>
      <c r="C782">
        <v>137</v>
      </c>
      <c r="D782" t="str" cm="1">
        <f t="array" ref="D782">_xlfn.IFS(B782&gt;C782,"Win",B782=C782,"Tie",B782&lt;C782,"Loss")</f>
        <v>Loss</v>
      </c>
    </row>
    <row r="783" spans="1:4" x14ac:dyDescent="0.2">
      <c r="A783">
        <v>781</v>
      </c>
      <c r="B783">
        <v>115</v>
      </c>
      <c r="C783">
        <v>115</v>
      </c>
      <c r="D783" t="str" cm="1">
        <f t="array" ref="D783">_xlfn.IFS(B783&gt;C783,"Win",B783=C783,"Tie",B783&lt;C783,"Loss")</f>
        <v>Tie</v>
      </c>
    </row>
    <row r="784" spans="1:4" x14ac:dyDescent="0.2">
      <c r="A784">
        <v>782</v>
      </c>
      <c r="B784">
        <v>94</v>
      </c>
      <c r="C784">
        <v>113</v>
      </c>
      <c r="D784" t="str" cm="1">
        <f t="array" ref="D784">_xlfn.IFS(B784&gt;C784,"Win",B784=C784,"Tie",B784&lt;C784,"Loss")</f>
        <v>Loss</v>
      </c>
    </row>
    <row r="785" spans="1:4" x14ac:dyDescent="0.2">
      <c r="A785">
        <v>783</v>
      </c>
      <c r="B785">
        <v>92</v>
      </c>
      <c r="C785">
        <v>124</v>
      </c>
      <c r="D785" t="str" cm="1">
        <f t="array" ref="D785">_xlfn.IFS(B785&gt;C785,"Win",B785=C785,"Tie",B785&lt;C785,"Loss")</f>
        <v>Loss</v>
      </c>
    </row>
    <row r="786" spans="1:4" x14ac:dyDescent="0.2">
      <c r="A786">
        <v>784</v>
      </c>
      <c r="B786">
        <v>114</v>
      </c>
      <c r="C786">
        <v>130</v>
      </c>
      <c r="D786" t="str" cm="1">
        <f t="array" ref="D786">_xlfn.IFS(B786&gt;C786,"Win",B786=C786,"Tie",B786&lt;C786,"Loss")</f>
        <v>Loss</v>
      </c>
    </row>
    <row r="787" spans="1:4" x14ac:dyDescent="0.2">
      <c r="A787">
        <v>785</v>
      </c>
      <c r="B787">
        <v>118</v>
      </c>
      <c r="C787">
        <v>136</v>
      </c>
      <c r="D787" t="str" cm="1">
        <f t="array" ref="D787">_xlfn.IFS(B787&gt;C787,"Win",B787=C787,"Tie",B787&lt;C787,"Loss")</f>
        <v>Loss</v>
      </c>
    </row>
    <row r="788" spans="1:4" x14ac:dyDescent="0.2">
      <c r="A788">
        <v>786</v>
      </c>
      <c r="B788">
        <v>85</v>
      </c>
      <c r="C788">
        <v>122</v>
      </c>
      <c r="D788" t="str" cm="1">
        <f t="array" ref="D788">_xlfn.IFS(B788&gt;C788,"Win",B788=C788,"Tie",B788&lt;C788,"Loss")</f>
        <v>Loss</v>
      </c>
    </row>
    <row r="789" spans="1:4" x14ac:dyDescent="0.2">
      <c r="A789">
        <v>787</v>
      </c>
      <c r="B789">
        <v>91</v>
      </c>
      <c r="C789">
        <v>137</v>
      </c>
      <c r="D789" t="str" cm="1">
        <f t="array" ref="D789">_xlfn.IFS(B789&gt;C789,"Win",B789=C789,"Tie",B789&lt;C789,"Loss")</f>
        <v>Loss</v>
      </c>
    </row>
    <row r="790" spans="1:4" x14ac:dyDescent="0.2">
      <c r="A790">
        <v>788</v>
      </c>
      <c r="B790">
        <v>92</v>
      </c>
      <c r="C790">
        <v>142</v>
      </c>
      <c r="D790" t="str" cm="1">
        <f t="array" ref="D790">_xlfn.IFS(B790&gt;C790,"Win",B790=C790,"Tie",B790&lt;C790,"Loss")</f>
        <v>Loss</v>
      </c>
    </row>
    <row r="791" spans="1:4" x14ac:dyDescent="0.2">
      <c r="A791">
        <v>789</v>
      </c>
      <c r="B791">
        <v>96</v>
      </c>
      <c r="C791">
        <v>123</v>
      </c>
      <c r="D791" t="str" cm="1">
        <f t="array" ref="D791">_xlfn.IFS(B791&gt;C791,"Win",B791=C791,"Tie",B791&lt;C791,"Loss")</f>
        <v>Loss</v>
      </c>
    </row>
    <row r="792" spans="1:4" x14ac:dyDescent="0.2">
      <c r="A792">
        <v>790</v>
      </c>
      <c r="B792">
        <v>113</v>
      </c>
      <c r="C792">
        <v>154</v>
      </c>
      <c r="D792" t="str" cm="1">
        <f t="array" ref="D792">_xlfn.IFS(B792&gt;C792,"Win",B792=C792,"Tie",B792&lt;C792,"Loss")</f>
        <v>Loss</v>
      </c>
    </row>
    <row r="793" spans="1:4" x14ac:dyDescent="0.2">
      <c r="A793">
        <v>791</v>
      </c>
      <c r="B793">
        <v>78</v>
      </c>
      <c r="C793">
        <v>114</v>
      </c>
      <c r="D793" t="str" cm="1">
        <f t="array" ref="D793">_xlfn.IFS(B793&gt;C793,"Win",B793=C793,"Tie",B793&lt;C793,"Loss")</f>
        <v>Loss</v>
      </c>
    </row>
    <row r="794" spans="1:4" x14ac:dyDescent="0.2">
      <c r="A794">
        <v>792</v>
      </c>
      <c r="B794">
        <v>99</v>
      </c>
      <c r="C794">
        <v>121</v>
      </c>
      <c r="D794" t="str" cm="1">
        <f t="array" ref="D794">_xlfn.IFS(B794&gt;C794,"Win",B794=C794,"Tie",B794&lt;C794,"Loss")</f>
        <v>Loss</v>
      </c>
    </row>
    <row r="795" spans="1:4" x14ac:dyDescent="0.2">
      <c r="A795">
        <v>793</v>
      </c>
      <c r="B795">
        <v>94</v>
      </c>
      <c r="C795">
        <v>144</v>
      </c>
      <c r="D795" t="str" cm="1">
        <f t="array" ref="D795">_xlfn.IFS(B795&gt;C795,"Win",B795=C795,"Tie",B795&lt;C795,"Loss")</f>
        <v>Loss</v>
      </c>
    </row>
    <row r="796" spans="1:4" x14ac:dyDescent="0.2">
      <c r="A796">
        <v>794</v>
      </c>
      <c r="B796">
        <v>107</v>
      </c>
      <c r="C796">
        <v>133</v>
      </c>
      <c r="D796" t="str" cm="1">
        <f t="array" ref="D796">_xlfn.IFS(B796&gt;C796,"Win",B796=C796,"Tie",B796&lt;C796,"Loss")</f>
        <v>Loss</v>
      </c>
    </row>
    <row r="797" spans="1:4" x14ac:dyDescent="0.2">
      <c r="A797">
        <v>795</v>
      </c>
      <c r="B797">
        <v>98</v>
      </c>
      <c r="C797">
        <v>125</v>
      </c>
      <c r="D797" t="str" cm="1">
        <f t="array" ref="D797">_xlfn.IFS(B797&gt;C797,"Win",B797=C797,"Tie",B797&lt;C797,"Loss")</f>
        <v>Loss</v>
      </c>
    </row>
    <row r="798" spans="1:4" x14ac:dyDescent="0.2">
      <c r="A798">
        <v>796</v>
      </c>
      <c r="B798">
        <v>84</v>
      </c>
      <c r="C798">
        <v>129</v>
      </c>
      <c r="D798" t="str" cm="1">
        <f t="array" ref="D798">_xlfn.IFS(B798&gt;C798,"Win",B798=C798,"Tie",B798&lt;C798,"Loss")</f>
        <v>Loss</v>
      </c>
    </row>
    <row r="799" spans="1:4" x14ac:dyDescent="0.2">
      <c r="A799">
        <v>797</v>
      </c>
      <c r="B799">
        <v>104</v>
      </c>
      <c r="C799">
        <v>138</v>
      </c>
      <c r="D799" t="str" cm="1">
        <f t="array" ref="D799">_xlfn.IFS(B799&gt;C799,"Win",B799=C799,"Tie",B799&lt;C799,"Loss")</f>
        <v>Loss</v>
      </c>
    </row>
    <row r="800" spans="1:4" x14ac:dyDescent="0.2">
      <c r="A800">
        <v>798</v>
      </c>
      <c r="B800">
        <v>89</v>
      </c>
      <c r="C800">
        <v>139</v>
      </c>
      <c r="D800" t="str" cm="1">
        <f t="array" ref="D800">_xlfn.IFS(B800&gt;C800,"Win",B800=C800,"Tie",B800&lt;C800,"Loss")</f>
        <v>Loss</v>
      </c>
    </row>
    <row r="801" spans="1:4" x14ac:dyDescent="0.2">
      <c r="A801">
        <v>799</v>
      </c>
      <c r="B801">
        <v>123</v>
      </c>
      <c r="C801">
        <v>164</v>
      </c>
      <c r="D801" t="str" cm="1">
        <f t="array" ref="D801">_xlfn.IFS(B801&gt;C801,"Win",B801=C801,"Tie",B801&lt;C801,"Loss")</f>
        <v>Loss</v>
      </c>
    </row>
    <row r="802" spans="1:4" x14ac:dyDescent="0.2">
      <c r="A802">
        <v>800</v>
      </c>
      <c r="B802">
        <v>113</v>
      </c>
      <c r="C802">
        <v>156</v>
      </c>
      <c r="D802" t="str" cm="1">
        <f t="array" ref="D802">_xlfn.IFS(B802&gt;C802,"Win",B802=C802,"Tie",B802&lt;C802,"Loss")</f>
        <v>Loss</v>
      </c>
    </row>
    <row r="803" spans="1:4" x14ac:dyDescent="0.2">
      <c r="A803">
        <v>801</v>
      </c>
      <c r="B803">
        <v>99</v>
      </c>
      <c r="C803">
        <v>129</v>
      </c>
      <c r="D803" t="str" cm="1">
        <f t="array" ref="D803">_xlfn.IFS(B803&gt;C803,"Win",B803=C803,"Tie",B803&lt;C803,"Loss")</f>
        <v>Loss</v>
      </c>
    </row>
    <row r="804" spans="1:4" x14ac:dyDescent="0.2">
      <c r="A804">
        <v>802</v>
      </c>
      <c r="B804">
        <v>99</v>
      </c>
      <c r="C804">
        <v>141</v>
      </c>
      <c r="D804" t="str" cm="1">
        <f t="array" ref="D804">_xlfn.IFS(B804&gt;C804,"Win",B804=C804,"Tie",B804&lt;C804,"Loss")</f>
        <v>Loss</v>
      </c>
    </row>
    <row r="805" spans="1:4" x14ac:dyDescent="0.2">
      <c r="A805">
        <v>803</v>
      </c>
      <c r="B805">
        <v>92</v>
      </c>
      <c r="C805">
        <v>147</v>
      </c>
      <c r="D805" t="str" cm="1">
        <f t="array" ref="D805">_xlfn.IFS(B805&gt;C805,"Win",B805=C805,"Tie",B805&lt;C805,"Loss")</f>
        <v>Loss</v>
      </c>
    </row>
    <row r="806" spans="1:4" x14ac:dyDescent="0.2">
      <c r="A806">
        <v>804</v>
      </c>
      <c r="B806">
        <v>92</v>
      </c>
      <c r="C806">
        <v>129</v>
      </c>
      <c r="D806" t="str" cm="1">
        <f t="array" ref="D806">_xlfn.IFS(B806&gt;C806,"Win",B806=C806,"Tie",B806&lt;C806,"Loss")</f>
        <v>Loss</v>
      </c>
    </row>
    <row r="807" spans="1:4" x14ac:dyDescent="0.2">
      <c r="A807">
        <v>805</v>
      </c>
      <c r="B807">
        <v>108</v>
      </c>
      <c r="C807">
        <v>144</v>
      </c>
      <c r="D807" t="str" cm="1">
        <f t="array" ref="D807">_xlfn.IFS(B807&gt;C807,"Win",B807=C807,"Tie",B807&lt;C807,"Loss")</f>
        <v>Loss</v>
      </c>
    </row>
    <row r="808" spans="1:4" x14ac:dyDescent="0.2">
      <c r="A808">
        <v>806</v>
      </c>
      <c r="B808">
        <v>105</v>
      </c>
      <c r="C808">
        <v>148</v>
      </c>
      <c r="D808" t="str" cm="1">
        <f t="array" ref="D808">_xlfn.IFS(B808&gt;C808,"Win",B808=C808,"Tie",B808&lt;C808,"Loss")</f>
        <v>Loss</v>
      </c>
    </row>
    <row r="809" spans="1:4" x14ac:dyDescent="0.2">
      <c r="A809">
        <v>807</v>
      </c>
      <c r="B809">
        <v>95</v>
      </c>
      <c r="C809">
        <v>149</v>
      </c>
      <c r="D809" t="str" cm="1">
        <f t="array" ref="D809">_xlfn.IFS(B809&gt;C809,"Win",B809=C809,"Tie",B809&lt;C809,"Loss")</f>
        <v>Loss</v>
      </c>
    </row>
    <row r="810" spans="1:4" x14ac:dyDescent="0.2">
      <c r="A810">
        <v>808</v>
      </c>
      <c r="B810">
        <v>80</v>
      </c>
      <c r="C810">
        <v>125</v>
      </c>
      <c r="D810" t="str" cm="1">
        <f t="array" ref="D810">_xlfn.IFS(B810&gt;C810,"Win",B810=C810,"Tie",B810&lt;C810,"Loss")</f>
        <v>Loss</v>
      </c>
    </row>
    <row r="811" spans="1:4" x14ac:dyDescent="0.2">
      <c r="A811">
        <v>809</v>
      </c>
      <c r="B811">
        <v>112</v>
      </c>
      <c r="C811">
        <v>138</v>
      </c>
      <c r="D811" t="str" cm="1">
        <f t="array" ref="D811">_xlfn.IFS(B811&gt;C811,"Win",B811=C811,"Tie",B811&lt;C811,"Loss")</f>
        <v>Loss</v>
      </c>
    </row>
    <row r="812" spans="1:4" x14ac:dyDescent="0.2">
      <c r="A812">
        <v>810</v>
      </c>
      <c r="B812">
        <v>94</v>
      </c>
      <c r="C812">
        <v>136</v>
      </c>
      <c r="D812" t="str" cm="1">
        <f t="array" ref="D812">_xlfn.IFS(B812&gt;C812,"Win",B812=C812,"Tie",B812&lt;C812,"Loss")</f>
        <v>Loss</v>
      </c>
    </row>
    <row r="813" spans="1:4" x14ac:dyDescent="0.2">
      <c r="A813">
        <v>811</v>
      </c>
      <c r="B813">
        <v>114</v>
      </c>
      <c r="C813">
        <v>120</v>
      </c>
      <c r="D813" t="str" cm="1">
        <f t="array" ref="D813">_xlfn.IFS(B813&gt;C813,"Win",B813=C813,"Tie",B813&lt;C813,"Loss")</f>
        <v>Loss</v>
      </c>
    </row>
    <row r="814" spans="1:4" x14ac:dyDescent="0.2">
      <c r="A814">
        <v>812</v>
      </c>
      <c r="B814">
        <v>117</v>
      </c>
      <c r="C814">
        <v>149</v>
      </c>
      <c r="D814" t="str" cm="1">
        <f t="array" ref="D814">_xlfn.IFS(B814&gt;C814,"Win",B814=C814,"Tie",B814&lt;C814,"Loss")</f>
        <v>Loss</v>
      </c>
    </row>
    <row r="815" spans="1:4" x14ac:dyDescent="0.2">
      <c r="A815">
        <v>813</v>
      </c>
      <c r="B815">
        <v>106</v>
      </c>
      <c r="C815">
        <v>122</v>
      </c>
      <c r="D815" t="str" cm="1">
        <f t="array" ref="D815">_xlfn.IFS(B815&gt;C815,"Win",B815=C815,"Tie",B815&lt;C815,"Loss")</f>
        <v>Loss</v>
      </c>
    </row>
    <row r="816" spans="1:4" x14ac:dyDescent="0.2">
      <c r="A816">
        <v>814</v>
      </c>
      <c r="B816">
        <v>73</v>
      </c>
      <c r="C816">
        <v>144</v>
      </c>
      <c r="D816" t="str" cm="1">
        <f t="array" ref="D816">_xlfn.IFS(B816&gt;C816,"Win",B816=C816,"Tie",B816&lt;C816,"Loss")</f>
        <v>Loss</v>
      </c>
    </row>
    <row r="817" spans="1:4" x14ac:dyDescent="0.2">
      <c r="A817">
        <v>815</v>
      </c>
      <c r="B817">
        <v>96</v>
      </c>
      <c r="C817">
        <v>124</v>
      </c>
      <c r="D817" t="str" cm="1">
        <f t="array" ref="D817">_xlfn.IFS(B817&gt;C817,"Win",B817=C817,"Tie",B817&lt;C817,"Loss")</f>
        <v>Loss</v>
      </c>
    </row>
    <row r="818" spans="1:4" x14ac:dyDescent="0.2">
      <c r="A818">
        <v>816</v>
      </c>
      <c r="B818">
        <v>89</v>
      </c>
      <c r="C818">
        <v>129</v>
      </c>
      <c r="D818" t="str" cm="1">
        <f t="array" ref="D818">_xlfn.IFS(B818&gt;C818,"Win",B818=C818,"Tie",B818&lt;C818,"Loss")</f>
        <v>Loss</v>
      </c>
    </row>
    <row r="819" spans="1:4" x14ac:dyDescent="0.2">
      <c r="A819">
        <v>817</v>
      </c>
      <c r="B819">
        <v>95</v>
      </c>
      <c r="C819">
        <v>140</v>
      </c>
      <c r="D819" t="str" cm="1">
        <f t="array" ref="D819">_xlfn.IFS(B819&gt;C819,"Win",B819=C819,"Tie",B819&lt;C819,"Loss")</f>
        <v>Loss</v>
      </c>
    </row>
    <row r="820" spans="1:4" x14ac:dyDescent="0.2">
      <c r="A820">
        <v>818</v>
      </c>
      <c r="B820">
        <v>102</v>
      </c>
      <c r="C820">
        <v>122</v>
      </c>
      <c r="D820" t="str" cm="1">
        <f t="array" ref="D820">_xlfn.IFS(B820&gt;C820,"Win",B820=C820,"Tie",B820&lt;C820,"Loss")</f>
        <v>Loss</v>
      </c>
    </row>
    <row r="821" spans="1:4" x14ac:dyDescent="0.2">
      <c r="A821">
        <v>819</v>
      </c>
      <c r="B821">
        <v>88</v>
      </c>
      <c r="C821">
        <v>118</v>
      </c>
      <c r="D821" t="str" cm="1">
        <f t="array" ref="D821">_xlfn.IFS(B821&gt;C821,"Win",B821=C821,"Tie",B821&lt;C821,"Loss")</f>
        <v>Loss</v>
      </c>
    </row>
    <row r="822" spans="1:4" x14ac:dyDescent="0.2">
      <c r="A822">
        <v>820</v>
      </c>
      <c r="B822">
        <v>90</v>
      </c>
      <c r="C822">
        <v>111</v>
      </c>
      <c r="D822" t="str" cm="1">
        <f t="array" ref="D822">_xlfn.IFS(B822&gt;C822,"Win",B822=C822,"Tie",B822&lt;C822,"Loss")</f>
        <v>Loss</v>
      </c>
    </row>
    <row r="823" spans="1:4" x14ac:dyDescent="0.2">
      <c r="A823">
        <v>821</v>
      </c>
      <c r="B823">
        <v>94</v>
      </c>
      <c r="C823">
        <v>130</v>
      </c>
      <c r="D823" t="str" cm="1">
        <f t="array" ref="D823">_xlfn.IFS(B823&gt;C823,"Win",B823=C823,"Tie",B823&lt;C823,"Loss")</f>
        <v>Loss</v>
      </c>
    </row>
    <row r="824" spans="1:4" x14ac:dyDescent="0.2">
      <c r="A824">
        <v>822</v>
      </c>
      <c r="B824">
        <v>105</v>
      </c>
      <c r="C824">
        <v>143</v>
      </c>
      <c r="D824" t="str" cm="1">
        <f t="array" ref="D824">_xlfn.IFS(B824&gt;C824,"Win",B824=C824,"Tie",B824&lt;C824,"Loss")</f>
        <v>Loss</v>
      </c>
    </row>
    <row r="825" spans="1:4" x14ac:dyDescent="0.2">
      <c r="A825">
        <v>823</v>
      </c>
      <c r="B825">
        <v>105</v>
      </c>
      <c r="C825">
        <v>124</v>
      </c>
      <c r="D825" t="str" cm="1">
        <f t="array" ref="D825">_xlfn.IFS(B825&gt;C825,"Win",B825=C825,"Tie",B825&lt;C825,"Loss")</f>
        <v>Loss</v>
      </c>
    </row>
    <row r="826" spans="1:4" x14ac:dyDescent="0.2">
      <c r="A826">
        <v>824</v>
      </c>
      <c r="B826">
        <v>96</v>
      </c>
      <c r="C826">
        <v>145</v>
      </c>
      <c r="D826" t="str" cm="1">
        <f t="array" ref="D826">_xlfn.IFS(B826&gt;C826,"Win",B826=C826,"Tie",B826&lt;C826,"Loss")</f>
        <v>Loss</v>
      </c>
    </row>
    <row r="827" spans="1:4" x14ac:dyDescent="0.2">
      <c r="A827">
        <v>825</v>
      </c>
      <c r="B827">
        <v>100</v>
      </c>
      <c r="C827">
        <v>155</v>
      </c>
      <c r="D827" t="str" cm="1">
        <f t="array" ref="D827">_xlfn.IFS(B827&gt;C827,"Win",B827=C827,"Tie",B827&lt;C827,"Loss")</f>
        <v>Loss</v>
      </c>
    </row>
    <row r="828" spans="1:4" x14ac:dyDescent="0.2">
      <c r="A828">
        <v>826</v>
      </c>
      <c r="B828">
        <v>85</v>
      </c>
      <c r="C828">
        <v>110</v>
      </c>
      <c r="D828" t="str" cm="1">
        <f t="array" ref="D828">_xlfn.IFS(B828&gt;C828,"Win",B828=C828,"Tie",B828&lt;C828,"Loss")</f>
        <v>Loss</v>
      </c>
    </row>
    <row r="829" spans="1:4" x14ac:dyDescent="0.2">
      <c r="A829">
        <v>827</v>
      </c>
      <c r="B829">
        <v>113</v>
      </c>
      <c r="C829">
        <v>138</v>
      </c>
      <c r="D829" t="str" cm="1">
        <f t="array" ref="D829">_xlfn.IFS(B829&gt;C829,"Win",B829=C829,"Tie",B829&lt;C829,"Loss")</f>
        <v>Loss</v>
      </c>
    </row>
    <row r="830" spans="1:4" x14ac:dyDescent="0.2">
      <c r="A830">
        <v>828</v>
      </c>
      <c r="B830">
        <v>90</v>
      </c>
      <c r="C830">
        <v>114</v>
      </c>
      <c r="D830" t="str" cm="1">
        <f t="array" ref="D830">_xlfn.IFS(B830&gt;C830,"Win",B830=C830,"Tie",B830&lt;C830,"Loss")</f>
        <v>Loss</v>
      </c>
    </row>
    <row r="831" spans="1:4" x14ac:dyDescent="0.2">
      <c r="A831">
        <v>829</v>
      </c>
      <c r="B831">
        <v>138</v>
      </c>
      <c r="C831">
        <v>120</v>
      </c>
      <c r="D831" t="str" cm="1">
        <f t="array" ref="D831">_xlfn.IFS(B831&gt;C831,"Win",B831=C831,"Tie",B831&lt;C831,"Loss")</f>
        <v>Win</v>
      </c>
    </row>
    <row r="832" spans="1:4" x14ac:dyDescent="0.2">
      <c r="A832">
        <v>830</v>
      </c>
      <c r="B832">
        <v>87</v>
      </c>
      <c r="C832">
        <v>113</v>
      </c>
      <c r="D832" t="str" cm="1">
        <f t="array" ref="D832">_xlfn.IFS(B832&gt;C832,"Win",B832=C832,"Tie",B832&lt;C832,"Loss")</f>
        <v>Loss</v>
      </c>
    </row>
    <row r="833" spans="1:4" x14ac:dyDescent="0.2">
      <c r="A833">
        <v>831</v>
      </c>
      <c r="B833">
        <v>87</v>
      </c>
      <c r="C833">
        <v>127</v>
      </c>
      <c r="D833" t="str" cm="1">
        <f t="array" ref="D833">_xlfn.IFS(B833&gt;C833,"Win",B833=C833,"Tie",B833&lt;C833,"Loss")</f>
        <v>Loss</v>
      </c>
    </row>
    <row r="834" spans="1:4" x14ac:dyDescent="0.2">
      <c r="A834">
        <v>832</v>
      </c>
      <c r="B834">
        <v>138</v>
      </c>
      <c r="C834">
        <v>125</v>
      </c>
      <c r="D834" t="str" cm="1">
        <f t="array" ref="D834">_xlfn.IFS(B834&gt;C834,"Win",B834=C834,"Tie",B834&lt;C834,"Loss")</f>
        <v>Win</v>
      </c>
    </row>
    <row r="835" spans="1:4" x14ac:dyDescent="0.2">
      <c r="A835">
        <v>833</v>
      </c>
      <c r="B835">
        <v>97</v>
      </c>
      <c r="C835">
        <v>151</v>
      </c>
      <c r="D835" t="str" cm="1">
        <f t="array" ref="D835">_xlfn.IFS(B835&gt;C835,"Win",B835=C835,"Tie",B835&lt;C835,"Loss")</f>
        <v>Loss</v>
      </c>
    </row>
    <row r="836" spans="1:4" x14ac:dyDescent="0.2">
      <c r="A836">
        <v>834</v>
      </c>
      <c r="B836">
        <v>92</v>
      </c>
      <c r="C836">
        <v>127</v>
      </c>
      <c r="D836" t="str" cm="1">
        <f t="array" ref="D836">_xlfn.IFS(B836&gt;C836,"Win",B836=C836,"Tie",B836&lt;C836,"Loss")</f>
        <v>Loss</v>
      </c>
    </row>
    <row r="837" spans="1:4" x14ac:dyDescent="0.2">
      <c r="A837">
        <v>835</v>
      </c>
      <c r="B837">
        <v>93</v>
      </c>
      <c r="C837">
        <v>142</v>
      </c>
      <c r="D837" t="str" cm="1">
        <f t="array" ref="D837">_xlfn.IFS(B837&gt;C837,"Win",B837=C837,"Tie",B837&lt;C837,"Loss")</f>
        <v>Loss</v>
      </c>
    </row>
    <row r="838" spans="1:4" x14ac:dyDescent="0.2">
      <c r="A838">
        <v>836</v>
      </c>
      <c r="B838">
        <v>81</v>
      </c>
      <c r="C838">
        <v>139</v>
      </c>
      <c r="D838" t="str" cm="1">
        <f t="array" ref="D838">_xlfn.IFS(B838&gt;C838,"Win",B838=C838,"Tie",B838&lt;C838,"Loss")</f>
        <v>Loss</v>
      </c>
    </row>
    <row r="839" spans="1:4" x14ac:dyDescent="0.2">
      <c r="A839">
        <v>837</v>
      </c>
      <c r="B839">
        <v>115</v>
      </c>
      <c r="C839">
        <v>134</v>
      </c>
      <c r="D839" t="str" cm="1">
        <f t="array" ref="D839">_xlfn.IFS(B839&gt;C839,"Win",B839=C839,"Tie",B839&lt;C839,"Loss")</f>
        <v>Loss</v>
      </c>
    </row>
    <row r="840" spans="1:4" x14ac:dyDescent="0.2">
      <c r="A840">
        <v>838</v>
      </c>
      <c r="B840">
        <v>106</v>
      </c>
      <c r="C840">
        <v>133</v>
      </c>
      <c r="D840" t="str" cm="1">
        <f t="array" ref="D840">_xlfn.IFS(B840&gt;C840,"Win",B840=C840,"Tie",B840&lt;C840,"Loss")</f>
        <v>Loss</v>
      </c>
    </row>
    <row r="841" spans="1:4" x14ac:dyDescent="0.2">
      <c r="A841">
        <v>839</v>
      </c>
      <c r="B841">
        <v>112</v>
      </c>
      <c r="C841">
        <v>120</v>
      </c>
      <c r="D841" t="str" cm="1">
        <f t="array" ref="D841">_xlfn.IFS(B841&gt;C841,"Win",B841=C841,"Tie",B841&lt;C841,"Loss")</f>
        <v>Loss</v>
      </c>
    </row>
    <row r="842" spans="1:4" x14ac:dyDescent="0.2">
      <c r="A842">
        <v>840</v>
      </c>
      <c r="B842">
        <v>103</v>
      </c>
      <c r="C842">
        <v>127</v>
      </c>
      <c r="D842" t="str" cm="1">
        <f t="array" ref="D842">_xlfn.IFS(B842&gt;C842,"Win",B842=C842,"Tie",B842&lt;C842,"Loss")</f>
        <v>Loss</v>
      </c>
    </row>
    <row r="843" spans="1:4" x14ac:dyDescent="0.2">
      <c r="A843">
        <v>841</v>
      </c>
      <c r="B843">
        <v>76</v>
      </c>
      <c r="C843">
        <v>118</v>
      </c>
      <c r="D843" t="str" cm="1">
        <f t="array" ref="D843">_xlfn.IFS(B843&gt;C843,"Win",B843=C843,"Tie",B843&lt;C843,"Loss")</f>
        <v>Loss</v>
      </c>
    </row>
    <row r="844" spans="1:4" x14ac:dyDescent="0.2">
      <c r="A844">
        <v>842</v>
      </c>
      <c r="B844">
        <v>93</v>
      </c>
      <c r="C844">
        <v>111</v>
      </c>
      <c r="D844" t="str" cm="1">
        <f t="array" ref="D844">_xlfn.IFS(B844&gt;C844,"Win",B844=C844,"Tie",B844&lt;C844,"Loss")</f>
        <v>Loss</v>
      </c>
    </row>
    <row r="845" spans="1:4" x14ac:dyDescent="0.2">
      <c r="A845">
        <v>843</v>
      </c>
      <c r="B845">
        <v>80</v>
      </c>
      <c r="C845">
        <v>124</v>
      </c>
      <c r="D845" t="str" cm="1">
        <f t="array" ref="D845">_xlfn.IFS(B845&gt;C845,"Win",B845=C845,"Tie",B845&lt;C845,"Loss")</f>
        <v>Loss</v>
      </c>
    </row>
    <row r="846" spans="1:4" x14ac:dyDescent="0.2">
      <c r="A846">
        <v>844</v>
      </c>
      <c r="B846">
        <v>127</v>
      </c>
      <c r="C846">
        <v>157</v>
      </c>
      <c r="D846" t="str" cm="1">
        <f t="array" ref="D846">_xlfn.IFS(B846&gt;C846,"Win",B846=C846,"Tie",B846&lt;C846,"Loss")</f>
        <v>Loss</v>
      </c>
    </row>
    <row r="847" spans="1:4" x14ac:dyDescent="0.2">
      <c r="A847">
        <v>845</v>
      </c>
      <c r="B847">
        <v>126</v>
      </c>
      <c r="C847">
        <v>137</v>
      </c>
      <c r="D847" t="str" cm="1">
        <f t="array" ref="D847">_xlfn.IFS(B847&gt;C847,"Win",B847=C847,"Tie",B847&lt;C847,"Loss")</f>
        <v>Loss</v>
      </c>
    </row>
    <row r="848" spans="1:4" x14ac:dyDescent="0.2">
      <c r="A848">
        <v>846</v>
      </c>
      <c r="B848">
        <v>91</v>
      </c>
      <c r="C848">
        <v>135</v>
      </c>
      <c r="D848" t="str" cm="1">
        <f t="array" ref="D848">_xlfn.IFS(B848&gt;C848,"Win",B848=C848,"Tie",B848&lt;C848,"Loss")</f>
        <v>Loss</v>
      </c>
    </row>
    <row r="849" spans="1:4" x14ac:dyDescent="0.2">
      <c r="A849">
        <v>847</v>
      </c>
      <c r="B849">
        <v>98</v>
      </c>
      <c r="C849">
        <v>144</v>
      </c>
      <c r="D849" t="str" cm="1">
        <f t="array" ref="D849">_xlfn.IFS(B849&gt;C849,"Win",B849=C849,"Tie",B849&lt;C849,"Loss")</f>
        <v>Loss</v>
      </c>
    </row>
    <row r="850" spans="1:4" x14ac:dyDescent="0.2">
      <c r="A850">
        <v>848</v>
      </c>
      <c r="B850">
        <v>100</v>
      </c>
      <c r="C850">
        <v>149</v>
      </c>
      <c r="D850" t="str" cm="1">
        <f t="array" ref="D850">_xlfn.IFS(B850&gt;C850,"Win",B850=C850,"Tie",B850&lt;C850,"Loss")</f>
        <v>Loss</v>
      </c>
    </row>
    <row r="851" spans="1:4" x14ac:dyDescent="0.2">
      <c r="A851">
        <v>849</v>
      </c>
      <c r="B851">
        <v>110</v>
      </c>
      <c r="C851">
        <v>127</v>
      </c>
      <c r="D851" t="str" cm="1">
        <f t="array" ref="D851">_xlfn.IFS(B851&gt;C851,"Win",B851=C851,"Tie",B851&lt;C851,"Loss")</f>
        <v>Loss</v>
      </c>
    </row>
    <row r="852" spans="1:4" x14ac:dyDescent="0.2">
      <c r="A852">
        <v>850</v>
      </c>
      <c r="B852">
        <v>92</v>
      </c>
      <c r="C852">
        <v>123</v>
      </c>
      <c r="D852" t="str" cm="1">
        <f t="array" ref="D852">_xlfn.IFS(B852&gt;C852,"Win",B852=C852,"Tie",B852&lt;C852,"Loss")</f>
        <v>Loss</v>
      </c>
    </row>
    <row r="853" spans="1:4" x14ac:dyDescent="0.2">
      <c r="A853">
        <v>851</v>
      </c>
      <c r="B853">
        <v>96</v>
      </c>
      <c r="C853">
        <v>105</v>
      </c>
      <c r="D853" t="str" cm="1">
        <f t="array" ref="D853">_xlfn.IFS(B853&gt;C853,"Win",B853=C853,"Tie",B853&lt;C853,"Loss")</f>
        <v>Loss</v>
      </c>
    </row>
    <row r="854" spans="1:4" x14ac:dyDescent="0.2">
      <c r="A854">
        <v>852</v>
      </c>
      <c r="B854">
        <v>87</v>
      </c>
      <c r="C854">
        <v>116</v>
      </c>
      <c r="D854" t="str" cm="1">
        <f t="array" ref="D854">_xlfn.IFS(B854&gt;C854,"Win",B854=C854,"Tie",B854&lt;C854,"Loss")</f>
        <v>Loss</v>
      </c>
    </row>
    <row r="855" spans="1:4" x14ac:dyDescent="0.2">
      <c r="A855">
        <v>853</v>
      </c>
      <c r="B855">
        <v>98</v>
      </c>
      <c r="C855">
        <v>116</v>
      </c>
      <c r="D855" t="str" cm="1">
        <f t="array" ref="D855">_xlfn.IFS(B855&gt;C855,"Win",B855=C855,"Tie",B855&lt;C855,"Loss")</f>
        <v>Loss</v>
      </c>
    </row>
    <row r="856" spans="1:4" x14ac:dyDescent="0.2">
      <c r="A856">
        <v>854</v>
      </c>
      <c r="B856">
        <v>108</v>
      </c>
      <c r="C856">
        <v>122</v>
      </c>
      <c r="D856" t="str" cm="1">
        <f t="array" ref="D856">_xlfn.IFS(B856&gt;C856,"Win",B856=C856,"Tie",B856&lt;C856,"Loss")</f>
        <v>Loss</v>
      </c>
    </row>
    <row r="857" spans="1:4" x14ac:dyDescent="0.2">
      <c r="A857">
        <v>855</v>
      </c>
      <c r="B857">
        <v>75</v>
      </c>
      <c r="C857">
        <v>139</v>
      </c>
      <c r="D857" t="str" cm="1">
        <f t="array" ref="D857">_xlfn.IFS(B857&gt;C857,"Win",B857=C857,"Tie",B857&lt;C857,"Loss")</f>
        <v>Loss</v>
      </c>
    </row>
    <row r="858" spans="1:4" x14ac:dyDescent="0.2">
      <c r="A858">
        <v>856</v>
      </c>
      <c r="B858">
        <v>103</v>
      </c>
      <c r="C858">
        <v>121</v>
      </c>
      <c r="D858" t="str" cm="1">
        <f t="array" ref="D858">_xlfn.IFS(B858&gt;C858,"Win",B858=C858,"Tie",B858&lt;C858,"Loss")</f>
        <v>Loss</v>
      </c>
    </row>
    <row r="859" spans="1:4" x14ac:dyDescent="0.2">
      <c r="A859">
        <v>857</v>
      </c>
      <c r="B859">
        <v>93</v>
      </c>
      <c r="C859">
        <v>120</v>
      </c>
      <c r="D859" t="str" cm="1">
        <f t="array" ref="D859">_xlfn.IFS(B859&gt;C859,"Win",B859=C859,"Tie",B859&lt;C859,"Loss")</f>
        <v>Loss</v>
      </c>
    </row>
    <row r="860" spans="1:4" x14ac:dyDescent="0.2">
      <c r="A860">
        <v>858</v>
      </c>
      <c r="B860">
        <v>121</v>
      </c>
      <c r="C860">
        <v>122</v>
      </c>
      <c r="D860" t="str" cm="1">
        <f t="array" ref="D860">_xlfn.IFS(B860&gt;C860,"Win",B860=C860,"Tie",B860&lt;C860,"Loss")</f>
        <v>Loss</v>
      </c>
    </row>
    <row r="861" spans="1:4" x14ac:dyDescent="0.2">
      <c r="A861">
        <v>859</v>
      </c>
      <c r="B861">
        <v>94</v>
      </c>
      <c r="C861">
        <v>150</v>
      </c>
      <c r="D861" t="str" cm="1">
        <f t="array" ref="D861">_xlfn.IFS(B861&gt;C861,"Win",B861=C861,"Tie",B861&lt;C861,"Loss")</f>
        <v>Loss</v>
      </c>
    </row>
    <row r="862" spans="1:4" x14ac:dyDescent="0.2">
      <c r="A862">
        <v>860</v>
      </c>
      <c r="B862">
        <v>108</v>
      </c>
      <c r="C862">
        <v>136</v>
      </c>
      <c r="D862" t="str" cm="1">
        <f t="array" ref="D862">_xlfn.IFS(B862&gt;C862,"Win",B862=C862,"Tie",B862&lt;C862,"Loss")</f>
        <v>Loss</v>
      </c>
    </row>
    <row r="863" spans="1:4" x14ac:dyDescent="0.2">
      <c r="A863">
        <v>861</v>
      </c>
      <c r="B863">
        <v>101</v>
      </c>
      <c r="C863">
        <v>121</v>
      </c>
      <c r="D863" t="str" cm="1">
        <f t="array" ref="D863">_xlfn.IFS(B863&gt;C863,"Win",B863=C863,"Tie",B863&lt;C863,"Loss")</f>
        <v>Loss</v>
      </c>
    </row>
    <row r="864" spans="1:4" x14ac:dyDescent="0.2">
      <c r="A864">
        <v>862</v>
      </c>
      <c r="B864">
        <v>70</v>
      </c>
      <c r="C864">
        <v>134</v>
      </c>
      <c r="D864" t="str" cm="1">
        <f t="array" ref="D864">_xlfn.IFS(B864&gt;C864,"Win",B864=C864,"Tie",B864&lt;C864,"Loss")</f>
        <v>Loss</v>
      </c>
    </row>
    <row r="865" spans="1:4" x14ac:dyDescent="0.2">
      <c r="A865">
        <v>863</v>
      </c>
      <c r="B865">
        <v>84</v>
      </c>
      <c r="C865">
        <v>122</v>
      </c>
      <c r="D865" t="str" cm="1">
        <f t="array" ref="D865">_xlfn.IFS(B865&gt;C865,"Win",B865=C865,"Tie",B865&lt;C865,"Loss")</f>
        <v>Loss</v>
      </c>
    </row>
    <row r="866" spans="1:4" x14ac:dyDescent="0.2">
      <c r="A866">
        <v>864</v>
      </c>
      <c r="B866">
        <v>83</v>
      </c>
      <c r="C866">
        <v>144</v>
      </c>
      <c r="D866" t="str" cm="1">
        <f t="array" ref="D866">_xlfn.IFS(B866&gt;C866,"Win",B866=C866,"Tie",B866&lt;C866,"Loss")</f>
        <v>Loss</v>
      </c>
    </row>
    <row r="867" spans="1:4" x14ac:dyDescent="0.2">
      <c r="A867">
        <v>865</v>
      </c>
      <c r="B867">
        <v>87</v>
      </c>
      <c r="C867">
        <v>117</v>
      </c>
      <c r="D867" t="str" cm="1">
        <f t="array" ref="D867">_xlfn.IFS(B867&gt;C867,"Win",B867=C867,"Tie",B867&lt;C867,"Loss")</f>
        <v>Loss</v>
      </c>
    </row>
    <row r="868" spans="1:4" x14ac:dyDescent="0.2">
      <c r="A868">
        <v>866</v>
      </c>
      <c r="B868">
        <v>85</v>
      </c>
      <c r="C868">
        <v>134</v>
      </c>
      <c r="D868" t="str" cm="1">
        <f t="array" ref="D868">_xlfn.IFS(B868&gt;C868,"Win",B868=C868,"Tie",B868&lt;C868,"Loss")</f>
        <v>Loss</v>
      </c>
    </row>
    <row r="869" spans="1:4" x14ac:dyDescent="0.2">
      <c r="A869">
        <v>867</v>
      </c>
      <c r="B869">
        <v>96</v>
      </c>
      <c r="C869">
        <v>123</v>
      </c>
      <c r="D869" t="str" cm="1">
        <f t="array" ref="D869">_xlfn.IFS(B869&gt;C869,"Win",B869=C869,"Tie",B869&lt;C869,"Loss")</f>
        <v>Loss</v>
      </c>
    </row>
    <row r="870" spans="1:4" x14ac:dyDescent="0.2">
      <c r="A870">
        <v>868</v>
      </c>
      <c r="B870">
        <v>112</v>
      </c>
      <c r="C870">
        <v>129</v>
      </c>
      <c r="D870" t="str" cm="1">
        <f t="array" ref="D870">_xlfn.IFS(B870&gt;C870,"Win",B870=C870,"Tie",B870&lt;C870,"Loss")</f>
        <v>Loss</v>
      </c>
    </row>
    <row r="871" spans="1:4" x14ac:dyDescent="0.2">
      <c r="A871">
        <v>869</v>
      </c>
      <c r="B871">
        <v>84</v>
      </c>
      <c r="C871">
        <v>125</v>
      </c>
      <c r="D871" t="str" cm="1">
        <f t="array" ref="D871">_xlfn.IFS(B871&gt;C871,"Win",B871=C871,"Tie",B871&lt;C871,"Loss")</f>
        <v>Loss</v>
      </c>
    </row>
    <row r="872" spans="1:4" x14ac:dyDescent="0.2">
      <c r="A872">
        <v>870</v>
      </c>
      <c r="B872">
        <v>111</v>
      </c>
      <c r="C872">
        <v>142</v>
      </c>
      <c r="D872" t="str" cm="1">
        <f t="array" ref="D872">_xlfn.IFS(B872&gt;C872,"Win",B872=C872,"Tie",B872&lt;C872,"Loss")</f>
        <v>Loss</v>
      </c>
    </row>
    <row r="873" spans="1:4" x14ac:dyDescent="0.2">
      <c r="A873">
        <v>871</v>
      </c>
      <c r="B873">
        <v>93</v>
      </c>
      <c r="C873">
        <v>145</v>
      </c>
      <c r="D873" t="str" cm="1">
        <f t="array" ref="D873">_xlfn.IFS(B873&gt;C873,"Win",B873=C873,"Tie",B873&lt;C873,"Loss")</f>
        <v>Loss</v>
      </c>
    </row>
    <row r="874" spans="1:4" x14ac:dyDescent="0.2">
      <c r="A874">
        <v>872</v>
      </c>
      <c r="B874">
        <v>102</v>
      </c>
      <c r="C874">
        <v>135</v>
      </c>
      <c r="D874" t="str" cm="1">
        <f t="array" ref="D874">_xlfn.IFS(B874&gt;C874,"Win",B874=C874,"Tie",B874&lt;C874,"Loss")</f>
        <v>Loss</v>
      </c>
    </row>
    <row r="875" spans="1:4" x14ac:dyDescent="0.2">
      <c r="A875">
        <v>873</v>
      </c>
      <c r="B875">
        <v>89</v>
      </c>
      <c r="C875">
        <v>154</v>
      </c>
      <c r="D875" t="str" cm="1">
        <f t="array" ref="D875">_xlfn.IFS(B875&gt;C875,"Win",B875=C875,"Tie",B875&lt;C875,"Loss")</f>
        <v>Loss</v>
      </c>
    </row>
    <row r="876" spans="1:4" x14ac:dyDescent="0.2">
      <c r="A876">
        <v>874</v>
      </c>
      <c r="B876">
        <v>86</v>
      </c>
      <c r="C876">
        <v>96</v>
      </c>
      <c r="D876" t="str" cm="1">
        <f t="array" ref="D876">_xlfn.IFS(B876&gt;C876,"Win",B876=C876,"Tie",B876&lt;C876,"Loss")</f>
        <v>Loss</v>
      </c>
    </row>
    <row r="877" spans="1:4" x14ac:dyDescent="0.2">
      <c r="A877">
        <v>875</v>
      </c>
      <c r="B877">
        <v>81</v>
      </c>
      <c r="C877">
        <v>132</v>
      </c>
      <c r="D877" t="str" cm="1">
        <f t="array" ref="D877">_xlfn.IFS(B877&gt;C877,"Win",B877=C877,"Tie",B877&lt;C877,"Loss")</f>
        <v>Loss</v>
      </c>
    </row>
    <row r="878" spans="1:4" x14ac:dyDescent="0.2">
      <c r="A878">
        <v>876</v>
      </c>
      <c r="B878">
        <v>99</v>
      </c>
      <c r="C878">
        <v>136</v>
      </c>
      <c r="D878" t="str" cm="1">
        <f t="array" ref="D878">_xlfn.IFS(B878&gt;C878,"Win",B878=C878,"Tie",B878&lt;C878,"Loss")</f>
        <v>Loss</v>
      </c>
    </row>
    <row r="879" spans="1:4" x14ac:dyDescent="0.2">
      <c r="A879">
        <v>877</v>
      </c>
      <c r="B879">
        <v>102</v>
      </c>
      <c r="C879">
        <v>131</v>
      </c>
      <c r="D879" t="str" cm="1">
        <f t="array" ref="D879">_xlfn.IFS(B879&gt;C879,"Win",B879=C879,"Tie",B879&lt;C879,"Loss")</f>
        <v>Loss</v>
      </c>
    </row>
    <row r="880" spans="1:4" x14ac:dyDescent="0.2">
      <c r="A880">
        <v>878</v>
      </c>
      <c r="B880">
        <v>93</v>
      </c>
      <c r="C880">
        <v>128</v>
      </c>
      <c r="D880" t="str" cm="1">
        <f t="array" ref="D880">_xlfn.IFS(B880&gt;C880,"Win",B880=C880,"Tie",B880&lt;C880,"Loss")</f>
        <v>Loss</v>
      </c>
    </row>
    <row r="881" spans="1:4" x14ac:dyDescent="0.2">
      <c r="A881">
        <v>879</v>
      </c>
      <c r="B881">
        <v>96</v>
      </c>
      <c r="C881">
        <v>123</v>
      </c>
      <c r="D881" t="str" cm="1">
        <f t="array" ref="D881">_xlfn.IFS(B881&gt;C881,"Win",B881=C881,"Tie",B881&lt;C881,"Loss")</f>
        <v>Loss</v>
      </c>
    </row>
    <row r="882" spans="1:4" x14ac:dyDescent="0.2">
      <c r="A882">
        <v>880</v>
      </c>
      <c r="B882">
        <v>90</v>
      </c>
      <c r="C882">
        <v>133</v>
      </c>
      <c r="D882" t="str" cm="1">
        <f t="array" ref="D882">_xlfn.IFS(B882&gt;C882,"Win",B882=C882,"Tie",B882&lt;C882,"Loss")</f>
        <v>Loss</v>
      </c>
    </row>
    <row r="883" spans="1:4" x14ac:dyDescent="0.2">
      <c r="A883">
        <v>881</v>
      </c>
      <c r="B883">
        <v>119</v>
      </c>
      <c r="C883">
        <v>113</v>
      </c>
      <c r="D883" t="str" cm="1">
        <f t="array" ref="D883">_xlfn.IFS(B883&gt;C883,"Win",B883=C883,"Tie",B883&lt;C883,"Loss")</f>
        <v>Win</v>
      </c>
    </row>
    <row r="884" spans="1:4" x14ac:dyDescent="0.2">
      <c r="A884">
        <v>882</v>
      </c>
      <c r="B884">
        <v>112</v>
      </c>
      <c r="C884">
        <v>147</v>
      </c>
      <c r="D884" t="str" cm="1">
        <f t="array" ref="D884">_xlfn.IFS(B884&gt;C884,"Win",B884=C884,"Tie",B884&lt;C884,"Loss")</f>
        <v>Loss</v>
      </c>
    </row>
    <row r="885" spans="1:4" x14ac:dyDescent="0.2">
      <c r="A885">
        <v>883</v>
      </c>
      <c r="B885">
        <v>114</v>
      </c>
      <c r="C885">
        <v>128</v>
      </c>
      <c r="D885" t="str" cm="1">
        <f t="array" ref="D885">_xlfn.IFS(B885&gt;C885,"Win",B885=C885,"Tie",B885&lt;C885,"Loss")</f>
        <v>Loss</v>
      </c>
    </row>
    <row r="886" spans="1:4" x14ac:dyDescent="0.2">
      <c r="A886">
        <v>884</v>
      </c>
      <c r="B886">
        <v>79</v>
      </c>
      <c r="C886">
        <v>137</v>
      </c>
      <c r="D886" t="str" cm="1">
        <f t="array" ref="D886">_xlfn.IFS(B886&gt;C886,"Win",B886=C886,"Tie",B886&lt;C886,"Loss")</f>
        <v>Loss</v>
      </c>
    </row>
    <row r="887" spans="1:4" x14ac:dyDescent="0.2">
      <c r="A887">
        <v>885</v>
      </c>
      <c r="B887">
        <v>118</v>
      </c>
      <c r="C887">
        <v>95</v>
      </c>
      <c r="D887" t="str" cm="1">
        <f t="array" ref="D887">_xlfn.IFS(B887&gt;C887,"Win",B887=C887,"Tie",B887&lt;C887,"Loss")</f>
        <v>Win</v>
      </c>
    </row>
    <row r="888" spans="1:4" x14ac:dyDescent="0.2">
      <c r="A888">
        <v>886</v>
      </c>
      <c r="B888">
        <v>99</v>
      </c>
      <c r="C888">
        <v>135</v>
      </c>
      <c r="D888" t="str" cm="1">
        <f t="array" ref="D888">_xlfn.IFS(B888&gt;C888,"Win",B888=C888,"Tie",B888&lt;C888,"Loss")</f>
        <v>Loss</v>
      </c>
    </row>
    <row r="889" spans="1:4" x14ac:dyDescent="0.2">
      <c r="A889">
        <v>887</v>
      </c>
      <c r="B889">
        <v>95</v>
      </c>
      <c r="C889">
        <v>121</v>
      </c>
      <c r="D889" t="str" cm="1">
        <f t="array" ref="D889">_xlfn.IFS(B889&gt;C889,"Win",B889=C889,"Tie",B889&lt;C889,"Loss")</f>
        <v>Loss</v>
      </c>
    </row>
    <row r="890" spans="1:4" x14ac:dyDescent="0.2">
      <c r="A890">
        <v>888</v>
      </c>
      <c r="B890">
        <v>111</v>
      </c>
      <c r="C890">
        <v>116</v>
      </c>
      <c r="D890" t="str" cm="1">
        <f t="array" ref="D890">_xlfn.IFS(B890&gt;C890,"Win",B890=C890,"Tie",B890&lt;C890,"Loss")</f>
        <v>Loss</v>
      </c>
    </row>
    <row r="891" spans="1:4" x14ac:dyDescent="0.2">
      <c r="A891">
        <v>889</v>
      </c>
      <c r="B891">
        <v>106</v>
      </c>
      <c r="C891">
        <v>155</v>
      </c>
      <c r="D891" t="str" cm="1">
        <f t="array" ref="D891">_xlfn.IFS(B891&gt;C891,"Win",B891=C891,"Tie",B891&lt;C891,"Loss")</f>
        <v>Loss</v>
      </c>
    </row>
    <row r="892" spans="1:4" x14ac:dyDescent="0.2">
      <c r="A892">
        <v>890</v>
      </c>
      <c r="B892">
        <v>99</v>
      </c>
      <c r="C892">
        <v>136</v>
      </c>
      <c r="D892" t="str" cm="1">
        <f t="array" ref="D892">_xlfn.IFS(B892&gt;C892,"Win",B892=C892,"Tie",B892&lt;C892,"Loss")</f>
        <v>Loss</v>
      </c>
    </row>
    <row r="893" spans="1:4" x14ac:dyDescent="0.2">
      <c r="A893">
        <v>891</v>
      </c>
      <c r="B893">
        <v>99</v>
      </c>
      <c r="C893">
        <v>155</v>
      </c>
      <c r="D893" t="str" cm="1">
        <f t="array" ref="D893">_xlfn.IFS(B893&gt;C893,"Win",B893=C893,"Tie",B893&lt;C893,"Loss")</f>
        <v>Loss</v>
      </c>
    </row>
    <row r="894" spans="1:4" x14ac:dyDescent="0.2">
      <c r="A894">
        <v>892</v>
      </c>
      <c r="B894">
        <v>94</v>
      </c>
      <c r="C894">
        <v>145</v>
      </c>
      <c r="D894" t="str" cm="1">
        <f t="array" ref="D894">_xlfn.IFS(B894&gt;C894,"Win",B894=C894,"Tie",B894&lt;C894,"Loss")</f>
        <v>Loss</v>
      </c>
    </row>
    <row r="895" spans="1:4" x14ac:dyDescent="0.2">
      <c r="A895">
        <v>893</v>
      </c>
      <c r="B895">
        <v>105</v>
      </c>
      <c r="C895">
        <v>156</v>
      </c>
      <c r="D895" t="str" cm="1">
        <f t="array" ref="D895">_xlfn.IFS(B895&gt;C895,"Win",B895=C895,"Tie",B895&lt;C895,"Loss")</f>
        <v>Loss</v>
      </c>
    </row>
    <row r="896" spans="1:4" x14ac:dyDescent="0.2">
      <c r="A896">
        <v>894</v>
      </c>
      <c r="B896">
        <v>103</v>
      </c>
      <c r="C896">
        <v>115</v>
      </c>
      <c r="D896" t="str" cm="1">
        <f t="array" ref="D896">_xlfn.IFS(B896&gt;C896,"Win",B896=C896,"Tie",B896&lt;C896,"Loss")</f>
        <v>Loss</v>
      </c>
    </row>
    <row r="897" spans="1:4" x14ac:dyDescent="0.2">
      <c r="A897">
        <v>895</v>
      </c>
      <c r="B897">
        <v>99</v>
      </c>
      <c r="C897">
        <v>155</v>
      </c>
      <c r="D897" t="str" cm="1">
        <f t="array" ref="D897">_xlfn.IFS(B897&gt;C897,"Win",B897=C897,"Tie",B897&lt;C897,"Loss")</f>
        <v>Loss</v>
      </c>
    </row>
    <row r="898" spans="1:4" x14ac:dyDescent="0.2">
      <c r="A898">
        <v>896</v>
      </c>
      <c r="B898">
        <v>106</v>
      </c>
      <c r="C898">
        <v>120</v>
      </c>
      <c r="D898" t="str" cm="1">
        <f t="array" ref="D898">_xlfn.IFS(B898&gt;C898,"Win",B898=C898,"Tie",B898&lt;C898,"Loss")</f>
        <v>Loss</v>
      </c>
    </row>
    <row r="899" spans="1:4" x14ac:dyDescent="0.2">
      <c r="A899">
        <v>897</v>
      </c>
      <c r="B899">
        <v>107</v>
      </c>
      <c r="C899">
        <v>138</v>
      </c>
      <c r="D899" t="str" cm="1">
        <f t="array" ref="D899">_xlfn.IFS(B899&gt;C899,"Win",B899=C899,"Tie",B899&lt;C899,"Loss")</f>
        <v>Loss</v>
      </c>
    </row>
    <row r="900" spans="1:4" x14ac:dyDescent="0.2">
      <c r="A900">
        <v>898</v>
      </c>
      <c r="B900">
        <v>92</v>
      </c>
      <c r="C900">
        <v>138</v>
      </c>
      <c r="D900" t="str" cm="1">
        <f t="array" ref="D900">_xlfn.IFS(B900&gt;C900,"Win",B900=C900,"Tie",B900&lt;C900,"Loss")</f>
        <v>Loss</v>
      </c>
    </row>
    <row r="901" spans="1:4" x14ac:dyDescent="0.2">
      <c r="A901">
        <v>899</v>
      </c>
      <c r="B901">
        <v>103</v>
      </c>
      <c r="C901">
        <v>163</v>
      </c>
      <c r="D901" t="str" cm="1">
        <f t="array" ref="D901">_xlfn.IFS(B901&gt;C901,"Win",B901=C901,"Tie",B901&lt;C901,"Loss")</f>
        <v>Loss</v>
      </c>
    </row>
    <row r="902" spans="1:4" x14ac:dyDescent="0.2">
      <c r="A902">
        <v>900</v>
      </c>
      <c r="B902">
        <v>98</v>
      </c>
      <c r="C902">
        <v>115</v>
      </c>
      <c r="D902" t="str" cm="1">
        <f t="array" ref="D902">_xlfn.IFS(B902&gt;C902,"Win",B902=C902,"Tie",B902&lt;C902,"Loss")</f>
        <v>Loss</v>
      </c>
    </row>
    <row r="903" spans="1:4" x14ac:dyDescent="0.2">
      <c r="A903">
        <v>901</v>
      </c>
      <c r="B903">
        <v>90</v>
      </c>
      <c r="C903">
        <v>136</v>
      </c>
      <c r="D903" t="str" cm="1">
        <f t="array" ref="D903">_xlfn.IFS(B903&gt;C903,"Win",B903=C903,"Tie",B903&lt;C903,"Loss")</f>
        <v>Loss</v>
      </c>
    </row>
    <row r="904" spans="1:4" x14ac:dyDescent="0.2">
      <c r="A904">
        <v>902</v>
      </c>
      <c r="B904">
        <v>106</v>
      </c>
      <c r="C904">
        <v>136</v>
      </c>
      <c r="D904" t="str" cm="1">
        <f t="array" ref="D904">_xlfn.IFS(B904&gt;C904,"Win",B904=C904,"Tie",B904&lt;C904,"Loss")</f>
        <v>Loss</v>
      </c>
    </row>
    <row r="905" spans="1:4" x14ac:dyDescent="0.2">
      <c r="A905">
        <v>903</v>
      </c>
      <c r="B905">
        <v>124</v>
      </c>
      <c r="C905">
        <v>121</v>
      </c>
      <c r="D905" t="str" cm="1">
        <f t="array" ref="D905">_xlfn.IFS(B905&gt;C905,"Win",B905=C905,"Tie",B905&lt;C905,"Loss")</f>
        <v>Win</v>
      </c>
    </row>
    <row r="906" spans="1:4" x14ac:dyDescent="0.2">
      <c r="A906">
        <v>904</v>
      </c>
      <c r="B906">
        <v>105</v>
      </c>
      <c r="C906">
        <v>111</v>
      </c>
      <c r="D906" t="str" cm="1">
        <f t="array" ref="D906">_xlfn.IFS(B906&gt;C906,"Win",B906=C906,"Tie",B906&lt;C906,"Loss")</f>
        <v>Loss</v>
      </c>
    </row>
    <row r="907" spans="1:4" x14ac:dyDescent="0.2">
      <c r="A907">
        <v>905</v>
      </c>
      <c r="B907">
        <v>94</v>
      </c>
      <c r="C907">
        <v>135</v>
      </c>
      <c r="D907" t="str" cm="1">
        <f t="array" ref="D907">_xlfn.IFS(B907&gt;C907,"Win",B907=C907,"Tie",B907&lt;C907,"Loss")</f>
        <v>Loss</v>
      </c>
    </row>
    <row r="908" spans="1:4" x14ac:dyDescent="0.2">
      <c r="A908">
        <v>906</v>
      </c>
      <c r="B908">
        <v>96</v>
      </c>
      <c r="C908">
        <v>118</v>
      </c>
      <c r="D908" t="str" cm="1">
        <f t="array" ref="D908">_xlfn.IFS(B908&gt;C908,"Win",B908=C908,"Tie",B908&lt;C908,"Loss")</f>
        <v>Loss</v>
      </c>
    </row>
    <row r="909" spans="1:4" x14ac:dyDescent="0.2">
      <c r="A909">
        <v>907</v>
      </c>
      <c r="B909">
        <v>124</v>
      </c>
      <c r="C909">
        <v>146</v>
      </c>
      <c r="D909" t="str" cm="1">
        <f t="array" ref="D909">_xlfn.IFS(B909&gt;C909,"Win",B909=C909,"Tie",B909&lt;C909,"Loss")</f>
        <v>Loss</v>
      </c>
    </row>
    <row r="910" spans="1:4" x14ac:dyDescent="0.2">
      <c r="A910">
        <v>908</v>
      </c>
      <c r="B910">
        <v>103</v>
      </c>
      <c r="C910">
        <v>120</v>
      </c>
      <c r="D910" t="str" cm="1">
        <f t="array" ref="D910">_xlfn.IFS(B910&gt;C910,"Win",B910=C910,"Tie",B910&lt;C910,"Loss")</f>
        <v>Loss</v>
      </c>
    </row>
    <row r="911" spans="1:4" x14ac:dyDescent="0.2">
      <c r="A911">
        <v>909</v>
      </c>
      <c r="B911">
        <v>93</v>
      </c>
      <c r="C911">
        <v>123</v>
      </c>
      <c r="D911" t="str" cm="1">
        <f t="array" ref="D911">_xlfn.IFS(B911&gt;C911,"Win",B911=C911,"Tie",B911&lt;C911,"Loss")</f>
        <v>Loss</v>
      </c>
    </row>
    <row r="912" spans="1:4" x14ac:dyDescent="0.2">
      <c r="A912">
        <v>910</v>
      </c>
      <c r="B912">
        <v>111</v>
      </c>
      <c r="C912">
        <v>118</v>
      </c>
      <c r="D912" t="str" cm="1">
        <f t="array" ref="D912">_xlfn.IFS(B912&gt;C912,"Win",B912=C912,"Tie",B912&lt;C912,"Loss")</f>
        <v>Loss</v>
      </c>
    </row>
    <row r="913" spans="1:4" x14ac:dyDescent="0.2">
      <c r="A913">
        <v>911</v>
      </c>
      <c r="B913">
        <v>102</v>
      </c>
      <c r="C913">
        <v>125</v>
      </c>
      <c r="D913" t="str" cm="1">
        <f t="array" ref="D913">_xlfn.IFS(B913&gt;C913,"Win",B913=C913,"Tie",B913&lt;C913,"Loss")</f>
        <v>Loss</v>
      </c>
    </row>
    <row r="914" spans="1:4" x14ac:dyDescent="0.2">
      <c r="A914">
        <v>912</v>
      </c>
      <c r="B914">
        <v>68</v>
      </c>
      <c r="C914">
        <v>112</v>
      </c>
      <c r="D914" t="str" cm="1">
        <f t="array" ref="D914">_xlfn.IFS(B914&gt;C914,"Win",B914=C914,"Tie",B914&lt;C914,"Loss")</f>
        <v>Loss</v>
      </c>
    </row>
    <row r="915" spans="1:4" x14ac:dyDescent="0.2">
      <c r="A915">
        <v>913</v>
      </c>
      <c r="B915">
        <v>99</v>
      </c>
      <c r="C915">
        <v>115</v>
      </c>
      <c r="D915" t="str" cm="1">
        <f t="array" ref="D915">_xlfn.IFS(B915&gt;C915,"Win",B915=C915,"Tie",B915&lt;C915,"Loss")</f>
        <v>Loss</v>
      </c>
    </row>
    <row r="916" spans="1:4" x14ac:dyDescent="0.2">
      <c r="A916">
        <v>914</v>
      </c>
      <c r="B916">
        <v>88</v>
      </c>
      <c r="C916">
        <v>139</v>
      </c>
      <c r="D916" t="str" cm="1">
        <f t="array" ref="D916">_xlfn.IFS(B916&gt;C916,"Win",B916=C916,"Tie",B916&lt;C916,"Loss")</f>
        <v>Loss</v>
      </c>
    </row>
    <row r="917" spans="1:4" x14ac:dyDescent="0.2">
      <c r="A917">
        <v>915</v>
      </c>
      <c r="B917">
        <v>92</v>
      </c>
      <c r="C917">
        <v>145</v>
      </c>
      <c r="D917" t="str" cm="1">
        <f t="array" ref="D917">_xlfn.IFS(B917&gt;C917,"Win",B917=C917,"Tie",B917&lt;C917,"Loss")</f>
        <v>Loss</v>
      </c>
    </row>
    <row r="918" spans="1:4" x14ac:dyDescent="0.2">
      <c r="A918">
        <v>916</v>
      </c>
      <c r="B918">
        <v>101</v>
      </c>
      <c r="C918">
        <v>117</v>
      </c>
      <c r="D918" t="str" cm="1">
        <f t="array" ref="D918">_xlfn.IFS(B918&gt;C918,"Win",B918=C918,"Tie",B918&lt;C918,"Loss")</f>
        <v>Loss</v>
      </c>
    </row>
    <row r="919" spans="1:4" x14ac:dyDescent="0.2">
      <c r="A919">
        <v>917</v>
      </c>
      <c r="B919">
        <v>91</v>
      </c>
      <c r="C919">
        <v>142</v>
      </c>
      <c r="D919" t="str" cm="1">
        <f t="array" ref="D919">_xlfn.IFS(B919&gt;C919,"Win",B919=C919,"Tie",B919&lt;C919,"Loss")</f>
        <v>Loss</v>
      </c>
    </row>
    <row r="920" spans="1:4" x14ac:dyDescent="0.2">
      <c r="A920">
        <v>918</v>
      </c>
      <c r="B920">
        <v>95</v>
      </c>
      <c r="C920">
        <v>130</v>
      </c>
      <c r="D920" t="str" cm="1">
        <f t="array" ref="D920">_xlfn.IFS(B920&gt;C920,"Win",B920=C920,"Tie",B920&lt;C920,"Loss")</f>
        <v>Loss</v>
      </c>
    </row>
    <row r="921" spans="1:4" x14ac:dyDescent="0.2">
      <c r="A921">
        <v>919</v>
      </c>
      <c r="B921">
        <v>99</v>
      </c>
      <c r="C921">
        <v>136</v>
      </c>
      <c r="D921" t="str" cm="1">
        <f t="array" ref="D921">_xlfn.IFS(B921&gt;C921,"Win",B921=C921,"Tie",B921&lt;C921,"Loss")</f>
        <v>Loss</v>
      </c>
    </row>
    <row r="922" spans="1:4" x14ac:dyDescent="0.2">
      <c r="A922">
        <v>920</v>
      </c>
      <c r="B922">
        <v>96</v>
      </c>
      <c r="C922">
        <v>111</v>
      </c>
      <c r="D922" t="str" cm="1">
        <f t="array" ref="D922">_xlfn.IFS(B922&gt;C922,"Win",B922=C922,"Tie",B922&lt;C922,"Loss")</f>
        <v>Loss</v>
      </c>
    </row>
    <row r="923" spans="1:4" x14ac:dyDescent="0.2">
      <c r="A923">
        <v>921</v>
      </c>
      <c r="B923">
        <v>112</v>
      </c>
      <c r="C923">
        <v>148</v>
      </c>
      <c r="D923" t="str" cm="1">
        <f t="array" ref="D923">_xlfn.IFS(B923&gt;C923,"Win",B923=C923,"Tie",B923&lt;C923,"Loss")</f>
        <v>Loss</v>
      </c>
    </row>
    <row r="924" spans="1:4" x14ac:dyDescent="0.2">
      <c r="A924">
        <v>922</v>
      </c>
      <c r="B924">
        <v>87</v>
      </c>
      <c r="C924">
        <v>125</v>
      </c>
      <c r="D924" t="str" cm="1">
        <f t="array" ref="D924">_xlfn.IFS(B924&gt;C924,"Win",B924=C924,"Tie",B924&lt;C924,"Loss")</f>
        <v>Loss</v>
      </c>
    </row>
    <row r="925" spans="1:4" x14ac:dyDescent="0.2">
      <c r="A925">
        <v>923</v>
      </c>
      <c r="B925">
        <v>90</v>
      </c>
      <c r="C925">
        <v>119</v>
      </c>
      <c r="D925" t="str" cm="1">
        <f t="array" ref="D925">_xlfn.IFS(B925&gt;C925,"Win",B925=C925,"Tie",B925&lt;C925,"Loss")</f>
        <v>Loss</v>
      </c>
    </row>
    <row r="926" spans="1:4" x14ac:dyDescent="0.2">
      <c r="A926">
        <v>924</v>
      </c>
      <c r="B926">
        <v>76</v>
      </c>
      <c r="C926">
        <v>133</v>
      </c>
      <c r="D926" t="str" cm="1">
        <f t="array" ref="D926">_xlfn.IFS(B926&gt;C926,"Win",B926=C926,"Tie",B926&lt;C926,"Loss")</f>
        <v>Loss</v>
      </c>
    </row>
    <row r="927" spans="1:4" x14ac:dyDescent="0.2">
      <c r="A927">
        <v>925</v>
      </c>
      <c r="B927">
        <v>89</v>
      </c>
      <c r="C927">
        <v>112</v>
      </c>
      <c r="D927" t="str" cm="1">
        <f t="array" ref="D927">_xlfn.IFS(B927&gt;C927,"Win",B927=C927,"Tie",B927&lt;C927,"Loss")</f>
        <v>Loss</v>
      </c>
    </row>
    <row r="928" spans="1:4" x14ac:dyDescent="0.2">
      <c r="A928">
        <v>926</v>
      </c>
      <c r="B928">
        <v>116</v>
      </c>
      <c r="C928">
        <v>116</v>
      </c>
      <c r="D928" t="str" cm="1">
        <f t="array" ref="D928">_xlfn.IFS(B928&gt;C928,"Win",B928=C928,"Tie",B928&lt;C928,"Loss")</f>
        <v>Tie</v>
      </c>
    </row>
    <row r="929" spans="1:4" x14ac:dyDescent="0.2">
      <c r="A929">
        <v>927</v>
      </c>
      <c r="B929">
        <v>113</v>
      </c>
      <c r="C929">
        <v>137</v>
      </c>
      <c r="D929" t="str" cm="1">
        <f t="array" ref="D929">_xlfn.IFS(B929&gt;C929,"Win",B929=C929,"Tie",B929&lt;C929,"Loss")</f>
        <v>Loss</v>
      </c>
    </row>
    <row r="930" spans="1:4" x14ac:dyDescent="0.2">
      <c r="A930">
        <v>928</v>
      </c>
      <c r="B930">
        <v>125</v>
      </c>
      <c r="C930">
        <v>121</v>
      </c>
      <c r="D930" t="str" cm="1">
        <f t="array" ref="D930">_xlfn.IFS(B930&gt;C930,"Win",B930=C930,"Tie",B930&lt;C930,"Loss")</f>
        <v>Win</v>
      </c>
    </row>
    <row r="931" spans="1:4" x14ac:dyDescent="0.2">
      <c r="A931">
        <v>929</v>
      </c>
      <c r="B931">
        <v>92</v>
      </c>
      <c r="C931">
        <v>137</v>
      </c>
      <c r="D931" t="str" cm="1">
        <f t="array" ref="D931">_xlfn.IFS(B931&gt;C931,"Win",B931=C931,"Tie",B931&lt;C931,"Loss")</f>
        <v>Loss</v>
      </c>
    </row>
    <row r="932" spans="1:4" x14ac:dyDescent="0.2">
      <c r="A932">
        <v>930</v>
      </c>
      <c r="B932">
        <v>107</v>
      </c>
      <c r="C932">
        <v>136</v>
      </c>
      <c r="D932" t="str" cm="1">
        <f t="array" ref="D932">_xlfn.IFS(B932&gt;C932,"Win",B932=C932,"Tie",B932&lt;C932,"Loss")</f>
        <v>Loss</v>
      </c>
    </row>
    <row r="933" spans="1:4" x14ac:dyDescent="0.2">
      <c r="A933">
        <v>931</v>
      </c>
      <c r="B933">
        <v>98</v>
      </c>
      <c r="C933">
        <v>124</v>
      </c>
      <c r="D933" t="str" cm="1">
        <f t="array" ref="D933">_xlfn.IFS(B933&gt;C933,"Win",B933=C933,"Tie",B933&lt;C933,"Loss")</f>
        <v>Loss</v>
      </c>
    </row>
    <row r="934" spans="1:4" x14ac:dyDescent="0.2">
      <c r="A934">
        <v>932</v>
      </c>
      <c r="B934">
        <v>102</v>
      </c>
      <c r="C934">
        <v>148</v>
      </c>
      <c r="D934" t="str" cm="1">
        <f t="array" ref="D934">_xlfn.IFS(B934&gt;C934,"Win",B934=C934,"Tie",B934&lt;C934,"Loss")</f>
        <v>Loss</v>
      </c>
    </row>
    <row r="935" spans="1:4" x14ac:dyDescent="0.2">
      <c r="A935">
        <v>933</v>
      </c>
      <c r="B935">
        <v>102</v>
      </c>
      <c r="C935">
        <v>115</v>
      </c>
      <c r="D935" t="str" cm="1">
        <f t="array" ref="D935">_xlfn.IFS(B935&gt;C935,"Win",B935=C935,"Tie",B935&lt;C935,"Loss")</f>
        <v>Loss</v>
      </c>
    </row>
    <row r="936" spans="1:4" x14ac:dyDescent="0.2">
      <c r="A936">
        <v>934</v>
      </c>
      <c r="B936">
        <v>99</v>
      </c>
      <c r="C936">
        <v>140</v>
      </c>
      <c r="D936" t="str" cm="1">
        <f t="array" ref="D936">_xlfn.IFS(B936&gt;C936,"Win",B936=C936,"Tie",B936&lt;C936,"Loss")</f>
        <v>Loss</v>
      </c>
    </row>
    <row r="937" spans="1:4" x14ac:dyDescent="0.2">
      <c r="A937">
        <v>935</v>
      </c>
      <c r="B937">
        <v>79</v>
      </c>
      <c r="C937">
        <v>132</v>
      </c>
      <c r="D937" t="str" cm="1">
        <f t="array" ref="D937">_xlfn.IFS(B937&gt;C937,"Win",B937=C937,"Tie",B937&lt;C937,"Loss")</f>
        <v>Loss</v>
      </c>
    </row>
    <row r="938" spans="1:4" x14ac:dyDescent="0.2">
      <c r="A938">
        <v>936</v>
      </c>
      <c r="B938">
        <v>78</v>
      </c>
      <c r="C938">
        <v>121</v>
      </c>
      <c r="D938" t="str" cm="1">
        <f t="array" ref="D938">_xlfn.IFS(B938&gt;C938,"Win",B938=C938,"Tie",B938&lt;C938,"Loss")</f>
        <v>Loss</v>
      </c>
    </row>
    <row r="939" spans="1:4" x14ac:dyDescent="0.2">
      <c r="A939">
        <v>937</v>
      </c>
      <c r="B939">
        <v>85</v>
      </c>
      <c r="C939">
        <v>116</v>
      </c>
      <c r="D939" t="str" cm="1">
        <f t="array" ref="D939">_xlfn.IFS(B939&gt;C939,"Win",B939=C939,"Tie",B939&lt;C939,"Loss")</f>
        <v>Loss</v>
      </c>
    </row>
    <row r="940" spans="1:4" x14ac:dyDescent="0.2">
      <c r="A940">
        <v>938</v>
      </c>
      <c r="B940">
        <v>109</v>
      </c>
      <c r="C940">
        <v>130</v>
      </c>
      <c r="D940" t="str" cm="1">
        <f t="array" ref="D940">_xlfn.IFS(B940&gt;C940,"Win",B940=C940,"Tie",B940&lt;C940,"Loss")</f>
        <v>Loss</v>
      </c>
    </row>
    <row r="941" spans="1:4" x14ac:dyDescent="0.2">
      <c r="A941">
        <v>939</v>
      </c>
      <c r="B941">
        <v>97</v>
      </c>
      <c r="C941">
        <v>122</v>
      </c>
      <c r="D941" t="str" cm="1">
        <f t="array" ref="D941">_xlfn.IFS(B941&gt;C941,"Win",B941=C941,"Tie",B941&lt;C941,"Loss")</f>
        <v>Loss</v>
      </c>
    </row>
    <row r="942" spans="1:4" x14ac:dyDescent="0.2">
      <c r="A942">
        <v>940</v>
      </c>
      <c r="B942">
        <v>91</v>
      </c>
      <c r="C942">
        <v>145</v>
      </c>
      <c r="D942" t="str" cm="1">
        <f t="array" ref="D942">_xlfn.IFS(B942&gt;C942,"Win",B942=C942,"Tie",B942&lt;C942,"Loss")</f>
        <v>Loss</v>
      </c>
    </row>
    <row r="943" spans="1:4" x14ac:dyDescent="0.2">
      <c r="A943">
        <v>941</v>
      </c>
      <c r="B943">
        <v>111</v>
      </c>
      <c r="C943">
        <v>127</v>
      </c>
      <c r="D943" t="str" cm="1">
        <f t="array" ref="D943">_xlfn.IFS(B943&gt;C943,"Win",B943=C943,"Tie",B943&lt;C943,"Loss")</f>
        <v>Loss</v>
      </c>
    </row>
    <row r="944" spans="1:4" x14ac:dyDescent="0.2">
      <c r="A944">
        <v>942</v>
      </c>
      <c r="B944">
        <v>116</v>
      </c>
      <c r="C944">
        <v>135</v>
      </c>
      <c r="D944" t="str" cm="1">
        <f t="array" ref="D944">_xlfn.IFS(B944&gt;C944,"Win",B944=C944,"Tie",B944&lt;C944,"Loss")</f>
        <v>Loss</v>
      </c>
    </row>
    <row r="945" spans="1:4" x14ac:dyDescent="0.2">
      <c r="A945">
        <v>943</v>
      </c>
      <c r="B945">
        <v>87</v>
      </c>
      <c r="C945">
        <v>135</v>
      </c>
      <c r="D945" t="str" cm="1">
        <f t="array" ref="D945">_xlfn.IFS(B945&gt;C945,"Win",B945=C945,"Tie",B945&lt;C945,"Loss")</f>
        <v>Loss</v>
      </c>
    </row>
    <row r="946" spans="1:4" x14ac:dyDescent="0.2">
      <c r="A946">
        <v>944</v>
      </c>
      <c r="B946">
        <v>94</v>
      </c>
      <c r="C946">
        <v>134</v>
      </c>
      <c r="D946" t="str" cm="1">
        <f t="array" ref="D946">_xlfn.IFS(B946&gt;C946,"Win",B946=C946,"Tie",B946&lt;C946,"Loss")</f>
        <v>Loss</v>
      </c>
    </row>
    <row r="947" spans="1:4" x14ac:dyDescent="0.2">
      <c r="A947">
        <v>945</v>
      </c>
      <c r="B947">
        <v>95</v>
      </c>
      <c r="C947">
        <v>131</v>
      </c>
      <c r="D947" t="str" cm="1">
        <f t="array" ref="D947">_xlfn.IFS(B947&gt;C947,"Win",B947=C947,"Tie",B947&lt;C947,"Loss")</f>
        <v>Loss</v>
      </c>
    </row>
    <row r="948" spans="1:4" x14ac:dyDescent="0.2">
      <c r="A948">
        <v>946</v>
      </c>
      <c r="B948">
        <v>94</v>
      </c>
      <c r="C948">
        <v>132</v>
      </c>
      <c r="D948" t="str" cm="1">
        <f t="array" ref="D948">_xlfn.IFS(B948&gt;C948,"Win",B948=C948,"Tie",B948&lt;C948,"Loss")</f>
        <v>Loss</v>
      </c>
    </row>
    <row r="949" spans="1:4" x14ac:dyDescent="0.2">
      <c r="A949">
        <v>947</v>
      </c>
      <c r="B949">
        <v>109</v>
      </c>
      <c r="C949">
        <v>125</v>
      </c>
      <c r="D949" t="str" cm="1">
        <f t="array" ref="D949">_xlfn.IFS(B949&gt;C949,"Win",B949=C949,"Tie",B949&lt;C949,"Loss")</f>
        <v>Loss</v>
      </c>
    </row>
    <row r="950" spans="1:4" x14ac:dyDescent="0.2">
      <c r="A950">
        <v>948</v>
      </c>
      <c r="B950">
        <v>115</v>
      </c>
      <c r="C950">
        <v>130</v>
      </c>
      <c r="D950" t="str" cm="1">
        <f t="array" ref="D950">_xlfn.IFS(B950&gt;C950,"Win",B950=C950,"Tie",B950&lt;C950,"Loss")</f>
        <v>Loss</v>
      </c>
    </row>
    <row r="951" spans="1:4" x14ac:dyDescent="0.2">
      <c r="A951">
        <v>949</v>
      </c>
      <c r="B951">
        <v>114</v>
      </c>
      <c r="C951">
        <v>117</v>
      </c>
      <c r="D951" t="str" cm="1">
        <f t="array" ref="D951">_xlfn.IFS(B951&gt;C951,"Win",B951=C951,"Tie",B951&lt;C951,"Loss")</f>
        <v>Loss</v>
      </c>
    </row>
    <row r="952" spans="1:4" x14ac:dyDescent="0.2">
      <c r="A952">
        <v>950</v>
      </c>
      <c r="B952">
        <v>84</v>
      </c>
      <c r="C952">
        <v>123</v>
      </c>
      <c r="D952" t="str" cm="1">
        <f t="array" ref="D952">_xlfn.IFS(B952&gt;C952,"Win",B952=C952,"Tie",B952&lt;C952,"Loss")</f>
        <v>Loss</v>
      </c>
    </row>
    <row r="953" spans="1:4" x14ac:dyDescent="0.2">
      <c r="A953">
        <v>951</v>
      </c>
      <c r="B953">
        <v>90</v>
      </c>
      <c r="C953">
        <v>98</v>
      </c>
      <c r="D953" t="str" cm="1">
        <f t="array" ref="D953">_xlfn.IFS(B953&gt;C953,"Win",B953=C953,"Tie",B953&lt;C953,"Loss")</f>
        <v>Loss</v>
      </c>
    </row>
    <row r="954" spans="1:4" x14ac:dyDescent="0.2">
      <c r="A954">
        <v>952</v>
      </c>
      <c r="B954">
        <v>114</v>
      </c>
      <c r="C954">
        <v>136</v>
      </c>
      <c r="D954" t="str" cm="1">
        <f t="array" ref="D954">_xlfn.IFS(B954&gt;C954,"Win",B954=C954,"Tie",B954&lt;C954,"Loss")</f>
        <v>Loss</v>
      </c>
    </row>
    <row r="955" spans="1:4" x14ac:dyDescent="0.2">
      <c r="A955">
        <v>953</v>
      </c>
      <c r="B955">
        <v>111</v>
      </c>
      <c r="C955">
        <v>152</v>
      </c>
      <c r="D955" t="str" cm="1">
        <f t="array" ref="D955">_xlfn.IFS(B955&gt;C955,"Win",B955=C955,"Tie",B955&lt;C955,"Loss")</f>
        <v>Loss</v>
      </c>
    </row>
    <row r="956" spans="1:4" x14ac:dyDescent="0.2">
      <c r="A956">
        <v>954</v>
      </c>
      <c r="B956">
        <v>92</v>
      </c>
      <c r="C956">
        <v>111</v>
      </c>
      <c r="D956" t="str" cm="1">
        <f t="array" ref="D956">_xlfn.IFS(B956&gt;C956,"Win",B956=C956,"Tie",B956&lt;C956,"Loss")</f>
        <v>Loss</v>
      </c>
    </row>
    <row r="957" spans="1:4" x14ac:dyDescent="0.2">
      <c r="A957">
        <v>955</v>
      </c>
      <c r="B957">
        <v>96</v>
      </c>
      <c r="C957">
        <v>134</v>
      </c>
      <c r="D957" t="str" cm="1">
        <f t="array" ref="D957">_xlfn.IFS(B957&gt;C957,"Win",B957=C957,"Tie",B957&lt;C957,"Loss")</f>
        <v>Loss</v>
      </c>
    </row>
    <row r="958" spans="1:4" x14ac:dyDescent="0.2">
      <c r="A958">
        <v>956</v>
      </c>
      <c r="B958">
        <v>100</v>
      </c>
      <c r="C958">
        <v>163</v>
      </c>
      <c r="D958" t="str" cm="1">
        <f t="array" ref="D958">_xlfn.IFS(B958&gt;C958,"Win",B958=C958,"Tie",B958&lt;C958,"Loss")</f>
        <v>Loss</v>
      </c>
    </row>
    <row r="959" spans="1:4" x14ac:dyDescent="0.2">
      <c r="A959">
        <v>957</v>
      </c>
      <c r="B959">
        <v>136</v>
      </c>
      <c r="C959">
        <v>142</v>
      </c>
      <c r="D959" t="str" cm="1">
        <f t="array" ref="D959">_xlfn.IFS(B959&gt;C959,"Win",B959=C959,"Tie",B959&lt;C959,"Loss")</f>
        <v>Loss</v>
      </c>
    </row>
    <row r="960" spans="1:4" x14ac:dyDescent="0.2">
      <c r="A960">
        <v>958</v>
      </c>
      <c r="B960">
        <v>117</v>
      </c>
      <c r="C960">
        <v>168</v>
      </c>
      <c r="D960" t="str" cm="1">
        <f t="array" ref="D960">_xlfn.IFS(B960&gt;C960,"Win",B960=C960,"Tie",B960&lt;C960,"Loss")</f>
        <v>Loss</v>
      </c>
    </row>
    <row r="961" spans="1:4" x14ac:dyDescent="0.2">
      <c r="A961">
        <v>959</v>
      </c>
      <c r="B961">
        <v>76</v>
      </c>
      <c r="C961">
        <v>93</v>
      </c>
      <c r="D961" t="str" cm="1">
        <f t="array" ref="D961">_xlfn.IFS(B961&gt;C961,"Win",B961=C961,"Tie",B961&lt;C961,"Loss")</f>
        <v>Loss</v>
      </c>
    </row>
    <row r="962" spans="1:4" x14ac:dyDescent="0.2">
      <c r="A962">
        <v>960</v>
      </c>
      <c r="B962">
        <v>125</v>
      </c>
      <c r="C962">
        <v>129</v>
      </c>
      <c r="D962" t="str" cm="1">
        <f t="array" ref="D962">_xlfn.IFS(B962&gt;C962,"Win",B962=C962,"Tie",B962&lt;C962,"Loss")</f>
        <v>Loss</v>
      </c>
    </row>
    <row r="963" spans="1:4" x14ac:dyDescent="0.2">
      <c r="A963">
        <v>961</v>
      </c>
      <c r="B963">
        <v>120</v>
      </c>
      <c r="C963">
        <v>125</v>
      </c>
      <c r="D963" t="str" cm="1">
        <f t="array" ref="D963">_xlfn.IFS(B963&gt;C963,"Win",B963=C963,"Tie",B963&lt;C963,"Loss")</f>
        <v>Loss</v>
      </c>
    </row>
    <row r="964" spans="1:4" x14ac:dyDescent="0.2">
      <c r="A964">
        <v>962</v>
      </c>
      <c r="B964">
        <v>104</v>
      </c>
      <c r="C964">
        <v>140</v>
      </c>
      <c r="D964" t="str" cm="1">
        <f t="array" ref="D964">_xlfn.IFS(B964&gt;C964,"Win",B964=C964,"Tie",B964&lt;C964,"Loss")</f>
        <v>Loss</v>
      </c>
    </row>
    <row r="965" spans="1:4" x14ac:dyDescent="0.2">
      <c r="A965">
        <v>963</v>
      </c>
      <c r="B965">
        <v>68</v>
      </c>
      <c r="C965">
        <v>146</v>
      </c>
      <c r="D965" t="str" cm="1">
        <f t="array" ref="D965">_xlfn.IFS(B965&gt;C965,"Win",B965=C965,"Tie",B965&lt;C965,"Loss")</f>
        <v>Loss</v>
      </c>
    </row>
    <row r="966" spans="1:4" x14ac:dyDescent="0.2">
      <c r="A966">
        <v>964</v>
      </c>
      <c r="B966">
        <v>93</v>
      </c>
      <c r="C966">
        <v>115</v>
      </c>
      <c r="D966" t="str" cm="1">
        <f t="array" ref="D966">_xlfn.IFS(B966&gt;C966,"Win",B966=C966,"Tie",B966&lt;C966,"Loss")</f>
        <v>Loss</v>
      </c>
    </row>
    <row r="967" spans="1:4" x14ac:dyDescent="0.2">
      <c r="A967">
        <v>965</v>
      </c>
      <c r="B967">
        <v>103</v>
      </c>
      <c r="C967">
        <v>117</v>
      </c>
      <c r="D967" t="str" cm="1">
        <f t="array" ref="D967">_xlfn.IFS(B967&gt;C967,"Win",B967=C967,"Tie",B967&lt;C967,"Loss")</f>
        <v>Loss</v>
      </c>
    </row>
    <row r="968" spans="1:4" x14ac:dyDescent="0.2">
      <c r="A968">
        <v>966</v>
      </c>
      <c r="B968">
        <v>112</v>
      </c>
      <c r="C968">
        <v>143</v>
      </c>
      <c r="D968" t="str" cm="1">
        <f t="array" ref="D968">_xlfn.IFS(B968&gt;C968,"Win",B968=C968,"Tie",B968&lt;C968,"Loss")</f>
        <v>Loss</v>
      </c>
    </row>
    <row r="969" spans="1:4" x14ac:dyDescent="0.2">
      <c r="A969">
        <v>967</v>
      </c>
      <c r="B969">
        <v>106</v>
      </c>
      <c r="C969">
        <v>150</v>
      </c>
      <c r="D969" t="str" cm="1">
        <f t="array" ref="D969">_xlfn.IFS(B969&gt;C969,"Win",B969=C969,"Tie",B969&lt;C969,"Loss")</f>
        <v>Loss</v>
      </c>
    </row>
    <row r="970" spans="1:4" x14ac:dyDescent="0.2">
      <c r="A970">
        <v>968</v>
      </c>
      <c r="B970">
        <v>81</v>
      </c>
      <c r="C970">
        <v>119</v>
      </c>
      <c r="D970" t="str" cm="1">
        <f t="array" ref="D970">_xlfn.IFS(B970&gt;C970,"Win",B970=C970,"Tie",B970&lt;C970,"Loss")</f>
        <v>Loss</v>
      </c>
    </row>
    <row r="971" spans="1:4" x14ac:dyDescent="0.2">
      <c r="A971">
        <v>969</v>
      </c>
      <c r="B971">
        <v>85</v>
      </c>
      <c r="C971">
        <v>139</v>
      </c>
      <c r="D971" t="str" cm="1">
        <f t="array" ref="D971">_xlfn.IFS(B971&gt;C971,"Win",B971=C971,"Tie",B971&lt;C971,"Loss")</f>
        <v>Loss</v>
      </c>
    </row>
    <row r="972" spans="1:4" x14ac:dyDescent="0.2">
      <c r="A972">
        <v>970</v>
      </c>
      <c r="B972">
        <v>99</v>
      </c>
      <c r="C972">
        <v>124</v>
      </c>
      <c r="D972" t="str" cm="1">
        <f t="array" ref="D972">_xlfn.IFS(B972&gt;C972,"Win",B972=C972,"Tie",B972&lt;C972,"Loss")</f>
        <v>Loss</v>
      </c>
    </row>
    <row r="973" spans="1:4" x14ac:dyDescent="0.2">
      <c r="A973">
        <v>971</v>
      </c>
      <c r="B973">
        <v>116</v>
      </c>
      <c r="C973">
        <v>116</v>
      </c>
      <c r="D973" t="str" cm="1">
        <f t="array" ref="D973">_xlfn.IFS(B973&gt;C973,"Win",B973=C973,"Tie",B973&lt;C973,"Loss")</f>
        <v>Tie</v>
      </c>
    </row>
    <row r="974" spans="1:4" x14ac:dyDescent="0.2">
      <c r="A974">
        <v>972</v>
      </c>
      <c r="B974">
        <v>103</v>
      </c>
      <c r="C974">
        <v>135</v>
      </c>
      <c r="D974" t="str" cm="1">
        <f t="array" ref="D974">_xlfn.IFS(B974&gt;C974,"Win",B974=C974,"Tie",B974&lt;C974,"Loss")</f>
        <v>Loss</v>
      </c>
    </row>
    <row r="975" spans="1:4" x14ac:dyDescent="0.2">
      <c r="A975">
        <v>973</v>
      </c>
      <c r="B975">
        <v>78</v>
      </c>
      <c r="C975">
        <v>144</v>
      </c>
      <c r="D975" t="str" cm="1">
        <f t="array" ref="D975">_xlfn.IFS(B975&gt;C975,"Win",B975=C975,"Tie",B975&lt;C975,"Loss")</f>
        <v>Loss</v>
      </c>
    </row>
    <row r="976" spans="1:4" x14ac:dyDescent="0.2">
      <c r="A976">
        <v>974</v>
      </c>
      <c r="B976">
        <v>117</v>
      </c>
      <c r="C976">
        <v>141</v>
      </c>
      <c r="D976" t="str" cm="1">
        <f t="array" ref="D976">_xlfn.IFS(B976&gt;C976,"Win",B976=C976,"Tie",B976&lt;C976,"Loss")</f>
        <v>Loss</v>
      </c>
    </row>
    <row r="977" spans="1:4" x14ac:dyDescent="0.2">
      <c r="A977">
        <v>975</v>
      </c>
      <c r="B977">
        <v>90</v>
      </c>
      <c r="C977">
        <v>134</v>
      </c>
      <c r="D977" t="str" cm="1">
        <f t="array" ref="D977">_xlfn.IFS(B977&gt;C977,"Win",B977=C977,"Tie",B977&lt;C977,"Loss")</f>
        <v>Loss</v>
      </c>
    </row>
    <row r="978" spans="1:4" x14ac:dyDescent="0.2">
      <c r="A978">
        <v>976</v>
      </c>
      <c r="B978">
        <v>103</v>
      </c>
      <c r="C978">
        <v>121</v>
      </c>
      <c r="D978" t="str" cm="1">
        <f t="array" ref="D978">_xlfn.IFS(B978&gt;C978,"Win",B978=C978,"Tie",B978&lt;C978,"Loss")</f>
        <v>Loss</v>
      </c>
    </row>
    <row r="979" spans="1:4" x14ac:dyDescent="0.2">
      <c r="A979">
        <v>977</v>
      </c>
      <c r="B979">
        <v>102</v>
      </c>
      <c r="C979">
        <v>145</v>
      </c>
      <c r="D979" t="str" cm="1">
        <f t="array" ref="D979">_xlfn.IFS(B979&gt;C979,"Win",B979=C979,"Tie",B979&lt;C979,"Loss")</f>
        <v>Loss</v>
      </c>
    </row>
    <row r="980" spans="1:4" x14ac:dyDescent="0.2">
      <c r="A980">
        <v>978</v>
      </c>
      <c r="B980">
        <v>100</v>
      </c>
      <c r="C980">
        <v>112</v>
      </c>
      <c r="D980" t="str" cm="1">
        <f t="array" ref="D980">_xlfn.IFS(B980&gt;C980,"Win",B980=C980,"Tie",B980&lt;C980,"Loss")</f>
        <v>Loss</v>
      </c>
    </row>
    <row r="981" spans="1:4" x14ac:dyDescent="0.2">
      <c r="A981">
        <v>979</v>
      </c>
      <c r="B981">
        <v>82</v>
      </c>
      <c r="C981">
        <v>134</v>
      </c>
      <c r="D981" t="str" cm="1">
        <f t="array" ref="D981">_xlfn.IFS(B981&gt;C981,"Win",B981=C981,"Tie",B981&lt;C981,"Loss")</f>
        <v>Loss</v>
      </c>
    </row>
    <row r="982" spans="1:4" x14ac:dyDescent="0.2">
      <c r="A982">
        <v>980</v>
      </c>
      <c r="B982">
        <v>98</v>
      </c>
      <c r="C982">
        <v>135</v>
      </c>
      <c r="D982" t="str" cm="1">
        <f t="array" ref="D982">_xlfn.IFS(B982&gt;C982,"Win",B982=C982,"Tie",B982&lt;C982,"Loss")</f>
        <v>Loss</v>
      </c>
    </row>
    <row r="983" spans="1:4" x14ac:dyDescent="0.2">
      <c r="A983">
        <v>981</v>
      </c>
      <c r="B983">
        <v>111</v>
      </c>
      <c r="C983">
        <v>108</v>
      </c>
      <c r="D983" t="str" cm="1">
        <f t="array" ref="D983">_xlfn.IFS(B983&gt;C983,"Win",B983=C983,"Tie",B983&lt;C983,"Loss")</f>
        <v>Win</v>
      </c>
    </row>
    <row r="984" spans="1:4" x14ac:dyDescent="0.2">
      <c r="A984">
        <v>982</v>
      </c>
      <c r="B984">
        <v>96</v>
      </c>
      <c r="C984">
        <v>121</v>
      </c>
      <c r="D984" t="str" cm="1">
        <f t="array" ref="D984">_xlfn.IFS(B984&gt;C984,"Win",B984=C984,"Tie",B984&lt;C984,"Loss")</f>
        <v>Loss</v>
      </c>
    </row>
    <row r="985" spans="1:4" x14ac:dyDescent="0.2">
      <c r="A985">
        <v>983</v>
      </c>
      <c r="B985">
        <v>101</v>
      </c>
      <c r="C985">
        <v>118</v>
      </c>
      <c r="D985" t="str" cm="1">
        <f t="array" ref="D985">_xlfn.IFS(B985&gt;C985,"Win",B985=C985,"Tie",B985&lt;C985,"Loss")</f>
        <v>Loss</v>
      </c>
    </row>
    <row r="986" spans="1:4" x14ac:dyDescent="0.2">
      <c r="A986">
        <v>984</v>
      </c>
      <c r="B986">
        <v>92</v>
      </c>
      <c r="C986">
        <v>147</v>
      </c>
      <c r="D986" t="str" cm="1">
        <f t="array" ref="D986">_xlfn.IFS(B986&gt;C986,"Win",B986=C986,"Tie",B986&lt;C986,"Loss")</f>
        <v>Loss</v>
      </c>
    </row>
    <row r="987" spans="1:4" x14ac:dyDescent="0.2">
      <c r="A987">
        <v>985</v>
      </c>
      <c r="B987">
        <v>99</v>
      </c>
      <c r="C987">
        <v>129</v>
      </c>
      <c r="D987" t="str" cm="1">
        <f t="array" ref="D987">_xlfn.IFS(B987&gt;C987,"Win",B987=C987,"Tie",B987&lt;C987,"Loss")</f>
        <v>Loss</v>
      </c>
    </row>
    <row r="988" spans="1:4" x14ac:dyDescent="0.2">
      <c r="A988">
        <v>986</v>
      </c>
      <c r="B988">
        <v>95</v>
      </c>
      <c r="C988">
        <v>150</v>
      </c>
      <c r="D988" t="str" cm="1">
        <f t="array" ref="D988">_xlfn.IFS(B988&gt;C988,"Win",B988=C988,"Tie",B988&lt;C988,"Loss")</f>
        <v>Loss</v>
      </c>
    </row>
    <row r="989" spans="1:4" x14ac:dyDescent="0.2">
      <c r="A989">
        <v>987</v>
      </c>
      <c r="B989">
        <v>115</v>
      </c>
      <c r="C989">
        <v>128</v>
      </c>
      <c r="D989" t="str" cm="1">
        <f t="array" ref="D989">_xlfn.IFS(B989&gt;C989,"Win",B989=C989,"Tie",B989&lt;C989,"Loss")</f>
        <v>Loss</v>
      </c>
    </row>
    <row r="990" spans="1:4" x14ac:dyDescent="0.2">
      <c r="A990">
        <v>988</v>
      </c>
      <c r="B990">
        <v>93</v>
      </c>
      <c r="C990">
        <v>153</v>
      </c>
      <c r="D990" t="str" cm="1">
        <f t="array" ref="D990">_xlfn.IFS(B990&gt;C990,"Win",B990=C990,"Tie",B990&lt;C990,"Loss")</f>
        <v>Loss</v>
      </c>
    </row>
    <row r="991" spans="1:4" x14ac:dyDescent="0.2">
      <c r="A991">
        <v>989</v>
      </c>
      <c r="B991">
        <v>89</v>
      </c>
      <c r="C991">
        <v>96</v>
      </c>
      <c r="D991" t="str" cm="1">
        <f t="array" ref="D991">_xlfn.IFS(B991&gt;C991,"Win",B991=C991,"Tie",B991&lt;C991,"Loss")</f>
        <v>Loss</v>
      </c>
    </row>
    <row r="992" spans="1:4" x14ac:dyDescent="0.2">
      <c r="A992">
        <v>990</v>
      </c>
      <c r="B992">
        <v>102</v>
      </c>
      <c r="C992">
        <v>135</v>
      </c>
      <c r="D992" t="str" cm="1">
        <f t="array" ref="D992">_xlfn.IFS(B992&gt;C992,"Win",B992=C992,"Tie",B992&lt;C992,"Loss")</f>
        <v>Loss</v>
      </c>
    </row>
    <row r="993" spans="1:4" x14ac:dyDescent="0.2">
      <c r="A993">
        <v>991</v>
      </c>
      <c r="B993">
        <v>82</v>
      </c>
      <c r="C993">
        <v>122</v>
      </c>
      <c r="D993" t="str" cm="1">
        <f t="array" ref="D993">_xlfn.IFS(B993&gt;C993,"Win",B993=C993,"Tie",B993&lt;C993,"Loss")</f>
        <v>Loss</v>
      </c>
    </row>
    <row r="994" spans="1:4" x14ac:dyDescent="0.2">
      <c r="A994">
        <v>992</v>
      </c>
      <c r="B994">
        <v>90</v>
      </c>
      <c r="C994">
        <v>124</v>
      </c>
      <c r="D994" t="str" cm="1">
        <f t="array" ref="D994">_xlfn.IFS(B994&gt;C994,"Win",B994=C994,"Tie",B994&lt;C994,"Loss")</f>
        <v>Loss</v>
      </c>
    </row>
    <row r="995" spans="1:4" x14ac:dyDescent="0.2">
      <c r="A995">
        <v>993</v>
      </c>
      <c r="B995">
        <v>96</v>
      </c>
      <c r="C995">
        <v>125</v>
      </c>
      <c r="D995" t="str" cm="1">
        <f t="array" ref="D995">_xlfn.IFS(B995&gt;C995,"Win",B995=C995,"Tie",B995&lt;C995,"Loss")</f>
        <v>Loss</v>
      </c>
    </row>
    <row r="996" spans="1:4" x14ac:dyDescent="0.2">
      <c r="A996">
        <v>994</v>
      </c>
      <c r="B996">
        <v>92</v>
      </c>
      <c r="C996">
        <v>144</v>
      </c>
      <c r="D996" t="str" cm="1">
        <f t="array" ref="D996">_xlfn.IFS(B996&gt;C996,"Win",B996=C996,"Tie",B996&lt;C996,"Loss")</f>
        <v>Loss</v>
      </c>
    </row>
    <row r="997" spans="1:4" x14ac:dyDescent="0.2">
      <c r="A997">
        <v>995</v>
      </c>
      <c r="B997">
        <v>96</v>
      </c>
      <c r="C997">
        <v>123</v>
      </c>
      <c r="D997" t="str" cm="1">
        <f t="array" ref="D997">_xlfn.IFS(B997&gt;C997,"Win",B997=C997,"Tie",B997&lt;C997,"Loss")</f>
        <v>Loss</v>
      </c>
    </row>
    <row r="998" spans="1:4" x14ac:dyDescent="0.2">
      <c r="A998">
        <v>996</v>
      </c>
      <c r="B998">
        <v>101</v>
      </c>
      <c r="C998">
        <v>115</v>
      </c>
      <c r="D998" t="str" cm="1">
        <f t="array" ref="D998">_xlfn.IFS(B998&gt;C998,"Win",B998=C998,"Tie",B998&lt;C998,"Loss")</f>
        <v>Loss</v>
      </c>
    </row>
    <row r="999" spans="1:4" x14ac:dyDescent="0.2">
      <c r="A999">
        <v>997</v>
      </c>
      <c r="B999">
        <v>94</v>
      </c>
      <c r="C999">
        <v>134</v>
      </c>
      <c r="D999" t="str" cm="1">
        <f t="array" ref="D999">_xlfn.IFS(B999&gt;C999,"Win",B999=C999,"Tie",B999&lt;C999,"Loss")</f>
        <v>Loss</v>
      </c>
    </row>
    <row r="1000" spans="1:4" x14ac:dyDescent="0.2">
      <c r="A1000">
        <v>998</v>
      </c>
      <c r="B1000">
        <v>89</v>
      </c>
      <c r="C1000">
        <v>130</v>
      </c>
      <c r="D1000" t="str" cm="1">
        <f t="array" ref="D1000">_xlfn.IFS(B1000&gt;C1000,"Win",B1000=C1000,"Tie",B1000&lt;C1000,"Loss")</f>
        <v>Loss</v>
      </c>
    </row>
    <row r="1001" spans="1:4" x14ac:dyDescent="0.2">
      <c r="A1001">
        <v>999</v>
      </c>
      <c r="B1001">
        <v>88</v>
      </c>
      <c r="C1001">
        <v>119</v>
      </c>
      <c r="D1001" t="str" cm="1">
        <f t="array" ref="D1001">_xlfn.IFS(B1001&gt;C1001,"Win",B1001=C1001,"Tie",B1001&lt;C1001,"Loss")</f>
        <v>Loss</v>
      </c>
    </row>
    <row r="1002" spans="1:4" x14ac:dyDescent="0.2">
      <c r="A1002">
        <v>1000</v>
      </c>
      <c r="B1002">
        <v>95</v>
      </c>
      <c r="C1002">
        <v>134</v>
      </c>
      <c r="D1002" t="str" cm="1">
        <f t="array" ref="D1002">_xlfn.IFS(B1002&gt;C1002,"Win",B1002=C1002,"Tie",B1002&lt;C1002,"Loss")</f>
        <v>Loss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05B2-0BF6-4FC2-8CF6-99DADB32F8F4}">
  <dimension ref="A1:AD535"/>
  <sheetViews>
    <sheetView topLeftCell="A19" workbookViewId="0">
      <selection activeCell="N16" sqref="A1:AD535"/>
    </sheetView>
  </sheetViews>
  <sheetFormatPr defaultRowHeight="12.75" x14ac:dyDescent="0.2"/>
  <cols>
    <col min="1" max="1" width="4" bestFit="1" customWidth="1"/>
    <col min="2" max="2" width="22.7109375" bestFit="1" customWidth="1"/>
    <col min="3" max="3" width="6" bestFit="1" customWidth="1"/>
    <col min="4" max="4" width="4.5703125" bestFit="1" customWidth="1"/>
    <col min="5" max="5" width="5.5703125" bestFit="1" customWidth="1"/>
    <col min="6" max="6" width="3" bestFit="1" customWidth="1"/>
    <col min="7" max="7" width="3.85546875" bestFit="1" customWidth="1"/>
    <col min="8" max="9" width="4.5703125" bestFit="1" customWidth="1"/>
    <col min="10" max="10" width="4.85546875" bestFit="1" customWidth="1"/>
    <col min="11" max="11" width="5.42578125" bestFit="1" customWidth="1"/>
    <col min="12" max="12" width="3.7109375" bestFit="1" customWidth="1"/>
    <col min="13" max="13" width="4.7109375" bestFit="1" customWidth="1"/>
    <col min="14" max="14" width="5.42578125" bestFit="1" customWidth="1"/>
    <col min="15" max="15" width="4.5703125" bestFit="1" customWidth="1"/>
    <col min="16" max="16" width="4.7109375" bestFit="1" customWidth="1"/>
    <col min="17" max="17" width="5.42578125" bestFit="1" customWidth="1"/>
    <col min="18" max="18" width="6.140625" bestFit="1" customWidth="1"/>
    <col min="19" max="20" width="4.5703125" bestFit="1" customWidth="1"/>
    <col min="21" max="21" width="5.42578125" bestFit="1" customWidth="1"/>
    <col min="22" max="22" width="5" bestFit="1" customWidth="1"/>
    <col min="23" max="23" width="4.85546875" bestFit="1" customWidth="1"/>
    <col min="24" max="25" width="4.7109375" bestFit="1" customWidth="1"/>
    <col min="26" max="26" width="4.5703125" bestFit="1" customWidth="1"/>
    <col min="27" max="27" width="4.7109375" bestFit="1" customWidth="1"/>
    <col min="28" max="28" width="4.85546875" bestFit="1" customWidth="1"/>
    <col min="29" max="29" width="3.7109375" bestFit="1" customWidth="1"/>
    <col min="30" max="30" width="4.7109375" bestFit="1" customWidth="1"/>
  </cols>
  <sheetData>
    <row r="1" spans="1:30" x14ac:dyDescent="0.2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 spans="1:30" x14ac:dyDescent="0.2">
      <c r="A2">
        <v>1</v>
      </c>
      <c r="B2" t="s">
        <v>86</v>
      </c>
      <c r="C2" t="s">
        <v>87</v>
      </c>
      <c r="D2">
        <v>24</v>
      </c>
      <c r="E2" t="s">
        <v>645</v>
      </c>
      <c r="F2">
        <v>41</v>
      </c>
      <c r="G2">
        <v>2</v>
      </c>
      <c r="H2">
        <v>17.7</v>
      </c>
      <c r="I2">
        <v>2.9</v>
      </c>
      <c r="J2">
        <v>5.9</v>
      </c>
      <c r="K2">
        <v>0.48099999999999998</v>
      </c>
      <c r="L2">
        <v>0.4</v>
      </c>
      <c r="M2">
        <v>1.4</v>
      </c>
      <c r="N2">
        <v>0.26300000000000001</v>
      </c>
      <c r="O2">
        <v>2.5</v>
      </c>
      <c r="P2">
        <v>4.5</v>
      </c>
      <c r="Q2">
        <v>0.54800000000000004</v>
      </c>
      <c r="R2">
        <v>0.51200000000000001</v>
      </c>
      <c r="S2">
        <v>0.7</v>
      </c>
      <c r="T2">
        <v>1.2</v>
      </c>
      <c r="U2">
        <v>0.60399999999999998</v>
      </c>
      <c r="V2">
        <v>2.1</v>
      </c>
      <c r="W2">
        <v>3.3</v>
      </c>
      <c r="X2">
        <v>5.4</v>
      </c>
      <c r="Y2">
        <v>1.3</v>
      </c>
      <c r="Z2">
        <v>0.5</v>
      </c>
      <c r="AA2">
        <v>0.6</v>
      </c>
      <c r="AB2">
        <v>0.9</v>
      </c>
      <c r="AC2">
        <v>1.7</v>
      </c>
      <c r="AD2">
        <v>6.8</v>
      </c>
    </row>
    <row r="3" spans="1:30" x14ac:dyDescent="0.2">
      <c r="A3">
        <v>2</v>
      </c>
      <c r="B3" t="s">
        <v>89</v>
      </c>
      <c r="C3" t="s">
        <v>29</v>
      </c>
      <c r="D3">
        <v>26</v>
      </c>
      <c r="E3" t="s">
        <v>90</v>
      </c>
      <c r="F3">
        <v>38</v>
      </c>
      <c r="G3">
        <v>38</v>
      </c>
      <c r="H3">
        <v>34.799999999999997</v>
      </c>
      <c r="I3">
        <v>7.6</v>
      </c>
      <c r="J3">
        <v>15.2</v>
      </c>
      <c r="K3">
        <v>0.501</v>
      </c>
      <c r="L3">
        <v>0</v>
      </c>
      <c r="M3">
        <v>0.3</v>
      </c>
      <c r="N3">
        <v>9.0999999999999998E-2</v>
      </c>
      <c r="O3">
        <v>7.6</v>
      </c>
      <c r="P3">
        <v>14.9</v>
      </c>
      <c r="Q3">
        <v>0.50900000000000001</v>
      </c>
      <c r="R3">
        <v>0.502</v>
      </c>
      <c r="S3">
        <v>5.3</v>
      </c>
      <c r="T3">
        <v>6.7</v>
      </c>
      <c r="U3">
        <v>0.78100000000000003</v>
      </c>
      <c r="V3">
        <v>2.2000000000000002</v>
      </c>
      <c r="W3">
        <v>8.3000000000000007</v>
      </c>
      <c r="X3">
        <v>10.6</v>
      </c>
      <c r="Y3">
        <v>4.2</v>
      </c>
      <c r="Z3">
        <v>1</v>
      </c>
      <c r="AA3">
        <v>1</v>
      </c>
      <c r="AB3">
        <v>2.4</v>
      </c>
      <c r="AC3">
        <v>2.5</v>
      </c>
      <c r="AD3">
        <v>20.6</v>
      </c>
    </row>
    <row r="4" spans="1:30" x14ac:dyDescent="0.2">
      <c r="A4">
        <v>3</v>
      </c>
      <c r="B4" t="s">
        <v>91</v>
      </c>
      <c r="C4" t="s">
        <v>92</v>
      </c>
      <c r="D4">
        <v>23</v>
      </c>
      <c r="E4" t="s">
        <v>93</v>
      </c>
      <c r="F4">
        <v>49</v>
      </c>
      <c r="G4">
        <v>10</v>
      </c>
      <c r="H4">
        <v>19.899999999999999</v>
      </c>
      <c r="I4">
        <v>2.1</v>
      </c>
      <c r="J4">
        <v>5</v>
      </c>
      <c r="K4">
        <v>0.43</v>
      </c>
      <c r="L4">
        <v>0.9</v>
      </c>
      <c r="M4">
        <v>2.9</v>
      </c>
      <c r="N4">
        <v>0.32900000000000001</v>
      </c>
      <c r="O4">
        <v>1.2</v>
      </c>
      <c r="P4">
        <v>2.1</v>
      </c>
      <c r="Q4">
        <v>0.56699999999999995</v>
      </c>
      <c r="R4">
        <v>0.52500000000000002</v>
      </c>
      <c r="S4">
        <v>0.3</v>
      </c>
      <c r="T4">
        <v>0.4</v>
      </c>
      <c r="U4">
        <v>0.75</v>
      </c>
      <c r="V4">
        <v>0.7</v>
      </c>
      <c r="W4">
        <v>1.8</v>
      </c>
      <c r="X4">
        <v>2.5</v>
      </c>
      <c r="Y4">
        <v>0.9</v>
      </c>
      <c r="Z4">
        <v>0.6</v>
      </c>
      <c r="AA4">
        <v>0.6</v>
      </c>
      <c r="AB4">
        <v>0.7</v>
      </c>
      <c r="AC4">
        <v>1.3</v>
      </c>
      <c r="AD4">
        <v>5.5</v>
      </c>
    </row>
    <row r="5" spans="1:30" x14ac:dyDescent="0.2">
      <c r="A5">
        <v>4</v>
      </c>
      <c r="B5" t="s">
        <v>94</v>
      </c>
      <c r="C5" t="s">
        <v>84</v>
      </c>
      <c r="D5">
        <v>23</v>
      </c>
      <c r="E5" t="s">
        <v>95</v>
      </c>
      <c r="F5">
        <v>36</v>
      </c>
      <c r="G5">
        <v>10</v>
      </c>
      <c r="H5">
        <v>23.8</v>
      </c>
      <c r="I5">
        <v>4</v>
      </c>
      <c r="J5">
        <v>9.1999999999999993</v>
      </c>
      <c r="K5">
        <v>0.433</v>
      </c>
      <c r="L5">
        <v>1.6</v>
      </c>
      <c r="M5">
        <v>4.7</v>
      </c>
      <c r="N5">
        <v>0.35099999999999998</v>
      </c>
      <c r="O5">
        <v>2.2999999999999998</v>
      </c>
      <c r="P5">
        <v>4.5</v>
      </c>
      <c r="Q5">
        <v>0.51900000000000002</v>
      </c>
      <c r="R5">
        <v>0.52300000000000002</v>
      </c>
      <c r="S5">
        <v>1</v>
      </c>
      <c r="T5">
        <v>1.6</v>
      </c>
      <c r="U5">
        <v>0.625</v>
      </c>
      <c r="V5">
        <v>1.2</v>
      </c>
      <c r="W5">
        <v>4.4000000000000004</v>
      </c>
      <c r="X5">
        <v>5.6</v>
      </c>
      <c r="Y5">
        <v>1.8</v>
      </c>
      <c r="Z5">
        <v>0.7</v>
      </c>
      <c r="AA5">
        <v>0.7</v>
      </c>
      <c r="AB5">
        <v>1.1000000000000001</v>
      </c>
      <c r="AC5">
        <v>1.6</v>
      </c>
      <c r="AD5">
        <v>10.6</v>
      </c>
    </row>
    <row r="6" spans="1:30" x14ac:dyDescent="0.2">
      <c r="A6">
        <v>5</v>
      </c>
      <c r="B6" t="s">
        <v>96</v>
      </c>
      <c r="C6" t="s">
        <v>92</v>
      </c>
      <c r="D6">
        <v>25</v>
      </c>
      <c r="E6" t="s">
        <v>97</v>
      </c>
      <c r="F6">
        <v>48</v>
      </c>
      <c r="G6">
        <v>16</v>
      </c>
      <c r="H6">
        <v>23</v>
      </c>
      <c r="I6">
        <v>2.5</v>
      </c>
      <c r="J6">
        <v>5.8</v>
      </c>
      <c r="K6">
        <v>0.43</v>
      </c>
      <c r="L6">
        <v>1.4</v>
      </c>
      <c r="M6">
        <v>3.8</v>
      </c>
      <c r="N6">
        <v>0.37</v>
      </c>
      <c r="O6">
        <v>1.1000000000000001</v>
      </c>
      <c r="P6">
        <v>1.9</v>
      </c>
      <c r="Q6">
        <v>0.54800000000000004</v>
      </c>
      <c r="R6">
        <v>0.55200000000000005</v>
      </c>
      <c r="S6">
        <v>0.5</v>
      </c>
      <c r="T6">
        <v>0.7</v>
      </c>
      <c r="U6">
        <v>0.72699999999999998</v>
      </c>
      <c r="V6">
        <v>0.4</v>
      </c>
      <c r="W6">
        <v>1.4</v>
      </c>
      <c r="X6">
        <v>1.8</v>
      </c>
      <c r="Y6">
        <v>2.6</v>
      </c>
      <c r="Z6">
        <v>0.9</v>
      </c>
      <c r="AA6">
        <v>0.5</v>
      </c>
      <c r="AB6">
        <v>0.9</v>
      </c>
      <c r="AC6">
        <v>1.9</v>
      </c>
      <c r="AD6">
        <v>6.9</v>
      </c>
    </row>
    <row r="7" spans="1:30" x14ac:dyDescent="0.2">
      <c r="A7">
        <v>6</v>
      </c>
      <c r="B7" t="s">
        <v>98</v>
      </c>
      <c r="C7" t="s">
        <v>92</v>
      </c>
      <c r="D7">
        <v>28</v>
      </c>
      <c r="E7" t="s">
        <v>646</v>
      </c>
      <c r="F7">
        <v>42</v>
      </c>
      <c r="G7">
        <v>42</v>
      </c>
      <c r="H7">
        <v>33</v>
      </c>
      <c r="I7">
        <v>4.5</v>
      </c>
      <c r="J7">
        <v>8.6</v>
      </c>
      <c r="K7">
        <v>0.51500000000000001</v>
      </c>
      <c r="L7">
        <v>2.7</v>
      </c>
      <c r="M7">
        <v>5.4</v>
      </c>
      <c r="N7">
        <v>0.498</v>
      </c>
      <c r="O7">
        <v>1.8</v>
      </c>
      <c r="P7">
        <v>3.3</v>
      </c>
      <c r="Q7">
        <v>0.54300000000000004</v>
      </c>
      <c r="R7">
        <v>0.66900000000000004</v>
      </c>
      <c r="S7">
        <v>1.7</v>
      </c>
      <c r="T7">
        <v>1.9</v>
      </c>
      <c r="U7">
        <v>0.88600000000000001</v>
      </c>
      <c r="V7">
        <v>0.7</v>
      </c>
      <c r="W7">
        <v>3.4</v>
      </c>
      <c r="X7">
        <v>4.0999999999999996</v>
      </c>
      <c r="Y7">
        <v>2.8</v>
      </c>
      <c r="Z7">
        <v>0.9</v>
      </c>
      <c r="AA7">
        <v>0.6</v>
      </c>
      <c r="AB7">
        <v>1.4</v>
      </c>
      <c r="AC7">
        <v>2.1</v>
      </c>
      <c r="AD7">
        <v>13.2</v>
      </c>
    </row>
    <row r="8" spans="1:30" x14ac:dyDescent="0.2">
      <c r="A8">
        <v>7</v>
      </c>
      <c r="B8" t="s">
        <v>100</v>
      </c>
      <c r="C8" t="s">
        <v>29</v>
      </c>
      <c r="D8">
        <v>25</v>
      </c>
      <c r="E8" t="s">
        <v>101</v>
      </c>
      <c r="F8">
        <v>40</v>
      </c>
      <c r="G8">
        <v>40</v>
      </c>
      <c r="H8">
        <v>30.6</v>
      </c>
      <c r="I8">
        <v>6.3</v>
      </c>
      <c r="J8">
        <v>9.6</v>
      </c>
      <c r="K8">
        <v>0.65100000000000002</v>
      </c>
      <c r="L8">
        <v>0</v>
      </c>
      <c r="M8">
        <v>0</v>
      </c>
      <c r="N8">
        <v>0</v>
      </c>
      <c r="O8">
        <v>6.3</v>
      </c>
      <c r="P8">
        <v>9.6</v>
      </c>
      <c r="Q8">
        <v>0.65300000000000002</v>
      </c>
      <c r="R8">
        <v>0.65100000000000002</v>
      </c>
      <c r="S8">
        <v>2.8</v>
      </c>
      <c r="T8">
        <v>3.7</v>
      </c>
      <c r="U8">
        <v>0.753</v>
      </c>
      <c r="V8">
        <v>3.7</v>
      </c>
      <c r="W8">
        <v>6.9</v>
      </c>
      <c r="X8">
        <v>10.6</v>
      </c>
      <c r="Y8">
        <v>2.9</v>
      </c>
      <c r="Z8">
        <v>0.9</v>
      </c>
      <c r="AA8">
        <v>1.1000000000000001</v>
      </c>
      <c r="AB8">
        <v>1.8</v>
      </c>
      <c r="AC8">
        <v>2.4</v>
      </c>
      <c r="AD8">
        <v>15.3</v>
      </c>
    </row>
    <row r="9" spans="1:30" x14ac:dyDescent="0.2">
      <c r="A9">
        <v>8</v>
      </c>
      <c r="B9" t="s">
        <v>102</v>
      </c>
      <c r="C9" t="s">
        <v>103</v>
      </c>
      <c r="D9">
        <v>25</v>
      </c>
      <c r="E9" t="s">
        <v>104</v>
      </c>
      <c r="F9">
        <v>30</v>
      </c>
      <c r="G9">
        <v>0</v>
      </c>
      <c r="H9">
        <v>16</v>
      </c>
      <c r="I9">
        <v>2.4</v>
      </c>
      <c r="J9">
        <v>5.7</v>
      </c>
      <c r="K9">
        <v>0.41299999999999998</v>
      </c>
      <c r="L9">
        <v>1.3</v>
      </c>
      <c r="M9">
        <v>3.3</v>
      </c>
      <c r="N9">
        <v>0.39</v>
      </c>
      <c r="O9">
        <v>1.1000000000000001</v>
      </c>
      <c r="P9">
        <v>2.4</v>
      </c>
      <c r="Q9">
        <v>0.44400000000000001</v>
      </c>
      <c r="R9">
        <v>0.52600000000000002</v>
      </c>
      <c r="S9">
        <v>0.8</v>
      </c>
      <c r="T9">
        <v>1.2</v>
      </c>
      <c r="U9">
        <v>0.65700000000000003</v>
      </c>
      <c r="V9">
        <v>0.4</v>
      </c>
      <c r="W9">
        <v>1.7</v>
      </c>
      <c r="X9">
        <v>2.1</v>
      </c>
      <c r="Y9">
        <v>1.8</v>
      </c>
      <c r="Z9">
        <v>1</v>
      </c>
      <c r="AA9">
        <v>0.3</v>
      </c>
      <c r="AB9">
        <v>0.7</v>
      </c>
      <c r="AC9">
        <v>1.5</v>
      </c>
      <c r="AD9">
        <v>6.8</v>
      </c>
    </row>
    <row r="10" spans="1:30" x14ac:dyDescent="0.2">
      <c r="A10">
        <v>9</v>
      </c>
      <c r="B10" t="s">
        <v>105</v>
      </c>
      <c r="C10" t="s">
        <v>84</v>
      </c>
      <c r="D10">
        <v>30</v>
      </c>
      <c r="E10" t="s">
        <v>97</v>
      </c>
      <c r="F10">
        <v>48</v>
      </c>
      <c r="G10">
        <v>2</v>
      </c>
      <c r="H10">
        <v>22.2</v>
      </c>
      <c r="I10">
        <v>2.4</v>
      </c>
      <c r="J10">
        <v>5.2</v>
      </c>
      <c r="K10">
        <v>0.46200000000000002</v>
      </c>
      <c r="L10">
        <v>0.1</v>
      </c>
      <c r="M10">
        <v>0.6</v>
      </c>
      <c r="N10">
        <v>0.17199999999999999</v>
      </c>
      <c r="O10">
        <v>2.2999999999999998</v>
      </c>
      <c r="P10">
        <v>4.5999999999999996</v>
      </c>
      <c r="Q10">
        <v>0.5</v>
      </c>
      <c r="R10">
        <v>0.47199999999999998</v>
      </c>
      <c r="S10">
        <v>1.3</v>
      </c>
      <c r="T10">
        <v>1.9</v>
      </c>
      <c r="U10">
        <v>0.67400000000000004</v>
      </c>
      <c r="V10">
        <v>0.7</v>
      </c>
      <c r="W10">
        <v>2.8</v>
      </c>
      <c r="X10">
        <v>3.5</v>
      </c>
      <c r="Y10">
        <v>3.9</v>
      </c>
      <c r="Z10">
        <v>0.8</v>
      </c>
      <c r="AA10">
        <v>0.6</v>
      </c>
      <c r="AB10">
        <v>1.3</v>
      </c>
      <c r="AC10">
        <v>1.5</v>
      </c>
      <c r="AD10">
        <v>6.2</v>
      </c>
    </row>
    <row r="11" spans="1:30" x14ac:dyDescent="0.2">
      <c r="A11">
        <v>10</v>
      </c>
      <c r="B11" t="s">
        <v>106</v>
      </c>
      <c r="C11" t="s">
        <v>84</v>
      </c>
      <c r="D11">
        <v>29</v>
      </c>
      <c r="E11" t="s">
        <v>107</v>
      </c>
      <c r="F11">
        <v>46</v>
      </c>
      <c r="G11">
        <v>46</v>
      </c>
      <c r="H11">
        <v>35.200000000000003</v>
      </c>
      <c r="I11">
        <v>11.5</v>
      </c>
      <c r="J11">
        <v>19</v>
      </c>
      <c r="K11">
        <v>0.60799999999999998</v>
      </c>
      <c r="L11">
        <v>0.4</v>
      </c>
      <c r="M11">
        <v>1.7</v>
      </c>
      <c r="N11">
        <v>0.253</v>
      </c>
      <c r="O11">
        <v>11.1</v>
      </c>
      <c r="P11">
        <v>17.2</v>
      </c>
      <c r="Q11">
        <v>0.64300000000000002</v>
      </c>
      <c r="R11">
        <v>0.61899999999999999</v>
      </c>
      <c r="S11">
        <v>7.4</v>
      </c>
      <c r="T11">
        <v>11.2</v>
      </c>
      <c r="U11">
        <v>0.66100000000000003</v>
      </c>
      <c r="V11">
        <v>2.6</v>
      </c>
      <c r="W11">
        <v>9</v>
      </c>
      <c r="X11">
        <v>11.6</v>
      </c>
      <c r="Y11">
        <v>6.1</v>
      </c>
      <c r="Z11">
        <v>1.4</v>
      </c>
      <c r="AA11">
        <v>1.1000000000000001</v>
      </c>
      <c r="AB11">
        <v>3.6</v>
      </c>
      <c r="AC11">
        <v>3</v>
      </c>
      <c r="AD11">
        <v>30.9</v>
      </c>
    </row>
    <row r="12" spans="1:30" x14ac:dyDescent="0.2">
      <c r="A12">
        <v>11</v>
      </c>
      <c r="B12" t="s">
        <v>108</v>
      </c>
      <c r="C12" t="s">
        <v>84</v>
      </c>
      <c r="D12">
        <v>31</v>
      </c>
      <c r="E12" t="s">
        <v>107</v>
      </c>
      <c r="F12">
        <v>19</v>
      </c>
      <c r="G12">
        <v>0</v>
      </c>
      <c r="H12">
        <v>4.0999999999999996</v>
      </c>
      <c r="I12">
        <v>0.4</v>
      </c>
      <c r="J12">
        <v>0.7</v>
      </c>
      <c r="K12">
        <v>0.5</v>
      </c>
      <c r="L12">
        <v>0</v>
      </c>
      <c r="M12">
        <v>0</v>
      </c>
      <c r="O12">
        <v>0.4</v>
      </c>
      <c r="P12">
        <v>0.7</v>
      </c>
      <c r="Q12">
        <v>0.5</v>
      </c>
      <c r="R12">
        <v>0.5</v>
      </c>
      <c r="S12">
        <v>0</v>
      </c>
      <c r="T12">
        <v>0</v>
      </c>
      <c r="V12">
        <v>0.2</v>
      </c>
      <c r="W12">
        <v>0.2</v>
      </c>
      <c r="X12">
        <v>0.4</v>
      </c>
      <c r="Y12">
        <v>0.5</v>
      </c>
      <c r="Z12">
        <v>0.1</v>
      </c>
      <c r="AA12">
        <v>0.2</v>
      </c>
      <c r="AB12">
        <v>0.5</v>
      </c>
      <c r="AC12">
        <v>0.7</v>
      </c>
      <c r="AD12">
        <v>0.7</v>
      </c>
    </row>
    <row r="13" spans="1:30" x14ac:dyDescent="0.2">
      <c r="A13">
        <v>12</v>
      </c>
      <c r="B13" t="s">
        <v>109</v>
      </c>
      <c r="C13" t="s">
        <v>103</v>
      </c>
      <c r="D13">
        <v>23</v>
      </c>
      <c r="E13" t="s">
        <v>110</v>
      </c>
      <c r="F13">
        <v>47</v>
      </c>
      <c r="G13">
        <v>0</v>
      </c>
      <c r="H13">
        <v>23.8</v>
      </c>
      <c r="I13">
        <v>4.2</v>
      </c>
      <c r="J13">
        <v>9.9</v>
      </c>
      <c r="K13">
        <v>0.42899999999999999</v>
      </c>
      <c r="L13">
        <v>1.1000000000000001</v>
      </c>
      <c r="M13">
        <v>3.5</v>
      </c>
      <c r="N13">
        <v>0.32300000000000001</v>
      </c>
      <c r="O13">
        <v>3.1</v>
      </c>
      <c r="P13">
        <v>6.4</v>
      </c>
      <c r="Q13">
        <v>0.48699999999999999</v>
      </c>
      <c r="R13">
        <v>0.48599999999999999</v>
      </c>
      <c r="S13">
        <v>3</v>
      </c>
      <c r="T13">
        <v>3.5</v>
      </c>
      <c r="U13">
        <v>0.84199999999999997</v>
      </c>
      <c r="V13">
        <v>0.9</v>
      </c>
      <c r="W13">
        <v>3.1</v>
      </c>
      <c r="X13">
        <v>4.0999999999999996</v>
      </c>
      <c r="Y13">
        <v>3.3</v>
      </c>
      <c r="Z13">
        <v>0.8</v>
      </c>
      <c r="AA13">
        <v>0.4</v>
      </c>
      <c r="AB13">
        <v>1.8</v>
      </c>
      <c r="AC13">
        <v>2.6</v>
      </c>
      <c r="AD13">
        <v>12.6</v>
      </c>
    </row>
    <row r="14" spans="1:30" x14ac:dyDescent="0.2">
      <c r="A14">
        <v>13</v>
      </c>
      <c r="B14" t="s">
        <v>111</v>
      </c>
      <c r="C14" t="s">
        <v>112</v>
      </c>
      <c r="D14">
        <v>26</v>
      </c>
      <c r="E14" t="s">
        <v>645</v>
      </c>
      <c r="F14">
        <v>41</v>
      </c>
      <c r="G14">
        <v>41</v>
      </c>
      <c r="H14">
        <v>34.1</v>
      </c>
      <c r="I14">
        <v>5.8</v>
      </c>
      <c r="J14">
        <v>11.7</v>
      </c>
      <c r="K14">
        <v>0.498</v>
      </c>
      <c r="L14">
        <v>2.1</v>
      </c>
      <c r="M14">
        <v>5.5</v>
      </c>
      <c r="N14">
        <v>0.379</v>
      </c>
      <c r="O14">
        <v>3.7</v>
      </c>
      <c r="P14">
        <v>6.1</v>
      </c>
      <c r="Q14">
        <v>0.60599999999999998</v>
      </c>
      <c r="R14">
        <v>0.58799999999999997</v>
      </c>
      <c r="S14">
        <v>1.6</v>
      </c>
      <c r="T14">
        <v>2</v>
      </c>
      <c r="U14">
        <v>0.77400000000000002</v>
      </c>
      <c r="V14">
        <v>1</v>
      </c>
      <c r="W14">
        <v>3.2</v>
      </c>
      <c r="X14">
        <v>4.2</v>
      </c>
      <c r="Y14">
        <v>2.2999999999999998</v>
      </c>
      <c r="Z14">
        <v>1.3</v>
      </c>
      <c r="AA14">
        <v>0.7</v>
      </c>
      <c r="AB14">
        <v>1.5</v>
      </c>
      <c r="AC14">
        <v>2.2999999999999998</v>
      </c>
      <c r="AD14">
        <v>15.3</v>
      </c>
    </row>
    <row r="15" spans="1:30" x14ac:dyDescent="0.2">
      <c r="A15">
        <v>14</v>
      </c>
      <c r="B15" t="s">
        <v>113</v>
      </c>
      <c r="C15" t="s">
        <v>103</v>
      </c>
      <c r="D15">
        <v>29</v>
      </c>
      <c r="E15" t="s">
        <v>114</v>
      </c>
      <c r="F15">
        <v>20</v>
      </c>
      <c r="G15">
        <v>0</v>
      </c>
      <c r="H15">
        <v>2.2999999999999998</v>
      </c>
      <c r="I15">
        <v>0</v>
      </c>
      <c r="J15">
        <v>0.3</v>
      </c>
      <c r="K15">
        <v>0</v>
      </c>
      <c r="L15">
        <v>0</v>
      </c>
      <c r="M15">
        <v>0.3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V15">
        <v>0</v>
      </c>
      <c r="W15">
        <v>0.4</v>
      </c>
      <c r="X15">
        <v>0.4</v>
      </c>
      <c r="Y15">
        <v>0.2</v>
      </c>
      <c r="Z15">
        <v>0.1</v>
      </c>
      <c r="AA15">
        <v>0</v>
      </c>
      <c r="AB15">
        <v>0.1</v>
      </c>
      <c r="AC15">
        <v>0.3</v>
      </c>
      <c r="AD15">
        <v>0</v>
      </c>
    </row>
    <row r="16" spans="1:30" x14ac:dyDescent="0.2">
      <c r="A16">
        <v>15</v>
      </c>
      <c r="B16" t="s">
        <v>115</v>
      </c>
      <c r="C16" t="s">
        <v>112</v>
      </c>
      <c r="D16">
        <v>23</v>
      </c>
      <c r="E16" t="s">
        <v>116</v>
      </c>
      <c r="F16">
        <v>47</v>
      </c>
      <c r="G16">
        <v>47</v>
      </c>
      <c r="H16">
        <v>27.4</v>
      </c>
      <c r="I16">
        <v>4.5999999999999996</v>
      </c>
      <c r="J16">
        <v>9.1999999999999993</v>
      </c>
      <c r="K16">
        <v>0.5</v>
      </c>
      <c r="L16">
        <v>1</v>
      </c>
      <c r="M16">
        <v>2.6</v>
      </c>
      <c r="N16">
        <v>0.38</v>
      </c>
      <c r="O16">
        <v>3.6</v>
      </c>
      <c r="P16">
        <v>6.6</v>
      </c>
      <c r="Q16">
        <v>0.54700000000000004</v>
      </c>
      <c r="R16">
        <v>0.55300000000000005</v>
      </c>
      <c r="S16">
        <v>2.2000000000000002</v>
      </c>
      <c r="T16">
        <v>2.9</v>
      </c>
      <c r="U16">
        <v>0.75900000000000001</v>
      </c>
      <c r="V16">
        <v>1</v>
      </c>
      <c r="W16">
        <v>5.2</v>
      </c>
      <c r="X16">
        <v>6.1</v>
      </c>
      <c r="Y16">
        <v>3.9</v>
      </c>
      <c r="Z16">
        <v>0.9</v>
      </c>
      <c r="AA16">
        <v>0.4</v>
      </c>
      <c r="AB16">
        <v>1.8</v>
      </c>
      <c r="AC16">
        <v>2.5</v>
      </c>
      <c r="AD16">
        <v>12.4</v>
      </c>
    </row>
    <row r="17" spans="1:30" x14ac:dyDescent="0.2">
      <c r="A17">
        <v>16</v>
      </c>
      <c r="B17" t="s">
        <v>117</v>
      </c>
      <c r="C17" t="s">
        <v>29</v>
      </c>
      <c r="D17">
        <v>25</v>
      </c>
      <c r="E17" t="s">
        <v>118</v>
      </c>
      <c r="F17">
        <v>32</v>
      </c>
      <c r="G17">
        <v>32</v>
      </c>
      <c r="H17">
        <v>31.8</v>
      </c>
      <c r="I17">
        <v>6.3</v>
      </c>
      <c r="J17">
        <v>11.3</v>
      </c>
      <c r="K17">
        <v>0.55100000000000005</v>
      </c>
      <c r="L17">
        <v>0</v>
      </c>
      <c r="M17">
        <v>0</v>
      </c>
      <c r="O17">
        <v>6.3</v>
      </c>
      <c r="P17">
        <v>11.3</v>
      </c>
      <c r="Q17">
        <v>0.55100000000000005</v>
      </c>
      <c r="R17">
        <v>0.55100000000000005</v>
      </c>
      <c r="S17">
        <v>1.1000000000000001</v>
      </c>
      <c r="T17">
        <v>1.4</v>
      </c>
      <c r="U17">
        <v>0.79500000000000004</v>
      </c>
      <c r="V17">
        <v>3.1</v>
      </c>
      <c r="W17">
        <v>7.4</v>
      </c>
      <c r="X17">
        <v>10.5</v>
      </c>
      <c r="Y17">
        <v>1.6</v>
      </c>
      <c r="Z17">
        <v>1</v>
      </c>
      <c r="AA17">
        <v>0.7</v>
      </c>
      <c r="AB17">
        <v>1.8</v>
      </c>
      <c r="AC17">
        <v>2.2999999999999998</v>
      </c>
      <c r="AD17">
        <v>13.6</v>
      </c>
    </row>
    <row r="18" spans="1:30" x14ac:dyDescent="0.2">
      <c r="A18">
        <v>17</v>
      </c>
      <c r="B18" t="s">
        <v>119</v>
      </c>
      <c r="C18" t="s">
        <v>29</v>
      </c>
      <c r="D18">
        <v>24</v>
      </c>
      <c r="E18" t="s">
        <v>646</v>
      </c>
      <c r="F18">
        <v>12</v>
      </c>
      <c r="G18">
        <v>0</v>
      </c>
      <c r="H18">
        <v>8.5</v>
      </c>
      <c r="I18">
        <v>1.3</v>
      </c>
      <c r="J18">
        <v>1.8</v>
      </c>
      <c r="K18">
        <v>0.72699999999999998</v>
      </c>
      <c r="L18">
        <v>0</v>
      </c>
      <c r="M18">
        <v>0</v>
      </c>
      <c r="O18">
        <v>1.3</v>
      </c>
      <c r="P18">
        <v>1.8</v>
      </c>
      <c r="Q18">
        <v>0.72699999999999998</v>
      </c>
      <c r="R18">
        <v>0.72699999999999998</v>
      </c>
      <c r="S18">
        <v>0.3</v>
      </c>
      <c r="T18">
        <v>0.9</v>
      </c>
      <c r="U18">
        <v>0.27300000000000002</v>
      </c>
      <c r="V18">
        <v>0.9</v>
      </c>
      <c r="W18">
        <v>1.7</v>
      </c>
      <c r="X18">
        <v>2.6</v>
      </c>
      <c r="Y18">
        <v>0.3</v>
      </c>
      <c r="Z18">
        <v>0</v>
      </c>
      <c r="AA18">
        <v>0.5</v>
      </c>
      <c r="AB18">
        <v>0.3</v>
      </c>
      <c r="AC18">
        <v>1.4</v>
      </c>
      <c r="AD18">
        <v>2.9</v>
      </c>
    </row>
    <row r="19" spans="1:30" x14ac:dyDescent="0.2">
      <c r="A19">
        <v>18</v>
      </c>
      <c r="B19" t="s">
        <v>120</v>
      </c>
      <c r="C19" t="s">
        <v>29</v>
      </c>
      <c r="D19">
        <v>21</v>
      </c>
      <c r="E19" t="s">
        <v>118</v>
      </c>
      <c r="F19">
        <v>12</v>
      </c>
      <c r="G19">
        <v>1</v>
      </c>
      <c r="H19">
        <v>13.6</v>
      </c>
      <c r="I19">
        <v>0.8</v>
      </c>
      <c r="J19">
        <v>1.3</v>
      </c>
      <c r="K19">
        <v>0.6</v>
      </c>
      <c r="L19">
        <v>0</v>
      </c>
      <c r="M19">
        <v>0</v>
      </c>
      <c r="O19">
        <v>0.8</v>
      </c>
      <c r="P19">
        <v>1.3</v>
      </c>
      <c r="Q19">
        <v>0.6</v>
      </c>
      <c r="R19">
        <v>0.6</v>
      </c>
      <c r="S19">
        <v>0.3</v>
      </c>
      <c r="T19">
        <v>0.5</v>
      </c>
      <c r="U19">
        <v>0.5</v>
      </c>
      <c r="V19">
        <v>1.5</v>
      </c>
      <c r="W19">
        <v>2.2000000000000002</v>
      </c>
      <c r="X19">
        <v>3.7</v>
      </c>
      <c r="Y19">
        <v>0.7</v>
      </c>
      <c r="Z19">
        <v>0.2</v>
      </c>
      <c r="AA19">
        <v>1.4</v>
      </c>
      <c r="AB19">
        <v>0.8</v>
      </c>
      <c r="AC19">
        <v>2.7</v>
      </c>
      <c r="AD19">
        <v>1.8</v>
      </c>
    </row>
    <row r="20" spans="1:30" x14ac:dyDescent="0.2">
      <c r="A20">
        <v>19</v>
      </c>
      <c r="B20" t="s">
        <v>121</v>
      </c>
      <c r="C20" t="s">
        <v>29</v>
      </c>
      <c r="D20">
        <v>24</v>
      </c>
      <c r="E20" t="s">
        <v>645</v>
      </c>
      <c r="F20">
        <v>34</v>
      </c>
      <c r="G20">
        <v>12</v>
      </c>
      <c r="H20">
        <v>19.7</v>
      </c>
      <c r="I20">
        <v>4.5</v>
      </c>
      <c r="J20">
        <v>7.6</v>
      </c>
      <c r="K20">
        <v>0.59699999999999998</v>
      </c>
      <c r="L20">
        <v>0.1</v>
      </c>
      <c r="M20">
        <v>0.3</v>
      </c>
      <c r="N20">
        <v>0.222</v>
      </c>
      <c r="O20">
        <v>4.5</v>
      </c>
      <c r="P20">
        <v>7.3</v>
      </c>
      <c r="Q20">
        <v>0.61</v>
      </c>
      <c r="R20">
        <v>0.60099999999999998</v>
      </c>
      <c r="S20">
        <v>2.2999999999999998</v>
      </c>
      <c r="T20">
        <v>3.1</v>
      </c>
      <c r="U20">
        <v>0.752</v>
      </c>
      <c r="V20">
        <v>2.2999999999999998</v>
      </c>
      <c r="W20">
        <v>3.1</v>
      </c>
      <c r="X20">
        <v>5.4</v>
      </c>
      <c r="Y20">
        <v>1.1000000000000001</v>
      </c>
      <c r="Z20">
        <v>0.3</v>
      </c>
      <c r="AA20">
        <v>0.5</v>
      </c>
      <c r="AB20">
        <v>1.3</v>
      </c>
      <c r="AC20">
        <v>1.9</v>
      </c>
      <c r="AD20">
        <v>11.4</v>
      </c>
    </row>
    <row r="21" spans="1:30" x14ac:dyDescent="0.2">
      <c r="A21">
        <v>20</v>
      </c>
      <c r="B21" t="s">
        <v>122</v>
      </c>
      <c r="C21" t="s">
        <v>103</v>
      </c>
      <c r="D21">
        <v>19</v>
      </c>
      <c r="E21" t="s">
        <v>647</v>
      </c>
      <c r="F21">
        <v>2</v>
      </c>
      <c r="G21">
        <v>0</v>
      </c>
      <c r="H21">
        <v>5.5</v>
      </c>
      <c r="I21">
        <v>1</v>
      </c>
      <c r="J21">
        <v>3</v>
      </c>
      <c r="K21">
        <v>0.33300000000000002</v>
      </c>
      <c r="L21">
        <v>0</v>
      </c>
      <c r="M21">
        <v>1</v>
      </c>
      <c r="N21">
        <v>0</v>
      </c>
      <c r="O21">
        <v>1</v>
      </c>
      <c r="P21">
        <v>2</v>
      </c>
      <c r="Q21">
        <v>0.5</v>
      </c>
      <c r="R21">
        <v>0.33300000000000002</v>
      </c>
      <c r="S21">
        <v>0.5</v>
      </c>
      <c r="T21">
        <v>1</v>
      </c>
      <c r="U21">
        <v>0.5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0.5</v>
      </c>
      <c r="AC21">
        <v>0</v>
      </c>
      <c r="AD21">
        <v>2.5</v>
      </c>
    </row>
    <row r="22" spans="1:30" x14ac:dyDescent="0.2">
      <c r="A22">
        <v>21</v>
      </c>
      <c r="B22" t="s">
        <v>124</v>
      </c>
      <c r="C22" t="s">
        <v>112</v>
      </c>
      <c r="D22">
        <v>21</v>
      </c>
      <c r="E22" t="s">
        <v>116</v>
      </c>
      <c r="F22">
        <v>16</v>
      </c>
      <c r="G22">
        <v>0</v>
      </c>
      <c r="H22">
        <v>7.3</v>
      </c>
      <c r="I22">
        <v>0.9</v>
      </c>
      <c r="J22">
        <v>2.2999999999999998</v>
      </c>
      <c r="K22">
        <v>0.40500000000000003</v>
      </c>
      <c r="L22">
        <v>0.6</v>
      </c>
      <c r="M22">
        <v>1.3</v>
      </c>
      <c r="N22">
        <v>0.47599999999999998</v>
      </c>
      <c r="O22">
        <v>0.3</v>
      </c>
      <c r="P22">
        <v>1</v>
      </c>
      <c r="Q22">
        <v>0.313</v>
      </c>
      <c r="R22">
        <v>0.54100000000000004</v>
      </c>
      <c r="S22">
        <v>0.4</v>
      </c>
      <c r="T22">
        <v>0.6</v>
      </c>
      <c r="U22">
        <v>0.7</v>
      </c>
      <c r="V22">
        <v>0.4</v>
      </c>
      <c r="W22">
        <v>1.8</v>
      </c>
      <c r="X22">
        <v>2.2000000000000002</v>
      </c>
      <c r="Y22">
        <v>0.4</v>
      </c>
      <c r="Z22">
        <v>0.1</v>
      </c>
      <c r="AA22">
        <v>0.2</v>
      </c>
      <c r="AB22">
        <v>0.4</v>
      </c>
      <c r="AC22">
        <v>1.3</v>
      </c>
      <c r="AD22">
        <v>2.9</v>
      </c>
    </row>
    <row r="23" spans="1:30" x14ac:dyDescent="0.2">
      <c r="A23">
        <v>22</v>
      </c>
      <c r="B23" t="s">
        <v>125</v>
      </c>
      <c r="C23" t="s">
        <v>103</v>
      </c>
      <c r="D23">
        <v>22</v>
      </c>
      <c r="E23" t="s">
        <v>647</v>
      </c>
      <c r="F23">
        <v>22</v>
      </c>
      <c r="G23">
        <v>22</v>
      </c>
      <c r="H23">
        <v>32.299999999999997</v>
      </c>
      <c r="I23">
        <v>8.3000000000000007</v>
      </c>
      <c r="J23">
        <v>19.2</v>
      </c>
      <c r="K23">
        <v>0.433</v>
      </c>
      <c r="L23">
        <v>3.2</v>
      </c>
      <c r="M23">
        <v>9</v>
      </c>
      <c r="N23">
        <v>0.35499999999999998</v>
      </c>
      <c r="O23">
        <v>5.0999999999999996</v>
      </c>
      <c r="P23">
        <v>10.3</v>
      </c>
      <c r="Q23">
        <v>0.5</v>
      </c>
      <c r="R23">
        <v>0.51500000000000001</v>
      </c>
      <c r="S23">
        <v>4.0999999999999996</v>
      </c>
      <c r="T23">
        <v>4.7</v>
      </c>
      <c r="U23">
        <v>0.86499999999999999</v>
      </c>
      <c r="V23">
        <v>1.3</v>
      </c>
      <c r="W23">
        <v>3.8</v>
      </c>
      <c r="X23">
        <v>5.0999999999999996</v>
      </c>
      <c r="Y23">
        <v>8</v>
      </c>
      <c r="Z23">
        <v>1.8</v>
      </c>
      <c r="AA23">
        <v>0.2</v>
      </c>
      <c r="AB23">
        <v>3.8</v>
      </c>
      <c r="AC23">
        <v>3.6</v>
      </c>
      <c r="AD23">
        <v>23.9</v>
      </c>
    </row>
    <row r="24" spans="1:30" x14ac:dyDescent="0.2">
      <c r="A24">
        <v>23</v>
      </c>
      <c r="B24" t="s">
        <v>126</v>
      </c>
      <c r="C24" t="s">
        <v>29</v>
      </c>
      <c r="D24">
        <v>25</v>
      </c>
      <c r="E24" t="s">
        <v>127</v>
      </c>
      <c r="F24">
        <v>25</v>
      </c>
      <c r="G24">
        <v>0</v>
      </c>
      <c r="H24">
        <v>9.3000000000000007</v>
      </c>
      <c r="I24">
        <v>1.6</v>
      </c>
      <c r="J24">
        <v>3</v>
      </c>
      <c r="K24">
        <v>0.54700000000000004</v>
      </c>
      <c r="L24">
        <v>0.4</v>
      </c>
      <c r="M24">
        <v>0.8</v>
      </c>
      <c r="N24">
        <v>0.5</v>
      </c>
      <c r="O24">
        <v>1.2</v>
      </c>
      <c r="P24">
        <v>2.2000000000000002</v>
      </c>
      <c r="Q24">
        <v>0.56399999999999995</v>
      </c>
      <c r="R24">
        <v>0.61299999999999999</v>
      </c>
      <c r="S24">
        <v>0.6</v>
      </c>
      <c r="T24">
        <v>0.8</v>
      </c>
      <c r="U24">
        <v>0.66700000000000004</v>
      </c>
      <c r="V24">
        <v>1.3</v>
      </c>
      <c r="W24">
        <v>1.8</v>
      </c>
      <c r="X24">
        <v>3.1</v>
      </c>
      <c r="Y24">
        <v>0.6</v>
      </c>
      <c r="Z24">
        <v>0.4</v>
      </c>
      <c r="AA24">
        <v>0.9</v>
      </c>
      <c r="AB24">
        <v>0.6</v>
      </c>
      <c r="AC24">
        <v>1.4</v>
      </c>
      <c r="AD24">
        <v>4.2</v>
      </c>
    </row>
    <row r="25" spans="1:30" x14ac:dyDescent="0.2">
      <c r="A25">
        <v>24</v>
      </c>
      <c r="B25" t="s">
        <v>128</v>
      </c>
      <c r="C25" t="s">
        <v>84</v>
      </c>
      <c r="D25">
        <v>21</v>
      </c>
      <c r="E25" t="s">
        <v>110</v>
      </c>
      <c r="F25">
        <v>48</v>
      </c>
      <c r="G25">
        <v>48</v>
      </c>
      <c r="H25">
        <v>34.9</v>
      </c>
      <c r="I25">
        <v>8.1999999999999993</v>
      </c>
      <c r="J25">
        <v>18</v>
      </c>
      <c r="K25">
        <v>0.45300000000000001</v>
      </c>
      <c r="L25">
        <v>1.5</v>
      </c>
      <c r="M25">
        <v>4.2</v>
      </c>
      <c r="N25">
        <v>0.35799999999999998</v>
      </c>
      <c r="O25">
        <v>6.7</v>
      </c>
      <c r="P25">
        <v>13.8</v>
      </c>
      <c r="Q25">
        <v>0.48199999999999998</v>
      </c>
      <c r="R25">
        <v>0.495</v>
      </c>
      <c r="S25">
        <v>5.2</v>
      </c>
      <c r="T25">
        <v>7.5</v>
      </c>
      <c r="U25">
        <v>0.69599999999999995</v>
      </c>
      <c r="V25">
        <v>1.2</v>
      </c>
      <c r="W25">
        <v>5.8</v>
      </c>
      <c r="X25">
        <v>7</v>
      </c>
      <c r="Y25">
        <v>5</v>
      </c>
      <c r="Z25">
        <v>1</v>
      </c>
      <c r="AA25">
        <v>0.6</v>
      </c>
      <c r="AB25">
        <v>3.1</v>
      </c>
      <c r="AC25">
        <v>2.1</v>
      </c>
      <c r="AD25">
        <v>23</v>
      </c>
    </row>
    <row r="26" spans="1:30" x14ac:dyDescent="0.2">
      <c r="A26">
        <v>25</v>
      </c>
      <c r="B26" t="s">
        <v>129</v>
      </c>
      <c r="C26" t="s">
        <v>92</v>
      </c>
      <c r="D26">
        <v>25</v>
      </c>
      <c r="E26" t="s">
        <v>95</v>
      </c>
      <c r="F26">
        <v>37</v>
      </c>
      <c r="G26">
        <v>37</v>
      </c>
      <c r="H26">
        <v>34.5</v>
      </c>
      <c r="I26">
        <v>8.9</v>
      </c>
      <c r="J26">
        <v>18.8</v>
      </c>
      <c r="K26">
        <v>0.47399999999999998</v>
      </c>
      <c r="L26">
        <v>3.3</v>
      </c>
      <c r="M26">
        <v>8.6</v>
      </c>
      <c r="N26">
        <v>0.38400000000000001</v>
      </c>
      <c r="O26">
        <v>5.6</v>
      </c>
      <c r="P26">
        <v>10.199999999999999</v>
      </c>
      <c r="Q26">
        <v>0.55100000000000005</v>
      </c>
      <c r="R26">
        <v>0.56299999999999994</v>
      </c>
      <c r="S26">
        <v>3.3</v>
      </c>
      <c r="T26">
        <v>3.8</v>
      </c>
      <c r="U26">
        <v>0.86399999999999999</v>
      </c>
      <c r="V26">
        <v>0.9</v>
      </c>
      <c r="W26">
        <v>3.6</v>
      </c>
      <c r="X26">
        <v>4.5999999999999996</v>
      </c>
      <c r="Y26">
        <v>5.3</v>
      </c>
      <c r="Z26">
        <v>1</v>
      </c>
      <c r="AA26">
        <v>0.5</v>
      </c>
      <c r="AB26">
        <v>2.7</v>
      </c>
      <c r="AC26">
        <v>2.9</v>
      </c>
      <c r="AD26">
        <v>24.4</v>
      </c>
    </row>
    <row r="27" spans="1:30" x14ac:dyDescent="0.2">
      <c r="A27">
        <v>26</v>
      </c>
      <c r="B27" t="s">
        <v>130</v>
      </c>
      <c r="C27" t="s">
        <v>103</v>
      </c>
      <c r="D27">
        <v>24</v>
      </c>
      <c r="E27" t="s">
        <v>131</v>
      </c>
      <c r="F27">
        <v>22</v>
      </c>
      <c r="G27">
        <v>1</v>
      </c>
      <c r="H27">
        <v>7.4</v>
      </c>
      <c r="I27">
        <v>0.9</v>
      </c>
      <c r="J27">
        <v>2.1</v>
      </c>
      <c r="K27">
        <v>0.40400000000000003</v>
      </c>
      <c r="L27">
        <v>0.1</v>
      </c>
      <c r="M27">
        <v>0.6</v>
      </c>
      <c r="N27">
        <v>0.14299999999999999</v>
      </c>
      <c r="O27">
        <v>0.8</v>
      </c>
      <c r="P27">
        <v>1.5</v>
      </c>
      <c r="Q27">
        <v>0.51500000000000001</v>
      </c>
      <c r="R27">
        <v>0.42599999999999999</v>
      </c>
      <c r="S27">
        <v>0.6</v>
      </c>
      <c r="T27">
        <v>0.8</v>
      </c>
      <c r="U27">
        <v>0.77800000000000002</v>
      </c>
      <c r="V27">
        <v>0.5</v>
      </c>
      <c r="W27">
        <v>1</v>
      </c>
      <c r="X27">
        <v>1.5</v>
      </c>
      <c r="Y27">
        <v>0.7</v>
      </c>
      <c r="Z27">
        <v>0.2</v>
      </c>
      <c r="AA27">
        <v>0.1</v>
      </c>
      <c r="AB27">
        <v>0.5</v>
      </c>
      <c r="AC27">
        <v>0.9</v>
      </c>
      <c r="AD27">
        <v>2.5</v>
      </c>
    </row>
    <row r="28" spans="1:30" x14ac:dyDescent="0.2">
      <c r="A28">
        <v>27</v>
      </c>
      <c r="B28" t="s">
        <v>132</v>
      </c>
      <c r="C28" t="s">
        <v>84</v>
      </c>
      <c r="D28">
        <v>20</v>
      </c>
      <c r="E28" t="s">
        <v>133</v>
      </c>
      <c r="F28">
        <v>22</v>
      </c>
      <c r="G28">
        <v>1</v>
      </c>
      <c r="H28">
        <v>13.4</v>
      </c>
      <c r="I28">
        <v>1.8</v>
      </c>
      <c r="J28">
        <v>3.6</v>
      </c>
      <c r="K28">
        <v>0.49399999999999999</v>
      </c>
      <c r="L28">
        <v>0.1</v>
      </c>
      <c r="M28">
        <v>0.3</v>
      </c>
      <c r="N28">
        <v>0.42899999999999999</v>
      </c>
      <c r="O28">
        <v>1.6</v>
      </c>
      <c r="P28">
        <v>3.3</v>
      </c>
      <c r="Q28">
        <v>0.5</v>
      </c>
      <c r="R28">
        <v>0.51300000000000001</v>
      </c>
      <c r="S28">
        <v>0.8</v>
      </c>
      <c r="T28">
        <v>1.3</v>
      </c>
      <c r="U28">
        <v>0.60699999999999998</v>
      </c>
      <c r="V28">
        <v>1.2</v>
      </c>
      <c r="W28">
        <v>2.2000000000000002</v>
      </c>
      <c r="X28">
        <v>3.4</v>
      </c>
      <c r="Y28">
        <v>1.2</v>
      </c>
      <c r="Z28">
        <v>0.4</v>
      </c>
      <c r="AA28">
        <v>0.5</v>
      </c>
      <c r="AB28">
        <v>0.2</v>
      </c>
      <c r="AC28">
        <v>1.5</v>
      </c>
      <c r="AD28">
        <v>4.5</v>
      </c>
    </row>
    <row r="29" spans="1:30" x14ac:dyDescent="0.2">
      <c r="A29">
        <v>28</v>
      </c>
      <c r="B29" t="s">
        <v>134</v>
      </c>
      <c r="C29" t="s">
        <v>84</v>
      </c>
      <c r="D29">
        <v>31</v>
      </c>
      <c r="E29" t="s">
        <v>135</v>
      </c>
      <c r="F29">
        <v>46</v>
      </c>
      <c r="G29">
        <v>46</v>
      </c>
      <c r="H29">
        <v>29.8</v>
      </c>
      <c r="I29">
        <v>4</v>
      </c>
      <c r="J29">
        <v>8.5</v>
      </c>
      <c r="K29">
        <v>0.47299999999999998</v>
      </c>
      <c r="L29">
        <v>1.9</v>
      </c>
      <c r="M29">
        <v>4.7</v>
      </c>
      <c r="N29">
        <v>0.39400000000000002</v>
      </c>
      <c r="O29">
        <v>2.2000000000000002</v>
      </c>
      <c r="P29">
        <v>3.8</v>
      </c>
      <c r="Q29">
        <v>0.57099999999999995</v>
      </c>
      <c r="R29">
        <v>0.58299999999999996</v>
      </c>
      <c r="S29">
        <v>1.9</v>
      </c>
      <c r="T29">
        <v>2.2999999999999998</v>
      </c>
      <c r="U29">
        <v>0.82099999999999995</v>
      </c>
      <c r="V29">
        <v>0.9</v>
      </c>
      <c r="W29">
        <v>2.1</v>
      </c>
      <c r="X29">
        <v>3</v>
      </c>
      <c r="Y29">
        <v>1.3</v>
      </c>
      <c r="Z29">
        <v>0.7</v>
      </c>
      <c r="AA29">
        <v>0.2</v>
      </c>
      <c r="AB29">
        <v>0.7</v>
      </c>
      <c r="AC29">
        <v>1.2</v>
      </c>
      <c r="AD29">
        <v>11.8</v>
      </c>
    </row>
    <row r="30" spans="1:30" x14ac:dyDescent="0.2">
      <c r="A30">
        <v>29</v>
      </c>
      <c r="B30" t="s">
        <v>136</v>
      </c>
      <c r="C30" t="s">
        <v>92</v>
      </c>
      <c r="D30">
        <v>22</v>
      </c>
      <c r="E30" t="s">
        <v>88</v>
      </c>
      <c r="F30">
        <v>47</v>
      </c>
      <c r="G30">
        <v>47</v>
      </c>
      <c r="H30">
        <v>35.200000000000003</v>
      </c>
      <c r="I30">
        <v>7.5</v>
      </c>
      <c r="J30">
        <v>15.8</v>
      </c>
      <c r="K30">
        <v>0.47599999999999998</v>
      </c>
      <c r="L30">
        <v>1.9</v>
      </c>
      <c r="M30">
        <v>5.3</v>
      </c>
      <c r="N30">
        <v>0.35899999999999999</v>
      </c>
      <c r="O30">
        <v>5.6</v>
      </c>
      <c r="P30">
        <v>10.5</v>
      </c>
      <c r="Q30">
        <v>0.53500000000000003</v>
      </c>
      <c r="R30">
        <v>0.53600000000000003</v>
      </c>
      <c r="S30">
        <v>3.2</v>
      </c>
      <c r="T30">
        <v>4.2</v>
      </c>
      <c r="U30">
        <v>0.76600000000000001</v>
      </c>
      <c r="V30">
        <v>2.2000000000000002</v>
      </c>
      <c r="W30">
        <v>5.9</v>
      </c>
      <c r="X30">
        <v>8.1999999999999993</v>
      </c>
      <c r="Y30">
        <v>5.8</v>
      </c>
      <c r="Z30">
        <v>1.3</v>
      </c>
      <c r="AA30">
        <v>1.5</v>
      </c>
      <c r="AB30">
        <v>2.7</v>
      </c>
      <c r="AC30">
        <v>2</v>
      </c>
      <c r="AD30">
        <v>20.2</v>
      </c>
    </row>
    <row r="31" spans="1:30" x14ac:dyDescent="0.2">
      <c r="A31">
        <v>30</v>
      </c>
      <c r="B31" t="s">
        <v>137</v>
      </c>
      <c r="C31" t="s">
        <v>92</v>
      </c>
      <c r="D31">
        <v>23</v>
      </c>
      <c r="E31" t="s">
        <v>645</v>
      </c>
      <c r="F31">
        <v>39</v>
      </c>
      <c r="G31">
        <v>39</v>
      </c>
      <c r="H31">
        <v>30.8</v>
      </c>
      <c r="I31">
        <v>6.9</v>
      </c>
      <c r="J31">
        <v>14.8</v>
      </c>
      <c r="K31">
        <v>0.46500000000000002</v>
      </c>
      <c r="L31">
        <v>1.6</v>
      </c>
      <c r="M31">
        <v>4.5999999999999996</v>
      </c>
      <c r="N31">
        <v>0.33900000000000002</v>
      </c>
      <c r="O31">
        <v>5.3</v>
      </c>
      <c r="P31">
        <v>10.199999999999999</v>
      </c>
      <c r="Q31">
        <v>0.52100000000000002</v>
      </c>
      <c r="R31">
        <v>0.51700000000000002</v>
      </c>
      <c r="S31">
        <v>3.8</v>
      </c>
      <c r="T31">
        <v>5</v>
      </c>
      <c r="U31">
        <v>0.76300000000000001</v>
      </c>
      <c r="V31">
        <v>0.8</v>
      </c>
      <c r="W31">
        <v>4.4000000000000004</v>
      </c>
      <c r="X31">
        <v>5.2</v>
      </c>
      <c r="Y31">
        <v>2.8</v>
      </c>
      <c r="Z31">
        <v>0.5</v>
      </c>
      <c r="AA31">
        <v>0.4</v>
      </c>
      <c r="AB31">
        <v>1.8</v>
      </c>
      <c r="AC31">
        <v>2.1</v>
      </c>
      <c r="AD31">
        <v>19.2</v>
      </c>
    </row>
    <row r="32" spans="1:30" x14ac:dyDescent="0.2">
      <c r="A32">
        <v>31</v>
      </c>
      <c r="B32" t="s">
        <v>138</v>
      </c>
      <c r="C32" t="s">
        <v>29</v>
      </c>
      <c r="D32">
        <v>23</v>
      </c>
      <c r="E32" t="s">
        <v>133</v>
      </c>
      <c r="F32">
        <v>19</v>
      </c>
      <c r="G32">
        <v>0</v>
      </c>
      <c r="H32">
        <v>10.8</v>
      </c>
      <c r="I32">
        <v>1.5</v>
      </c>
      <c r="J32">
        <v>2.1</v>
      </c>
      <c r="K32">
        <v>0.72499999999999998</v>
      </c>
      <c r="L32">
        <v>0</v>
      </c>
      <c r="M32">
        <v>0.1</v>
      </c>
      <c r="N32">
        <v>0</v>
      </c>
      <c r="O32">
        <v>1.5</v>
      </c>
      <c r="P32">
        <v>2.1</v>
      </c>
      <c r="Q32">
        <v>0.74399999999999999</v>
      </c>
      <c r="R32">
        <v>0.72499999999999998</v>
      </c>
      <c r="S32">
        <v>0.3</v>
      </c>
      <c r="T32">
        <v>0.3</v>
      </c>
      <c r="U32">
        <v>0.83299999999999996</v>
      </c>
      <c r="V32">
        <v>1.2</v>
      </c>
      <c r="W32">
        <v>2.8</v>
      </c>
      <c r="X32">
        <v>4</v>
      </c>
      <c r="Y32">
        <v>1.1000000000000001</v>
      </c>
      <c r="Z32">
        <v>0.4</v>
      </c>
      <c r="AA32">
        <v>0.9</v>
      </c>
      <c r="AB32">
        <v>0.8</v>
      </c>
      <c r="AC32">
        <v>1.6</v>
      </c>
      <c r="AD32">
        <v>3.3</v>
      </c>
    </row>
    <row r="33" spans="1:30" x14ac:dyDescent="0.2">
      <c r="A33">
        <v>32</v>
      </c>
      <c r="B33" t="s">
        <v>139</v>
      </c>
      <c r="C33" t="s">
        <v>112</v>
      </c>
      <c r="D33">
        <v>20</v>
      </c>
      <c r="E33" t="s">
        <v>101</v>
      </c>
      <c r="F33">
        <v>10</v>
      </c>
      <c r="G33">
        <v>0</v>
      </c>
      <c r="H33">
        <v>7.6</v>
      </c>
      <c r="I33">
        <v>0.6</v>
      </c>
      <c r="J33">
        <v>2.5</v>
      </c>
      <c r="K33">
        <v>0.24</v>
      </c>
      <c r="L33">
        <v>0.5</v>
      </c>
      <c r="M33">
        <v>2</v>
      </c>
      <c r="N33">
        <v>0.25</v>
      </c>
      <c r="O33">
        <v>0.1</v>
      </c>
      <c r="P33">
        <v>0.5</v>
      </c>
      <c r="Q33">
        <v>0.2</v>
      </c>
      <c r="R33">
        <v>0.34</v>
      </c>
      <c r="S33">
        <v>0.1</v>
      </c>
      <c r="T33">
        <v>0.2</v>
      </c>
      <c r="U33">
        <v>0.5</v>
      </c>
      <c r="V33">
        <v>0.1</v>
      </c>
      <c r="W33">
        <v>0.9</v>
      </c>
      <c r="X33">
        <v>1</v>
      </c>
      <c r="Y33">
        <v>0.6</v>
      </c>
      <c r="Z33">
        <v>0.1</v>
      </c>
      <c r="AA33">
        <v>0.2</v>
      </c>
      <c r="AB33">
        <v>0.1</v>
      </c>
      <c r="AC33">
        <v>0.5</v>
      </c>
      <c r="AD33">
        <v>1.8</v>
      </c>
    </row>
    <row r="34" spans="1:30" x14ac:dyDescent="0.2">
      <c r="A34">
        <v>33</v>
      </c>
      <c r="B34" t="s">
        <v>140</v>
      </c>
      <c r="C34" t="s">
        <v>112</v>
      </c>
      <c r="D34">
        <v>28</v>
      </c>
      <c r="E34" t="s">
        <v>646</v>
      </c>
      <c r="F34">
        <v>37</v>
      </c>
      <c r="G34">
        <v>8</v>
      </c>
      <c r="H34">
        <v>15.6</v>
      </c>
      <c r="I34">
        <v>1.6</v>
      </c>
      <c r="J34">
        <v>3.9</v>
      </c>
      <c r="K34">
        <v>0.42399999999999999</v>
      </c>
      <c r="L34">
        <v>0.5</v>
      </c>
      <c r="M34">
        <v>1.6</v>
      </c>
      <c r="N34">
        <v>0.3</v>
      </c>
      <c r="O34">
        <v>1.2</v>
      </c>
      <c r="P34">
        <v>2.2999999999999998</v>
      </c>
      <c r="Q34">
        <v>0.51200000000000001</v>
      </c>
      <c r="R34">
        <v>0.48599999999999999</v>
      </c>
      <c r="S34">
        <v>0.7</v>
      </c>
      <c r="T34">
        <v>1</v>
      </c>
      <c r="U34">
        <v>0.72199999999999998</v>
      </c>
      <c r="V34">
        <v>0.8</v>
      </c>
      <c r="W34">
        <v>1.8</v>
      </c>
      <c r="X34">
        <v>2.6</v>
      </c>
      <c r="Y34">
        <v>0.9</v>
      </c>
      <c r="Z34">
        <v>0.6</v>
      </c>
      <c r="AA34">
        <v>0.5</v>
      </c>
      <c r="AB34">
        <v>0.3</v>
      </c>
      <c r="AC34">
        <v>0.9</v>
      </c>
      <c r="AD34">
        <v>4.5</v>
      </c>
    </row>
    <row r="35" spans="1:30" x14ac:dyDescent="0.2">
      <c r="A35">
        <v>34</v>
      </c>
      <c r="B35" t="s">
        <v>141</v>
      </c>
      <c r="C35" t="s">
        <v>84</v>
      </c>
      <c r="D35">
        <v>35</v>
      </c>
      <c r="E35" t="s">
        <v>645</v>
      </c>
      <c r="F35">
        <v>34</v>
      </c>
      <c r="G35">
        <v>27</v>
      </c>
      <c r="H35">
        <v>24.9</v>
      </c>
      <c r="I35">
        <v>2.1</v>
      </c>
      <c r="J35">
        <v>4</v>
      </c>
      <c r="K35">
        <v>0.51900000000000002</v>
      </c>
      <c r="L35">
        <v>1.3</v>
      </c>
      <c r="M35">
        <v>2.9</v>
      </c>
      <c r="N35">
        <v>0.45400000000000001</v>
      </c>
      <c r="O35">
        <v>0.8</v>
      </c>
      <c r="P35">
        <v>1.1000000000000001</v>
      </c>
      <c r="Q35">
        <v>0.68400000000000005</v>
      </c>
      <c r="R35">
        <v>0.68100000000000005</v>
      </c>
      <c r="S35">
        <v>0.3</v>
      </c>
      <c r="T35">
        <v>0.4</v>
      </c>
      <c r="U35">
        <v>0.64300000000000002</v>
      </c>
      <c r="V35">
        <v>1.2</v>
      </c>
      <c r="W35">
        <v>2.6</v>
      </c>
      <c r="X35">
        <v>3.9</v>
      </c>
      <c r="Y35">
        <v>2.2999999999999998</v>
      </c>
      <c r="Z35">
        <v>0.7</v>
      </c>
      <c r="AA35">
        <v>0.7</v>
      </c>
      <c r="AB35">
        <v>0.6</v>
      </c>
      <c r="AC35">
        <v>2</v>
      </c>
      <c r="AD35">
        <v>5.7</v>
      </c>
    </row>
    <row r="36" spans="1:30" x14ac:dyDescent="0.2">
      <c r="A36">
        <v>35</v>
      </c>
      <c r="B36" t="s">
        <v>142</v>
      </c>
      <c r="C36" t="s">
        <v>92</v>
      </c>
      <c r="D36">
        <v>30</v>
      </c>
      <c r="E36" t="s">
        <v>646</v>
      </c>
      <c r="F36">
        <v>24</v>
      </c>
      <c r="G36">
        <v>24</v>
      </c>
      <c r="H36">
        <v>33.1</v>
      </c>
      <c r="I36">
        <v>6.8</v>
      </c>
      <c r="J36">
        <v>13.9</v>
      </c>
      <c r="K36">
        <v>0.48799999999999999</v>
      </c>
      <c r="L36">
        <v>1.5</v>
      </c>
      <c r="M36">
        <v>4.2</v>
      </c>
      <c r="N36">
        <v>0.34699999999999998</v>
      </c>
      <c r="O36">
        <v>5.3</v>
      </c>
      <c r="P36">
        <v>9.6999999999999993</v>
      </c>
      <c r="Q36">
        <v>0.54900000000000004</v>
      </c>
      <c r="R36">
        <v>0.54</v>
      </c>
      <c r="S36">
        <v>2.2000000000000002</v>
      </c>
      <c r="T36">
        <v>3</v>
      </c>
      <c r="U36">
        <v>0.746</v>
      </c>
      <c r="V36">
        <v>0.8</v>
      </c>
      <c r="W36">
        <v>3.5</v>
      </c>
      <c r="X36">
        <v>4.3</v>
      </c>
      <c r="Y36">
        <v>4.3</v>
      </c>
      <c r="Z36">
        <v>0.8</v>
      </c>
      <c r="AA36">
        <v>0.3</v>
      </c>
      <c r="AB36">
        <v>2.2999999999999998</v>
      </c>
      <c r="AC36">
        <v>2.8</v>
      </c>
      <c r="AD36">
        <v>17.3</v>
      </c>
    </row>
    <row r="37" spans="1:30" x14ac:dyDescent="0.2">
      <c r="A37">
        <v>36</v>
      </c>
      <c r="B37" t="s">
        <v>143</v>
      </c>
      <c r="C37" t="s">
        <v>92</v>
      </c>
      <c r="D37">
        <v>27</v>
      </c>
      <c r="E37" t="s">
        <v>107</v>
      </c>
      <c r="F37">
        <v>46</v>
      </c>
      <c r="G37">
        <v>46</v>
      </c>
      <c r="H37">
        <v>29.4</v>
      </c>
      <c r="I37">
        <v>4</v>
      </c>
      <c r="J37">
        <v>8.5</v>
      </c>
      <c r="K37">
        <v>0.47399999999999998</v>
      </c>
      <c r="L37">
        <v>2.7</v>
      </c>
      <c r="M37">
        <v>6.1</v>
      </c>
      <c r="N37">
        <v>0.44800000000000001</v>
      </c>
      <c r="O37">
        <v>1.3</v>
      </c>
      <c r="P37">
        <v>2.4</v>
      </c>
      <c r="Q37">
        <v>0.54100000000000004</v>
      </c>
      <c r="R37">
        <v>0.63500000000000001</v>
      </c>
      <c r="S37">
        <v>0.3</v>
      </c>
      <c r="T37">
        <v>0.4</v>
      </c>
      <c r="U37">
        <v>0.72199999999999998</v>
      </c>
      <c r="V37">
        <v>0.6</v>
      </c>
      <c r="W37">
        <v>3.3</v>
      </c>
      <c r="X37">
        <v>4</v>
      </c>
      <c r="Y37">
        <v>1.4</v>
      </c>
      <c r="Z37">
        <v>0.7</v>
      </c>
      <c r="AA37">
        <v>0.1</v>
      </c>
      <c r="AB37">
        <v>0.7</v>
      </c>
      <c r="AC37">
        <v>2.1</v>
      </c>
      <c r="AD37">
        <v>11.1</v>
      </c>
    </row>
    <row r="38" spans="1:30" x14ac:dyDescent="0.2">
      <c r="A38">
        <v>37</v>
      </c>
      <c r="B38" t="s">
        <v>144</v>
      </c>
      <c r="C38" t="s">
        <v>112</v>
      </c>
      <c r="D38">
        <v>23</v>
      </c>
      <c r="E38" t="s">
        <v>107</v>
      </c>
      <c r="F38">
        <v>35</v>
      </c>
      <c r="G38">
        <v>1</v>
      </c>
      <c r="H38">
        <v>15.4</v>
      </c>
      <c r="I38">
        <v>1.9</v>
      </c>
      <c r="J38">
        <v>3.9</v>
      </c>
      <c r="K38">
        <v>0.48599999999999999</v>
      </c>
      <c r="L38">
        <v>0.7</v>
      </c>
      <c r="M38">
        <v>1.8</v>
      </c>
      <c r="N38">
        <v>0.40300000000000002</v>
      </c>
      <c r="O38">
        <v>1.2</v>
      </c>
      <c r="P38">
        <v>2.2000000000000002</v>
      </c>
      <c r="Q38">
        <v>0.55300000000000005</v>
      </c>
      <c r="R38">
        <v>0.57599999999999996</v>
      </c>
      <c r="S38">
        <v>0.3</v>
      </c>
      <c r="T38">
        <v>0.6</v>
      </c>
      <c r="U38">
        <v>0.6</v>
      </c>
      <c r="V38">
        <v>0.6</v>
      </c>
      <c r="W38">
        <v>1.8</v>
      </c>
      <c r="X38">
        <v>2.4</v>
      </c>
      <c r="Y38">
        <v>0.8</v>
      </c>
      <c r="Z38">
        <v>0.3</v>
      </c>
      <c r="AA38">
        <v>0.2</v>
      </c>
      <c r="AB38">
        <v>0.7</v>
      </c>
      <c r="AC38">
        <v>1.3</v>
      </c>
      <c r="AD38">
        <v>4.9000000000000004</v>
      </c>
    </row>
    <row r="39" spans="1:30" x14ac:dyDescent="0.2">
      <c r="A39">
        <v>38</v>
      </c>
      <c r="B39" t="s">
        <v>145</v>
      </c>
      <c r="C39" t="s">
        <v>92</v>
      </c>
      <c r="D39">
        <v>24</v>
      </c>
      <c r="E39" t="s">
        <v>116</v>
      </c>
      <c r="F39">
        <v>5</v>
      </c>
      <c r="G39">
        <v>0</v>
      </c>
      <c r="H39">
        <v>4.2</v>
      </c>
      <c r="I39">
        <v>0.4</v>
      </c>
      <c r="J39">
        <v>2</v>
      </c>
      <c r="K39">
        <v>0.2</v>
      </c>
      <c r="L39">
        <v>0</v>
      </c>
      <c r="M39">
        <v>1.4</v>
      </c>
      <c r="N39">
        <v>0</v>
      </c>
      <c r="O39">
        <v>0.4</v>
      </c>
      <c r="P39">
        <v>0.6</v>
      </c>
      <c r="Q39">
        <v>0.66700000000000004</v>
      </c>
      <c r="R39">
        <v>0.2</v>
      </c>
      <c r="S39">
        <v>0</v>
      </c>
      <c r="T39">
        <v>0</v>
      </c>
      <c r="V39">
        <v>0.4</v>
      </c>
      <c r="W39">
        <v>0.4</v>
      </c>
      <c r="X39">
        <v>0.8</v>
      </c>
      <c r="Y39">
        <v>0.4</v>
      </c>
      <c r="Z39">
        <v>0</v>
      </c>
      <c r="AA39">
        <v>0</v>
      </c>
      <c r="AB39">
        <v>0.2</v>
      </c>
      <c r="AC39">
        <v>0.8</v>
      </c>
      <c r="AD39">
        <v>0.8</v>
      </c>
    </row>
    <row r="40" spans="1:30" x14ac:dyDescent="0.2">
      <c r="A40">
        <v>39</v>
      </c>
      <c r="B40" t="s">
        <v>146</v>
      </c>
      <c r="C40" t="s">
        <v>84</v>
      </c>
      <c r="D40">
        <v>31</v>
      </c>
      <c r="E40" t="s">
        <v>147</v>
      </c>
      <c r="F40">
        <v>15</v>
      </c>
      <c r="G40">
        <v>0</v>
      </c>
      <c r="H40">
        <v>6.1</v>
      </c>
      <c r="I40">
        <v>0.7</v>
      </c>
      <c r="J40">
        <v>1.7</v>
      </c>
      <c r="K40">
        <v>0.38500000000000001</v>
      </c>
      <c r="L40">
        <v>0.7</v>
      </c>
      <c r="M40">
        <v>1.6</v>
      </c>
      <c r="N40">
        <v>0.41699999999999998</v>
      </c>
      <c r="O40">
        <v>0</v>
      </c>
      <c r="P40">
        <v>0.1</v>
      </c>
      <c r="Q40">
        <v>0</v>
      </c>
      <c r="R40">
        <v>0.57699999999999996</v>
      </c>
      <c r="S40">
        <v>0.9</v>
      </c>
      <c r="T40">
        <v>1</v>
      </c>
      <c r="U40">
        <v>0.93300000000000005</v>
      </c>
      <c r="V40">
        <v>0.1</v>
      </c>
      <c r="W40">
        <v>0.5</v>
      </c>
      <c r="X40">
        <v>0.7</v>
      </c>
      <c r="Y40">
        <v>0.6</v>
      </c>
      <c r="Z40">
        <v>0.2</v>
      </c>
      <c r="AA40">
        <v>0.2</v>
      </c>
      <c r="AB40">
        <v>0.1</v>
      </c>
      <c r="AC40">
        <v>0.7</v>
      </c>
      <c r="AD40">
        <v>2.9</v>
      </c>
    </row>
    <row r="41" spans="1:30" x14ac:dyDescent="0.2">
      <c r="A41">
        <v>40</v>
      </c>
      <c r="B41" t="s">
        <v>148</v>
      </c>
      <c r="C41" t="s">
        <v>103</v>
      </c>
      <c r="D41">
        <v>35</v>
      </c>
      <c r="E41" t="s">
        <v>127</v>
      </c>
      <c r="F41">
        <v>43</v>
      </c>
      <c r="G41">
        <v>5</v>
      </c>
      <c r="H41">
        <v>19.5</v>
      </c>
      <c r="I41">
        <v>2.1</v>
      </c>
      <c r="J41">
        <v>5</v>
      </c>
      <c r="K41">
        <v>0.41899999999999998</v>
      </c>
      <c r="L41">
        <v>0.7</v>
      </c>
      <c r="M41">
        <v>2.2999999999999998</v>
      </c>
      <c r="N41">
        <v>0.30299999999999999</v>
      </c>
      <c r="O41">
        <v>1.4</v>
      </c>
      <c r="P41">
        <v>2.7</v>
      </c>
      <c r="Q41">
        <v>0.51700000000000002</v>
      </c>
      <c r="R41">
        <v>0.48799999999999999</v>
      </c>
      <c r="S41">
        <v>1.1000000000000001</v>
      </c>
      <c r="T41">
        <v>1.4</v>
      </c>
      <c r="U41">
        <v>0.79700000000000004</v>
      </c>
      <c r="V41">
        <v>0.7</v>
      </c>
      <c r="W41">
        <v>2.4</v>
      </c>
      <c r="X41">
        <v>3.1</v>
      </c>
      <c r="Y41">
        <v>2.9</v>
      </c>
      <c r="Z41">
        <v>0.6</v>
      </c>
      <c r="AA41">
        <v>0.4</v>
      </c>
      <c r="AB41">
        <v>1</v>
      </c>
      <c r="AC41">
        <v>1.8</v>
      </c>
      <c r="AD41">
        <v>6</v>
      </c>
    </row>
    <row r="42" spans="1:30" x14ac:dyDescent="0.2">
      <c r="A42">
        <v>41</v>
      </c>
      <c r="B42" t="s">
        <v>149</v>
      </c>
      <c r="C42" t="s">
        <v>112</v>
      </c>
      <c r="D42">
        <v>24</v>
      </c>
      <c r="E42" t="s">
        <v>150</v>
      </c>
      <c r="F42">
        <v>47</v>
      </c>
      <c r="G42">
        <v>35</v>
      </c>
      <c r="H42">
        <v>32.700000000000003</v>
      </c>
      <c r="I42">
        <v>4.5</v>
      </c>
      <c r="J42">
        <v>10.7</v>
      </c>
      <c r="K42">
        <v>0.41699999999999998</v>
      </c>
      <c r="L42">
        <v>1.7</v>
      </c>
      <c r="M42">
        <v>5.6</v>
      </c>
      <c r="N42">
        <v>0.307</v>
      </c>
      <c r="O42">
        <v>2.7</v>
      </c>
      <c r="P42">
        <v>5.0999999999999996</v>
      </c>
      <c r="Q42">
        <v>0.53800000000000003</v>
      </c>
      <c r="R42">
        <v>0.497</v>
      </c>
      <c r="S42">
        <v>2.5</v>
      </c>
      <c r="T42">
        <v>3.1</v>
      </c>
      <c r="U42">
        <v>0.81399999999999995</v>
      </c>
      <c r="V42">
        <v>2.6</v>
      </c>
      <c r="W42">
        <v>4</v>
      </c>
      <c r="X42">
        <v>6.6</v>
      </c>
      <c r="Y42">
        <v>1.5</v>
      </c>
      <c r="Z42">
        <v>0.9</v>
      </c>
      <c r="AA42">
        <v>0.1</v>
      </c>
      <c r="AB42">
        <v>0.9</v>
      </c>
      <c r="AC42">
        <v>1.6</v>
      </c>
      <c r="AD42">
        <v>13.2</v>
      </c>
    </row>
    <row r="43" spans="1:30" x14ac:dyDescent="0.2">
      <c r="A43">
        <v>42</v>
      </c>
      <c r="B43" t="s">
        <v>151</v>
      </c>
      <c r="C43" t="s">
        <v>29</v>
      </c>
      <c r="D43">
        <v>24</v>
      </c>
      <c r="E43" t="s">
        <v>110</v>
      </c>
      <c r="F43">
        <v>41</v>
      </c>
      <c r="G43">
        <v>31</v>
      </c>
      <c r="H43">
        <v>19.7</v>
      </c>
      <c r="I43">
        <v>2.7</v>
      </c>
      <c r="J43">
        <v>4.4000000000000004</v>
      </c>
      <c r="K43">
        <v>0.61499999999999999</v>
      </c>
      <c r="L43">
        <v>0</v>
      </c>
      <c r="M43">
        <v>0.2</v>
      </c>
      <c r="N43">
        <v>0.2</v>
      </c>
      <c r="O43">
        <v>2.6</v>
      </c>
      <c r="P43">
        <v>4.0999999999999996</v>
      </c>
      <c r="Q43">
        <v>0.63900000000000001</v>
      </c>
      <c r="R43">
        <v>0.62</v>
      </c>
      <c r="S43">
        <v>1.1000000000000001</v>
      </c>
      <c r="T43">
        <v>1.7</v>
      </c>
      <c r="U43">
        <v>0.67600000000000005</v>
      </c>
      <c r="V43">
        <v>2.2999999999999998</v>
      </c>
      <c r="W43">
        <v>3.7</v>
      </c>
      <c r="X43">
        <v>6.1</v>
      </c>
      <c r="Y43">
        <v>1.6</v>
      </c>
      <c r="Z43">
        <v>0.7</v>
      </c>
      <c r="AA43">
        <v>1.5</v>
      </c>
      <c r="AB43">
        <v>0.8</v>
      </c>
      <c r="AC43">
        <v>2.2000000000000002</v>
      </c>
      <c r="AD43">
        <v>6.5</v>
      </c>
    </row>
    <row r="44" spans="1:30" x14ac:dyDescent="0.2">
      <c r="A44">
        <v>43</v>
      </c>
      <c r="B44" t="s">
        <v>152</v>
      </c>
      <c r="C44" t="s">
        <v>92</v>
      </c>
      <c r="D44">
        <v>24</v>
      </c>
      <c r="E44" t="s">
        <v>153</v>
      </c>
      <c r="F44">
        <v>1</v>
      </c>
      <c r="G44">
        <v>0</v>
      </c>
      <c r="H44">
        <v>3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">
      <c r="A45">
        <v>44</v>
      </c>
      <c r="B45" t="s">
        <v>154</v>
      </c>
      <c r="C45" t="s">
        <v>29</v>
      </c>
      <c r="D45">
        <v>31</v>
      </c>
      <c r="E45" t="s">
        <v>95</v>
      </c>
      <c r="F45">
        <v>30</v>
      </c>
      <c r="G45">
        <v>27</v>
      </c>
      <c r="H45">
        <v>23.9</v>
      </c>
      <c r="I45">
        <v>2.2000000000000002</v>
      </c>
      <c r="J45">
        <v>4</v>
      </c>
      <c r="K45">
        <v>0.56299999999999994</v>
      </c>
      <c r="L45">
        <v>0</v>
      </c>
      <c r="M45">
        <v>0</v>
      </c>
      <c r="O45">
        <v>2.2000000000000002</v>
      </c>
      <c r="P45">
        <v>4</v>
      </c>
      <c r="Q45">
        <v>0.56299999999999994</v>
      </c>
      <c r="R45">
        <v>0.56299999999999994</v>
      </c>
      <c r="S45">
        <v>0.7</v>
      </c>
      <c r="T45">
        <v>1.5</v>
      </c>
      <c r="U45">
        <v>0.47799999999999998</v>
      </c>
      <c r="V45">
        <v>1.9</v>
      </c>
      <c r="W45">
        <v>4.5</v>
      </c>
      <c r="X45">
        <v>6.4</v>
      </c>
      <c r="Y45">
        <v>1.7</v>
      </c>
      <c r="Z45">
        <v>0.3</v>
      </c>
      <c r="AA45">
        <v>1.1000000000000001</v>
      </c>
      <c r="AB45">
        <v>1.3</v>
      </c>
      <c r="AC45">
        <v>2.7</v>
      </c>
      <c r="AD45">
        <v>5.2</v>
      </c>
    </row>
    <row r="46" spans="1:30" x14ac:dyDescent="0.2">
      <c r="A46">
        <v>45</v>
      </c>
      <c r="B46" t="s">
        <v>155</v>
      </c>
      <c r="C46" t="s">
        <v>103</v>
      </c>
      <c r="D46">
        <v>20</v>
      </c>
      <c r="E46" t="s">
        <v>110</v>
      </c>
      <c r="F46">
        <v>45</v>
      </c>
      <c r="G46">
        <v>29</v>
      </c>
      <c r="H46">
        <v>19.399999999999999</v>
      </c>
      <c r="I46">
        <v>1.9</v>
      </c>
      <c r="J46">
        <v>3.9</v>
      </c>
      <c r="K46">
        <v>0.497</v>
      </c>
      <c r="L46">
        <v>0.5</v>
      </c>
      <c r="M46">
        <v>1.4</v>
      </c>
      <c r="N46">
        <v>0.38100000000000001</v>
      </c>
      <c r="O46">
        <v>1.4</v>
      </c>
      <c r="P46">
        <v>2.5</v>
      </c>
      <c r="Q46">
        <v>0.56299999999999994</v>
      </c>
      <c r="R46">
        <v>0.56599999999999995</v>
      </c>
      <c r="S46">
        <v>0.9</v>
      </c>
      <c r="T46">
        <v>1.4</v>
      </c>
      <c r="U46">
        <v>0.65600000000000003</v>
      </c>
      <c r="V46">
        <v>0.5</v>
      </c>
      <c r="W46">
        <v>1.8</v>
      </c>
      <c r="X46">
        <v>2.2999999999999998</v>
      </c>
      <c r="Y46">
        <v>1.7</v>
      </c>
      <c r="Z46">
        <v>0.6</v>
      </c>
      <c r="AA46">
        <v>0.4</v>
      </c>
      <c r="AB46">
        <v>0.9</v>
      </c>
      <c r="AC46">
        <v>2</v>
      </c>
      <c r="AD46">
        <v>5.3</v>
      </c>
    </row>
    <row r="47" spans="1:30" x14ac:dyDescent="0.2">
      <c r="A47">
        <v>46</v>
      </c>
      <c r="B47" t="s">
        <v>156</v>
      </c>
      <c r="C47" t="s">
        <v>112</v>
      </c>
      <c r="D47">
        <v>24</v>
      </c>
      <c r="E47" t="s">
        <v>647</v>
      </c>
      <c r="F47">
        <v>17</v>
      </c>
      <c r="G47">
        <v>0</v>
      </c>
      <c r="H47">
        <v>6.6</v>
      </c>
      <c r="I47">
        <v>0.6</v>
      </c>
      <c r="J47">
        <v>1.2</v>
      </c>
      <c r="K47">
        <v>0.47599999999999998</v>
      </c>
      <c r="L47">
        <v>0.2</v>
      </c>
      <c r="M47">
        <v>0.5</v>
      </c>
      <c r="N47">
        <v>0.44400000000000001</v>
      </c>
      <c r="O47">
        <v>0.4</v>
      </c>
      <c r="P47">
        <v>0.7</v>
      </c>
      <c r="Q47">
        <v>0.5</v>
      </c>
      <c r="R47">
        <v>0.57099999999999995</v>
      </c>
      <c r="S47">
        <v>0.4</v>
      </c>
      <c r="T47">
        <v>0.6</v>
      </c>
      <c r="U47">
        <v>0.6</v>
      </c>
      <c r="V47">
        <v>0.3</v>
      </c>
      <c r="W47">
        <v>0.9</v>
      </c>
      <c r="X47">
        <v>1.2</v>
      </c>
      <c r="Y47">
        <v>0.4</v>
      </c>
      <c r="Z47">
        <v>0.2</v>
      </c>
      <c r="AA47">
        <v>0.2</v>
      </c>
      <c r="AB47">
        <v>0.1</v>
      </c>
      <c r="AC47">
        <v>0.7</v>
      </c>
      <c r="AD47">
        <v>1.8</v>
      </c>
    </row>
    <row r="48" spans="1:30" x14ac:dyDescent="0.2">
      <c r="A48">
        <v>47</v>
      </c>
      <c r="B48" t="s">
        <v>157</v>
      </c>
      <c r="C48" t="s">
        <v>92</v>
      </c>
      <c r="D48">
        <v>31</v>
      </c>
      <c r="E48" t="s">
        <v>150</v>
      </c>
      <c r="F48">
        <v>45</v>
      </c>
      <c r="G48">
        <v>6</v>
      </c>
      <c r="H48">
        <v>28.4</v>
      </c>
      <c r="I48">
        <v>6.1</v>
      </c>
      <c r="J48">
        <v>14.1</v>
      </c>
      <c r="K48">
        <v>0.43099999999999999</v>
      </c>
      <c r="L48">
        <v>3.1</v>
      </c>
      <c r="M48">
        <v>8.4</v>
      </c>
      <c r="N48">
        <v>0.371</v>
      </c>
      <c r="O48">
        <v>2.9</v>
      </c>
      <c r="P48">
        <v>5.6</v>
      </c>
      <c r="Q48">
        <v>0.52</v>
      </c>
      <c r="R48">
        <v>0.54200000000000004</v>
      </c>
      <c r="S48">
        <v>1.9</v>
      </c>
      <c r="T48">
        <v>2.1</v>
      </c>
      <c r="U48">
        <v>0.90300000000000002</v>
      </c>
      <c r="V48">
        <v>0.5</v>
      </c>
      <c r="W48">
        <v>2.6</v>
      </c>
      <c r="X48">
        <v>3.1</v>
      </c>
      <c r="Y48">
        <v>2.6</v>
      </c>
      <c r="Z48">
        <v>1.3</v>
      </c>
      <c r="AA48">
        <v>0.2</v>
      </c>
      <c r="AB48">
        <v>1.2</v>
      </c>
      <c r="AC48">
        <v>2.4</v>
      </c>
      <c r="AD48">
        <v>17.100000000000001</v>
      </c>
    </row>
    <row r="49" spans="1:30" x14ac:dyDescent="0.2">
      <c r="A49">
        <v>48</v>
      </c>
      <c r="B49" t="s">
        <v>158</v>
      </c>
      <c r="C49" t="s">
        <v>84</v>
      </c>
      <c r="D49">
        <v>34</v>
      </c>
      <c r="E49" t="s">
        <v>159</v>
      </c>
      <c r="F49">
        <v>26</v>
      </c>
      <c r="G49">
        <v>25</v>
      </c>
      <c r="H49">
        <v>33</v>
      </c>
      <c r="I49">
        <v>7.2</v>
      </c>
      <c r="J49">
        <v>15.4</v>
      </c>
      <c r="K49">
        <v>0.46800000000000003</v>
      </c>
      <c r="L49">
        <v>3</v>
      </c>
      <c r="M49">
        <v>7.3</v>
      </c>
      <c r="N49">
        <v>0.41399999999999998</v>
      </c>
      <c r="O49">
        <v>4.2</v>
      </c>
      <c r="P49">
        <v>8</v>
      </c>
      <c r="Q49">
        <v>0.51700000000000002</v>
      </c>
      <c r="R49">
        <v>0.56599999999999995</v>
      </c>
      <c r="S49">
        <v>2.9</v>
      </c>
      <c r="T49">
        <v>3.8</v>
      </c>
      <c r="U49">
        <v>0.76500000000000001</v>
      </c>
      <c r="V49">
        <v>0.5</v>
      </c>
      <c r="W49">
        <v>2.9</v>
      </c>
      <c r="X49">
        <v>3.4</v>
      </c>
      <c r="Y49">
        <v>2.5</v>
      </c>
      <c r="Z49">
        <v>0.9</v>
      </c>
      <c r="AA49">
        <v>0.1</v>
      </c>
      <c r="AB49">
        <v>2.2000000000000002</v>
      </c>
      <c r="AC49">
        <v>2.1</v>
      </c>
      <c r="AD49">
        <v>20.3</v>
      </c>
    </row>
    <row r="50" spans="1:30" x14ac:dyDescent="0.2">
      <c r="A50">
        <v>49</v>
      </c>
      <c r="B50" t="s">
        <v>160</v>
      </c>
      <c r="C50" t="s">
        <v>84</v>
      </c>
      <c r="D50">
        <v>24</v>
      </c>
      <c r="E50" t="s">
        <v>646</v>
      </c>
      <c r="F50">
        <v>12</v>
      </c>
      <c r="G50">
        <v>0</v>
      </c>
      <c r="H50">
        <v>7.2</v>
      </c>
      <c r="I50">
        <v>1.4</v>
      </c>
      <c r="J50">
        <v>1.9</v>
      </c>
      <c r="K50">
        <v>0.73899999999999999</v>
      </c>
      <c r="L50">
        <v>0.3</v>
      </c>
      <c r="M50">
        <v>0.4</v>
      </c>
      <c r="N50">
        <v>0.6</v>
      </c>
      <c r="O50">
        <v>1.2</v>
      </c>
      <c r="P50">
        <v>1.5</v>
      </c>
      <c r="Q50">
        <v>0.77800000000000002</v>
      </c>
      <c r="R50">
        <v>0.80400000000000005</v>
      </c>
      <c r="S50">
        <v>0.3</v>
      </c>
      <c r="T50">
        <v>0.4</v>
      </c>
      <c r="U50">
        <v>0.8</v>
      </c>
      <c r="V50">
        <v>0.8</v>
      </c>
      <c r="W50">
        <v>1.5</v>
      </c>
      <c r="X50">
        <v>2.2999999999999998</v>
      </c>
      <c r="Y50">
        <v>0.5</v>
      </c>
      <c r="Z50">
        <v>0.3</v>
      </c>
      <c r="AA50">
        <v>0.5</v>
      </c>
      <c r="AB50">
        <v>0.5</v>
      </c>
      <c r="AC50">
        <v>0.8</v>
      </c>
      <c r="AD50">
        <v>3.4</v>
      </c>
    </row>
    <row r="51" spans="1:30" x14ac:dyDescent="0.2">
      <c r="A51">
        <v>50</v>
      </c>
      <c r="B51" t="s">
        <v>161</v>
      </c>
      <c r="C51" t="s">
        <v>29</v>
      </c>
      <c r="D51">
        <v>25</v>
      </c>
      <c r="E51" t="s">
        <v>107</v>
      </c>
      <c r="F51">
        <v>2</v>
      </c>
      <c r="G51">
        <v>0</v>
      </c>
      <c r="H51">
        <v>1.5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  <c r="S51">
        <v>0</v>
      </c>
      <c r="T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0.5</v>
      </c>
      <c r="AD51">
        <v>0</v>
      </c>
    </row>
    <row r="52" spans="1:30" x14ac:dyDescent="0.2">
      <c r="A52">
        <v>51</v>
      </c>
      <c r="B52" t="s">
        <v>162</v>
      </c>
      <c r="C52" t="s">
        <v>103</v>
      </c>
      <c r="D52">
        <v>27</v>
      </c>
      <c r="E52" t="s">
        <v>646</v>
      </c>
      <c r="F52">
        <v>39</v>
      </c>
      <c r="G52">
        <v>39</v>
      </c>
      <c r="H52">
        <v>36.200000000000003</v>
      </c>
      <c r="I52">
        <v>9.9</v>
      </c>
      <c r="J52">
        <v>19.8</v>
      </c>
      <c r="K52">
        <v>0.502</v>
      </c>
      <c r="L52">
        <v>2.2999999999999998</v>
      </c>
      <c r="M52">
        <v>5.9</v>
      </c>
      <c r="N52">
        <v>0.38800000000000001</v>
      </c>
      <c r="O52">
        <v>7.6</v>
      </c>
      <c r="P52">
        <v>13.9</v>
      </c>
      <c r="Q52">
        <v>0.55100000000000005</v>
      </c>
      <c r="R52">
        <v>0.56000000000000005</v>
      </c>
      <c r="S52">
        <v>6.1</v>
      </c>
      <c r="T52">
        <v>6.9</v>
      </c>
      <c r="U52">
        <v>0.878</v>
      </c>
      <c r="V52">
        <v>0.7</v>
      </c>
      <c r="W52">
        <v>4.2</v>
      </c>
      <c r="X52">
        <v>4.9000000000000004</v>
      </c>
      <c r="Y52">
        <v>7.3</v>
      </c>
      <c r="Z52">
        <v>0.9</v>
      </c>
      <c r="AA52">
        <v>0.4</v>
      </c>
      <c r="AB52">
        <v>2.7</v>
      </c>
      <c r="AC52">
        <v>3</v>
      </c>
      <c r="AD52">
        <v>28.3</v>
      </c>
    </row>
    <row r="53" spans="1:30" x14ac:dyDescent="0.2">
      <c r="A53">
        <v>52</v>
      </c>
      <c r="B53" t="s">
        <v>163</v>
      </c>
      <c r="C53" t="s">
        <v>112</v>
      </c>
      <c r="D53">
        <v>22</v>
      </c>
      <c r="E53" t="s">
        <v>164</v>
      </c>
      <c r="F53">
        <v>12</v>
      </c>
      <c r="G53">
        <v>0</v>
      </c>
      <c r="H53">
        <v>8.3000000000000007</v>
      </c>
      <c r="I53">
        <v>1.7</v>
      </c>
      <c r="J53">
        <v>4.0999999999999996</v>
      </c>
      <c r="K53">
        <v>0.40799999999999997</v>
      </c>
      <c r="L53">
        <v>0.5</v>
      </c>
      <c r="M53">
        <v>1.4</v>
      </c>
      <c r="N53">
        <v>0.35299999999999998</v>
      </c>
      <c r="O53">
        <v>1.2</v>
      </c>
      <c r="P53">
        <v>2.7</v>
      </c>
      <c r="Q53">
        <v>0.438</v>
      </c>
      <c r="R53">
        <v>0.46899999999999997</v>
      </c>
      <c r="S53">
        <v>0.6</v>
      </c>
      <c r="T53">
        <v>0.7</v>
      </c>
      <c r="U53">
        <v>0.875</v>
      </c>
      <c r="V53">
        <v>0.6</v>
      </c>
      <c r="W53">
        <v>0.6</v>
      </c>
      <c r="X53">
        <v>1.2</v>
      </c>
      <c r="Y53">
        <v>0.4</v>
      </c>
      <c r="Z53">
        <v>0.2</v>
      </c>
      <c r="AA53">
        <v>0.2</v>
      </c>
      <c r="AB53">
        <v>0.3</v>
      </c>
      <c r="AC53">
        <v>1.1000000000000001</v>
      </c>
      <c r="AD53">
        <v>4.4000000000000004</v>
      </c>
    </row>
    <row r="54" spans="1:30" x14ac:dyDescent="0.2">
      <c r="A54">
        <v>53</v>
      </c>
      <c r="B54" t="s">
        <v>165</v>
      </c>
      <c r="C54" t="s">
        <v>84</v>
      </c>
      <c r="D54">
        <v>31</v>
      </c>
      <c r="E54" t="s">
        <v>88</v>
      </c>
      <c r="F54">
        <v>44</v>
      </c>
      <c r="G54">
        <v>0</v>
      </c>
      <c r="H54">
        <v>14</v>
      </c>
      <c r="I54">
        <v>2.1</v>
      </c>
      <c r="J54">
        <v>4.4000000000000004</v>
      </c>
      <c r="K54">
        <v>0.47699999999999998</v>
      </c>
      <c r="L54">
        <v>0.6</v>
      </c>
      <c r="M54">
        <v>2</v>
      </c>
      <c r="N54">
        <v>0.32600000000000001</v>
      </c>
      <c r="O54">
        <v>1.5</v>
      </c>
      <c r="P54">
        <v>2.4</v>
      </c>
      <c r="Q54">
        <v>0.59799999999999998</v>
      </c>
      <c r="R54">
        <v>0.54900000000000004</v>
      </c>
      <c r="S54">
        <v>1.3</v>
      </c>
      <c r="T54">
        <v>1.8</v>
      </c>
      <c r="U54">
        <v>0.753</v>
      </c>
      <c r="V54">
        <v>1.2</v>
      </c>
      <c r="W54">
        <v>2.8</v>
      </c>
      <c r="X54">
        <v>4</v>
      </c>
      <c r="Y54">
        <v>0.4</v>
      </c>
      <c r="Z54">
        <v>0.3</v>
      </c>
      <c r="AA54">
        <v>0.4</v>
      </c>
      <c r="AB54">
        <v>0.5</v>
      </c>
      <c r="AC54">
        <v>1.4</v>
      </c>
      <c r="AD54">
        <v>6.1</v>
      </c>
    </row>
    <row r="55" spans="1:30" x14ac:dyDescent="0.2">
      <c r="A55">
        <v>54</v>
      </c>
      <c r="B55" t="s">
        <v>166</v>
      </c>
      <c r="C55" t="s">
        <v>92</v>
      </c>
      <c r="D55">
        <v>23</v>
      </c>
      <c r="E55" t="s">
        <v>647</v>
      </c>
      <c r="F55">
        <v>12</v>
      </c>
      <c r="G55">
        <v>0</v>
      </c>
      <c r="H55">
        <v>6.1</v>
      </c>
      <c r="I55">
        <v>1.3</v>
      </c>
      <c r="J55">
        <v>3.1</v>
      </c>
      <c r="K55">
        <v>0.432</v>
      </c>
      <c r="L55">
        <v>1</v>
      </c>
      <c r="M55">
        <v>2.2999999999999998</v>
      </c>
      <c r="N55">
        <v>0.44400000000000001</v>
      </c>
      <c r="O55">
        <v>0.3</v>
      </c>
      <c r="P55">
        <v>0.8</v>
      </c>
      <c r="Q55">
        <v>0.4</v>
      </c>
      <c r="R55">
        <v>0.59499999999999997</v>
      </c>
      <c r="S55">
        <v>0.1</v>
      </c>
      <c r="T55">
        <v>0.2</v>
      </c>
      <c r="U55">
        <v>0.5</v>
      </c>
      <c r="V55">
        <v>0.1</v>
      </c>
      <c r="W55">
        <v>0.7</v>
      </c>
      <c r="X55">
        <v>0.8</v>
      </c>
      <c r="Y55">
        <v>0.5</v>
      </c>
      <c r="Z55">
        <v>0</v>
      </c>
      <c r="AA55">
        <v>0.1</v>
      </c>
      <c r="AB55">
        <v>0.1</v>
      </c>
      <c r="AC55">
        <v>0.3</v>
      </c>
      <c r="AD55">
        <v>3.8</v>
      </c>
    </row>
    <row r="56" spans="1:30" x14ac:dyDescent="0.2">
      <c r="A56">
        <v>55</v>
      </c>
      <c r="B56" t="s">
        <v>167</v>
      </c>
      <c r="C56" t="s">
        <v>103</v>
      </c>
      <c r="D56">
        <v>24</v>
      </c>
      <c r="E56" t="s">
        <v>118</v>
      </c>
      <c r="F56">
        <v>6</v>
      </c>
      <c r="G56">
        <v>0</v>
      </c>
      <c r="H56">
        <v>9.5</v>
      </c>
      <c r="I56">
        <v>0.8</v>
      </c>
      <c r="J56">
        <v>3.5</v>
      </c>
      <c r="K56">
        <v>0.23799999999999999</v>
      </c>
      <c r="L56">
        <v>0</v>
      </c>
      <c r="M56">
        <v>1.3</v>
      </c>
      <c r="N56">
        <v>0</v>
      </c>
      <c r="O56">
        <v>0.8</v>
      </c>
      <c r="P56">
        <v>2.2000000000000002</v>
      </c>
      <c r="Q56">
        <v>0.38500000000000001</v>
      </c>
      <c r="R56">
        <v>0.23799999999999999</v>
      </c>
      <c r="S56">
        <v>0</v>
      </c>
      <c r="T56">
        <v>0</v>
      </c>
      <c r="V56">
        <v>0.3</v>
      </c>
      <c r="W56">
        <v>1.3</v>
      </c>
      <c r="X56">
        <v>1.7</v>
      </c>
      <c r="Y56">
        <v>1.3</v>
      </c>
      <c r="Z56">
        <v>0</v>
      </c>
      <c r="AA56">
        <v>0</v>
      </c>
      <c r="AB56">
        <v>1.3</v>
      </c>
      <c r="AC56">
        <v>0.5</v>
      </c>
      <c r="AD56">
        <v>1.7</v>
      </c>
    </row>
    <row r="57" spans="1:30" x14ac:dyDescent="0.2">
      <c r="A57">
        <v>56</v>
      </c>
      <c r="B57" t="s">
        <v>168</v>
      </c>
      <c r="C57" t="s">
        <v>103</v>
      </c>
      <c r="D57">
        <v>20</v>
      </c>
      <c r="E57" t="s">
        <v>133</v>
      </c>
      <c r="F57">
        <v>43</v>
      </c>
      <c r="G57">
        <v>21</v>
      </c>
      <c r="H57">
        <v>20.8</v>
      </c>
      <c r="I57">
        <v>3.4</v>
      </c>
      <c r="J57">
        <v>7.8</v>
      </c>
      <c r="K57">
        <v>0.434</v>
      </c>
      <c r="L57">
        <v>0.9</v>
      </c>
      <c r="M57">
        <v>3</v>
      </c>
      <c r="N57">
        <v>0.30499999999999999</v>
      </c>
      <c r="O57">
        <v>2.4</v>
      </c>
      <c r="P57">
        <v>4.7</v>
      </c>
      <c r="Q57">
        <v>0.51700000000000002</v>
      </c>
      <c r="R57">
        <v>0.49399999999999999</v>
      </c>
      <c r="S57">
        <v>0.6</v>
      </c>
      <c r="T57">
        <v>0.6</v>
      </c>
      <c r="U57">
        <v>0.92600000000000005</v>
      </c>
      <c r="V57">
        <v>0.3</v>
      </c>
      <c r="W57">
        <v>1.7</v>
      </c>
      <c r="X57">
        <v>2</v>
      </c>
      <c r="Y57">
        <v>2.2999999999999998</v>
      </c>
      <c r="Z57">
        <v>0.4</v>
      </c>
      <c r="AA57">
        <v>0.1</v>
      </c>
      <c r="AB57">
        <v>1.2</v>
      </c>
      <c r="AC57">
        <v>1.2</v>
      </c>
      <c r="AD57">
        <v>8.3000000000000007</v>
      </c>
    </row>
    <row r="58" spans="1:30" x14ac:dyDescent="0.2">
      <c r="A58">
        <v>57</v>
      </c>
      <c r="B58" t="s">
        <v>169</v>
      </c>
      <c r="C58" t="s">
        <v>92</v>
      </c>
      <c r="D58">
        <v>22</v>
      </c>
      <c r="E58" t="s">
        <v>170</v>
      </c>
      <c r="F58">
        <v>49</v>
      </c>
      <c r="G58">
        <v>0</v>
      </c>
      <c r="H58">
        <v>18.8</v>
      </c>
      <c r="I58">
        <v>2.6</v>
      </c>
      <c r="J58">
        <v>5.8</v>
      </c>
      <c r="K58">
        <v>0.44900000000000001</v>
      </c>
      <c r="L58">
        <v>0.7</v>
      </c>
      <c r="M58">
        <v>1.9</v>
      </c>
      <c r="N58">
        <v>0.36299999999999999</v>
      </c>
      <c r="O58">
        <v>1.9</v>
      </c>
      <c r="P58">
        <v>4</v>
      </c>
      <c r="Q58">
        <v>0.49</v>
      </c>
      <c r="R58">
        <v>0.50700000000000001</v>
      </c>
      <c r="S58">
        <v>1.2</v>
      </c>
      <c r="T58">
        <v>1.7</v>
      </c>
      <c r="U58">
        <v>0.73199999999999998</v>
      </c>
      <c r="V58">
        <v>0.8</v>
      </c>
      <c r="W58">
        <v>2.8</v>
      </c>
      <c r="X58">
        <v>3.6</v>
      </c>
      <c r="Y58">
        <v>1.4</v>
      </c>
      <c r="Z58">
        <v>0.4</v>
      </c>
      <c r="AA58">
        <v>0.4</v>
      </c>
      <c r="AB58">
        <v>0.7</v>
      </c>
      <c r="AC58">
        <v>1.5</v>
      </c>
      <c r="AD58">
        <v>7.1</v>
      </c>
    </row>
    <row r="59" spans="1:30" x14ac:dyDescent="0.2">
      <c r="A59">
        <v>58</v>
      </c>
      <c r="B59" t="s">
        <v>171</v>
      </c>
      <c r="C59" t="s">
        <v>112</v>
      </c>
      <c r="D59">
        <v>27</v>
      </c>
      <c r="E59" t="s">
        <v>172</v>
      </c>
      <c r="F59">
        <v>47</v>
      </c>
      <c r="G59">
        <v>47</v>
      </c>
      <c r="H59">
        <v>35.1</v>
      </c>
      <c r="I59">
        <v>7.7</v>
      </c>
      <c r="J59">
        <v>16.899999999999999</v>
      </c>
      <c r="K59">
        <v>0.45500000000000002</v>
      </c>
      <c r="L59">
        <v>2.4</v>
      </c>
      <c r="M59">
        <v>6.6</v>
      </c>
      <c r="N59">
        <v>0.36899999999999999</v>
      </c>
      <c r="O59">
        <v>5.3</v>
      </c>
      <c r="P59">
        <v>10.3</v>
      </c>
      <c r="Q59">
        <v>0.51</v>
      </c>
      <c r="R59">
        <v>0.52700000000000002</v>
      </c>
      <c r="S59">
        <v>4.0999999999999996</v>
      </c>
      <c r="T59">
        <v>5</v>
      </c>
      <c r="U59">
        <v>0.82499999999999996</v>
      </c>
      <c r="V59">
        <v>0.9</v>
      </c>
      <c r="W59">
        <v>4.2</v>
      </c>
      <c r="X59">
        <v>5</v>
      </c>
      <c r="Y59">
        <v>3.7</v>
      </c>
      <c r="Z59">
        <v>1</v>
      </c>
      <c r="AA59">
        <v>0.4</v>
      </c>
      <c r="AB59">
        <v>2.2999999999999998</v>
      </c>
      <c r="AC59">
        <v>1.7</v>
      </c>
      <c r="AD59">
        <v>21.9</v>
      </c>
    </row>
    <row r="60" spans="1:30" x14ac:dyDescent="0.2">
      <c r="A60">
        <v>59</v>
      </c>
      <c r="B60" t="s">
        <v>173</v>
      </c>
      <c r="C60" t="s">
        <v>112</v>
      </c>
      <c r="D60">
        <v>25</v>
      </c>
      <c r="E60" t="s">
        <v>647</v>
      </c>
      <c r="F60">
        <v>35</v>
      </c>
      <c r="G60">
        <v>33</v>
      </c>
      <c r="H60">
        <v>37.200000000000003</v>
      </c>
      <c r="I60">
        <v>8</v>
      </c>
      <c r="J60">
        <v>17.399999999999999</v>
      </c>
      <c r="K60">
        <v>0.46200000000000002</v>
      </c>
      <c r="L60">
        <v>2.4</v>
      </c>
      <c r="M60">
        <v>6.7</v>
      </c>
      <c r="N60">
        <v>0.35899999999999999</v>
      </c>
      <c r="O60">
        <v>5.6</v>
      </c>
      <c r="P60">
        <v>10.7</v>
      </c>
      <c r="Q60">
        <v>0.52700000000000002</v>
      </c>
      <c r="R60">
        <v>0.53100000000000003</v>
      </c>
      <c r="S60">
        <v>2.7</v>
      </c>
      <c r="T60">
        <v>3.1</v>
      </c>
      <c r="U60">
        <v>0.86099999999999999</v>
      </c>
      <c r="V60">
        <v>0.8</v>
      </c>
      <c r="W60">
        <v>6.7</v>
      </c>
      <c r="X60">
        <v>7.5</v>
      </c>
      <c r="Y60">
        <v>3.1</v>
      </c>
      <c r="Z60">
        <v>1.1000000000000001</v>
      </c>
      <c r="AA60">
        <v>0.6</v>
      </c>
      <c r="AB60">
        <v>2</v>
      </c>
      <c r="AC60">
        <v>1.9</v>
      </c>
      <c r="AD60">
        <v>21.1</v>
      </c>
    </row>
    <row r="61" spans="1:30" x14ac:dyDescent="0.2">
      <c r="A61">
        <v>60</v>
      </c>
      <c r="B61" t="s">
        <v>174</v>
      </c>
      <c r="C61" t="s">
        <v>112</v>
      </c>
      <c r="D61">
        <v>25</v>
      </c>
      <c r="E61" t="s">
        <v>131</v>
      </c>
      <c r="F61">
        <v>30</v>
      </c>
      <c r="G61">
        <v>0</v>
      </c>
      <c r="H61">
        <v>11.7</v>
      </c>
      <c r="I61">
        <v>1.4</v>
      </c>
      <c r="J61">
        <v>2.9</v>
      </c>
      <c r="K61">
        <v>0.46600000000000003</v>
      </c>
      <c r="L61">
        <v>0.3</v>
      </c>
      <c r="M61">
        <v>1.2</v>
      </c>
      <c r="N61">
        <v>0.28599999999999998</v>
      </c>
      <c r="O61">
        <v>1</v>
      </c>
      <c r="P61">
        <v>1.8</v>
      </c>
      <c r="Q61">
        <v>0.58499999999999996</v>
      </c>
      <c r="R61">
        <v>0.52300000000000002</v>
      </c>
      <c r="S61">
        <v>0.9</v>
      </c>
      <c r="T61">
        <v>1.3</v>
      </c>
      <c r="U61">
        <v>0.67500000000000004</v>
      </c>
      <c r="V61">
        <v>1.1000000000000001</v>
      </c>
      <c r="W61">
        <v>2</v>
      </c>
      <c r="X61">
        <v>3.1</v>
      </c>
      <c r="Y61">
        <v>0.6</v>
      </c>
      <c r="Z61">
        <v>0.4</v>
      </c>
      <c r="AA61">
        <v>0.1</v>
      </c>
      <c r="AB61">
        <v>0.3</v>
      </c>
      <c r="AC61">
        <v>1.2</v>
      </c>
      <c r="AD61">
        <v>4</v>
      </c>
    </row>
    <row r="62" spans="1:30" x14ac:dyDescent="0.2">
      <c r="A62">
        <v>61</v>
      </c>
      <c r="B62" t="s">
        <v>175</v>
      </c>
      <c r="C62" t="s">
        <v>103</v>
      </c>
      <c r="D62">
        <v>31</v>
      </c>
      <c r="E62" t="s">
        <v>118</v>
      </c>
      <c r="F62">
        <v>38</v>
      </c>
      <c r="G62">
        <v>24</v>
      </c>
      <c r="H62">
        <v>28.6</v>
      </c>
      <c r="I62">
        <v>5.6</v>
      </c>
      <c r="J62">
        <v>12.7</v>
      </c>
      <c r="K62">
        <v>0.441</v>
      </c>
      <c r="L62">
        <v>2.2000000000000002</v>
      </c>
      <c r="M62">
        <v>5.2</v>
      </c>
      <c r="N62">
        <v>0.41599999999999998</v>
      </c>
      <c r="O62">
        <v>3.4</v>
      </c>
      <c r="P62">
        <v>7.5</v>
      </c>
      <c r="Q62">
        <v>0.45800000000000002</v>
      </c>
      <c r="R62">
        <v>0.52600000000000002</v>
      </c>
      <c r="S62">
        <v>2.5</v>
      </c>
      <c r="T62">
        <v>3</v>
      </c>
      <c r="U62">
        <v>0.83199999999999996</v>
      </c>
      <c r="V62">
        <v>0.7</v>
      </c>
      <c r="W62">
        <v>3</v>
      </c>
      <c r="X62">
        <v>3.7</v>
      </c>
      <c r="Y62">
        <v>5.5</v>
      </c>
      <c r="Z62">
        <v>0.7</v>
      </c>
      <c r="AA62">
        <v>0.2</v>
      </c>
      <c r="AB62">
        <v>1.6</v>
      </c>
      <c r="AC62">
        <v>1.5</v>
      </c>
      <c r="AD62">
        <v>15.8</v>
      </c>
    </row>
    <row r="63" spans="1:30" x14ac:dyDescent="0.2">
      <c r="A63">
        <v>62</v>
      </c>
      <c r="B63" t="s">
        <v>176</v>
      </c>
      <c r="C63" t="s">
        <v>103</v>
      </c>
      <c r="D63">
        <v>25</v>
      </c>
      <c r="E63" t="s">
        <v>172</v>
      </c>
      <c r="F63">
        <v>10</v>
      </c>
      <c r="G63">
        <v>0</v>
      </c>
      <c r="H63">
        <v>10.4</v>
      </c>
      <c r="I63">
        <v>1.5</v>
      </c>
      <c r="J63">
        <v>4.5999999999999996</v>
      </c>
      <c r="K63">
        <v>0.32600000000000001</v>
      </c>
      <c r="L63">
        <v>1.1000000000000001</v>
      </c>
      <c r="M63">
        <v>3.2</v>
      </c>
      <c r="N63">
        <v>0.34399999999999997</v>
      </c>
      <c r="O63">
        <v>0.4</v>
      </c>
      <c r="P63">
        <v>1.4</v>
      </c>
      <c r="Q63">
        <v>0.28599999999999998</v>
      </c>
      <c r="R63">
        <v>0.44600000000000001</v>
      </c>
      <c r="S63">
        <v>0.1</v>
      </c>
      <c r="T63">
        <v>0.2</v>
      </c>
      <c r="U63">
        <v>0.5</v>
      </c>
      <c r="V63">
        <v>0.7</v>
      </c>
      <c r="W63">
        <v>1.1000000000000001</v>
      </c>
      <c r="X63">
        <v>1.8</v>
      </c>
      <c r="Y63">
        <v>0.5</v>
      </c>
      <c r="Z63">
        <v>0.1</v>
      </c>
      <c r="AA63">
        <v>0.1</v>
      </c>
      <c r="AB63">
        <v>0.3</v>
      </c>
      <c r="AC63">
        <v>0.3</v>
      </c>
      <c r="AD63">
        <v>4.2</v>
      </c>
    </row>
    <row r="64" spans="1:30" x14ac:dyDescent="0.2">
      <c r="A64">
        <v>63</v>
      </c>
      <c r="B64" t="s">
        <v>177</v>
      </c>
      <c r="C64" t="s">
        <v>112</v>
      </c>
      <c r="D64">
        <v>28</v>
      </c>
      <c r="E64" t="s">
        <v>178</v>
      </c>
      <c r="F64">
        <v>38</v>
      </c>
      <c r="G64">
        <v>38</v>
      </c>
      <c r="H64">
        <v>31.4</v>
      </c>
      <c r="I64">
        <v>5.0999999999999996</v>
      </c>
      <c r="J64">
        <v>11</v>
      </c>
      <c r="K64">
        <v>0.46</v>
      </c>
      <c r="L64">
        <v>1.9</v>
      </c>
      <c r="M64">
        <v>4.9000000000000004</v>
      </c>
      <c r="N64">
        <v>0.38900000000000001</v>
      </c>
      <c r="O64">
        <v>3.2</v>
      </c>
      <c r="P64">
        <v>6.1</v>
      </c>
      <c r="Q64">
        <v>0.51700000000000002</v>
      </c>
      <c r="R64">
        <v>0.54700000000000004</v>
      </c>
      <c r="S64">
        <v>1.9</v>
      </c>
      <c r="T64">
        <v>2.2999999999999998</v>
      </c>
      <c r="U64">
        <v>0.83699999999999997</v>
      </c>
      <c r="V64">
        <v>0.7</v>
      </c>
      <c r="W64">
        <v>2.7</v>
      </c>
      <c r="X64">
        <v>3.4</v>
      </c>
      <c r="Y64">
        <v>1.6</v>
      </c>
      <c r="Z64">
        <v>0.9</v>
      </c>
      <c r="AA64">
        <v>0.1</v>
      </c>
      <c r="AB64">
        <v>1.5</v>
      </c>
      <c r="AC64">
        <v>3.7</v>
      </c>
      <c r="AD64">
        <v>13.9</v>
      </c>
    </row>
    <row r="65" spans="1:30" x14ac:dyDescent="0.2">
      <c r="A65">
        <v>64</v>
      </c>
      <c r="B65" t="s">
        <v>179</v>
      </c>
      <c r="C65" t="s">
        <v>180</v>
      </c>
      <c r="D65">
        <v>27</v>
      </c>
      <c r="E65" t="s">
        <v>645</v>
      </c>
      <c r="F65">
        <v>39</v>
      </c>
      <c r="G65">
        <v>36</v>
      </c>
      <c r="H65">
        <v>29.6</v>
      </c>
      <c r="I65">
        <v>4.5</v>
      </c>
      <c r="J65">
        <v>9.5</v>
      </c>
      <c r="K65">
        <v>0.47799999999999998</v>
      </c>
      <c r="L65">
        <v>1</v>
      </c>
      <c r="M65">
        <v>2.9</v>
      </c>
      <c r="N65">
        <v>0.33</v>
      </c>
      <c r="O65">
        <v>3.6</v>
      </c>
      <c r="P65">
        <v>6.5</v>
      </c>
      <c r="Q65">
        <v>0.54500000000000004</v>
      </c>
      <c r="R65">
        <v>0.53</v>
      </c>
      <c r="S65">
        <v>1.9</v>
      </c>
      <c r="T65">
        <v>2.2999999999999998</v>
      </c>
      <c r="U65">
        <v>0.83299999999999996</v>
      </c>
      <c r="V65">
        <v>0.9</v>
      </c>
      <c r="W65">
        <v>4</v>
      </c>
      <c r="X65">
        <v>4.9000000000000004</v>
      </c>
      <c r="Y65">
        <v>2.8</v>
      </c>
      <c r="Z65">
        <v>1.1000000000000001</v>
      </c>
      <c r="AA65">
        <v>0.3</v>
      </c>
      <c r="AB65">
        <v>1.3</v>
      </c>
      <c r="AC65">
        <v>2.6</v>
      </c>
      <c r="AD65">
        <v>12</v>
      </c>
    </row>
    <row r="66" spans="1:30" x14ac:dyDescent="0.2">
      <c r="A66">
        <v>65</v>
      </c>
      <c r="B66" t="s">
        <v>181</v>
      </c>
      <c r="C66" t="s">
        <v>92</v>
      </c>
      <c r="D66">
        <v>26</v>
      </c>
      <c r="E66" t="s">
        <v>114</v>
      </c>
      <c r="F66">
        <v>4</v>
      </c>
      <c r="G66">
        <v>0</v>
      </c>
      <c r="H66">
        <v>1.5</v>
      </c>
      <c r="I66">
        <v>0.3</v>
      </c>
      <c r="J66">
        <v>1</v>
      </c>
      <c r="K66">
        <v>0.25</v>
      </c>
      <c r="L66">
        <v>0.3</v>
      </c>
      <c r="M66">
        <v>0.8</v>
      </c>
      <c r="N66">
        <v>0.33300000000000002</v>
      </c>
      <c r="O66">
        <v>0</v>
      </c>
      <c r="P66">
        <v>0.3</v>
      </c>
      <c r="Q66">
        <v>0</v>
      </c>
      <c r="R66">
        <v>0.375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0.3</v>
      </c>
      <c r="AB66">
        <v>0.5</v>
      </c>
      <c r="AC66">
        <v>0.3</v>
      </c>
      <c r="AD66">
        <v>0.8</v>
      </c>
    </row>
    <row r="67" spans="1:30" x14ac:dyDescent="0.2">
      <c r="A67">
        <v>66</v>
      </c>
      <c r="B67" t="s">
        <v>182</v>
      </c>
      <c r="C67" t="s">
        <v>84</v>
      </c>
      <c r="D67">
        <v>22</v>
      </c>
      <c r="E67" t="s">
        <v>183</v>
      </c>
      <c r="F67">
        <v>6</v>
      </c>
      <c r="G67">
        <v>0</v>
      </c>
      <c r="H67">
        <v>6.7</v>
      </c>
      <c r="I67">
        <v>0.8</v>
      </c>
      <c r="J67">
        <v>1.8</v>
      </c>
      <c r="K67">
        <v>0.45500000000000002</v>
      </c>
      <c r="L67">
        <v>0.2</v>
      </c>
      <c r="M67">
        <v>0.5</v>
      </c>
      <c r="N67">
        <v>0.33300000000000002</v>
      </c>
      <c r="O67">
        <v>0.7</v>
      </c>
      <c r="P67">
        <v>1.3</v>
      </c>
      <c r="Q67">
        <v>0.5</v>
      </c>
      <c r="R67">
        <v>0.5</v>
      </c>
      <c r="S67">
        <v>0.7</v>
      </c>
      <c r="T67">
        <v>1.5</v>
      </c>
      <c r="U67">
        <v>0.44400000000000001</v>
      </c>
      <c r="V67">
        <v>0.5</v>
      </c>
      <c r="W67">
        <v>1</v>
      </c>
      <c r="X67">
        <v>1.5</v>
      </c>
      <c r="Y67">
        <v>0.7</v>
      </c>
      <c r="Z67">
        <v>0</v>
      </c>
      <c r="AA67">
        <v>0.7</v>
      </c>
      <c r="AB67">
        <v>0.7</v>
      </c>
      <c r="AC67">
        <v>0.8</v>
      </c>
      <c r="AD67">
        <v>2.5</v>
      </c>
    </row>
    <row r="68" spans="1:30" x14ac:dyDescent="0.2">
      <c r="A68">
        <v>67</v>
      </c>
      <c r="B68" t="s">
        <v>184</v>
      </c>
      <c r="C68" t="s">
        <v>112</v>
      </c>
      <c r="D68">
        <v>27</v>
      </c>
      <c r="E68" t="s">
        <v>131</v>
      </c>
      <c r="F68">
        <v>45</v>
      </c>
      <c r="G68">
        <v>45</v>
      </c>
      <c r="H68">
        <v>33.299999999999997</v>
      </c>
      <c r="I68">
        <v>8.6999999999999993</v>
      </c>
      <c r="J68">
        <v>17.600000000000001</v>
      </c>
      <c r="K68">
        <v>0.49399999999999999</v>
      </c>
      <c r="L68">
        <v>2.1</v>
      </c>
      <c r="M68">
        <v>5.9</v>
      </c>
      <c r="N68">
        <v>0.35199999999999998</v>
      </c>
      <c r="O68">
        <v>6.6</v>
      </c>
      <c r="P68">
        <v>11.7</v>
      </c>
      <c r="Q68">
        <v>0.56399999999999995</v>
      </c>
      <c r="R68">
        <v>0.55200000000000005</v>
      </c>
      <c r="S68">
        <v>3.2</v>
      </c>
      <c r="T68">
        <v>4.4000000000000004</v>
      </c>
      <c r="U68">
        <v>0.72699999999999998</v>
      </c>
      <c r="V68">
        <v>1</v>
      </c>
      <c r="W68">
        <v>4.3</v>
      </c>
      <c r="X68">
        <v>5.4</v>
      </c>
      <c r="Y68">
        <v>3.7</v>
      </c>
      <c r="Z68">
        <v>1.1000000000000001</v>
      </c>
      <c r="AA68">
        <v>0.6</v>
      </c>
      <c r="AB68">
        <v>2.4</v>
      </c>
      <c r="AC68">
        <v>2.6</v>
      </c>
      <c r="AD68">
        <v>22.6</v>
      </c>
    </row>
    <row r="69" spans="1:30" x14ac:dyDescent="0.2">
      <c r="A69">
        <v>68</v>
      </c>
      <c r="B69" t="s">
        <v>185</v>
      </c>
      <c r="C69" t="s">
        <v>92</v>
      </c>
      <c r="D69">
        <v>20</v>
      </c>
      <c r="E69" t="s">
        <v>186</v>
      </c>
      <c r="F69">
        <v>4</v>
      </c>
      <c r="G69">
        <v>0</v>
      </c>
      <c r="H69">
        <v>4.5</v>
      </c>
      <c r="I69">
        <v>0.5</v>
      </c>
      <c r="J69">
        <v>1.3</v>
      </c>
      <c r="K69">
        <v>0.4</v>
      </c>
      <c r="L69">
        <v>0</v>
      </c>
      <c r="M69">
        <v>0.3</v>
      </c>
      <c r="N69">
        <v>0</v>
      </c>
      <c r="O69">
        <v>0.5</v>
      </c>
      <c r="P69">
        <v>1</v>
      </c>
      <c r="Q69">
        <v>0.5</v>
      </c>
      <c r="R69">
        <v>0.4</v>
      </c>
      <c r="S69">
        <v>1</v>
      </c>
      <c r="T69">
        <v>1.5</v>
      </c>
      <c r="U69">
        <v>0.66700000000000004</v>
      </c>
      <c r="V69">
        <v>0.5</v>
      </c>
      <c r="W69">
        <v>0</v>
      </c>
      <c r="X69">
        <v>0.5</v>
      </c>
      <c r="Y69">
        <v>0.3</v>
      </c>
      <c r="Z69">
        <v>0</v>
      </c>
      <c r="AA69">
        <v>0</v>
      </c>
      <c r="AB69">
        <v>0</v>
      </c>
      <c r="AC69">
        <v>1</v>
      </c>
      <c r="AD69">
        <v>2</v>
      </c>
    </row>
    <row r="70" spans="1:30" x14ac:dyDescent="0.2">
      <c r="A70">
        <v>69</v>
      </c>
      <c r="B70" t="s">
        <v>187</v>
      </c>
      <c r="C70" t="s">
        <v>84</v>
      </c>
      <c r="D70">
        <v>24</v>
      </c>
      <c r="E70" t="s">
        <v>164</v>
      </c>
      <c r="F70">
        <v>29</v>
      </c>
      <c r="G70">
        <v>0</v>
      </c>
      <c r="H70">
        <v>9.1999999999999993</v>
      </c>
      <c r="I70">
        <v>0.8</v>
      </c>
      <c r="J70">
        <v>2</v>
      </c>
      <c r="K70">
        <v>0.373</v>
      </c>
      <c r="L70">
        <v>0.4</v>
      </c>
      <c r="M70">
        <v>1.3</v>
      </c>
      <c r="N70">
        <v>0.28899999999999998</v>
      </c>
      <c r="O70">
        <v>0.4</v>
      </c>
      <c r="P70">
        <v>0.7</v>
      </c>
      <c r="Q70">
        <v>0.52400000000000002</v>
      </c>
      <c r="R70">
        <v>0.46600000000000003</v>
      </c>
      <c r="S70">
        <v>0</v>
      </c>
      <c r="T70">
        <v>0.1</v>
      </c>
      <c r="U70">
        <v>0.5</v>
      </c>
      <c r="V70">
        <v>0.3</v>
      </c>
      <c r="W70">
        <v>1.1000000000000001</v>
      </c>
      <c r="X70">
        <v>1.4</v>
      </c>
      <c r="Y70">
        <v>0.6</v>
      </c>
      <c r="Z70">
        <v>0.2</v>
      </c>
      <c r="AA70">
        <v>0.1</v>
      </c>
      <c r="AB70">
        <v>0.2</v>
      </c>
      <c r="AC70">
        <v>1.4</v>
      </c>
      <c r="AD70">
        <v>1.9</v>
      </c>
    </row>
    <row r="71" spans="1:30" x14ac:dyDescent="0.2">
      <c r="A71">
        <v>70</v>
      </c>
      <c r="B71" t="s">
        <v>188</v>
      </c>
      <c r="C71" t="s">
        <v>29</v>
      </c>
      <c r="D71">
        <v>24</v>
      </c>
      <c r="E71" t="s">
        <v>118</v>
      </c>
      <c r="F71">
        <v>9</v>
      </c>
      <c r="G71">
        <v>4</v>
      </c>
      <c r="H71">
        <v>9.1</v>
      </c>
      <c r="I71">
        <v>1</v>
      </c>
      <c r="J71">
        <v>2.2999999999999998</v>
      </c>
      <c r="K71">
        <v>0.42899999999999999</v>
      </c>
      <c r="L71">
        <v>0</v>
      </c>
      <c r="M71">
        <v>0</v>
      </c>
      <c r="O71">
        <v>1</v>
      </c>
      <c r="P71">
        <v>2.2999999999999998</v>
      </c>
      <c r="Q71">
        <v>0.42899999999999999</v>
      </c>
      <c r="R71">
        <v>0.42899999999999999</v>
      </c>
      <c r="S71">
        <v>0</v>
      </c>
      <c r="T71">
        <v>0.4</v>
      </c>
      <c r="U71">
        <v>0</v>
      </c>
      <c r="V71">
        <v>2</v>
      </c>
      <c r="W71">
        <v>3.1</v>
      </c>
      <c r="X71">
        <v>5.0999999999999996</v>
      </c>
      <c r="Y71">
        <v>0.2</v>
      </c>
      <c r="Z71">
        <v>0.2</v>
      </c>
      <c r="AA71">
        <v>0.3</v>
      </c>
      <c r="AB71">
        <v>0.4</v>
      </c>
      <c r="AC71">
        <v>1.2</v>
      </c>
      <c r="AD71">
        <v>2</v>
      </c>
    </row>
    <row r="72" spans="1:30" x14ac:dyDescent="0.2">
      <c r="A72">
        <v>71</v>
      </c>
      <c r="B72" t="s">
        <v>189</v>
      </c>
      <c r="C72" t="s">
        <v>112</v>
      </c>
      <c r="D72">
        <v>24</v>
      </c>
      <c r="E72" t="s">
        <v>97</v>
      </c>
      <c r="F72">
        <v>36</v>
      </c>
      <c r="G72">
        <v>3</v>
      </c>
      <c r="H72">
        <v>11.3</v>
      </c>
      <c r="I72">
        <v>1.4</v>
      </c>
      <c r="J72">
        <v>3.3</v>
      </c>
      <c r="K72">
        <v>0.441</v>
      </c>
      <c r="L72">
        <v>0.9</v>
      </c>
      <c r="M72">
        <v>2.2999999999999998</v>
      </c>
      <c r="N72">
        <v>0.36899999999999999</v>
      </c>
      <c r="O72">
        <v>0.6</v>
      </c>
      <c r="P72">
        <v>0.9</v>
      </c>
      <c r="Q72">
        <v>0.61799999999999999</v>
      </c>
      <c r="R72">
        <v>0.57199999999999995</v>
      </c>
      <c r="S72">
        <v>0.5</v>
      </c>
      <c r="T72">
        <v>0.6</v>
      </c>
      <c r="U72">
        <v>0.86399999999999999</v>
      </c>
      <c r="V72">
        <v>0.4</v>
      </c>
      <c r="W72">
        <v>1.6</v>
      </c>
      <c r="X72">
        <v>2</v>
      </c>
      <c r="Y72">
        <v>1</v>
      </c>
      <c r="Z72">
        <v>0.2</v>
      </c>
      <c r="AA72">
        <v>0.1</v>
      </c>
      <c r="AB72">
        <v>0.5</v>
      </c>
      <c r="AC72">
        <v>0.7</v>
      </c>
      <c r="AD72">
        <v>4.3</v>
      </c>
    </row>
    <row r="73" spans="1:30" x14ac:dyDescent="0.2">
      <c r="A73">
        <v>72</v>
      </c>
      <c r="B73" t="s">
        <v>190</v>
      </c>
      <c r="C73" t="s">
        <v>103</v>
      </c>
      <c r="D73">
        <v>27</v>
      </c>
      <c r="E73" t="s">
        <v>114</v>
      </c>
      <c r="F73">
        <v>46</v>
      </c>
      <c r="G73">
        <v>46</v>
      </c>
      <c r="H73">
        <v>35.700000000000003</v>
      </c>
      <c r="I73">
        <v>9.5</v>
      </c>
      <c r="J73">
        <v>19.7</v>
      </c>
      <c r="K73">
        <v>0.48</v>
      </c>
      <c r="L73">
        <v>2.8</v>
      </c>
      <c r="M73">
        <v>6.6</v>
      </c>
      <c r="N73">
        <v>0.42199999999999999</v>
      </c>
      <c r="O73">
        <v>6.7</v>
      </c>
      <c r="P73">
        <v>13.1</v>
      </c>
      <c r="Q73">
        <v>0.50900000000000001</v>
      </c>
      <c r="R73">
        <v>0.55100000000000005</v>
      </c>
      <c r="S73">
        <v>5.0999999999999996</v>
      </c>
      <c r="T73">
        <v>6.1</v>
      </c>
      <c r="U73">
        <v>0.83599999999999997</v>
      </c>
      <c r="V73">
        <v>0.6</v>
      </c>
      <c r="W73">
        <v>3.3</v>
      </c>
      <c r="X73">
        <v>3.8</v>
      </c>
      <c r="Y73">
        <v>6.5</v>
      </c>
      <c r="Z73">
        <v>0.9</v>
      </c>
      <c r="AA73">
        <v>0.2</v>
      </c>
      <c r="AB73">
        <v>2.2999999999999998</v>
      </c>
      <c r="AC73">
        <v>2</v>
      </c>
      <c r="AD73">
        <v>26.8</v>
      </c>
    </row>
    <row r="74" spans="1:30" x14ac:dyDescent="0.2">
      <c r="A74">
        <v>73</v>
      </c>
      <c r="B74" t="s">
        <v>191</v>
      </c>
      <c r="C74" t="s">
        <v>29</v>
      </c>
      <c r="D74">
        <v>26</v>
      </c>
      <c r="E74" t="s">
        <v>90</v>
      </c>
      <c r="F74">
        <v>25</v>
      </c>
      <c r="G74">
        <v>3</v>
      </c>
      <c r="H74">
        <v>10.4</v>
      </c>
      <c r="I74">
        <v>1.8</v>
      </c>
      <c r="J74">
        <v>3.1</v>
      </c>
      <c r="K74">
        <v>0.57099999999999995</v>
      </c>
      <c r="L74">
        <v>0</v>
      </c>
      <c r="M74">
        <v>0.2</v>
      </c>
      <c r="N74">
        <v>0</v>
      </c>
      <c r="O74">
        <v>1.8</v>
      </c>
      <c r="P74">
        <v>2.9</v>
      </c>
      <c r="Q74">
        <v>0.60299999999999998</v>
      </c>
      <c r="R74">
        <v>0.57099999999999995</v>
      </c>
      <c r="S74">
        <v>0.7</v>
      </c>
      <c r="T74">
        <v>0.9</v>
      </c>
      <c r="U74">
        <v>0.81799999999999995</v>
      </c>
      <c r="V74">
        <v>1</v>
      </c>
      <c r="W74">
        <v>2.1</v>
      </c>
      <c r="X74">
        <v>3.1</v>
      </c>
      <c r="Y74">
        <v>0.6</v>
      </c>
      <c r="Z74">
        <v>0.2</v>
      </c>
      <c r="AA74">
        <v>0.2</v>
      </c>
      <c r="AB74">
        <v>0.6</v>
      </c>
      <c r="AC74">
        <v>1</v>
      </c>
      <c r="AD74">
        <v>4.2</v>
      </c>
    </row>
    <row r="75" spans="1:30" x14ac:dyDescent="0.2">
      <c r="A75">
        <v>74</v>
      </c>
      <c r="B75" t="s">
        <v>192</v>
      </c>
      <c r="C75" t="s">
        <v>92</v>
      </c>
      <c r="D75">
        <v>20</v>
      </c>
      <c r="E75" t="s">
        <v>150</v>
      </c>
      <c r="F75">
        <v>3</v>
      </c>
      <c r="G75">
        <v>0</v>
      </c>
      <c r="H75">
        <v>2</v>
      </c>
      <c r="I75">
        <v>0.3</v>
      </c>
      <c r="J75">
        <v>1.3</v>
      </c>
      <c r="K75">
        <v>0.25</v>
      </c>
      <c r="L75">
        <v>0.3</v>
      </c>
      <c r="M75">
        <v>0.7</v>
      </c>
      <c r="N75">
        <v>0.5</v>
      </c>
      <c r="O75">
        <v>0</v>
      </c>
      <c r="P75">
        <v>0.7</v>
      </c>
      <c r="Q75">
        <v>0</v>
      </c>
      <c r="R75">
        <v>0.375</v>
      </c>
      <c r="S75">
        <v>0.3</v>
      </c>
      <c r="T75">
        <v>0.7</v>
      </c>
      <c r="U75">
        <v>0.5</v>
      </c>
      <c r="V75">
        <v>0.3</v>
      </c>
      <c r="W75">
        <v>0.7</v>
      </c>
      <c r="X75">
        <v>1</v>
      </c>
      <c r="Y75">
        <v>0.3</v>
      </c>
      <c r="Z75">
        <v>0</v>
      </c>
      <c r="AA75">
        <v>0</v>
      </c>
      <c r="AB75">
        <v>0</v>
      </c>
      <c r="AC75">
        <v>0</v>
      </c>
      <c r="AD75">
        <v>1.3</v>
      </c>
    </row>
    <row r="76" spans="1:30" x14ac:dyDescent="0.2">
      <c r="A76">
        <v>75</v>
      </c>
      <c r="B76" t="s">
        <v>193</v>
      </c>
      <c r="C76" t="s">
        <v>112</v>
      </c>
      <c r="D76">
        <v>32</v>
      </c>
      <c r="E76" t="s">
        <v>178</v>
      </c>
      <c r="F76">
        <v>18</v>
      </c>
      <c r="G76">
        <v>0</v>
      </c>
      <c r="H76">
        <v>9.1999999999999993</v>
      </c>
      <c r="I76">
        <v>0.9</v>
      </c>
      <c r="J76">
        <v>2.1</v>
      </c>
      <c r="K76">
        <v>0.42099999999999999</v>
      </c>
      <c r="L76">
        <v>0.6</v>
      </c>
      <c r="M76">
        <v>1.6</v>
      </c>
      <c r="N76">
        <v>0.39300000000000002</v>
      </c>
      <c r="O76">
        <v>0.3</v>
      </c>
      <c r="P76">
        <v>0.6</v>
      </c>
      <c r="Q76">
        <v>0.5</v>
      </c>
      <c r="R76">
        <v>0.56599999999999995</v>
      </c>
      <c r="S76">
        <v>0.1</v>
      </c>
      <c r="T76">
        <v>0.1</v>
      </c>
      <c r="U76">
        <v>1</v>
      </c>
      <c r="V76">
        <v>0.1</v>
      </c>
      <c r="W76">
        <v>1.2</v>
      </c>
      <c r="X76">
        <v>1.3</v>
      </c>
      <c r="Y76">
        <v>0.5</v>
      </c>
      <c r="Z76">
        <v>0.2</v>
      </c>
      <c r="AA76">
        <v>0.1</v>
      </c>
      <c r="AB76">
        <v>0.3</v>
      </c>
      <c r="AC76">
        <v>0.5</v>
      </c>
      <c r="AD76">
        <v>2.4</v>
      </c>
    </row>
    <row r="77" spans="1:30" x14ac:dyDescent="0.2">
      <c r="A77">
        <v>76</v>
      </c>
      <c r="B77" t="s">
        <v>194</v>
      </c>
      <c r="C77" t="s">
        <v>92</v>
      </c>
      <c r="D77">
        <v>32</v>
      </c>
      <c r="E77" t="s">
        <v>159</v>
      </c>
      <c r="F77">
        <v>40</v>
      </c>
      <c r="G77">
        <v>0</v>
      </c>
      <c r="H77">
        <v>20.8</v>
      </c>
      <c r="I77">
        <v>3.7</v>
      </c>
      <c r="J77">
        <v>9.4</v>
      </c>
      <c r="K77">
        <v>0.39300000000000002</v>
      </c>
      <c r="L77">
        <v>2.2999999999999998</v>
      </c>
      <c r="M77">
        <v>5.8</v>
      </c>
      <c r="N77">
        <v>0.4</v>
      </c>
      <c r="O77">
        <v>1.4</v>
      </c>
      <c r="P77">
        <v>3.7</v>
      </c>
      <c r="Q77">
        <v>0.38100000000000001</v>
      </c>
      <c r="R77">
        <v>0.51500000000000001</v>
      </c>
      <c r="S77">
        <v>2.8</v>
      </c>
      <c r="T77">
        <v>3.1</v>
      </c>
      <c r="U77">
        <v>0.89500000000000002</v>
      </c>
      <c r="V77">
        <v>0.4</v>
      </c>
      <c r="W77">
        <v>2.1</v>
      </c>
      <c r="X77">
        <v>2.5</v>
      </c>
      <c r="Y77">
        <v>1.6</v>
      </c>
      <c r="Z77">
        <v>0.5</v>
      </c>
      <c r="AA77">
        <v>0.3</v>
      </c>
      <c r="AB77">
        <v>0.8</v>
      </c>
      <c r="AC77">
        <v>1.5</v>
      </c>
      <c r="AD77">
        <v>12.5</v>
      </c>
    </row>
    <row r="78" spans="1:30" x14ac:dyDescent="0.2">
      <c r="A78">
        <v>77</v>
      </c>
      <c r="B78" t="s">
        <v>195</v>
      </c>
      <c r="C78" t="s">
        <v>92</v>
      </c>
      <c r="D78">
        <v>23</v>
      </c>
      <c r="E78" t="s">
        <v>116</v>
      </c>
      <c r="F78">
        <v>17</v>
      </c>
      <c r="G78">
        <v>0</v>
      </c>
      <c r="H78">
        <v>7.5</v>
      </c>
      <c r="I78">
        <v>1.6</v>
      </c>
      <c r="J78">
        <v>2.9</v>
      </c>
      <c r="K78">
        <v>0.56000000000000005</v>
      </c>
      <c r="L78">
        <v>0.6</v>
      </c>
      <c r="M78">
        <v>1.4</v>
      </c>
      <c r="N78">
        <v>0.41699999999999998</v>
      </c>
      <c r="O78">
        <v>1.1000000000000001</v>
      </c>
      <c r="P78">
        <v>1.5</v>
      </c>
      <c r="Q78">
        <v>0.69199999999999995</v>
      </c>
      <c r="R78">
        <v>0.66</v>
      </c>
      <c r="S78">
        <v>0.7</v>
      </c>
      <c r="T78">
        <v>0.9</v>
      </c>
      <c r="U78">
        <v>0.8</v>
      </c>
      <c r="V78">
        <v>0</v>
      </c>
      <c r="W78">
        <v>0.6</v>
      </c>
      <c r="X78">
        <v>0.6</v>
      </c>
      <c r="Y78">
        <v>1.8</v>
      </c>
      <c r="Z78">
        <v>0.5</v>
      </c>
      <c r="AA78">
        <v>0.1</v>
      </c>
      <c r="AB78">
        <v>0.6</v>
      </c>
      <c r="AC78">
        <v>0.8</v>
      </c>
      <c r="AD78">
        <v>4.5999999999999996</v>
      </c>
    </row>
    <row r="79" spans="1:30" x14ac:dyDescent="0.2">
      <c r="A79">
        <v>78</v>
      </c>
      <c r="B79" t="s">
        <v>196</v>
      </c>
      <c r="C79" t="s">
        <v>84</v>
      </c>
      <c r="D79">
        <v>34</v>
      </c>
      <c r="E79" t="s">
        <v>90</v>
      </c>
      <c r="F79">
        <v>33</v>
      </c>
      <c r="G79">
        <v>33</v>
      </c>
      <c r="H79">
        <v>33.799999999999997</v>
      </c>
      <c r="I79">
        <v>6.7</v>
      </c>
      <c r="J79">
        <v>13.5</v>
      </c>
      <c r="K79">
        <v>0.498</v>
      </c>
      <c r="L79">
        <v>0.9</v>
      </c>
      <c r="M79">
        <v>2.2000000000000002</v>
      </c>
      <c r="N79">
        <v>0.437</v>
      </c>
      <c r="O79">
        <v>5.8</v>
      </c>
      <c r="P79">
        <v>11.4</v>
      </c>
      <c r="Q79">
        <v>0.50900000000000001</v>
      </c>
      <c r="R79">
        <v>0.53300000000000003</v>
      </c>
      <c r="S79">
        <v>7</v>
      </c>
      <c r="T79">
        <v>8</v>
      </c>
      <c r="U79">
        <v>0.879</v>
      </c>
      <c r="V79">
        <v>2</v>
      </c>
      <c r="W79">
        <v>3.1</v>
      </c>
      <c r="X79">
        <v>5.2</v>
      </c>
      <c r="Y79">
        <v>4.4000000000000004</v>
      </c>
      <c r="Z79">
        <v>1.2</v>
      </c>
      <c r="AA79">
        <v>0.3</v>
      </c>
      <c r="AB79">
        <v>1.7</v>
      </c>
      <c r="AC79">
        <v>1.2</v>
      </c>
      <c r="AD79">
        <v>21.4</v>
      </c>
    </row>
    <row r="80" spans="1:30" x14ac:dyDescent="0.2">
      <c r="A80">
        <v>79</v>
      </c>
      <c r="B80" t="s">
        <v>197</v>
      </c>
      <c r="C80" t="s">
        <v>84</v>
      </c>
      <c r="D80">
        <v>24</v>
      </c>
      <c r="E80" t="s">
        <v>90</v>
      </c>
      <c r="F80">
        <v>14</v>
      </c>
      <c r="G80">
        <v>1</v>
      </c>
      <c r="H80">
        <v>14.9</v>
      </c>
      <c r="I80">
        <v>2.1</v>
      </c>
      <c r="J80">
        <v>4.7</v>
      </c>
      <c r="K80">
        <v>0.439</v>
      </c>
      <c r="L80">
        <v>0.6</v>
      </c>
      <c r="M80">
        <v>1.8</v>
      </c>
      <c r="N80">
        <v>0.32</v>
      </c>
      <c r="O80">
        <v>1.5</v>
      </c>
      <c r="P80">
        <v>2.9</v>
      </c>
      <c r="Q80">
        <v>0.51200000000000001</v>
      </c>
      <c r="R80">
        <v>0.5</v>
      </c>
      <c r="S80">
        <v>1</v>
      </c>
      <c r="T80">
        <v>1.4</v>
      </c>
      <c r="U80">
        <v>0.73699999999999999</v>
      </c>
      <c r="V80">
        <v>0.9</v>
      </c>
      <c r="W80">
        <v>1.2</v>
      </c>
      <c r="X80">
        <v>2.1</v>
      </c>
      <c r="Y80">
        <v>0.2</v>
      </c>
      <c r="Z80">
        <v>0.6</v>
      </c>
      <c r="AA80">
        <v>0.3</v>
      </c>
      <c r="AB80">
        <v>0.3</v>
      </c>
      <c r="AC80">
        <v>1.1000000000000001</v>
      </c>
      <c r="AD80">
        <v>5.7</v>
      </c>
    </row>
    <row r="81" spans="1:30" x14ac:dyDescent="0.2">
      <c r="A81">
        <v>80</v>
      </c>
      <c r="B81" t="s">
        <v>198</v>
      </c>
      <c r="C81" t="s">
        <v>92</v>
      </c>
      <c r="D81">
        <v>30</v>
      </c>
      <c r="E81" t="s">
        <v>170</v>
      </c>
      <c r="F81">
        <v>47</v>
      </c>
      <c r="G81">
        <v>47</v>
      </c>
      <c r="H81">
        <v>32.4</v>
      </c>
      <c r="I81">
        <v>3.6</v>
      </c>
      <c r="J81">
        <v>7.9</v>
      </c>
      <c r="K81">
        <v>0.44800000000000001</v>
      </c>
      <c r="L81">
        <v>1.5</v>
      </c>
      <c r="M81">
        <v>3.9</v>
      </c>
      <c r="N81">
        <v>0.379</v>
      </c>
      <c r="O81">
        <v>2.1</v>
      </c>
      <c r="P81">
        <v>4.0999999999999996</v>
      </c>
      <c r="Q81">
        <v>0.51300000000000001</v>
      </c>
      <c r="R81">
        <v>0.54</v>
      </c>
      <c r="S81">
        <v>1.5</v>
      </c>
      <c r="T81">
        <v>1.7</v>
      </c>
      <c r="U81">
        <v>0.91</v>
      </c>
      <c r="V81">
        <v>0.4</v>
      </c>
      <c r="W81">
        <v>1.9</v>
      </c>
      <c r="X81">
        <v>2.4</v>
      </c>
      <c r="Y81">
        <v>2.4</v>
      </c>
      <c r="Z81">
        <v>1.4</v>
      </c>
      <c r="AA81">
        <v>0.5</v>
      </c>
      <c r="AB81">
        <v>1</v>
      </c>
      <c r="AC81">
        <v>2</v>
      </c>
      <c r="AD81">
        <v>10.1</v>
      </c>
    </row>
    <row r="82" spans="1:30" x14ac:dyDescent="0.2">
      <c r="A82">
        <v>81</v>
      </c>
      <c r="B82" t="s">
        <v>199</v>
      </c>
      <c r="C82" t="s">
        <v>84</v>
      </c>
      <c r="D82">
        <v>23</v>
      </c>
      <c r="E82" t="s">
        <v>118</v>
      </c>
      <c r="F82">
        <v>47</v>
      </c>
      <c r="G82">
        <v>29</v>
      </c>
      <c r="H82">
        <v>23.6</v>
      </c>
      <c r="I82">
        <v>2.5</v>
      </c>
      <c r="J82">
        <v>6</v>
      </c>
      <c r="K82">
        <v>0.41399999999999998</v>
      </c>
      <c r="L82">
        <v>0.7</v>
      </c>
      <c r="M82">
        <v>2.5</v>
      </c>
      <c r="N82">
        <v>0.28000000000000003</v>
      </c>
      <c r="O82">
        <v>1.8</v>
      </c>
      <c r="P82">
        <v>3.4</v>
      </c>
      <c r="Q82">
        <v>0.51200000000000001</v>
      </c>
      <c r="R82">
        <v>0.47299999999999998</v>
      </c>
      <c r="S82">
        <v>1</v>
      </c>
      <c r="T82">
        <v>1.4</v>
      </c>
      <c r="U82">
        <v>0.70099999999999996</v>
      </c>
      <c r="V82">
        <v>1.9</v>
      </c>
      <c r="W82">
        <v>2.9</v>
      </c>
      <c r="X82">
        <v>4.7</v>
      </c>
      <c r="Y82">
        <v>1</v>
      </c>
      <c r="Z82">
        <v>1</v>
      </c>
      <c r="AA82">
        <v>0.5</v>
      </c>
      <c r="AB82">
        <v>1.1000000000000001</v>
      </c>
      <c r="AC82">
        <v>2.5</v>
      </c>
      <c r="AD82">
        <v>6.6</v>
      </c>
    </row>
    <row r="83" spans="1:30" x14ac:dyDescent="0.2">
      <c r="A83">
        <v>82</v>
      </c>
      <c r="B83" t="s">
        <v>200</v>
      </c>
      <c r="C83" t="s">
        <v>29</v>
      </c>
      <c r="D83">
        <v>29</v>
      </c>
      <c r="E83" t="s">
        <v>150</v>
      </c>
      <c r="F83">
        <v>45</v>
      </c>
      <c r="G83">
        <v>45</v>
      </c>
      <c r="H83">
        <v>25.8</v>
      </c>
      <c r="I83">
        <v>4.8</v>
      </c>
      <c r="J83">
        <v>8.3000000000000007</v>
      </c>
      <c r="K83">
        <v>0.57199999999999995</v>
      </c>
      <c r="L83">
        <v>0</v>
      </c>
      <c r="M83">
        <v>0</v>
      </c>
      <c r="O83">
        <v>4.8</v>
      </c>
      <c r="P83">
        <v>8.3000000000000007</v>
      </c>
      <c r="Q83">
        <v>0.57199999999999995</v>
      </c>
      <c r="R83">
        <v>0.57199999999999995</v>
      </c>
      <c r="S83">
        <v>1.8</v>
      </c>
      <c r="T83">
        <v>2.8</v>
      </c>
      <c r="U83">
        <v>0.65400000000000003</v>
      </c>
      <c r="V83">
        <v>4.7</v>
      </c>
      <c r="W83">
        <v>5.7</v>
      </c>
      <c r="X83">
        <v>10.5</v>
      </c>
      <c r="Y83">
        <v>1</v>
      </c>
      <c r="Z83">
        <v>0.6</v>
      </c>
      <c r="AA83">
        <v>1.6</v>
      </c>
      <c r="AB83">
        <v>0.9</v>
      </c>
      <c r="AC83">
        <v>2.5</v>
      </c>
      <c r="AD83">
        <v>11.4</v>
      </c>
    </row>
    <row r="84" spans="1:30" x14ac:dyDescent="0.2">
      <c r="A84">
        <v>83</v>
      </c>
      <c r="B84" t="s">
        <v>201</v>
      </c>
      <c r="C84" t="s">
        <v>103</v>
      </c>
      <c r="D84">
        <v>28</v>
      </c>
      <c r="E84" t="s">
        <v>153</v>
      </c>
      <c r="F84">
        <v>47</v>
      </c>
      <c r="G84">
        <v>0</v>
      </c>
      <c r="H84">
        <v>13.8</v>
      </c>
      <c r="I84">
        <v>1.9</v>
      </c>
      <c r="J84">
        <v>5.3</v>
      </c>
      <c r="K84">
        <v>0.36399999999999999</v>
      </c>
      <c r="L84">
        <v>1.2</v>
      </c>
      <c r="M84">
        <v>3.4</v>
      </c>
      <c r="N84">
        <v>0.34</v>
      </c>
      <c r="O84">
        <v>0.8</v>
      </c>
      <c r="P84">
        <v>1.9</v>
      </c>
      <c r="Q84">
        <v>0.40899999999999997</v>
      </c>
      <c r="R84">
        <v>0.47399999999999998</v>
      </c>
      <c r="S84">
        <v>0.1</v>
      </c>
      <c r="T84">
        <v>0.1</v>
      </c>
      <c r="U84">
        <v>0.6</v>
      </c>
      <c r="V84">
        <v>0.1</v>
      </c>
      <c r="W84">
        <v>0.7</v>
      </c>
      <c r="X84">
        <v>0.8</v>
      </c>
      <c r="Y84">
        <v>1.2</v>
      </c>
      <c r="Z84">
        <v>0.5</v>
      </c>
      <c r="AA84">
        <v>0.3</v>
      </c>
      <c r="AB84">
        <v>0.5</v>
      </c>
      <c r="AC84">
        <v>1</v>
      </c>
      <c r="AD84">
        <v>5.0999999999999996</v>
      </c>
    </row>
    <row r="85" spans="1:30" x14ac:dyDescent="0.2">
      <c r="A85">
        <v>84</v>
      </c>
      <c r="B85" t="s">
        <v>202</v>
      </c>
      <c r="C85" t="s">
        <v>29</v>
      </c>
      <c r="D85">
        <v>24</v>
      </c>
      <c r="E85" t="s">
        <v>110</v>
      </c>
      <c r="F85">
        <v>22</v>
      </c>
      <c r="G85">
        <v>16</v>
      </c>
      <c r="H85">
        <v>25.5</v>
      </c>
      <c r="I85">
        <v>4</v>
      </c>
      <c r="J85">
        <v>7.7</v>
      </c>
      <c r="K85">
        <v>0.51500000000000001</v>
      </c>
      <c r="L85">
        <v>1.1000000000000001</v>
      </c>
      <c r="M85">
        <v>2.7</v>
      </c>
      <c r="N85">
        <v>0.41699999999999998</v>
      </c>
      <c r="O85">
        <v>2.8</v>
      </c>
      <c r="P85">
        <v>5</v>
      </c>
      <c r="Q85">
        <v>0.56899999999999995</v>
      </c>
      <c r="R85">
        <v>0.58899999999999997</v>
      </c>
      <c r="S85">
        <v>2</v>
      </c>
      <c r="T85">
        <v>2.7</v>
      </c>
      <c r="U85">
        <v>0.76300000000000001</v>
      </c>
      <c r="V85">
        <v>2</v>
      </c>
      <c r="W85">
        <v>4.5999999999999996</v>
      </c>
      <c r="X85">
        <v>6.6</v>
      </c>
      <c r="Y85">
        <v>1.6</v>
      </c>
      <c r="Z85">
        <v>0.5</v>
      </c>
      <c r="AA85">
        <v>0.5</v>
      </c>
      <c r="AB85">
        <v>1.1000000000000001</v>
      </c>
      <c r="AC85">
        <v>2.2999999999999998</v>
      </c>
      <c r="AD85">
        <v>11.1</v>
      </c>
    </row>
    <row r="86" spans="1:30" x14ac:dyDescent="0.2">
      <c r="A86">
        <v>85</v>
      </c>
      <c r="B86" t="s">
        <v>203</v>
      </c>
      <c r="C86" t="s">
        <v>92</v>
      </c>
      <c r="D86">
        <v>29</v>
      </c>
      <c r="E86" t="s">
        <v>153</v>
      </c>
      <c r="F86">
        <v>42</v>
      </c>
      <c r="G86">
        <v>30</v>
      </c>
      <c r="H86">
        <v>26.4</v>
      </c>
      <c r="I86">
        <v>3.5</v>
      </c>
      <c r="J86">
        <v>7.3</v>
      </c>
      <c r="K86">
        <v>0.48699999999999999</v>
      </c>
      <c r="L86">
        <v>1.8</v>
      </c>
      <c r="M86">
        <v>4.4000000000000004</v>
      </c>
      <c r="N86">
        <v>0.40899999999999997</v>
      </c>
      <c r="O86">
        <v>1.7</v>
      </c>
      <c r="P86">
        <v>2.9</v>
      </c>
      <c r="Q86">
        <v>0.60799999999999998</v>
      </c>
      <c r="R86">
        <v>0.61099999999999999</v>
      </c>
      <c r="S86">
        <v>1.2</v>
      </c>
      <c r="T86">
        <v>1.6</v>
      </c>
      <c r="U86">
        <v>0.75800000000000001</v>
      </c>
      <c r="V86">
        <v>1</v>
      </c>
      <c r="W86">
        <v>2.6</v>
      </c>
      <c r="X86">
        <v>3.6</v>
      </c>
      <c r="Y86">
        <v>2.7</v>
      </c>
      <c r="Z86">
        <v>1.3</v>
      </c>
      <c r="AA86">
        <v>1</v>
      </c>
      <c r="AB86">
        <v>1.3</v>
      </c>
      <c r="AC86">
        <v>2.5</v>
      </c>
      <c r="AD86">
        <v>10.1</v>
      </c>
    </row>
    <row r="87" spans="1:30" x14ac:dyDescent="0.2">
      <c r="A87">
        <v>86</v>
      </c>
      <c r="B87" t="s">
        <v>204</v>
      </c>
      <c r="C87" t="s">
        <v>29</v>
      </c>
      <c r="D87">
        <v>23</v>
      </c>
      <c r="E87" t="s">
        <v>205</v>
      </c>
      <c r="F87">
        <v>5</v>
      </c>
      <c r="G87">
        <v>0</v>
      </c>
      <c r="H87">
        <v>6.4</v>
      </c>
      <c r="I87">
        <v>1.2</v>
      </c>
      <c r="J87">
        <v>1.8</v>
      </c>
      <c r="K87">
        <v>0.66700000000000004</v>
      </c>
      <c r="L87">
        <v>0</v>
      </c>
      <c r="M87">
        <v>0</v>
      </c>
      <c r="O87">
        <v>1.2</v>
      </c>
      <c r="P87">
        <v>1.8</v>
      </c>
      <c r="Q87">
        <v>0.66700000000000004</v>
      </c>
      <c r="R87">
        <v>0.66700000000000004</v>
      </c>
      <c r="S87">
        <v>0.8</v>
      </c>
      <c r="T87">
        <v>0.8</v>
      </c>
      <c r="U87">
        <v>1</v>
      </c>
      <c r="V87">
        <v>0.8</v>
      </c>
      <c r="W87">
        <v>1</v>
      </c>
      <c r="X87">
        <v>1.8</v>
      </c>
      <c r="Y87">
        <v>0.6</v>
      </c>
      <c r="Z87">
        <v>0</v>
      </c>
      <c r="AA87">
        <v>0</v>
      </c>
      <c r="AB87">
        <v>0.2</v>
      </c>
      <c r="AC87">
        <v>1.2</v>
      </c>
      <c r="AD87">
        <v>3.2</v>
      </c>
    </row>
    <row r="88" spans="1:30" x14ac:dyDescent="0.2">
      <c r="A88">
        <v>87</v>
      </c>
      <c r="B88" t="s">
        <v>206</v>
      </c>
      <c r="C88" t="s">
        <v>92</v>
      </c>
      <c r="D88">
        <v>22</v>
      </c>
      <c r="E88" t="s">
        <v>159</v>
      </c>
      <c r="F88">
        <v>1</v>
      </c>
      <c r="G88">
        <v>0</v>
      </c>
      <c r="H88">
        <v>3</v>
      </c>
      <c r="I88">
        <v>0</v>
      </c>
      <c r="J88">
        <v>0</v>
      </c>
      <c r="L88">
        <v>0</v>
      </c>
      <c r="M88">
        <v>0</v>
      </c>
      <c r="O88">
        <v>0</v>
      </c>
      <c r="P88">
        <v>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">
      <c r="A89">
        <v>88</v>
      </c>
      <c r="B89" t="s">
        <v>207</v>
      </c>
      <c r="C89" t="s">
        <v>112</v>
      </c>
      <c r="D89">
        <v>22</v>
      </c>
      <c r="E89" t="s">
        <v>133</v>
      </c>
      <c r="F89">
        <v>41</v>
      </c>
      <c r="G89">
        <v>26</v>
      </c>
      <c r="H89">
        <v>16</v>
      </c>
      <c r="I89">
        <v>1.9</v>
      </c>
      <c r="J89">
        <v>4.7</v>
      </c>
      <c r="K89">
        <v>0.40300000000000002</v>
      </c>
      <c r="L89">
        <v>1.3</v>
      </c>
      <c r="M89">
        <v>3.4</v>
      </c>
      <c r="N89">
        <v>0.39300000000000002</v>
      </c>
      <c r="O89">
        <v>0.5</v>
      </c>
      <c r="P89">
        <v>1.2</v>
      </c>
      <c r="Q89">
        <v>0.43099999999999999</v>
      </c>
      <c r="R89">
        <v>0.54700000000000004</v>
      </c>
      <c r="S89">
        <v>0.8</v>
      </c>
      <c r="T89">
        <v>0.9</v>
      </c>
      <c r="U89">
        <v>0.84199999999999997</v>
      </c>
      <c r="V89">
        <v>0.4</v>
      </c>
      <c r="W89">
        <v>1.8</v>
      </c>
      <c r="X89">
        <v>2.2000000000000002</v>
      </c>
      <c r="Y89">
        <v>1</v>
      </c>
      <c r="Z89">
        <v>0.6</v>
      </c>
      <c r="AA89">
        <v>0.5</v>
      </c>
      <c r="AB89">
        <v>0.7</v>
      </c>
      <c r="AC89">
        <v>1</v>
      </c>
      <c r="AD89">
        <v>5.9</v>
      </c>
    </row>
    <row r="90" spans="1:30" x14ac:dyDescent="0.2">
      <c r="A90">
        <v>89</v>
      </c>
      <c r="B90" t="s">
        <v>208</v>
      </c>
      <c r="C90" t="s">
        <v>92</v>
      </c>
      <c r="D90">
        <v>20</v>
      </c>
      <c r="E90" t="s">
        <v>205</v>
      </c>
      <c r="F90">
        <v>39</v>
      </c>
      <c r="G90">
        <v>6</v>
      </c>
      <c r="H90">
        <v>16.899999999999999</v>
      </c>
      <c r="I90">
        <v>1.8</v>
      </c>
      <c r="J90">
        <v>4.3</v>
      </c>
      <c r="K90">
        <v>0.41599999999999998</v>
      </c>
      <c r="L90">
        <v>0.7</v>
      </c>
      <c r="M90">
        <v>2.1</v>
      </c>
      <c r="N90">
        <v>0.33300000000000002</v>
      </c>
      <c r="O90">
        <v>1.1000000000000001</v>
      </c>
      <c r="P90">
        <v>2.2000000000000002</v>
      </c>
      <c r="Q90">
        <v>0.49399999999999999</v>
      </c>
      <c r="R90">
        <v>0.497</v>
      </c>
      <c r="S90">
        <v>0.6</v>
      </c>
      <c r="T90">
        <v>0.8</v>
      </c>
      <c r="U90">
        <v>0.8</v>
      </c>
      <c r="V90">
        <v>0.2</v>
      </c>
      <c r="W90">
        <v>2.4</v>
      </c>
      <c r="X90">
        <v>2.6</v>
      </c>
      <c r="Y90">
        <v>1</v>
      </c>
      <c r="Z90">
        <v>0.4</v>
      </c>
      <c r="AA90">
        <v>0.3</v>
      </c>
      <c r="AB90">
        <v>0.8</v>
      </c>
      <c r="AC90">
        <v>1.3</v>
      </c>
      <c r="AD90">
        <v>4.8</v>
      </c>
    </row>
    <row r="91" spans="1:30" x14ac:dyDescent="0.2">
      <c r="A91">
        <v>90</v>
      </c>
      <c r="B91" t="s">
        <v>209</v>
      </c>
      <c r="C91" t="s">
        <v>112</v>
      </c>
      <c r="D91">
        <v>19</v>
      </c>
      <c r="E91" t="s">
        <v>133</v>
      </c>
      <c r="F91">
        <v>5</v>
      </c>
      <c r="G91">
        <v>0</v>
      </c>
      <c r="H91">
        <v>6.4</v>
      </c>
      <c r="I91">
        <v>0.2</v>
      </c>
      <c r="J91">
        <v>1.2</v>
      </c>
      <c r="K91">
        <v>0.16700000000000001</v>
      </c>
      <c r="L91">
        <v>0</v>
      </c>
      <c r="M91">
        <v>0.8</v>
      </c>
      <c r="N91">
        <v>0</v>
      </c>
      <c r="O91">
        <v>0.2</v>
      </c>
      <c r="P91">
        <v>0.4</v>
      </c>
      <c r="Q91">
        <v>0.5</v>
      </c>
      <c r="R91">
        <v>0.16700000000000001</v>
      </c>
      <c r="S91">
        <v>0.8</v>
      </c>
      <c r="T91">
        <v>0.8</v>
      </c>
      <c r="U91">
        <v>1</v>
      </c>
      <c r="V91">
        <v>0</v>
      </c>
      <c r="W91">
        <v>1.2</v>
      </c>
      <c r="X91">
        <v>1.2</v>
      </c>
      <c r="Y91">
        <v>0</v>
      </c>
      <c r="Z91">
        <v>0.6</v>
      </c>
      <c r="AA91">
        <v>0</v>
      </c>
      <c r="AB91">
        <v>0.2</v>
      </c>
      <c r="AC91">
        <v>0.4</v>
      </c>
      <c r="AD91">
        <v>1.2</v>
      </c>
    </row>
    <row r="92" spans="1:30" x14ac:dyDescent="0.2">
      <c r="A92">
        <v>91</v>
      </c>
      <c r="B92" t="s">
        <v>210</v>
      </c>
      <c r="C92" t="s">
        <v>92</v>
      </c>
      <c r="D92">
        <v>31</v>
      </c>
      <c r="E92" t="s">
        <v>93</v>
      </c>
      <c r="F92">
        <v>39</v>
      </c>
      <c r="G92">
        <v>19</v>
      </c>
      <c r="H92">
        <v>30</v>
      </c>
      <c r="I92">
        <v>6.4</v>
      </c>
      <c r="J92">
        <v>15.2</v>
      </c>
      <c r="K92">
        <v>0.42099999999999999</v>
      </c>
      <c r="L92">
        <v>1.7</v>
      </c>
      <c r="M92">
        <v>5.5</v>
      </c>
      <c r="N92">
        <v>0.30099999999999999</v>
      </c>
      <c r="O92">
        <v>4.7</v>
      </c>
      <c r="P92">
        <v>9.6</v>
      </c>
      <c r="Q92">
        <v>0.49099999999999999</v>
      </c>
      <c r="R92">
        <v>0.47599999999999998</v>
      </c>
      <c r="S92">
        <v>3.2</v>
      </c>
      <c r="T92">
        <v>3.6</v>
      </c>
      <c r="U92">
        <v>0.88700000000000001</v>
      </c>
      <c r="V92">
        <v>1</v>
      </c>
      <c r="W92">
        <v>2.5</v>
      </c>
      <c r="X92">
        <v>3.5</v>
      </c>
      <c r="Y92">
        <v>4.8</v>
      </c>
      <c r="Z92">
        <v>0.6</v>
      </c>
      <c r="AA92">
        <v>0.1</v>
      </c>
      <c r="AB92">
        <v>2.8</v>
      </c>
      <c r="AC92">
        <v>1.4</v>
      </c>
      <c r="AD92">
        <v>17.7</v>
      </c>
    </row>
    <row r="93" spans="1:30" x14ac:dyDescent="0.2">
      <c r="A93">
        <v>92</v>
      </c>
      <c r="B93" t="s">
        <v>211</v>
      </c>
      <c r="C93" t="s">
        <v>29</v>
      </c>
      <c r="D93">
        <v>24</v>
      </c>
      <c r="E93" t="s">
        <v>172</v>
      </c>
      <c r="F93">
        <v>37</v>
      </c>
      <c r="G93">
        <v>37</v>
      </c>
      <c r="H93">
        <v>29.8</v>
      </c>
      <c r="I93">
        <v>5.4</v>
      </c>
      <c r="J93">
        <v>8.6</v>
      </c>
      <c r="K93">
        <v>0.63200000000000001</v>
      </c>
      <c r="L93">
        <v>0</v>
      </c>
      <c r="M93">
        <v>0.1</v>
      </c>
      <c r="N93">
        <v>0.33300000000000002</v>
      </c>
      <c r="O93">
        <v>5.4</v>
      </c>
      <c r="P93">
        <v>8.5</v>
      </c>
      <c r="Q93">
        <v>0.63500000000000001</v>
      </c>
      <c r="R93">
        <v>0.63400000000000001</v>
      </c>
      <c r="S93">
        <v>1.5</v>
      </c>
      <c r="T93">
        <v>2.7</v>
      </c>
      <c r="U93">
        <v>0.55600000000000005</v>
      </c>
      <c r="V93">
        <v>3</v>
      </c>
      <c r="W93">
        <v>7.3</v>
      </c>
      <c r="X93">
        <v>10.4</v>
      </c>
      <c r="Y93">
        <v>1.9</v>
      </c>
      <c r="Z93">
        <v>0.7</v>
      </c>
      <c r="AA93">
        <v>2.1</v>
      </c>
      <c r="AB93">
        <v>1.2</v>
      </c>
      <c r="AC93">
        <v>2.6</v>
      </c>
      <c r="AD93">
        <v>12.4</v>
      </c>
    </row>
    <row r="94" spans="1:30" x14ac:dyDescent="0.2">
      <c r="A94">
        <v>93</v>
      </c>
      <c r="B94" t="s">
        <v>212</v>
      </c>
      <c r="C94" t="s">
        <v>84</v>
      </c>
      <c r="D94">
        <v>19</v>
      </c>
      <c r="E94" t="s">
        <v>172</v>
      </c>
      <c r="F94">
        <v>3</v>
      </c>
      <c r="G94">
        <v>0</v>
      </c>
      <c r="H94">
        <v>10</v>
      </c>
      <c r="I94">
        <v>2</v>
      </c>
      <c r="J94">
        <v>3.3</v>
      </c>
      <c r="K94">
        <v>0.6</v>
      </c>
      <c r="L94">
        <v>0</v>
      </c>
      <c r="M94">
        <v>0.3</v>
      </c>
      <c r="N94">
        <v>0</v>
      </c>
      <c r="O94">
        <v>2</v>
      </c>
      <c r="P94">
        <v>3</v>
      </c>
      <c r="Q94">
        <v>0.66700000000000004</v>
      </c>
      <c r="R94">
        <v>0.6</v>
      </c>
      <c r="S94">
        <v>1.3</v>
      </c>
      <c r="T94">
        <v>1.3</v>
      </c>
      <c r="U94">
        <v>1</v>
      </c>
      <c r="V94">
        <v>1</v>
      </c>
      <c r="W94">
        <v>1.3</v>
      </c>
      <c r="X94">
        <v>2.2999999999999998</v>
      </c>
      <c r="Y94">
        <v>1</v>
      </c>
      <c r="Z94">
        <v>0</v>
      </c>
      <c r="AA94">
        <v>0.3</v>
      </c>
      <c r="AB94">
        <v>0.3</v>
      </c>
      <c r="AC94">
        <v>1</v>
      </c>
      <c r="AD94">
        <v>5.3</v>
      </c>
    </row>
    <row r="95" spans="1:30" x14ac:dyDescent="0.2">
      <c r="A95">
        <v>94</v>
      </c>
      <c r="B95" t="s">
        <v>213</v>
      </c>
      <c r="C95" t="s">
        <v>112</v>
      </c>
      <c r="D95">
        <v>26</v>
      </c>
      <c r="E95" t="s">
        <v>164</v>
      </c>
      <c r="F95">
        <v>34</v>
      </c>
      <c r="G95">
        <v>7</v>
      </c>
      <c r="H95">
        <v>16.600000000000001</v>
      </c>
      <c r="I95">
        <v>2</v>
      </c>
      <c r="J95">
        <v>3.5</v>
      </c>
      <c r="K95">
        <v>0.55800000000000005</v>
      </c>
      <c r="L95">
        <v>0.7</v>
      </c>
      <c r="M95">
        <v>1.8</v>
      </c>
      <c r="N95">
        <v>0.41699999999999998</v>
      </c>
      <c r="O95">
        <v>1.2</v>
      </c>
      <c r="P95">
        <v>1.8</v>
      </c>
      <c r="Q95">
        <v>0.7</v>
      </c>
      <c r="R95">
        <v>0.66300000000000003</v>
      </c>
      <c r="S95">
        <v>0.7</v>
      </c>
      <c r="T95">
        <v>0.8</v>
      </c>
      <c r="U95">
        <v>0.85699999999999998</v>
      </c>
      <c r="V95">
        <v>0.4</v>
      </c>
      <c r="W95">
        <v>1.3</v>
      </c>
      <c r="X95">
        <v>1.6</v>
      </c>
      <c r="Y95">
        <v>0.7</v>
      </c>
      <c r="Z95">
        <v>0.4</v>
      </c>
      <c r="AA95">
        <v>0.1</v>
      </c>
      <c r="AB95">
        <v>0.4</v>
      </c>
      <c r="AC95">
        <v>1.2</v>
      </c>
      <c r="AD95">
        <v>5.4</v>
      </c>
    </row>
    <row r="96" spans="1:30" x14ac:dyDescent="0.2">
      <c r="A96">
        <v>95</v>
      </c>
      <c r="B96" t="s">
        <v>214</v>
      </c>
      <c r="C96" t="s">
        <v>84</v>
      </c>
      <c r="D96">
        <v>26</v>
      </c>
      <c r="E96" t="s">
        <v>93</v>
      </c>
      <c r="F96">
        <v>45</v>
      </c>
      <c r="G96">
        <v>43</v>
      </c>
      <c r="H96">
        <v>27.6</v>
      </c>
      <c r="I96">
        <v>5.5</v>
      </c>
      <c r="J96">
        <v>10.7</v>
      </c>
      <c r="K96">
        <v>0.51300000000000001</v>
      </c>
      <c r="L96">
        <v>1.2</v>
      </c>
      <c r="M96">
        <v>3.5</v>
      </c>
      <c r="N96">
        <v>0.34599999999999997</v>
      </c>
      <c r="O96">
        <v>4.3</v>
      </c>
      <c r="P96">
        <v>7.2</v>
      </c>
      <c r="Q96">
        <v>0.59599999999999997</v>
      </c>
      <c r="R96">
        <v>0.56999999999999995</v>
      </c>
      <c r="S96">
        <v>1.8</v>
      </c>
      <c r="T96">
        <v>2.2999999999999998</v>
      </c>
      <c r="U96">
        <v>0.78100000000000003</v>
      </c>
      <c r="V96">
        <v>2.1</v>
      </c>
      <c r="W96">
        <v>5.8</v>
      </c>
      <c r="X96">
        <v>7.9</v>
      </c>
      <c r="Y96">
        <v>1</v>
      </c>
      <c r="Z96">
        <v>0.6</v>
      </c>
      <c r="AA96">
        <v>0.8</v>
      </c>
      <c r="AB96">
        <v>1.4</v>
      </c>
      <c r="AC96">
        <v>2.8</v>
      </c>
      <c r="AD96">
        <v>14.1</v>
      </c>
    </row>
    <row r="97" spans="1:30" x14ac:dyDescent="0.2">
      <c r="A97">
        <v>96</v>
      </c>
      <c r="B97" t="s">
        <v>215</v>
      </c>
      <c r="C97" t="s">
        <v>29</v>
      </c>
      <c r="D97">
        <v>26</v>
      </c>
      <c r="E97" t="s">
        <v>133</v>
      </c>
      <c r="F97">
        <v>36</v>
      </c>
      <c r="G97">
        <v>24</v>
      </c>
      <c r="H97">
        <v>25.3</v>
      </c>
      <c r="I97">
        <v>4.5999999999999996</v>
      </c>
      <c r="J97">
        <v>9.6999999999999993</v>
      </c>
      <c r="K97">
        <v>0.47899999999999998</v>
      </c>
      <c r="L97">
        <v>1</v>
      </c>
      <c r="M97">
        <v>3.4</v>
      </c>
      <c r="N97">
        <v>0.28999999999999998</v>
      </c>
      <c r="O97">
        <v>3.6</v>
      </c>
      <c r="P97">
        <v>6.3</v>
      </c>
      <c r="Q97">
        <v>0.58199999999999996</v>
      </c>
      <c r="R97">
        <v>0.53</v>
      </c>
      <c r="S97">
        <v>1.9</v>
      </c>
      <c r="T97">
        <v>2.5</v>
      </c>
      <c r="U97">
        <v>0.76900000000000002</v>
      </c>
      <c r="V97">
        <v>1.9</v>
      </c>
      <c r="W97">
        <v>3.8</v>
      </c>
      <c r="X97">
        <v>5.7</v>
      </c>
      <c r="Y97">
        <v>3.2</v>
      </c>
      <c r="Z97">
        <v>0.6</v>
      </c>
      <c r="AA97">
        <v>0.7</v>
      </c>
      <c r="AB97">
        <v>2.2000000000000002</v>
      </c>
      <c r="AC97">
        <v>3.3</v>
      </c>
      <c r="AD97">
        <v>12.2</v>
      </c>
    </row>
    <row r="98" spans="1:30" x14ac:dyDescent="0.2">
      <c r="A98">
        <v>97</v>
      </c>
      <c r="B98" t="s">
        <v>216</v>
      </c>
      <c r="C98" t="s">
        <v>103</v>
      </c>
      <c r="D98">
        <v>36</v>
      </c>
      <c r="E98" t="s">
        <v>97</v>
      </c>
      <c r="F98">
        <v>43</v>
      </c>
      <c r="G98">
        <v>43</v>
      </c>
      <c r="H98">
        <v>29.2</v>
      </c>
      <c r="I98">
        <v>3.7</v>
      </c>
      <c r="J98">
        <v>8.1999999999999993</v>
      </c>
      <c r="K98">
        <v>0.45</v>
      </c>
      <c r="L98">
        <v>2.2999999999999998</v>
      </c>
      <c r="M98">
        <v>5.3</v>
      </c>
      <c r="N98">
        <v>0.442</v>
      </c>
      <c r="O98">
        <v>1.3</v>
      </c>
      <c r="P98">
        <v>2.9</v>
      </c>
      <c r="Q98">
        <v>0.46400000000000002</v>
      </c>
      <c r="R98">
        <v>0.59299999999999997</v>
      </c>
      <c r="S98">
        <v>1.2</v>
      </c>
      <c r="T98">
        <v>1.3</v>
      </c>
      <c r="U98">
        <v>0.92600000000000005</v>
      </c>
      <c r="V98">
        <v>0.3</v>
      </c>
      <c r="W98">
        <v>2.4</v>
      </c>
      <c r="X98">
        <v>2.8</v>
      </c>
      <c r="Y98">
        <v>6.3</v>
      </c>
      <c r="Z98">
        <v>1</v>
      </c>
      <c r="AA98">
        <v>0.2</v>
      </c>
      <c r="AB98">
        <v>1.1000000000000001</v>
      </c>
      <c r="AC98">
        <v>1.7</v>
      </c>
      <c r="AD98">
        <v>10.8</v>
      </c>
    </row>
    <row r="99" spans="1:30" x14ac:dyDescent="0.2">
      <c r="A99">
        <v>98</v>
      </c>
      <c r="B99" t="s">
        <v>217</v>
      </c>
      <c r="C99" t="s">
        <v>112</v>
      </c>
      <c r="D99">
        <v>31</v>
      </c>
      <c r="E99" t="s">
        <v>107</v>
      </c>
      <c r="F99">
        <v>42</v>
      </c>
      <c r="G99">
        <v>0</v>
      </c>
      <c r="H99">
        <v>20.8</v>
      </c>
      <c r="I99">
        <v>1.9</v>
      </c>
      <c r="J99">
        <v>4.2</v>
      </c>
      <c r="K99">
        <v>0.44900000000000001</v>
      </c>
      <c r="L99">
        <v>1.2</v>
      </c>
      <c r="M99">
        <v>3</v>
      </c>
      <c r="N99">
        <v>0.38300000000000001</v>
      </c>
      <c r="O99">
        <v>0.7</v>
      </c>
      <c r="P99">
        <v>1.1000000000000001</v>
      </c>
      <c r="Q99">
        <v>0.625</v>
      </c>
      <c r="R99">
        <v>0.58799999999999997</v>
      </c>
      <c r="S99">
        <v>0.4</v>
      </c>
      <c r="T99">
        <v>0.5</v>
      </c>
      <c r="U99">
        <v>0.78300000000000003</v>
      </c>
      <c r="V99">
        <v>0.6</v>
      </c>
      <c r="W99">
        <v>2.4</v>
      </c>
      <c r="X99">
        <v>3</v>
      </c>
      <c r="Y99">
        <v>1.7</v>
      </c>
      <c r="Z99">
        <v>0.5</v>
      </c>
      <c r="AA99">
        <v>0.2</v>
      </c>
      <c r="AB99">
        <v>0.5</v>
      </c>
      <c r="AC99">
        <v>1.2</v>
      </c>
      <c r="AD99">
        <v>5.4</v>
      </c>
    </row>
    <row r="100" spans="1:30" x14ac:dyDescent="0.2">
      <c r="A100">
        <v>99</v>
      </c>
      <c r="B100" t="s">
        <v>218</v>
      </c>
      <c r="C100" t="s">
        <v>112</v>
      </c>
      <c r="D100">
        <v>19</v>
      </c>
      <c r="E100" t="s">
        <v>116</v>
      </c>
      <c r="F100">
        <v>46</v>
      </c>
      <c r="G100">
        <v>2</v>
      </c>
      <c r="H100">
        <v>26.7</v>
      </c>
      <c r="I100">
        <v>3.1</v>
      </c>
      <c r="J100">
        <v>6.6</v>
      </c>
      <c r="K100">
        <v>0.46600000000000003</v>
      </c>
      <c r="L100">
        <v>1</v>
      </c>
      <c r="M100">
        <v>2.7</v>
      </c>
      <c r="N100">
        <v>0.38500000000000001</v>
      </c>
      <c r="O100">
        <v>2.1</v>
      </c>
      <c r="P100">
        <v>4</v>
      </c>
      <c r="Q100">
        <v>0.51900000000000002</v>
      </c>
      <c r="R100">
        <v>0.54300000000000004</v>
      </c>
      <c r="S100">
        <v>1.2</v>
      </c>
      <c r="T100">
        <v>1.8</v>
      </c>
      <c r="U100">
        <v>0.67500000000000004</v>
      </c>
      <c r="V100">
        <v>0.8</v>
      </c>
      <c r="W100">
        <v>3.2</v>
      </c>
      <c r="X100">
        <v>4</v>
      </c>
      <c r="Y100">
        <v>1.8</v>
      </c>
      <c r="Z100">
        <v>0.9</v>
      </c>
      <c r="AA100">
        <v>0.8</v>
      </c>
      <c r="AB100">
        <v>1.4</v>
      </c>
      <c r="AC100">
        <v>2.1</v>
      </c>
      <c r="AD100">
        <v>8.4</v>
      </c>
    </row>
    <row r="101" spans="1:30" x14ac:dyDescent="0.2">
      <c r="A101">
        <v>100</v>
      </c>
      <c r="B101" t="s">
        <v>219</v>
      </c>
      <c r="C101" t="s">
        <v>92</v>
      </c>
      <c r="D101">
        <v>22</v>
      </c>
      <c r="E101" t="s">
        <v>127</v>
      </c>
      <c r="F101">
        <v>7</v>
      </c>
      <c r="G101">
        <v>0</v>
      </c>
      <c r="H101">
        <v>4.5999999999999996</v>
      </c>
      <c r="I101">
        <v>0.9</v>
      </c>
      <c r="J101">
        <v>1.9</v>
      </c>
      <c r="K101">
        <v>0.46200000000000002</v>
      </c>
      <c r="L101">
        <v>0.1</v>
      </c>
      <c r="M101">
        <v>0.3</v>
      </c>
      <c r="N101">
        <v>0.5</v>
      </c>
      <c r="O101">
        <v>0.7</v>
      </c>
      <c r="P101">
        <v>1.6</v>
      </c>
      <c r="Q101">
        <v>0.45500000000000002</v>
      </c>
      <c r="R101">
        <v>0.5</v>
      </c>
      <c r="S101">
        <v>1.3</v>
      </c>
      <c r="T101">
        <v>1.7</v>
      </c>
      <c r="U101">
        <v>0.75</v>
      </c>
      <c r="V101">
        <v>0.4</v>
      </c>
      <c r="W101">
        <v>0</v>
      </c>
      <c r="X101">
        <v>0.4</v>
      </c>
      <c r="Y101">
        <v>0</v>
      </c>
      <c r="Z101">
        <v>0.3</v>
      </c>
      <c r="AA101">
        <v>0</v>
      </c>
      <c r="AB101">
        <v>0</v>
      </c>
      <c r="AC101">
        <v>0.1</v>
      </c>
      <c r="AD101">
        <v>3.1</v>
      </c>
    </row>
    <row r="102" spans="1:30" x14ac:dyDescent="0.2">
      <c r="A102">
        <v>101</v>
      </c>
      <c r="B102" t="s">
        <v>220</v>
      </c>
      <c r="C102" t="s">
        <v>221</v>
      </c>
      <c r="D102">
        <v>33</v>
      </c>
      <c r="E102" t="s">
        <v>645</v>
      </c>
      <c r="F102">
        <v>29</v>
      </c>
      <c r="G102">
        <v>6</v>
      </c>
      <c r="H102">
        <v>16.8</v>
      </c>
      <c r="I102">
        <v>1.5</v>
      </c>
      <c r="J102">
        <v>3.4</v>
      </c>
      <c r="K102">
        <v>0.439</v>
      </c>
      <c r="L102">
        <v>0.7</v>
      </c>
      <c r="M102">
        <v>1.9</v>
      </c>
      <c r="N102">
        <v>0.33900000000000002</v>
      </c>
      <c r="O102">
        <v>0.8</v>
      </c>
      <c r="P102">
        <v>1.4</v>
      </c>
      <c r="Q102">
        <v>0.57099999999999995</v>
      </c>
      <c r="R102">
        <v>0.53600000000000003</v>
      </c>
      <c r="S102">
        <v>0.8</v>
      </c>
      <c r="T102">
        <v>0.9</v>
      </c>
      <c r="U102">
        <v>0.84599999999999997</v>
      </c>
      <c r="V102">
        <v>1.1000000000000001</v>
      </c>
      <c r="W102">
        <v>2.2999999999999998</v>
      </c>
      <c r="X102">
        <v>3.3</v>
      </c>
      <c r="Y102">
        <v>0.8</v>
      </c>
      <c r="Z102">
        <v>1.3</v>
      </c>
      <c r="AA102">
        <v>0.6</v>
      </c>
      <c r="AB102">
        <v>0.4</v>
      </c>
      <c r="AC102">
        <v>1.9</v>
      </c>
      <c r="AD102">
        <v>4.4000000000000004</v>
      </c>
    </row>
    <row r="103" spans="1:30" x14ac:dyDescent="0.2">
      <c r="A103">
        <v>102</v>
      </c>
      <c r="B103" t="s">
        <v>222</v>
      </c>
      <c r="C103" t="s">
        <v>112</v>
      </c>
      <c r="D103">
        <v>33</v>
      </c>
      <c r="E103" t="s">
        <v>153</v>
      </c>
      <c r="F103">
        <v>27</v>
      </c>
      <c r="G103">
        <v>7</v>
      </c>
      <c r="H103">
        <v>21.2</v>
      </c>
      <c r="I103">
        <v>2.2000000000000002</v>
      </c>
      <c r="J103">
        <v>5.0999999999999996</v>
      </c>
      <c r="K103">
        <v>0.42399999999999999</v>
      </c>
      <c r="L103">
        <v>1.1000000000000001</v>
      </c>
      <c r="M103">
        <v>2.8</v>
      </c>
      <c r="N103">
        <v>0.38200000000000001</v>
      </c>
      <c r="O103">
        <v>1.1000000000000001</v>
      </c>
      <c r="P103">
        <v>2.2999999999999998</v>
      </c>
      <c r="Q103">
        <v>0.47599999999999998</v>
      </c>
      <c r="R103">
        <v>0.52900000000000003</v>
      </c>
      <c r="S103">
        <v>0.7</v>
      </c>
      <c r="T103">
        <v>0.9</v>
      </c>
      <c r="U103">
        <v>0.78300000000000003</v>
      </c>
      <c r="V103">
        <v>1.9</v>
      </c>
      <c r="W103">
        <v>3</v>
      </c>
      <c r="X103">
        <v>4.8</v>
      </c>
      <c r="Y103">
        <v>1</v>
      </c>
      <c r="Z103">
        <v>0.6</v>
      </c>
      <c r="AA103">
        <v>0.4</v>
      </c>
      <c r="AB103">
        <v>0.6</v>
      </c>
      <c r="AC103">
        <v>2.5</v>
      </c>
      <c r="AD103">
        <v>6.1</v>
      </c>
    </row>
    <row r="104" spans="1:30" x14ac:dyDescent="0.2">
      <c r="A104">
        <v>103</v>
      </c>
      <c r="B104" t="s">
        <v>223</v>
      </c>
      <c r="C104" t="s">
        <v>84</v>
      </c>
      <c r="D104">
        <v>33</v>
      </c>
      <c r="E104" t="s">
        <v>107</v>
      </c>
      <c r="F104">
        <v>17</v>
      </c>
      <c r="G104">
        <v>3</v>
      </c>
      <c r="H104">
        <v>22.6</v>
      </c>
      <c r="I104">
        <v>2.4</v>
      </c>
      <c r="J104">
        <v>5.2</v>
      </c>
      <c r="K104">
        <v>0.44900000000000001</v>
      </c>
      <c r="L104">
        <v>1.6</v>
      </c>
      <c r="M104">
        <v>3.8</v>
      </c>
      <c r="N104">
        <v>0.41499999999999998</v>
      </c>
      <c r="O104">
        <v>0.8</v>
      </c>
      <c r="P104">
        <v>1.4</v>
      </c>
      <c r="Q104">
        <v>0.54200000000000004</v>
      </c>
      <c r="R104">
        <v>0.60099999999999998</v>
      </c>
      <c r="S104">
        <v>0.5</v>
      </c>
      <c r="T104">
        <v>0.9</v>
      </c>
      <c r="U104">
        <v>0.56299999999999994</v>
      </c>
      <c r="V104">
        <v>0.5</v>
      </c>
      <c r="W104">
        <v>2.8</v>
      </c>
      <c r="X104">
        <v>3.2</v>
      </c>
      <c r="Y104">
        <v>1.2</v>
      </c>
      <c r="Z104">
        <v>0.6</v>
      </c>
      <c r="AA104">
        <v>0.2</v>
      </c>
      <c r="AB104">
        <v>0.5</v>
      </c>
      <c r="AC104">
        <v>1.6</v>
      </c>
      <c r="AD104">
        <v>6.8</v>
      </c>
    </row>
    <row r="105" spans="1:30" x14ac:dyDescent="0.2">
      <c r="A105">
        <v>104</v>
      </c>
      <c r="B105" t="s">
        <v>224</v>
      </c>
      <c r="C105" t="s">
        <v>103</v>
      </c>
      <c r="D105">
        <v>22</v>
      </c>
      <c r="E105" t="s">
        <v>159</v>
      </c>
      <c r="F105">
        <v>38</v>
      </c>
      <c r="G105">
        <v>38</v>
      </c>
      <c r="H105">
        <v>34.4</v>
      </c>
      <c r="I105">
        <v>8.5</v>
      </c>
      <c r="J105">
        <v>18.899999999999999</v>
      </c>
      <c r="K105">
        <v>0.44900000000000001</v>
      </c>
      <c r="L105">
        <v>1.9</v>
      </c>
      <c r="M105">
        <v>5.4</v>
      </c>
      <c r="N105">
        <v>0.34300000000000003</v>
      </c>
      <c r="O105">
        <v>6.6</v>
      </c>
      <c r="P105">
        <v>13.4</v>
      </c>
      <c r="Q105">
        <v>0.49199999999999999</v>
      </c>
      <c r="R105">
        <v>0.499</v>
      </c>
      <c r="S105">
        <v>3.8</v>
      </c>
      <c r="T105">
        <v>4.5</v>
      </c>
      <c r="U105">
        <v>0.85899999999999999</v>
      </c>
      <c r="V105">
        <v>0.4</v>
      </c>
      <c r="W105">
        <v>3.6</v>
      </c>
      <c r="X105">
        <v>4</v>
      </c>
      <c r="Y105">
        <v>7.4</v>
      </c>
      <c r="Z105">
        <v>1</v>
      </c>
      <c r="AA105">
        <v>0.3</v>
      </c>
      <c r="AB105">
        <v>3.8</v>
      </c>
      <c r="AC105">
        <v>2.8</v>
      </c>
      <c r="AD105">
        <v>22.7</v>
      </c>
    </row>
    <row r="106" spans="1:30" x14ac:dyDescent="0.2">
      <c r="A106">
        <v>105</v>
      </c>
      <c r="B106" t="s">
        <v>225</v>
      </c>
      <c r="C106" t="s">
        <v>92</v>
      </c>
      <c r="D106">
        <v>33</v>
      </c>
      <c r="E106" t="s">
        <v>183</v>
      </c>
      <c r="F106">
        <v>36</v>
      </c>
      <c r="G106">
        <v>3</v>
      </c>
      <c r="H106">
        <v>12.7</v>
      </c>
      <c r="I106">
        <v>1.5</v>
      </c>
      <c r="J106">
        <v>4</v>
      </c>
      <c r="K106">
        <v>0.372</v>
      </c>
      <c r="L106">
        <v>0.8</v>
      </c>
      <c r="M106">
        <v>2.2000000000000002</v>
      </c>
      <c r="N106">
        <v>0.36299999999999999</v>
      </c>
      <c r="O106">
        <v>0.7</v>
      </c>
      <c r="P106">
        <v>1.8</v>
      </c>
      <c r="Q106">
        <v>0.38500000000000001</v>
      </c>
      <c r="R106">
        <v>0.47199999999999998</v>
      </c>
      <c r="S106">
        <v>0.5</v>
      </c>
      <c r="T106">
        <v>0.5</v>
      </c>
      <c r="U106">
        <v>0.89500000000000002</v>
      </c>
      <c r="V106">
        <v>0.4</v>
      </c>
      <c r="W106">
        <v>1</v>
      </c>
      <c r="X106">
        <v>1.4</v>
      </c>
      <c r="Y106">
        <v>0.8</v>
      </c>
      <c r="Z106">
        <v>0.5</v>
      </c>
      <c r="AA106">
        <v>0.1</v>
      </c>
      <c r="AB106">
        <v>0.4</v>
      </c>
      <c r="AC106">
        <v>0.9</v>
      </c>
      <c r="AD106">
        <v>4.3</v>
      </c>
    </row>
    <row r="107" spans="1:30" x14ac:dyDescent="0.2">
      <c r="A107">
        <v>106</v>
      </c>
      <c r="B107" t="s">
        <v>226</v>
      </c>
      <c r="C107" t="s">
        <v>103</v>
      </c>
      <c r="D107">
        <v>35</v>
      </c>
      <c r="E107" t="s">
        <v>227</v>
      </c>
      <c r="F107">
        <v>41</v>
      </c>
      <c r="G107">
        <v>41</v>
      </c>
      <c r="H107">
        <v>33.5</v>
      </c>
      <c r="I107">
        <v>8.8000000000000007</v>
      </c>
      <c r="J107">
        <v>19.399999999999999</v>
      </c>
      <c r="K107">
        <v>0.45500000000000002</v>
      </c>
      <c r="L107">
        <v>4.8</v>
      </c>
      <c r="M107">
        <v>11.6</v>
      </c>
      <c r="N107">
        <v>0.40899999999999997</v>
      </c>
      <c r="O107">
        <v>4.0999999999999996</v>
      </c>
      <c r="P107">
        <v>7.8</v>
      </c>
      <c r="Q107">
        <v>0.52400000000000002</v>
      </c>
      <c r="R107">
        <v>0.57699999999999996</v>
      </c>
      <c r="S107">
        <v>5.0999999999999996</v>
      </c>
      <c r="T107">
        <v>5.5</v>
      </c>
      <c r="U107">
        <v>0.92900000000000005</v>
      </c>
      <c r="V107">
        <v>0.5</v>
      </c>
      <c r="W107">
        <v>3.8</v>
      </c>
      <c r="X107">
        <v>4.3</v>
      </c>
      <c r="Y107">
        <v>5</v>
      </c>
      <c r="Z107">
        <v>0.8</v>
      </c>
      <c r="AA107">
        <v>0.4</v>
      </c>
      <c r="AB107">
        <v>3</v>
      </c>
      <c r="AC107">
        <v>1.9</v>
      </c>
      <c r="AD107">
        <v>27.5</v>
      </c>
    </row>
    <row r="108" spans="1:30" x14ac:dyDescent="0.2">
      <c r="A108">
        <v>107</v>
      </c>
      <c r="B108" t="s">
        <v>228</v>
      </c>
      <c r="C108" t="s">
        <v>103</v>
      </c>
      <c r="D108">
        <v>20</v>
      </c>
      <c r="E108" t="s">
        <v>104</v>
      </c>
      <c r="F108">
        <v>48</v>
      </c>
      <c r="G108">
        <v>15</v>
      </c>
      <c r="H108">
        <v>21.8</v>
      </c>
      <c r="I108">
        <v>2.1</v>
      </c>
      <c r="J108">
        <v>4.9000000000000004</v>
      </c>
      <c r="K108">
        <v>0.43</v>
      </c>
      <c r="L108">
        <v>0.6</v>
      </c>
      <c r="M108">
        <v>2.1</v>
      </c>
      <c r="N108">
        <v>0.28399999999999997</v>
      </c>
      <c r="O108">
        <v>1.5</v>
      </c>
      <c r="P108">
        <v>2.8</v>
      </c>
      <c r="Q108">
        <v>0.54100000000000004</v>
      </c>
      <c r="R108">
        <v>0.49199999999999999</v>
      </c>
      <c r="S108">
        <v>0.6</v>
      </c>
      <c r="T108">
        <v>1</v>
      </c>
      <c r="U108">
        <v>0.64600000000000002</v>
      </c>
      <c r="V108">
        <v>1</v>
      </c>
      <c r="W108">
        <v>2.7</v>
      </c>
      <c r="X108">
        <v>3.7</v>
      </c>
      <c r="Y108">
        <v>2.6</v>
      </c>
      <c r="Z108">
        <v>1.3</v>
      </c>
      <c r="AA108">
        <v>0.4</v>
      </c>
      <c r="AB108">
        <v>1</v>
      </c>
      <c r="AC108">
        <v>1.6</v>
      </c>
      <c r="AD108">
        <v>5.5</v>
      </c>
    </row>
    <row r="109" spans="1:30" x14ac:dyDescent="0.2">
      <c r="A109">
        <v>108</v>
      </c>
      <c r="B109" t="s">
        <v>229</v>
      </c>
      <c r="C109" t="s">
        <v>29</v>
      </c>
      <c r="D109">
        <v>30</v>
      </c>
      <c r="E109" t="s">
        <v>205</v>
      </c>
      <c r="F109">
        <v>46</v>
      </c>
      <c r="G109">
        <v>46</v>
      </c>
      <c r="H109">
        <v>35.9</v>
      </c>
      <c r="I109">
        <v>9.5</v>
      </c>
      <c r="J109">
        <v>17.2</v>
      </c>
      <c r="K109">
        <v>0.55400000000000005</v>
      </c>
      <c r="L109">
        <v>0.4</v>
      </c>
      <c r="M109">
        <v>1.2</v>
      </c>
      <c r="N109">
        <v>0.315</v>
      </c>
      <c r="O109">
        <v>9.1</v>
      </c>
      <c r="P109">
        <v>16</v>
      </c>
      <c r="Q109">
        <v>0.57099999999999995</v>
      </c>
      <c r="R109">
        <v>0.56499999999999995</v>
      </c>
      <c r="S109">
        <v>5.6</v>
      </c>
      <c r="T109">
        <v>6.9</v>
      </c>
      <c r="U109">
        <v>0.80500000000000005</v>
      </c>
      <c r="V109">
        <v>3.2</v>
      </c>
      <c r="W109">
        <v>8.9</v>
      </c>
      <c r="X109">
        <v>12.1</v>
      </c>
      <c r="Y109">
        <v>3.7</v>
      </c>
      <c r="Z109">
        <v>1.2</v>
      </c>
      <c r="AA109">
        <v>2.2999999999999998</v>
      </c>
      <c r="AB109">
        <v>2.1</v>
      </c>
      <c r="AC109">
        <v>2.5</v>
      </c>
      <c r="AD109">
        <v>24.9</v>
      </c>
    </row>
    <row r="110" spans="1:30" x14ac:dyDescent="0.2">
      <c r="A110">
        <v>109</v>
      </c>
      <c r="B110" t="s">
        <v>230</v>
      </c>
      <c r="C110" t="s">
        <v>92</v>
      </c>
      <c r="D110">
        <v>21</v>
      </c>
      <c r="E110" t="s">
        <v>116</v>
      </c>
      <c r="F110">
        <v>21</v>
      </c>
      <c r="G110">
        <v>0</v>
      </c>
      <c r="H110">
        <v>7.8</v>
      </c>
      <c r="I110">
        <v>1</v>
      </c>
      <c r="J110">
        <v>2.4</v>
      </c>
      <c r="K110">
        <v>0.43099999999999999</v>
      </c>
      <c r="L110">
        <v>0</v>
      </c>
      <c r="M110">
        <v>0.2</v>
      </c>
      <c r="N110">
        <v>0.25</v>
      </c>
      <c r="O110">
        <v>1</v>
      </c>
      <c r="P110">
        <v>2.2000000000000002</v>
      </c>
      <c r="Q110">
        <v>0.44700000000000001</v>
      </c>
      <c r="R110">
        <v>0.441</v>
      </c>
      <c r="S110">
        <v>0.2</v>
      </c>
      <c r="T110">
        <v>0.3</v>
      </c>
      <c r="U110">
        <v>0.57099999999999995</v>
      </c>
      <c r="V110">
        <v>0.4</v>
      </c>
      <c r="W110">
        <v>0.6</v>
      </c>
      <c r="X110">
        <v>1</v>
      </c>
      <c r="Y110">
        <v>0.3</v>
      </c>
      <c r="Z110">
        <v>0.3</v>
      </c>
      <c r="AA110">
        <v>0.1</v>
      </c>
      <c r="AB110">
        <v>0.2</v>
      </c>
      <c r="AC110">
        <v>0.6</v>
      </c>
      <c r="AD110">
        <v>2.2999999999999998</v>
      </c>
    </row>
    <row r="111" spans="1:30" x14ac:dyDescent="0.2">
      <c r="A111">
        <v>110</v>
      </c>
      <c r="B111" t="s">
        <v>231</v>
      </c>
      <c r="C111" t="s">
        <v>92</v>
      </c>
      <c r="D111">
        <v>21</v>
      </c>
      <c r="E111" t="s">
        <v>131</v>
      </c>
      <c r="F111">
        <v>2</v>
      </c>
      <c r="G111">
        <v>0</v>
      </c>
      <c r="H111">
        <v>3</v>
      </c>
      <c r="I111">
        <v>0</v>
      </c>
      <c r="J111">
        <v>0.5</v>
      </c>
      <c r="K111">
        <v>0</v>
      </c>
      <c r="L111">
        <v>0</v>
      </c>
      <c r="M111">
        <v>0.5</v>
      </c>
      <c r="N111">
        <v>0</v>
      </c>
      <c r="O111">
        <v>0</v>
      </c>
      <c r="P111">
        <v>0</v>
      </c>
      <c r="R111">
        <v>0</v>
      </c>
      <c r="S111">
        <v>1</v>
      </c>
      <c r="T111">
        <v>1</v>
      </c>
      <c r="U111">
        <v>1</v>
      </c>
      <c r="V111">
        <v>0.5</v>
      </c>
      <c r="W111">
        <v>0.5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</row>
    <row r="112" spans="1:30" x14ac:dyDescent="0.2">
      <c r="A112">
        <v>111</v>
      </c>
      <c r="B112" t="s">
        <v>232</v>
      </c>
      <c r="C112" t="s">
        <v>92</v>
      </c>
      <c r="D112">
        <v>24</v>
      </c>
      <c r="E112" t="s">
        <v>183</v>
      </c>
      <c r="F112">
        <v>4</v>
      </c>
      <c r="G112">
        <v>0</v>
      </c>
      <c r="H112">
        <v>7.5</v>
      </c>
      <c r="I112">
        <v>2.5</v>
      </c>
      <c r="J112">
        <v>4.8</v>
      </c>
      <c r="K112">
        <v>0.52600000000000002</v>
      </c>
      <c r="L112">
        <v>0.3</v>
      </c>
      <c r="M112">
        <v>2</v>
      </c>
      <c r="N112">
        <v>0.125</v>
      </c>
      <c r="O112">
        <v>2.2999999999999998</v>
      </c>
      <c r="P112">
        <v>2.8</v>
      </c>
      <c r="Q112">
        <v>0.81799999999999995</v>
      </c>
      <c r="R112">
        <v>0.55300000000000005</v>
      </c>
      <c r="S112">
        <v>0.3</v>
      </c>
      <c r="T112">
        <v>0.8</v>
      </c>
      <c r="U112">
        <v>0.33300000000000002</v>
      </c>
      <c r="V112">
        <v>0.3</v>
      </c>
      <c r="W112">
        <v>2</v>
      </c>
      <c r="X112">
        <v>2.2999999999999998</v>
      </c>
      <c r="Y112">
        <v>1</v>
      </c>
      <c r="Z112">
        <v>0</v>
      </c>
      <c r="AA112">
        <v>0.3</v>
      </c>
      <c r="AB112">
        <v>0.8</v>
      </c>
      <c r="AC112">
        <v>0.3</v>
      </c>
      <c r="AD112">
        <v>5.5</v>
      </c>
    </row>
    <row r="113" spans="1:30" x14ac:dyDescent="0.2">
      <c r="A113">
        <v>112</v>
      </c>
      <c r="B113" t="s">
        <v>233</v>
      </c>
      <c r="C113" t="s">
        <v>112</v>
      </c>
      <c r="D113">
        <v>34</v>
      </c>
      <c r="E113" t="s">
        <v>153</v>
      </c>
      <c r="F113">
        <v>47</v>
      </c>
      <c r="G113">
        <v>47</v>
      </c>
      <c r="H113">
        <v>37.299999999999997</v>
      </c>
      <c r="I113">
        <v>7.7</v>
      </c>
      <c r="J113">
        <v>16.399999999999999</v>
      </c>
      <c r="K113">
        <v>0.46700000000000003</v>
      </c>
      <c r="L113">
        <v>1</v>
      </c>
      <c r="M113">
        <v>2.9</v>
      </c>
      <c r="N113">
        <v>0.33600000000000002</v>
      </c>
      <c r="O113">
        <v>6.7</v>
      </c>
      <c r="P113">
        <v>13.6</v>
      </c>
      <c r="Q113">
        <v>0.495</v>
      </c>
      <c r="R113">
        <v>0.496</v>
      </c>
      <c r="S113">
        <v>5.7</v>
      </c>
      <c r="T113">
        <v>6.7</v>
      </c>
      <c r="U113">
        <v>0.84199999999999997</v>
      </c>
      <c r="V113">
        <v>0.6</v>
      </c>
      <c r="W113">
        <v>3.5</v>
      </c>
      <c r="X113">
        <v>4</v>
      </c>
      <c r="Y113">
        <v>5.3</v>
      </c>
      <c r="Z113">
        <v>1.1000000000000001</v>
      </c>
      <c r="AA113">
        <v>0.7</v>
      </c>
      <c r="AB113">
        <v>1.5</v>
      </c>
      <c r="AC113">
        <v>2.1</v>
      </c>
      <c r="AD113">
        <v>22</v>
      </c>
    </row>
    <row r="114" spans="1:30" x14ac:dyDescent="0.2">
      <c r="A114">
        <v>113</v>
      </c>
      <c r="B114" t="s">
        <v>234</v>
      </c>
      <c r="C114" t="s">
        <v>29</v>
      </c>
      <c r="D114">
        <v>22</v>
      </c>
      <c r="E114" t="s">
        <v>164</v>
      </c>
      <c r="F114">
        <v>10</v>
      </c>
      <c r="G114">
        <v>0</v>
      </c>
      <c r="H114">
        <v>5.8</v>
      </c>
      <c r="I114">
        <v>0.9</v>
      </c>
      <c r="J114">
        <v>1.8</v>
      </c>
      <c r="K114">
        <v>0.5</v>
      </c>
      <c r="L114">
        <v>0</v>
      </c>
      <c r="M114">
        <v>0</v>
      </c>
      <c r="O114">
        <v>0.9</v>
      </c>
      <c r="P114">
        <v>1.8</v>
      </c>
      <c r="Q114">
        <v>0.5</v>
      </c>
      <c r="R114">
        <v>0.5</v>
      </c>
      <c r="S114">
        <v>0.9</v>
      </c>
      <c r="T114">
        <v>1.2</v>
      </c>
      <c r="U114">
        <v>0.75</v>
      </c>
      <c r="V114">
        <v>1.4</v>
      </c>
      <c r="W114">
        <v>0.6</v>
      </c>
      <c r="X114">
        <v>2</v>
      </c>
      <c r="Y114">
        <v>0.4</v>
      </c>
      <c r="Z114">
        <v>0.4</v>
      </c>
      <c r="AA114">
        <v>0</v>
      </c>
      <c r="AB114">
        <v>0.2</v>
      </c>
      <c r="AC114">
        <v>0.4</v>
      </c>
      <c r="AD114">
        <v>2.7</v>
      </c>
    </row>
    <row r="115" spans="1:30" x14ac:dyDescent="0.2">
      <c r="A115">
        <v>114</v>
      </c>
      <c r="B115" t="s">
        <v>235</v>
      </c>
      <c r="C115" t="s">
        <v>84</v>
      </c>
      <c r="D115">
        <v>27</v>
      </c>
      <c r="E115" t="s">
        <v>133</v>
      </c>
      <c r="F115">
        <v>3</v>
      </c>
      <c r="G115">
        <v>0</v>
      </c>
      <c r="H115">
        <v>5.3</v>
      </c>
      <c r="I115">
        <v>1.3</v>
      </c>
      <c r="J115">
        <v>1.7</v>
      </c>
      <c r="K115">
        <v>0.8</v>
      </c>
      <c r="L115">
        <v>0</v>
      </c>
      <c r="M115">
        <v>0</v>
      </c>
      <c r="O115">
        <v>1.3</v>
      </c>
      <c r="P115">
        <v>1.7</v>
      </c>
      <c r="Q115">
        <v>0.8</v>
      </c>
      <c r="R115">
        <v>0.8</v>
      </c>
      <c r="S115">
        <v>1.3</v>
      </c>
      <c r="T115">
        <v>2</v>
      </c>
      <c r="U115">
        <v>0.66700000000000004</v>
      </c>
      <c r="V115">
        <v>0.3</v>
      </c>
      <c r="W115">
        <v>0.7</v>
      </c>
      <c r="X115">
        <v>1</v>
      </c>
      <c r="Y115">
        <v>0.7</v>
      </c>
      <c r="Z115">
        <v>0</v>
      </c>
      <c r="AA115">
        <v>0.3</v>
      </c>
      <c r="AB115">
        <v>0</v>
      </c>
      <c r="AC115">
        <v>0.3</v>
      </c>
      <c r="AD115">
        <v>4</v>
      </c>
    </row>
    <row r="116" spans="1:30" x14ac:dyDescent="0.2">
      <c r="A116">
        <v>115</v>
      </c>
      <c r="B116" t="s">
        <v>236</v>
      </c>
      <c r="C116" t="s">
        <v>92</v>
      </c>
      <c r="D116">
        <v>25</v>
      </c>
      <c r="E116" t="s">
        <v>116</v>
      </c>
      <c r="F116">
        <v>2</v>
      </c>
      <c r="G116">
        <v>0</v>
      </c>
      <c r="H116">
        <v>2.5</v>
      </c>
      <c r="I116">
        <v>0.5</v>
      </c>
      <c r="J116">
        <v>1</v>
      </c>
      <c r="K116">
        <v>0.5</v>
      </c>
      <c r="L116">
        <v>0</v>
      </c>
      <c r="M116">
        <v>0</v>
      </c>
      <c r="O116">
        <v>0.5</v>
      </c>
      <c r="P116">
        <v>1</v>
      </c>
      <c r="Q116">
        <v>0.5</v>
      </c>
      <c r="R116">
        <v>0.5</v>
      </c>
      <c r="S116">
        <v>0</v>
      </c>
      <c r="T116">
        <v>0</v>
      </c>
      <c r="V116">
        <v>1</v>
      </c>
      <c r="W116">
        <v>0</v>
      </c>
      <c r="X116">
        <v>1</v>
      </c>
      <c r="Y116">
        <v>0.5</v>
      </c>
      <c r="Z116">
        <v>1</v>
      </c>
      <c r="AA116">
        <v>0</v>
      </c>
      <c r="AB116">
        <v>0.5</v>
      </c>
      <c r="AC116">
        <v>0.5</v>
      </c>
      <c r="AD116">
        <v>1</v>
      </c>
    </row>
    <row r="117" spans="1:30" x14ac:dyDescent="0.2">
      <c r="A117">
        <v>116</v>
      </c>
      <c r="B117" t="s">
        <v>237</v>
      </c>
      <c r="C117" t="s">
        <v>92</v>
      </c>
      <c r="D117">
        <v>20</v>
      </c>
      <c r="E117" t="s">
        <v>88</v>
      </c>
      <c r="F117">
        <v>26</v>
      </c>
      <c r="G117">
        <v>1</v>
      </c>
      <c r="H117">
        <v>13.7</v>
      </c>
      <c r="I117">
        <v>1.3</v>
      </c>
      <c r="J117">
        <v>3.9</v>
      </c>
      <c r="K117">
        <v>0.33700000000000002</v>
      </c>
      <c r="L117">
        <v>0.7</v>
      </c>
      <c r="M117">
        <v>2.5</v>
      </c>
      <c r="N117">
        <v>0.29699999999999999</v>
      </c>
      <c r="O117">
        <v>0.6</v>
      </c>
      <c r="P117">
        <v>1.4</v>
      </c>
      <c r="Q117">
        <v>0.40500000000000003</v>
      </c>
      <c r="R117">
        <v>0.43099999999999999</v>
      </c>
      <c r="S117">
        <v>0.7</v>
      </c>
      <c r="T117">
        <v>0.7</v>
      </c>
      <c r="U117">
        <v>0.94399999999999995</v>
      </c>
      <c r="V117">
        <v>0.5</v>
      </c>
      <c r="W117">
        <v>1.1000000000000001</v>
      </c>
      <c r="X117">
        <v>1.5</v>
      </c>
      <c r="Y117">
        <v>1.2</v>
      </c>
      <c r="Z117">
        <v>0.5</v>
      </c>
      <c r="AA117">
        <v>0</v>
      </c>
      <c r="AB117">
        <v>0.7</v>
      </c>
      <c r="AC117">
        <v>1.4</v>
      </c>
      <c r="AD117">
        <v>4</v>
      </c>
    </row>
    <row r="118" spans="1:30" x14ac:dyDescent="0.2">
      <c r="A118">
        <v>117</v>
      </c>
      <c r="B118" t="s">
        <v>238</v>
      </c>
      <c r="C118" t="s">
        <v>84</v>
      </c>
      <c r="D118">
        <v>20</v>
      </c>
      <c r="E118" t="s">
        <v>147</v>
      </c>
      <c r="F118">
        <v>23</v>
      </c>
      <c r="G118">
        <v>0</v>
      </c>
      <c r="H118">
        <v>11.2</v>
      </c>
      <c r="I118">
        <v>1.4</v>
      </c>
      <c r="J118">
        <v>3.4</v>
      </c>
      <c r="K118">
        <v>0.42299999999999999</v>
      </c>
      <c r="L118">
        <v>0.7</v>
      </c>
      <c r="M118">
        <v>2.2999999999999998</v>
      </c>
      <c r="N118">
        <v>0.308</v>
      </c>
      <c r="O118">
        <v>0.7</v>
      </c>
      <c r="P118">
        <v>1.1000000000000001</v>
      </c>
      <c r="Q118">
        <v>0.65400000000000003</v>
      </c>
      <c r="R118">
        <v>0.52600000000000002</v>
      </c>
      <c r="S118">
        <v>0.4</v>
      </c>
      <c r="T118">
        <v>0.5</v>
      </c>
      <c r="U118">
        <v>0.83299999999999996</v>
      </c>
      <c r="V118">
        <v>0.4</v>
      </c>
      <c r="W118">
        <v>1.4</v>
      </c>
      <c r="X118">
        <v>1.8</v>
      </c>
      <c r="Y118">
        <v>0.8</v>
      </c>
      <c r="Z118">
        <v>0.1</v>
      </c>
      <c r="AA118">
        <v>0</v>
      </c>
      <c r="AB118">
        <v>0.5</v>
      </c>
      <c r="AC118">
        <v>0.7</v>
      </c>
      <c r="AD118">
        <v>4</v>
      </c>
    </row>
    <row r="119" spans="1:30" x14ac:dyDescent="0.2">
      <c r="A119">
        <v>118</v>
      </c>
      <c r="B119" t="s">
        <v>239</v>
      </c>
      <c r="C119" t="s">
        <v>103</v>
      </c>
      <c r="D119">
        <v>30</v>
      </c>
      <c r="E119" t="s">
        <v>172</v>
      </c>
      <c r="F119">
        <v>45</v>
      </c>
      <c r="G119">
        <v>45</v>
      </c>
      <c r="H119">
        <v>30.5</v>
      </c>
      <c r="I119">
        <v>4.2</v>
      </c>
      <c r="J119">
        <v>10.5</v>
      </c>
      <c r="K119">
        <v>0.39500000000000002</v>
      </c>
      <c r="L119">
        <v>1.9</v>
      </c>
      <c r="M119">
        <v>5.8</v>
      </c>
      <c r="N119">
        <v>0.32700000000000001</v>
      </c>
      <c r="O119">
        <v>2.2000000000000002</v>
      </c>
      <c r="P119">
        <v>4.7</v>
      </c>
      <c r="Q119">
        <v>0.47899999999999998</v>
      </c>
      <c r="R119">
        <v>0.48499999999999999</v>
      </c>
      <c r="S119">
        <v>2.7</v>
      </c>
      <c r="T119">
        <v>3.5</v>
      </c>
      <c r="U119">
        <v>0.78300000000000003</v>
      </c>
      <c r="V119">
        <v>0.6</v>
      </c>
      <c r="W119">
        <v>2.8</v>
      </c>
      <c r="X119">
        <v>3.4</v>
      </c>
      <c r="Y119">
        <v>6</v>
      </c>
      <c r="Z119">
        <v>0.8</v>
      </c>
      <c r="AA119">
        <v>0.2</v>
      </c>
      <c r="AB119">
        <v>1.4</v>
      </c>
      <c r="AC119">
        <v>1.8</v>
      </c>
      <c r="AD119">
        <v>13</v>
      </c>
    </row>
    <row r="120" spans="1:30" x14ac:dyDescent="0.2">
      <c r="A120">
        <v>119</v>
      </c>
      <c r="B120" t="s">
        <v>240</v>
      </c>
      <c r="C120" t="s">
        <v>92</v>
      </c>
      <c r="D120">
        <v>27</v>
      </c>
      <c r="E120" t="s">
        <v>114</v>
      </c>
      <c r="F120">
        <v>48</v>
      </c>
      <c r="G120">
        <v>30</v>
      </c>
      <c r="H120">
        <v>23</v>
      </c>
      <c r="I120">
        <v>4.2</v>
      </c>
      <c r="J120">
        <v>9.1999999999999993</v>
      </c>
      <c r="K120">
        <v>0.45900000000000002</v>
      </c>
      <c r="L120">
        <v>2.8</v>
      </c>
      <c r="M120">
        <v>6.6</v>
      </c>
      <c r="N120">
        <v>0.42599999999999999</v>
      </c>
      <c r="O120">
        <v>1.4</v>
      </c>
      <c r="P120">
        <v>2.6</v>
      </c>
      <c r="Q120">
        <v>0.54500000000000004</v>
      </c>
      <c r="R120">
        <v>0.61299999999999999</v>
      </c>
      <c r="S120">
        <v>0.9</v>
      </c>
      <c r="T120">
        <v>1.3</v>
      </c>
      <c r="U120">
        <v>0.73299999999999998</v>
      </c>
      <c r="V120">
        <v>0.8</v>
      </c>
      <c r="W120">
        <v>2.4</v>
      </c>
      <c r="X120">
        <v>3.2</v>
      </c>
      <c r="Y120">
        <v>2.2999999999999998</v>
      </c>
      <c r="Z120">
        <v>1.1000000000000001</v>
      </c>
      <c r="AA120">
        <v>0.3</v>
      </c>
      <c r="AB120">
        <v>1.1000000000000001</v>
      </c>
      <c r="AC120">
        <v>1.9</v>
      </c>
      <c r="AD120">
        <v>12.2</v>
      </c>
    </row>
    <row r="121" spans="1:30" x14ac:dyDescent="0.2">
      <c r="A121">
        <v>120</v>
      </c>
      <c r="B121" t="s">
        <v>241</v>
      </c>
      <c r="C121" t="s">
        <v>103</v>
      </c>
      <c r="D121">
        <v>24</v>
      </c>
      <c r="E121" t="s">
        <v>183</v>
      </c>
      <c r="F121">
        <v>40</v>
      </c>
      <c r="G121">
        <v>40</v>
      </c>
      <c r="H121">
        <v>37.5</v>
      </c>
      <c r="I121">
        <v>11.7</v>
      </c>
      <c r="J121">
        <v>24</v>
      </c>
      <c r="K121">
        <v>0.48899999999999999</v>
      </c>
      <c r="L121">
        <v>3.9</v>
      </c>
      <c r="M121">
        <v>10.3</v>
      </c>
      <c r="N121">
        <v>0.375</v>
      </c>
      <c r="O121">
        <v>7.9</v>
      </c>
      <c r="P121">
        <v>13.7</v>
      </c>
      <c r="Q121">
        <v>0.57399999999999995</v>
      </c>
      <c r="R121">
        <v>0.56899999999999995</v>
      </c>
      <c r="S121">
        <v>7.4</v>
      </c>
      <c r="T121">
        <v>9.5</v>
      </c>
      <c r="U121">
        <v>0.78</v>
      </c>
      <c r="V121">
        <v>0.8</v>
      </c>
      <c r="W121">
        <v>7.8</v>
      </c>
      <c r="X121">
        <v>8.6</v>
      </c>
      <c r="Y121">
        <v>9.6</v>
      </c>
      <c r="Z121">
        <v>1.4</v>
      </c>
      <c r="AA121">
        <v>0.6</v>
      </c>
      <c r="AB121">
        <v>3.9</v>
      </c>
      <c r="AC121">
        <v>1.9</v>
      </c>
      <c r="AD121">
        <v>34.700000000000003</v>
      </c>
    </row>
    <row r="122" spans="1:30" x14ac:dyDescent="0.2">
      <c r="A122">
        <v>121</v>
      </c>
      <c r="B122" t="s">
        <v>242</v>
      </c>
      <c r="C122" t="s">
        <v>112</v>
      </c>
      <c r="D122">
        <v>24</v>
      </c>
      <c r="E122" t="s">
        <v>147</v>
      </c>
      <c r="F122">
        <v>46</v>
      </c>
      <c r="G122">
        <v>46</v>
      </c>
      <c r="H122">
        <v>28.5</v>
      </c>
      <c r="I122">
        <v>3.5</v>
      </c>
      <c r="J122">
        <v>8.1</v>
      </c>
      <c r="K122">
        <v>0.435</v>
      </c>
      <c r="L122">
        <v>1.8</v>
      </c>
      <c r="M122">
        <v>4.7</v>
      </c>
      <c r="N122">
        <v>0.38400000000000001</v>
      </c>
      <c r="O122">
        <v>1.7</v>
      </c>
      <c r="P122">
        <v>3.4</v>
      </c>
      <c r="Q122">
        <v>0.50600000000000001</v>
      </c>
      <c r="R122">
        <v>0.54700000000000004</v>
      </c>
      <c r="S122">
        <v>1.7</v>
      </c>
      <c r="T122">
        <v>2</v>
      </c>
      <c r="U122">
        <v>0.80900000000000005</v>
      </c>
      <c r="V122">
        <v>1.2</v>
      </c>
      <c r="W122">
        <v>2.7</v>
      </c>
      <c r="X122">
        <v>3.8</v>
      </c>
      <c r="Y122">
        <v>1.3</v>
      </c>
      <c r="Z122">
        <v>0.8</v>
      </c>
      <c r="AA122">
        <v>0.7</v>
      </c>
      <c r="AB122">
        <v>0.9</v>
      </c>
      <c r="AC122">
        <v>3</v>
      </c>
      <c r="AD122">
        <v>10.5</v>
      </c>
    </row>
    <row r="123" spans="1:30" x14ac:dyDescent="0.2">
      <c r="A123">
        <v>122</v>
      </c>
      <c r="B123" t="s">
        <v>243</v>
      </c>
      <c r="C123" t="s">
        <v>92</v>
      </c>
      <c r="D123">
        <v>24</v>
      </c>
      <c r="E123" t="s">
        <v>153</v>
      </c>
      <c r="F123">
        <v>47</v>
      </c>
      <c r="G123">
        <v>9</v>
      </c>
      <c r="H123">
        <v>24.3</v>
      </c>
      <c r="I123">
        <v>3.7</v>
      </c>
      <c r="J123">
        <v>7.4</v>
      </c>
      <c r="K123">
        <v>0.496</v>
      </c>
      <c r="L123">
        <v>1.1000000000000001</v>
      </c>
      <c r="M123">
        <v>3</v>
      </c>
      <c r="N123">
        <v>0.38300000000000001</v>
      </c>
      <c r="O123">
        <v>2.5</v>
      </c>
      <c r="P123">
        <v>4.4000000000000004</v>
      </c>
      <c r="Q123">
        <v>0.57299999999999995</v>
      </c>
      <c r="R123">
        <v>0.57299999999999995</v>
      </c>
      <c r="S123">
        <v>1</v>
      </c>
      <c r="T123">
        <v>1.2</v>
      </c>
      <c r="U123">
        <v>0.80400000000000005</v>
      </c>
      <c r="V123">
        <v>0.7</v>
      </c>
      <c r="W123">
        <v>1.9</v>
      </c>
      <c r="X123">
        <v>2.6</v>
      </c>
      <c r="Y123">
        <v>2.1</v>
      </c>
      <c r="Z123">
        <v>0.8</v>
      </c>
      <c r="AA123">
        <v>0.5</v>
      </c>
      <c r="AB123">
        <v>1</v>
      </c>
      <c r="AC123">
        <v>2</v>
      </c>
      <c r="AD123">
        <v>9.4</v>
      </c>
    </row>
    <row r="124" spans="1:30" x14ac:dyDescent="0.2">
      <c r="A124">
        <v>123</v>
      </c>
      <c r="B124" t="s">
        <v>244</v>
      </c>
      <c r="C124" t="s">
        <v>29</v>
      </c>
      <c r="D124">
        <v>30</v>
      </c>
      <c r="E124" t="s">
        <v>153</v>
      </c>
      <c r="F124">
        <v>49</v>
      </c>
      <c r="G124">
        <v>7</v>
      </c>
      <c r="H124">
        <v>15.9</v>
      </c>
      <c r="I124">
        <v>3.2</v>
      </c>
      <c r="J124">
        <v>5.7</v>
      </c>
      <c r="K124">
        <v>0.55700000000000005</v>
      </c>
      <c r="L124">
        <v>0</v>
      </c>
      <c r="M124">
        <v>0</v>
      </c>
      <c r="N124">
        <v>0</v>
      </c>
      <c r="O124">
        <v>3.2</v>
      </c>
      <c r="P124">
        <v>5.7</v>
      </c>
      <c r="Q124">
        <v>0.56100000000000005</v>
      </c>
      <c r="R124">
        <v>0.55700000000000005</v>
      </c>
      <c r="S124">
        <v>1.5</v>
      </c>
      <c r="T124">
        <v>2.6</v>
      </c>
      <c r="U124">
        <v>0.55800000000000005</v>
      </c>
      <c r="V124">
        <v>3.3</v>
      </c>
      <c r="W124">
        <v>5</v>
      </c>
      <c r="X124">
        <v>8.3000000000000007</v>
      </c>
      <c r="Y124">
        <v>0.6</v>
      </c>
      <c r="Z124">
        <v>1.1000000000000001</v>
      </c>
      <c r="AA124">
        <v>0.6</v>
      </c>
      <c r="AB124">
        <v>1.1000000000000001</v>
      </c>
      <c r="AC124">
        <v>1.7</v>
      </c>
      <c r="AD124">
        <v>7.8</v>
      </c>
    </row>
    <row r="125" spans="1:30" x14ac:dyDescent="0.2">
      <c r="A125">
        <v>124</v>
      </c>
      <c r="B125" t="s">
        <v>245</v>
      </c>
      <c r="C125" t="s">
        <v>112</v>
      </c>
      <c r="D125">
        <v>26</v>
      </c>
      <c r="E125" t="s">
        <v>135</v>
      </c>
      <c r="F125">
        <v>35</v>
      </c>
      <c r="G125">
        <v>11</v>
      </c>
      <c r="H125">
        <v>13.2</v>
      </c>
      <c r="I125">
        <v>1.3</v>
      </c>
      <c r="J125">
        <v>3.6</v>
      </c>
      <c r="K125">
        <v>0.36</v>
      </c>
      <c r="L125">
        <v>0.6</v>
      </c>
      <c r="M125">
        <v>1.9</v>
      </c>
      <c r="N125">
        <v>0.313</v>
      </c>
      <c r="O125">
        <v>0.7</v>
      </c>
      <c r="P125">
        <v>1.7</v>
      </c>
      <c r="Q125">
        <v>0.41399999999999998</v>
      </c>
      <c r="R125">
        <v>0.44400000000000001</v>
      </c>
      <c r="S125">
        <v>0.5</v>
      </c>
      <c r="T125">
        <v>0.7</v>
      </c>
      <c r="U125">
        <v>0.75</v>
      </c>
      <c r="V125">
        <v>0.4</v>
      </c>
      <c r="W125">
        <v>1.5</v>
      </c>
      <c r="X125">
        <v>1.8</v>
      </c>
      <c r="Y125">
        <v>0.9</v>
      </c>
      <c r="Z125">
        <v>0.5</v>
      </c>
      <c r="AA125">
        <v>0.1</v>
      </c>
      <c r="AB125">
        <v>0.6</v>
      </c>
      <c r="AC125">
        <v>1.7</v>
      </c>
      <c r="AD125">
        <v>3.7</v>
      </c>
    </row>
    <row r="126" spans="1:30" x14ac:dyDescent="0.2">
      <c r="A126">
        <v>125</v>
      </c>
      <c r="B126" t="s">
        <v>246</v>
      </c>
      <c r="C126" t="s">
        <v>103</v>
      </c>
      <c r="D126">
        <v>29</v>
      </c>
      <c r="E126" t="s">
        <v>93</v>
      </c>
      <c r="F126">
        <v>41</v>
      </c>
      <c r="G126">
        <v>23</v>
      </c>
      <c r="H126">
        <v>17.5</v>
      </c>
      <c r="I126">
        <v>2.2000000000000002</v>
      </c>
      <c r="J126">
        <v>4.5</v>
      </c>
      <c r="K126">
        <v>0.49199999999999999</v>
      </c>
      <c r="L126">
        <v>0.6</v>
      </c>
      <c r="M126">
        <v>1.4</v>
      </c>
      <c r="N126">
        <v>0.42099999999999999</v>
      </c>
      <c r="O126">
        <v>1.6</v>
      </c>
      <c r="P126">
        <v>3.1</v>
      </c>
      <c r="Q126">
        <v>0.52400000000000002</v>
      </c>
      <c r="R126">
        <v>0.55700000000000005</v>
      </c>
      <c r="S126">
        <v>0.3</v>
      </c>
      <c r="T126">
        <v>0.4</v>
      </c>
      <c r="U126">
        <v>0.66700000000000004</v>
      </c>
      <c r="V126">
        <v>0.7</v>
      </c>
      <c r="W126">
        <v>2.2000000000000002</v>
      </c>
      <c r="X126">
        <v>2.9</v>
      </c>
      <c r="Y126">
        <v>4.2</v>
      </c>
      <c r="Z126">
        <v>0.9</v>
      </c>
      <c r="AA126">
        <v>0.4</v>
      </c>
      <c r="AB126">
        <v>1.3</v>
      </c>
      <c r="AC126">
        <v>1.9</v>
      </c>
      <c r="AD126">
        <v>5.3</v>
      </c>
    </row>
    <row r="127" spans="1:30" x14ac:dyDescent="0.2">
      <c r="A127">
        <v>126</v>
      </c>
      <c r="B127" t="s">
        <v>247</v>
      </c>
      <c r="C127" t="s">
        <v>84</v>
      </c>
      <c r="D127">
        <v>35</v>
      </c>
      <c r="E127" t="s">
        <v>646</v>
      </c>
      <c r="F127">
        <v>41</v>
      </c>
      <c r="G127">
        <v>41</v>
      </c>
      <c r="H127">
        <v>37.299999999999997</v>
      </c>
      <c r="I127">
        <v>10.1</v>
      </c>
      <c r="J127">
        <v>19</v>
      </c>
      <c r="K127">
        <v>0.53300000000000003</v>
      </c>
      <c r="L127">
        <v>2.2000000000000002</v>
      </c>
      <c r="M127">
        <v>5</v>
      </c>
      <c r="N127">
        <v>0.44900000000000001</v>
      </c>
      <c r="O127">
        <v>7.9</v>
      </c>
      <c r="P127">
        <v>14</v>
      </c>
      <c r="Q127">
        <v>0.56299999999999994</v>
      </c>
      <c r="R127">
        <v>0.59199999999999997</v>
      </c>
      <c r="S127">
        <v>5.9</v>
      </c>
      <c r="T127">
        <v>6.7</v>
      </c>
      <c r="U127">
        <v>0.876</v>
      </c>
      <c r="V127">
        <v>0.5</v>
      </c>
      <c r="W127">
        <v>5.9</v>
      </c>
      <c r="X127">
        <v>6.4</v>
      </c>
      <c r="Y127">
        <v>5.8</v>
      </c>
      <c r="Z127">
        <v>0.8</v>
      </c>
      <c r="AA127">
        <v>1.3</v>
      </c>
      <c r="AB127">
        <v>3.1</v>
      </c>
      <c r="AC127">
        <v>1.9</v>
      </c>
      <c r="AD127">
        <v>28.4</v>
      </c>
    </row>
    <row r="128" spans="1:30" x14ac:dyDescent="0.2">
      <c r="A128">
        <v>127</v>
      </c>
      <c r="B128" t="s">
        <v>248</v>
      </c>
      <c r="C128" t="s">
        <v>29</v>
      </c>
      <c r="D128">
        <v>20</v>
      </c>
      <c r="E128" t="s">
        <v>159</v>
      </c>
      <c r="F128">
        <v>32</v>
      </c>
      <c r="G128">
        <v>31</v>
      </c>
      <c r="H128">
        <v>29.9</v>
      </c>
      <c r="I128">
        <v>6.2</v>
      </c>
      <c r="J128">
        <v>9.6999999999999993</v>
      </c>
      <c r="K128">
        <v>0.64</v>
      </c>
      <c r="L128">
        <v>0</v>
      </c>
      <c r="M128">
        <v>0.1</v>
      </c>
      <c r="N128">
        <v>0</v>
      </c>
      <c r="O128">
        <v>6.2</v>
      </c>
      <c r="P128">
        <v>9.6999999999999993</v>
      </c>
      <c r="Q128">
        <v>0.64400000000000002</v>
      </c>
      <c r="R128">
        <v>0.64</v>
      </c>
      <c r="S128">
        <v>1.5</v>
      </c>
      <c r="T128">
        <v>2.2000000000000002</v>
      </c>
      <c r="U128">
        <v>0.7</v>
      </c>
      <c r="V128">
        <v>3.3</v>
      </c>
      <c r="W128">
        <v>8.4</v>
      </c>
      <c r="X128">
        <v>11.8</v>
      </c>
      <c r="Y128">
        <v>2.5</v>
      </c>
      <c r="Z128">
        <v>0.4</v>
      </c>
      <c r="AA128">
        <v>0.8</v>
      </c>
      <c r="AB128">
        <v>2</v>
      </c>
      <c r="AC128">
        <v>3.2</v>
      </c>
      <c r="AD128">
        <v>14</v>
      </c>
    </row>
    <row r="129" spans="1:30" x14ac:dyDescent="0.2">
      <c r="A129">
        <v>128</v>
      </c>
      <c r="B129" t="s">
        <v>249</v>
      </c>
      <c r="C129" t="s">
        <v>84</v>
      </c>
      <c r="D129">
        <v>22</v>
      </c>
      <c r="E129" t="s">
        <v>178</v>
      </c>
      <c r="F129">
        <v>22</v>
      </c>
      <c r="G129">
        <v>0</v>
      </c>
      <c r="H129">
        <v>21.8</v>
      </c>
      <c r="I129">
        <v>4</v>
      </c>
      <c r="J129">
        <v>8.6</v>
      </c>
      <c r="K129">
        <v>0.46600000000000003</v>
      </c>
      <c r="L129">
        <v>0.8</v>
      </c>
      <c r="M129">
        <v>2.2999999999999998</v>
      </c>
      <c r="N129">
        <v>0.36</v>
      </c>
      <c r="O129">
        <v>3.2</v>
      </c>
      <c r="P129">
        <v>6.3</v>
      </c>
      <c r="Q129">
        <v>0.504</v>
      </c>
      <c r="R129">
        <v>0.51300000000000001</v>
      </c>
      <c r="S129">
        <v>1</v>
      </c>
      <c r="T129">
        <v>1.5</v>
      </c>
      <c r="U129">
        <v>0.63600000000000001</v>
      </c>
      <c r="V129">
        <v>2.1</v>
      </c>
      <c r="W129">
        <v>4.9000000000000004</v>
      </c>
      <c r="X129">
        <v>7</v>
      </c>
      <c r="Y129">
        <v>1.2</v>
      </c>
      <c r="Z129">
        <v>1.4</v>
      </c>
      <c r="AA129">
        <v>0.9</v>
      </c>
      <c r="AB129">
        <v>0.9</v>
      </c>
      <c r="AC129">
        <v>2.2999999999999998</v>
      </c>
      <c r="AD129">
        <v>9.8000000000000007</v>
      </c>
    </row>
    <row r="130" spans="1:30" x14ac:dyDescent="0.2">
      <c r="A130">
        <v>129</v>
      </c>
      <c r="B130" t="s">
        <v>250</v>
      </c>
      <c r="C130" t="s">
        <v>92</v>
      </c>
      <c r="D130">
        <v>22</v>
      </c>
      <c r="E130" t="s">
        <v>97</v>
      </c>
      <c r="F130">
        <v>45</v>
      </c>
      <c r="G130">
        <v>45</v>
      </c>
      <c r="H130">
        <v>34.9</v>
      </c>
      <c r="I130">
        <v>8.8000000000000007</v>
      </c>
      <c r="J130">
        <v>19</v>
      </c>
      <c r="K130">
        <v>0.46400000000000002</v>
      </c>
      <c r="L130">
        <v>2.5</v>
      </c>
      <c r="M130">
        <v>6.3</v>
      </c>
      <c r="N130">
        <v>0.38900000000000001</v>
      </c>
      <c r="O130">
        <v>6.3</v>
      </c>
      <c r="P130">
        <v>12.6</v>
      </c>
      <c r="Q130">
        <v>0.502</v>
      </c>
      <c r="R130">
        <v>0.52900000000000003</v>
      </c>
      <c r="S130">
        <v>5.5</v>
      </c>
      <c r="T130">
        <v>6.5</v>
      </c>
      <c r="U130">
        <v>0.84199999999999997</v>
      </c>
      <c r="V130">
        <v>0.6</v>
      </c>
      <c r="W130">
        <v>4.5999999999999996</v>
      </c>
      <c r="X130">
        <v>5.2</v>
      </c>
      <c r="Y130">
        <v>5.2</v>
      </c>
      <c r="Z130">
        <v>1.2</v>
      </c>
      <c r="AA130">
        <v>0.5</v>
      </c>
      <c r="AB130">
        <v>3.4</v>
      </c>
      <c r="AC130">
        <v>1.9</v>
      </c>
      <c r="AD130">
        <v>25.5</v>
      </c>
    </row>
    <row r="131" spans="1:30" x14ac:dyDescent="0.2">
      <c r="A131">
        <v>130</v>
      </c>
      <c r="B131" t="s">
        <v>251</v>
      </c>
      <c r="C131" t="s">
        <v>112</v>
      </c>
      <c r="D131">
        <v>23</v>
      </c>
      <c r="E131" t="s">
        <v>135</v>
      </c>
      <c r="F131">
        <v>31</v>
      </c>
      <c r="G131">
        <v>0</v>
      </c>
      <c r="H131">
        <v>4.7</v>
      </c>
      <c r="I131">
        <v>0.5</v>
      </c>
      <c r="J131">
        <v>1.4</v>
      </c>
      <c r="K131">
        <v>0.39500000000000002</v>
      </c>
      <c r="L131">
        <v>0.3</v>
      </c>
      <c r="M131">
        <v>0.8</v>
      </c>
      <c r="N131">
        <v>0.34599999999999997</v>
      </c>
      <c r="O131">
        <v>0.3</v>
      </c>
      <c r="P131">
        <v>0.5</v>
      </c>
      <c r="Q131">
        <v>0.47099999999999997</v>
      </c>
      <c r="R131">
        <v>0.5</v>
      </c>
      <c r="S131">
        <v>0.1</v>
      </c>
      <c r="T131">
        <v>0.1</v>
      </c>
      <c r="U131">
        <v>0.75</v>
      </c>
      <c r="V131">
        <v>0.2</v>
      </c>
      <c r="W131">
        <v>0.5</v>
      </c>
      <c r="X131">
        <v>0.7</v>
      </c>
      <c r="Y131">
        <v>0.3</v>
      </c>
      <c r="Z131">
        <v>0.1</v>
      </c>
      <c r="AA131">
        <v>0.1</v>
      </c>
      <c r="AB131">
        <v>0</v>
      </c>
      <c r="AC131">
        <v>0.4</v>
      </c>
      <c r="AD131">
        <v>1.5</v>
      </c>
    </row>
    <row r="132" spans="1:30" x14ac:dyDescent="0.2">
      <c r="A132">
        <v>131</v>
      </c>
      <c r="B132" t="s">
        <v>252</v>
      </c>
      <c r="C132" t="s">
        <v>92</v>
      </c>
      <c r="D132">
        <v>24</v>
      </c>
      <c r="E132" t="s">
        <v>135</v>
      </c>
      <c r="F132">
        <v>28</v>
      </c>
      <c r="G132">
        <v>3</v>
      </c>
      <c r="H132">
        <v>12.2</v>
      </c>
      <c r="I132">
        <v>1.3</v>
      </c>
      <c r="J132">
        <v>3</v>
      </c>
      <c r="K132">
        <v>0.434</v>
      </c>
      <c r="L132">
        <v>0.9</v>
      </c>
      <c r="M132">
        <v>2.4</v>
      </c>
      <c r="N132">
        <v>0.38200000000000001</v>
      </c>
      <c r="O132">
        <v>0.4</v>
      </c>
      <c r="P132">
        <v>0.5</v>
      </c>
      <c r="Q132">
        <v>0.66700000000000004</v>
      </c>
      <c r="R132">
        <v>0.59</v>
      </c>
      <c r="S132">
        <v>0.4</v>
      </c>
      <c r="T132">
        <v>0.6</v>
      </c>
      <c r="U132">
        <v>0.64700000000000002</v>
      </c>
      <c r="V132">
        <v>0.3</v>
      </c>
      <c r="W132">
        <v>1</v>
      </c>
      <c r="X132">
        <v>1.3</v>
      </c>
      <c r="Y132">
        <v>1.3</v>
      </c>
      <c r="Z132">
        <v>0.5</v>
      </c>
      <c r="AA132">
        <v>0.4</v>
      </c>
      <c r="AB132">
        <v>0.5</v>
      </c>
      <c r="AC132">
        <v>1.4</v>
      </c>
      <c r="AD132">
        <v>3.9</v>
      </c>
    </row>
    <row r="133" spans="1:30" x14ac:dyDescent="0.2">
      <c r="A133">
        <v>132</v>
      </c>
      <c r="B133" t="s">
        <v>253</v>
      </c>
      <c r="C133" t="s">
        <v>29</v>
      </c>
      <c r="D133">
        <v>29</v>
      </c>
      <c r="E133" t="s">
        <v>127</v>
      </c>
      <c r="F133">
        <v>34</v>
      </c>
      <c r="G133">
        <v>34</v>
      </c>
      <c r="H133">
        <v>34</v>
      </c>
      <c r="I133">
        <v>11.8</v>
      </c>
      <c r="J133">
        <v>22.2</v>
      </c>
      <c r="K133">
        <v>0.53300000000000003</v>
      </c>
      <c r="L133">
        <v>1.2</v>
      </c>
      <c r="M133">
        <v>3.3</v>
      </c>
      <c r="N133">
        <v>0.36599999999999999</v>
      </c>
      <c r="O133">
        <v>10.6</v>
      </c>
      <c r="P133">
        <v>18.899999999999999</v>
      </c>
      <c r="Q133">
        <v>0.56200000000000006</v>
      </c>
      <c r="R133">
        <v>0.56000000000000005</v>
      </c>
      <c r="S133">
        <v>10.5</v>
      </c>
      <c r="T133">
        <v>11.9</v>
      </c>
      <c r="U133">
        <v>0.88300000000000001</v>
      </c>
      <c r="V133">
        <v>2.6</v>
      </c>
      <c r="W133">
        <v>8.6999999999999993</v>
      </c>
      <c r="X133">
        <v>11.3</v>
      </c>
      <c r="Y133">
        <v>5.7</v>
      </c>
      <c r="Z133">
        <v>1.1000000000000001</v>
      </c>
      <c r="AA133">
        <v>1.8</v>
      </c>
      <c r="AB133">
        <v>3.7</v>
      </c>
      <c r="AC133">
        <v>2.9</v>
      </c>
      <c r="AD133">
        <v>35.299999999999997</v>
      </c>
    </row>
    <row r="134" spans="1:30" x14ac:dyDescent="0.2">
      <c r="A134">
        <v>133</v>
      </c>
      <c r="B134" t="s">
        <v>254</v>
      </c>
      <c r="C134" t="s">
        <v>29</v>
      </c>
      <c r="D134">
        <v>26</v>
      </c>
      <c r="E134" t="s">
        <v>646</v>
      </c>
      <c r="F134">
        <v>42</v>
      </c>
      <c r="G134">
        <v>3</v>
      </c>
      <c r="H134">
        <v>16.100000000000001</v>
      </c>
      <c r="I134">
        <v>2.2999999999999998</v>
      </c>
      <c r="J134">
        <v>3.7</v>
      </c>
      <c r="K134">
        <v>0.63</v>
      </c>
      <c r="L134">
        <v>0.1</v>
      </c>
      <c r="M134">
        <v>0.1</v>
      </c>
      <c r="N134">
        <v>1</v>
      </c>
      <c r="O134">
        <v>2.2000000000000002</v>
      </c>
      <c r="P134">
        <v>3.6</v>
      </c>
      <c r="Q134">
        <v>0.623</v>
      </c>
      <c r="R134">
        <v>0.64</v>
      </c>
      <c r="S134">
        <v>1</v>
      </c>
      <c r="T134">
        <v>1.4</v>
      </c>
      <c r="U134">
        <v>0.74099999999999999</v>
      </c>
      <c r="V134">
        <v>1.4</v>
      </c>
      <c r="W134">
        <v>2.9</v>
      </c>
      <c r="X134">
        <v>4.3</v>
      </c>
      <c r="Y134">
        <v>1</v>
      </c>
      <c r="Z134">
        <v>0.3</v>
      </c>
      <c r="AA134">
        <v>0.8</v>
      </c>
      <c r="AB134">
        <v>1</v>
      </c>
      <c r="AC134">
        <v>1.7</v>
      </c>
      <c r="AD134">
        <v>5.7</v>
      </c>
    </row>
    <row r="135" spans="1:30" x14ac:dyDescent="0.2">
      <c r="A135">
        <v>134</v>
      </c>
      <c r="B135" t="s">
        <v>255</v>
      </c>
      <c r="C135" t="s">
        <v>103</v>
      </c>
      <c r="D135">
        <v>28</v>
      </c>
      <c r="E135" t="s">
        <v>183</v>
      </c>
      <c r="F135">
        <v>32</v>
      </c>
      <c r="G135">
        <v>14</v>
      </c>
      <c r="H135">
        <v>19.7</v>
      </c>
      <c r="I135">
        <v>3.6</v>
      </c>
      <c r="J135">
        <v>6.3</v>
      </c>
      <c r="K135">
        <v>0.57099999999999995</v>
      </c>
      <c r="L135">
        <v>1</v>
      </c>
      <c r="M135">
        <v>2</v>
      </c>
      <c r="N135">
        <v>0.47699999999999998</v>
      </c>
      <c r="O135">
        <v>2.7</v>
      </c>
      <c r="P135">
        <v>4.3</v>
      </c>
      <c r="Q135">
        <v>0.61599999999999999</v>
      </c>
      <c r="R135">
        <v>0.64800000000000002</v>
      </c>
      <c r="S135">
        <v>1</v>
      </c>
      <c r="T135">
        <v>1.4</v>
      </c>
      <c r="U135">
        <v>0.72699999999999998</v>
      </c>
      <c r="V135">
        <v>0.6</v>
      </c>
      <c r="W135">
        <v>2.2000000000000002</v>
      </c>
      <c r="X135">
        <v>2.8</v>
      </c>
      <c r="Y135">
        <v>2.8</v>
      </c>
      <c r="Z135">
        <v>0.6</v>
      </c>
      <c r="AA135">
        <v>0.2</v>
      </c>
      <c r="AB135">
        <v>0.8</v>
      </c>
      <c r="AC135">
        <v>1.6</v>
      </c>
      <c r="AD135">
        <v>9.1999999999999993</v>
      </c>
    </row>
    <row r="136" spans="1:30" x14ac:dyDescent="0.2">
      <c r="A136">
        <v>135</v>
      </c>
      <c r="B136" t="s">
        <v>256</v>
      </c>
      <c r="C136" t="s">
        <v>29</v>
      </c>
      <c r="D136">
        <v>25</v>
      </c>
      <c r="E136" t="s">
        <v>150</v>
      </c>
      <c r="F136">
        <v>13</v>
      </c>
      <c r="G136">
        <v>0</v>
      </c>
      <c r="H136">
        <v>6.5</v>
      </c>
      <c r="I136">
        <v>1.1000000000000001</v>
      </c>
      <c r="J136">
        <v>2.1</v>
      </c>
      <c r="K136">
        <v>0.51900000000000002</v>
      </c>
      <c r="L136">
        <v>0</v>
      </c>
      <c r="M136">
        <v>0.2</v>
      </c>
      <c r="N136">
        <v>0</v>
      </c>
      <c r="O136">
        <v>1.1000000000000001</v>
      </c>
      <c r="P136">
        <v>1.8</v>
      </c>
      <c r="Q136">
        <v>0.58299999999999996</v>
      </c>
      <c r="R136">
        <v>0.51900000000000002</v>
      </c>
      <c r="S136">
        <v>0.8</v>
      </c>
      <c r="T136">
        <v>1.5</v>
      </c>
      <c r="U136">
        <v>0.52600000000000002</v>
      </c>
      <c r="V136">
        <v>0.5</v>
      </c>
      <c r="W136">
        <v>1.5</v>
      </c>
      <c r="X136">
        <v>2</v>
      </c>
      <c r="Y136">
        <v>0.3</v>
      </c>
      <c r="Z136">
        <v>0.2</v>
      </c>
      <c r="AA136">
        <v>0.4</v>
      </c>
      <c r="AB136">
        <v>0.5</v>
      </c>
      <c r="AC136">
        <v>0.9</v>
      </c>
      <c r="AD136">
        <v>2.9</v>
      </c>
    </row>
    <row r="137" spans="1:30" x14ac:dyDescent="0.2">
      <c r="A137">
        <v>136</v>
      </c>
      <c r="B137" t="s">
        <v>257</v>
      </c>
      <c r="C137" t="s">
        <v>84</v>
      </c>
      <c r="D137">
        <v>30</v>
      </c>
      <c r="E137" t="s">
        <v>172</v>
      </c>
      <c r="F137">
        <v>42</v>
      </c>
      <c r="G137">
        <v>31</v>
      </c>
      <c r="H137">
        <v>28.8</v>
      </c>
      <c r="I137">
        <v>3.3</v>
      </c>
      <c r="J137">
        <v>8.1</v>
      </c>
      <c r="K137">
        <v>0.41199999999999998</v>
      </c>
      <c r="L137">
        <v>2.1</v>
      </c>
      <c r="M137">
        <v>5.5</v>
      </c>
      <c r="N137">
        <v>0.38300000000000001</v>
      </c>
      <c r="O137">
        <v>1.2</v>
      </c>
      <c r="P137">
        <v>2.6</v>
      </c>
      <c r="Q137">
        <v>0.47299999999999998</v>
      </c>
      <c r="R137">
        <v>0.54100000000000004</v>
      </c>
      <c r="S137">
        <v>0.3</v>
      </c>
      <c r="T137">
        <v>0.5</v>
      </c>
      <c r="U137">
        <v>0.7</v>
      </c>
      <c r="V137">
        <v>1.7</v>
      </c>
      <c r="W137">
        <v>3.1</v>
      </c>
      <c r="X137">
        <v>4.8</v>
      </c>
      <c r="Y137">
        <v>1.4</v>
      </c>
      <c r="Z137">
        <v>0.7</v>
      </c>
      <c r="AA137">
        <v>0.6</v>
      </c>
      <c r="AB137">
        <v>0.8</v>
      </c>
      <c r="AC137">
        <v>2.2000000000000002</v>
      </c>
      <c r="AD137">
        <v>9.1</v>
      </c>
    </row>
    <row r="138" spans="1:30" x14ac:dyDescent="0.2">
      <c r="A138">
        <v>137</v>
      </c>
      <c r="B138" t="s">
        <v>258</v>
      </c>
      <c r="C138" t="s">
        <v>103</v>
      </c>
      <c r="D138">
        <v>25</v>
      </c>
      <c r="E138" t="s">
        <v>645</v>
      </c>
      <c r="F138">
        <v>42</v>
      </c>
      <c r="G138">
        <v>0</v>
      </c>
      <c r="H138">
        <v>12.2</v>
      </c>
      <c r="I138">
        <v>1.5</v>
      </c>
      <c r="J138">
        <v>3.6</v>
      </c>
      <c r="K138">
        <v>0.41099999999999998</v>
      </c>
      <c r="L138">
        <v>0.7</v>
      </c>
      <c r="M138">
        <v>2.1</v>
      </c>
      <c r="N138">
        <v>0.34100000000000003</v>
      </c>
      <c r="O138">
        <v>0.8</v>
      </c>
      <c r="P138">
        <v>1.5</v>
      </c>
      <c r="Q138">
        <v>0.50800000000000001</v>
      </c>
      <c r="R138">
        <v>0.51</v>
      </c>
      <c r="S138">
        <v>0.5</v>
      </c>
      <c r="T138">
        <v>0.7</v>
      </c>
      <c r="U138">
        <v>0.76700000000000002</v>
      </c>
      <c r="V138">
        <v>0.3</v>
      </c>
      <c r="W138">
        <v>1.3</v>
      </c>
      <c r="X138">
        <v>1.6</v>
      </c>
      <c r="Y138">
        <v>1.8</v>
      </c>
      <c r="Z138">
        <v>0.5</v>
      </c>
      <c r="AA138">
        <v>0.1</v>
      </c>
      <c r="AB138">
        <v>0.8</v>
      </c>
      <c r="AC138">
        <v>1.1000000000000001</v>
      </c>
      <c r="AD138">
        <v>4.2</v>
      </c>
    </row>
    <row r="139" spans="1:30" x14ac:dyDescent="0.2">
      <c r="A139">
        <v>138</v>
      </c>
      <c r="B139" t="s">
        <v>259</v>
      </c>
      <c r="C139" t="s">
        <v>112</v>
      </c>
      <c r="D139">
        <v>28</v>
      </c>
      <c r="E139" t="s">
        <v>93</v>
      </c>
      <c r="F139">
        <v>47</v>
      </c>
      <c r="G139">
        <v>31</v>
      </c>
      <c r="H139">
        <v>23.1</v>
      </c>
      <c r="I139">
        <v>3.3</v>
      </c>
      <c r="J139">
        <v>7.2</v>
      </c>
      <c r="K139">
        <v>0.45100000000000001</v>
      </c>
      <c r="L139">
        <v>1.9</v>
      </c>
      <c r="M139">
        <v>4.7</v>
      </c>
      <c r="N139">
        <v>0.40100000000000002</v>
      </c>
      <c r="O139">
        <v>1.4</v>
      </c>
      <c r="P139">
        <v>2.5</v>
      </c>
      <c r="Q139">
        <v>0.54700000000000004</v>
      </c>
      <c r="R139">
        <v>0.58299999999999996</v>
      </c>
      <c r="S139">
        <v>0.6</v>
      </c>
      <c r="T139">
        <v>0.8</v>
      </c>
      <c r="U139">
        <v>0.78900000000000003</v>
      </c>
      <c r="V139">
        <v>1</v>
      </c>
      <c r="W139">
        <v>2.5</v>
      </c>
      <c r="X139">
        <v>3.4</v>
      </c>
      <c r="Y139">
        <v>1.4</v>
      </c>
      <c r="Z139">
        <v>0.6</v>
      </c>
      <c r="AA139">
        <v>0.4</v>
      </c>
      <c r="AB139">
        <v>1</v>
      </c>
      <c r="AC139">
        <v>1.7</v>
      </c>
      <c r="AD139">
        <v>9</v>
      </c>
    </row>
    <row r="140" spans="1:30" x14ac:dyDescent="0.2">
      <c r="A140">
        <v>139</v>
      </c>
      <c r="B140" t="s">
        <v>260</v>
      </c>
      <c r="C140" t="s">
        <v>103</v>
      </c>
      <c r="D140">
        <v>25</v>
      </c>
      <c r="E140" t="s">
        <v>135</v>
      </c>
      <c r="F140">
        <v>6</v>
      </c>
      <c r="G140">
        <v>0</v>
      </c>
      <c r="H140">
        <v>3.7</v>
      </c>
      <c r="I140">
        <v>0.7</v>
      </c>
      <c r="J140">
        <v>1.2</v>
      </c>
      <c r="K140">
        <v>0.57099999999999995</v>
      </c>
      <c r="L140">
        <v>0.3</v>
      </c>
      <c r="M140">
        <v>0.5</v>
      </c>
      <c r="N140">
        <v>0.66700000000000004</v>
      </c>
      <c r="O140">
        <v>0.3</v>
      </c>
      <c r="P140">
        <v>0.7</v>
      </c>
      <c r="Q140">
        <v>0.5</v>
      </c>
      <c r="R140">
        <v>0.71399999999999997</v>
      </c>
      <c r="S140">
        <v>0.3</v>
      </c>
      <c r="T140">
        <v>0.3</v>
      </c>
      <c r="U140">
        <v>1</v>
      </c>
      <c r="V140">
        <v>0</v>
      </c>
      <c r="W140">
        <v>0.3</v>
      </c>
      <c r="X140">
        <v>0.3</v>
      </c>
      <c r="Y140">
        <v>0.3</v>
      </c>
      <c r="Z140">
        <v>0</v>
      </c>
      <c r="AA140">
        <v>0</v>
      </c>
      <c r="AB140">
        <v>0.2</v>
      </c>
      <c r="AC140">
        <v>0</v>
      </c>
      <c r="AD140">
        <v>2</v>
      </c>
    </row>
    <row r="141" spans="1:30" x14ac:dyDescent="0.2">
      <c r="A141">
        <v>140</v>
      </c>
      <c r="B141" t="s">
        <v>261</v>
      </c>
      <c r="C141" t="s">
        <v>92</v>
      </c>
      <c r="D141">
        <v>25</v>
      </c>
      <c r="E141" t="s">
        <v>150</v>
      </c>
      <c r="F141">
        <v>19</v>
      </c>
      <c r="G141">
        <v>0</v>
      </c>
      <c r="H141">
        <v>10.6</v>
      </c>
      <c r="I141">
        <v>0.8</v>
      </c>
      <c r="J141">
        <v>2.5</v>
      </c>
      <c r="K141">
        <v>0.31900000000000001</v>
      </c>
      <c r="L141">
        <v>0.1</v>
      </c>
      <c r="M141">
        <v>0.4</v>
      </c>
      <c r="N141">
        <v>0.28599999999999998</v>
      </c>
      <c r="O141">
        <v>0.7</v>
      </c>
      <c r="P141">
        <v>2.1</v>
      </c>
      <c r="Q141">
        <v>0.32500000000000001</v>
      </c>
      <c r="R141">
        <v>0.34</v>
      </c>
      <c r="S141">
        <v>0.4</v>
      </c>
      <c r="T141">
        <v>0.5</v>
      </c>
      <c r="U141">
        <v>0.8</v>
      </c>
      <c r="V141">
        <v>0.3</v>
      </c>
      <c r="W141">
        <v>1.1000000000000001</v>
      </c>
      <c r="X141">
        <v>1.4</v>
      </c>
      <c r="Y141">
        <v>2</v>
      </c>
      <c r="Z141">
        <v>0.4</v>
      </c>
      <c r="AA141">
        <v>0.1</v>
      </c>
      <c r="AB141">
        <v>0.5</v>
      </c>
      <c r="AC141">
        <v>0.9</v>
      </c>
      <c r="AD141">
        <v>2.1</v>
      </c>
    </row>
    <row r="142" spans="1:30" x14ac:dyDescent="0.2">
      <c r="A142">
        <v>141</v>
      </c>
      <c r="B142" t="s">
        <v>262</v>
      </c>
      <c r="C142" t="s">
        <v>92</v>
      </c>
      <c r="D142">
        <v>31</v>
      </c>
      <c r="E142" t="s">
        <v>114</v>
      </c>
      <c r="F142">
        <v>3</v>
      </c>
      <c r="G142">
        <v>0</v>
      </c>
      <c r="H142">
        <v>13</v>
      </c>
      <c r="I142">
        <v>1.3</v>
      </c>
      <c r="J142">
        <v>6.7</v>
      </c>
      <c r="K142">
        <v>0.2</v>
      </c>
      <c r="L142">
        <v>0.7</v>
      </c>
      <c r="M142">
        <v>5</v>
      </c>
      <c r="N142">
        <v>0.13300000000000001</v>
      </c>
      <c r="O142">
        <v>0.7</v>
      </c>
      <c r="P142">
        <v>1.7</v>
      </c>
      <c r="Q142">
        <v>0.4</v>
      </c>
      <c r="R142">
        <v>0.25</v>
      </c>
      <c r="S142">
        <v>0.7</v>
      </c>
      <c r="T142">
        <v>0.7</v>
      </c>
      <c r="U142">
        <v>1</v>
      </c>
      <c r="V142">
        <v>0</v>
      </c>
      <c r="W142">
        <v>1.3</v>
      </c>
      <c r="X142">
        <v>1.3</v>
      </c>
      <c r="Y142">
        <v>1</v>
      </c>
      <c r="Z142">
        <v>1.3</v>
      </c>
      <c r="AA142">
        <v>0</v>
      </c>
      <c r="AB142">
        <v>0.3</v>
      </c>
      <c r="AC142">
        <v>1.3</v>
      </c>
      <c r="AD142">
        <v>4</v>
      </c>
    </row>
    <row r="143" spans="1:30" x14ac:dyDescent="0.2">
      <c r="A143">
        <v>142</v>
      </c>
      <c r="B143" t="s">
        <v>263</v>
      </c>
      <c r="C143" t="s">
        <v>103</v>
      </c>
      <c r="D143">
        <v>26</v>
      </c>
      <c r="E143" t="s">
        <v>135</v>
      </c>
      <c r="F143">
        <v>40</v>
      </c>
      <c r="G143">
        <v>40</v>
      </c>
      <c r="H143">
        <v>35.6</v>
      </c>
      <c r="I143">
        <v>9.6</v>
      </c>
      <c r="J143">
        <v>20.6</v>
      </c>
      <c r="K143">
        <v>0.46700000000000003</v>
      </c>
      <c r="L143">
        <v>3</v>
      </c>
      <c r="M143">
        <v>7.9</v>
      </c>
      <c r="N143">
        <v>0.38</v>
      </c>
      <c r="O143">
        <v>6.6</v>
      </c>
      <c r="P143">
        <v>12.7</v>
      </c>
      <c r="Q143">
        <v>0.52100000000000002</v>
      </c>
      <c r="R143">
        <v>0.53900000000000003</v>
      </c>
      <c r="S143">
        <v>4.9000000000000004</v>
      </c>
      <c r="T143">
        <v>6.8</v>
      </c>
      <c r="U143">
        <v>0.72399999999999998</v>
      </c>
      <c r="V143">
        <v>0.9</v>
      </c>
      <c r="W143">
        <v>3.2</v>
      </c>
      <c r="X143">
        <v>4.0999999999999996</v>
      </c>
      <c r="Y143">
        <v>5.5</v>
      </c>
      <c r="Z143">
        <v>1.6</v>
      </c>
      <c r="AA143">
        <v>0.4</v>
      </c>
      <c r="AB143">
        <v>2.5</v>
      </c>
      <c r="AC143">
        <v>2.5</v>
      </c>
      <c r="AD143">
        <v>27.2</v>
      </c>
    </row>
    <row r="144" spans="1:30" x14ac:dyDescent="0.2">
      <c r="A144">
        <v>143</v>
      </c>
      <c r="B144" t="s">
        <v>264</v>
      </c>
      <c r="C144" t="s">
        <v>103</v>
      </c>
      <c r="D144">
        <v>24</v>
      </c>
      <c r="E144" t="s">
        <v>88</v>
      </c>
      <c r="F144">
        <v>2</v>
      </c>
      <c r="G144">
        <v>0</v>
      </c>
      <c r="H144">
        <v>2</v>
      </c>
      <c r="I144">
        <v>0.5</v>
      </c>
      <c r="J144">
        <v>1.5</v>
      </c>
      <c r="K144">
        <v>0.33300000000000002</v>
      </c>
      <c r="L144">
        <v>0</v>
      </c>
      <c r="M144">
        <v>0</v>
      </c>
      <c r="O144">
        <v>0.5</v>
      </c>
      <c r="P144">
        <v>1.5</v>
      </c>
      <c r="Q144">
        <v>0.33300000000000002</v>
      </c>
      <c r="R144">
        <v>0.33300000000000002</v>
      </c>
      <c r="S144">
        <v>0</v>
      </c>
      <c r="T144">
        <v>0</v>
      </c>
      <c r="V144">
        <v>0.5</v>
      </c>
      <c r="W144">
        <v>0</v>
      </c>
      <c r="X144">
        <v>0.5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</row>
    <row r="145" spans="1:30" x14ac:dyDescent="0.2">
      <c r="A145">
        <v>144</v>
      </c>
      <c r="B145" t="s">
        <v>265</v>
      </c>
      <c r="C145" t="s">
        <v>112</v>
      </c>
      <c r="D145">
        <v>20</v>
      </c>
      <c r="E145" t="s">
        <v>205</v>
      </c>
      <c r="F145">
        <v>4</v>
      </c>
      <c r="G145">
        <v>0</v>
      </c>
      <c r="H145">
        <v>3.5</v>
      </c>
      <c r="I145">
        <v>0.3</v>
      </c>
      <c r="J145">
        <v>1.5</v>
      </c>
      <c r="K145">
        <v>0.16700000000000001</v>
      </c>
      <c r="L145">
        <v>0</v>
      </c>
      <c r="M145">
        <v>0.5</v>
      </c>
      <c r="N145">
        <v>0</v>
      </c>
      <c r="O145">
        <v>0.3</v>
      </c>
      <c r="P145">
        <v>1</v>
      </c>
      <c r="Q145">
        <v>0.25</v>
      </c>
      <c r="R145">
        <v>0.16700000000000001</v>
      </c>
      <c r="S145">
        <v>0.5</v>
      </c>
      <c r="T145">
        <v>0.5</v>
      </c>
      <c r="U145">
        <v>1</v>
      </c>
      <c r="V145">
        <v>0.5</v>
      </c>
      <c r="W145">
        <v>0</v>
      </c>
      <c r="X145">
        <v>0.5</v>
      </c>
      <c r="Y145">
        <v>0</v>
      </c>
      <c r="Z145">
        <v>0</v>
      </c>
      <c r="AA145">
        <v>0</v>
      </c>
      <c r="AB145">
        <v>0.3</v>
      </c>
      <c r="AC145">
        <v>0.3</v>
      </c>
      <c r="AD145">
        <v>1</v>
      </c>
    </row>
    <row r="146" spans="1:30" x14ac:dyDescent="0.2">
      <c r="A146">
        <v>145</v>
      </c>
      <c r="B146" t="s">
        <v>266</v>
      </c>
      <c r="C146" t="s">
        <v>103</v>
      </c>
      <c r="D146">
        <v>25</v>
      </c>
      <c r="E146" t="s">
        <v>110</v>
      </c>
      <c r="F146">
        <v>15</v>
      </c>
      <c r="G146">
        <v>9</v>
      </c>
      <c r="H146">
        <v>24.7</v>
      </c>
      <c r="I146">
        <v>4.3</v>
      </c>
      <c r="J146">
        <v>8.3000000000000007</v>
      </c>
      <c r="K146">
        <v>0.51200000000000001</v>
      </c>
      <c r="L146">
        <v>0</v>
      </c>
      <c r="M146">
        <v>0.2</v>
      </c>
      <c r="N146">
        <v>0</v>
      </c>
      <c r="O146">
        <v>4.3</v>
      </c>
      <c r="P146">
        <v>8.1</v>
      </c>
      <c r="Q146">
        <v>0.52500000000000002</v>
      </c>
      <c r="R146">
        <v>0.51200000000000001</v>
      </c>
      <c r="S146">
        <v>0.4</v>
      </c>
      <c r="T146">
        <v>0.9</v>
      </c>
      <c r="U146">
        <v>0.46200000000000002</v>
      </c>
      <c r="V146">
        <v>1.3</v>
      </c>
      <c r="W146">
        <v>1.9</v>
      </c>
      <c r="X146">
        <v>3.2</v>
      </c>
      <c r="Y146">
        <v>3.7</v>
      </c>
      <c r="Z146">
        <v>1.4</v>
      </c>
      <c r="AA146">
        <v>0.3</v>
      </c>
      <c r="AB146">
        <v>1.1000000000000001</v>
      </c>
      <c r="AC146">
        <v>1.7</v>
      </c>
      <c r="AD146">
        <v>8.9</v>
      </c>
    </row>
    <row r="147" spans="1:30" x14ac:dyDescent="0.2">
      <c r="A147">
        <v>146</v>
      </c>
      <c r="B147" t="s">
        <v>267</v>
      </c>
      <c r="C147" t="s">
        <v>29</v>
      </c>
      <c r="D147">
        <v>25</v>
      </c>
      <c r="E147" t="s">
        <v>116</v>
      </c>
      <c r="F147">
        <v>42</v>
      </c>
      <c r="G147">
        <v>42</v>
      </c>
      <c r="H147">
        <v>26.2</v>
      </c>
      <c r="I147">
        <v>4.4000000000000004</v>
      </c>
      <c r="J147">
        <v>6.4</v>
      </c>
      <c r="K147">
        <v>0.69299999999999995</v>
      </c>
      <c r="L147">
        <v>0</v>
      </c>
      <c r="M147">
        <v>0</v>
      </c>
      <c r="O147">
        <v>4.4000000000000004</v>
      </c>
      <c r="P147">
        <v>6.4</v>
      </c>
      <c r="Q147">
        <v>0.69299999999999995</v>
      </c>
      <c r="R147">
        <v>0.69299999999999995</v>
      </c>
      <c r="S147">
        <v>1.9</v>
      </c>
      <c r="T147">
        <v>2.7</v>
      </c>
      <c r="U147">
        <v>0.70799999999999996</v>
      </c>
      <c r="V147">
        <v>2.8</v>
      </c>
      <c r="W147">
        <v>5</v>
      </c>
      <c r="X147">
        <v>7.8</v>
      </c>
      <c r="Y147">
        <v>1.6</v>
      </c>
      <c r="Z147">
        <v>1</v>
      </c>
      <c r="AA147">
        <v>2.1</v>
      </c>
      <c r="AB147">
        <v>1</v>
      </c>
      <c r="AC147">
        <v>3.3</v>
      </c>
      <c r="AD147">
        <v>10.7</v>
      </c>
    </row>
    <row r="148" spans="1:30" x14ac:dyDescent="0.2">
      <c r="A148">
        <v>147</v>
      </c>
      <c r="B148" t="s">
        <v>268</v>
      </c>
      <c r="C148" t="s">
        <v>269</v>
      </c>
      <c r="D148">
        <v>35</v>
      </c>
      <c r="E148" t="s">
        <v>645</v>
      </c>
      <c r="F148">
        <v>29</v>
      </c>
      <c r="G148">
        <v>0</v>
      </c>
      <c r="H148">
        <v>14.9</v>
      </c>
      <c r="I148">
        <v>2.2999999999999998</v>
      </c>
      <c r="J148">
        <v>5</v>
      </c>
      <c r="K148">
        <v>0.46500000000000002</v>
      </c>
      <c r="L148">
        <v>0.9</v>
      </c>
      <c r="M148">
        <v>2.4</v>
      </c>
      <c r="N148">
        <v>0.371</v>
      </c>
      <c r="O148">
        <v>1.4</v>
      </c>
      <c r="P148">
        <v>2.6</v>
      </c>
      <c r="Q148">
        <v>0.55400000000000005</v>
      </c>
      <c r="R148">
        <v>0.55600000000000005</v>
      </c>
      <c r="S148">
        <v>2</v>
      </c>
      <c r="T148">
        <v>2.4</v>
      </c>
      <c r="U148">
        <v>0.84099999999999997</v>
      </c>
      <c r="V148">
        <v>0.4</v>
      </c>
      <c r="W148">
        <v>2.4</v>
      </c>
      <c r="X148">
        <v>2.9</v>
      </c>
      <c r="Y148">
        <v>1.3</v>
      </c>
      <c r="Z148">
        <v>0.2</v>
      </c>
      <c r="AA148">
        <v>0.1</v>
      </c>
      <c r="AB148">
        <v>0.4</v>
      </c>
      <c r="AC148">
        <v>1</v>
      </c>
      <c r="AD148">
        <v>7.5</v>
      </c>
    </row>
    <row r="149" spans="1:30" x14ac:dyDescent="0.2">
      <c r="A149">
        <v>148</v>
      </c>
      <c r="B149" t="s">
        <v>270</v>
      </c>
      <c r="C149" t="s">
        <v>103</v>
      </c>
      <c r="D149">
        <v>24</v>
      </c>
      <c r="E149" t="s">
        <v>101</v>
      </c>
      <c r="F149">
        <v>21</v>
      </c>
      <c r="G149">
        <v>21</v>
      </c>
      <c r="H149">
        <v>33.299999999999997</v>
      </c>
      <c r="I149">
        <v>7.5</v>
      </c>
      <c r="J149">
        <v>15.9</v>
      </c>
      <c r="K149">
        <v>0.47399999999999998</v>
      </c>
      <c r="L149">
        <v>1.8</v>
      </c>
      <c r="M149">
        <v>5.2</v>
      </c>
      <c r="N149">
        <v>0.34499999999999997</v>
      </c>
      <c r="O149">
        <v>5.7</v>
      </c>
      <c r="P149">
        <v>10.6</v>
      </c>
      <c r="Q149">
        <v>0.53800000000000003</v>
      </c>
      <c r="R149">
        <v>0.53200000000000003</v>
      </c>
      <c r="S149">
        <v>3.8</v>
      </c>
      <c r="T149">
        <v>4.5</v>
      </c>
      <c r="U149">
        <v>0.84</v>
      </c>
      <c r="V149">
        <v>0.6</v>
      </c>
      <c r="W149">
        <v>2</v>
      </c>
      <c r="X149">
        <v>2.6</v>
      </c>
      <c r="Y149">
        <v>5.8</v>
      </c>
      <c r="Z149">
        <v>1.6</v>
      </c>
      <c r="AA149">
        <v>0.2</v>
      </c>
      <c r="AB149">
        <v>3.7</v>
      </c>
      <c r="AC149">
        <v>1.5</v>
      </c>
      <c r="AD149">
        <v>20.6</v>
      </c>
    </row>
    <row r="150" spans="1:30" x14ac:dyDescent="0.2">
      <c r="A150">
        <v>149</v>
      </c>
      <c r="B150" t="s">
        <v>271</v>
      </c>
      <c r="C150" t="s">
        <v>84</v>
      </c>
      <c r="D150">
        <v>21</v>
      </c>
      <c r="E150" t="s">
        <v>227</v>
      </c>
      <c r="F150">
        <v>2</v>
      </c>
      <c r="G150">
        <v>0</v>
      </c>
      <c r="H150">
        <v>3</v>
      </c>
      <c r="I150">
        <v>0</v>
      </c>
      <c r="J150">
        <v>0.5</v>
      </c>
      <c r="K150">
        <v>0</v>
      </c>
      <c r="L150">
        <v>0</v>
      </c>
      <c r="M150">
        <v>0</v>
      </c>
      <c r="O150">
        <v>0</v>
      </c>
      <c r="P150">
        <v>0.5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0.5</v>
      </c>
      <c r="Z150">
        <v>0.5</v>
      </c>
      <c r="AA150">
        <v>0</v>
      </c>
      <c r="AB150">
        <v>0</v>
      </c>
      <c r="AC150">
        <v>0.5</v>
      </c>
      <c r="AD150">
        <v>0</v>
      </c>
    </row>
    <row r="151" spans="1:30" x14ac:dyDescent="0.2">
      <c r="A151">
        <v>150</v>
      </c>
      <c r="B151" t="s">
        <v>272</v>
      </c>
      <c r="C151" t="s">
        <v>29</v>
      </c>
      <c r="D151">
        <v>25</v>
      </c>
      <c r="E151" t="s">
        <v>97</v>
      </c>
      <c r="F151">
        <v>10</v>
      </c>
      <c r="G151">
        <v>0</v>
      </c>
      <c r="H151">
        <v>2.8</v>
      </c>
      <c r="I151">
        <v>0.8</v>
      </c>
      <c r="J151">
        <v>2.1</v>
      </c>
      <c r="K151">
        <v>0.38100000000000001</v>
      </c>
      <c r="L151">
        <v>0.1</v>
      </c>
      <c r="M151">
        <v>0.6</v>
      </c>
      <c r="N151">
        <v>0.16700000000000001</v>
      </c>
      <c r="O151">
        <v>0.7</v>
      </c>
      <c r="P151">
        <v>1.5</v>
      </c>
      <c r="Q151">
        <v>0.46700000000000003</v>
      </c>
      <c r="R151">
        <v>0.40500000000000003</v>
      </c>
      <c r="S151">
        <v>0.6</v>
      </c>
      <c r="T151">
        <v>1</v>
      </c>
      <c r="U151">
        <v>0.6</v>
      </c>
      <c r="V151">
        <v>0.5</v>
      </c>
      <c r="W151">
        <v>0.4</v>
      </c>
      <c r="X151">
        <v>0.9</v>
      </c>
      <c r="Y151">
        <v>0.2</v>
      </c>
      <c r="Z151">
        <v>0</v>
      </c>
      <c r="AA151">
        <v>0</v>
      </c>
      <c r="AB151">
        <v>0.2</v>
      </c>
      <c r="AC151">
        <v>0.8</v>
      </c>
      <c r="AD151">
        <v>2.2999999999999998</v>
      </c>
    </row>
    <row r="152" spans="1:30" x14ac:dyDescent="0.2">
      <c r="A152">
        <v>151</v>
      </c>
      <c r="B152" t="s">
        <v>273</v>
      </c>
      <c r="C152" t="s">
        <v>112</v>
      </c>
      <c r="D152">
        <v>27</v>
      </c>
      <c r="E152" t="s">
        <v>104</v>
      </c>
      <c r="F152">
        <v>1</v>
      </c>
      <c r="G152">
        <v>0</v>
      </c>
      <c r="H152">
        <v>7</v>
      </c>
      <c r="I152">
        <v>0</v>
      </c>
      <c r="J152">
        <v>4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">
      <c r="A153">
        <v>152</v>
      </c>
      <c r="B153" t="s">
        <v>274</v>
      </c>
      <c r="C153" t="s">
        <v>103</v>
      </c>
      <c r="D153">
        <v>20</v>
      </c>
      <c r="E153" t="s">
        <v>93</v>
      </c>
      <c r="F153">
        <v>43</v>
      </c>
      <c r="G153">
        <v>16</v>
      </c>
      <c r="H153">
        <v>24.2</v>
      </c>
      <c r="I153">
        <v>3.4</v>
      </c>
      <c r="J153">
        <v>9.1</v>
      </c>
      <c r="K153">
        <v>0.373</v>
      </c>
      <c r="L153">
        <v>1.7</v>
      </c>
      <c r="M153">
        <v>5.0999999999999996</v>
      </c>
      <c r="N153">
        <v>0.32400000000000001</v>
      </c>
      <c r="O153">
        <v>1.7</v>
      </c>
      <c r="P153">
        <v>4</v>
      </c>
      <c r="Q153">
        <v>0.436</v>
      </c>
      <c r="R153">
        <v>0.46400000000000002</v>
      </c>
      <c r="S153">
        <v>2.6</v>
      </c>
      <c r="T153">
        <v>3.2</v>
      </c>
      <c r="U153">
        <v>0.82399999999999995</v>
      </c>
      <c r="V153">
        <v>0.3</v>
      </c>
      <c r="W153">
        <v>2.4</v>
      </c>
      <c r="X153">
        <v>2.7</v>
      </c>
      <c r="Y153">
        <v>4.2</v>
      </c>
      <c r="Z153">
        <v>0.4</v>
      </c>
      <c r="AA153">
        <v>0.1</v>
      </c>
      <c r="AB153">
        <v>2</v>
      </c>
      <c r="AC153">
        <v>1</v>
      </c>
      <c r="AD153">
        <v>11</v>
      </c>
    </row>
    <row r="154" spans="1:30" x14ac:dyDescent="0.2">
      <c r="A154">
        <v>153</v>
      </c>
      <c r="B154" t="s">
        <v>275</v>
      </c>
      <c r="C154" t="s">
        <v>84</v>
      </c>
      <c r="D154">
        <v>33</v>
      </c>
      <c r="E154" t="s">
        <v>164</v>
      </c>
      <c r="F154">
        <v>43</v>
      </c>
      <c r="G154">
        <v>43</v>
      </c>
      <c r="H154">
        <v>34.1</v>
      </c>
      <c r="I154">
        <v>8</v>
      </c>
      <c r="J154">
        <v>17.399999999999999</v>
      </c>
      <c r="K154">
        <v>0.46300000000000002</v>
      </c>
      <c r="L154">
        <v>3.4</v>
      </c>
      <c r="M154">
        <v>8.3000000000000007</v>
      </c>
      <c r="N154">
        <v>0.41199999999999998</v>
      </c>
      <c r="O154">
        <v>4.5999999999999996</v>
      </c>
      <c r="P154">
        <v>9</v>
      </c>
      <c r="Q154">
        <v>0.51</v>
      </c>
      <c r="R154">
        <v>0.56200000000000006</v>
      </c>
      <c r="S154">
        <v>3.5</v>
      </c>
      <c r="T154">
        <v>3.8</v>
      </c>
      <c r="U154">
        <v>0.90900000000000003</v>
      </c>
      <c r="V154">
        <v>0.6</v>
      </c>
      <c r="W154">
        <v>4.8</v>
      </c>
      <c r="X154">
        <v>5.5</v>
      </c>
      <c r="Y154">
        <v>3.5</v>
      </c>
      <c r="Z154">
        <v>1.6</v>
      </c>
      <c r="AA154">
        <v>0.4</v>
      </c>
      <c r="AB154">
        <v>2.1</v>
      </c>
      <c r="AC154">
        <v>2.9</v>
      </c>
      <c r="AD154">
        <v>23</v>
      </c>
    </row>
    <row r="155" spans="1:30" x14ac:dyDescent="0.2">
      <c r="A155">
        <v>154</v>
      </c>
      <c r="B155" t="s">
        <v>276</v>
      </c>
      <c r="C155" t="s">
        <v>84</v>
      </c>
      <c r="D155">
        <v>38</v>
      </c>
      <c r="E155" t="s">
        <v>114</v>
      </c>
      <c r="F155">
        <v>11</v>
      </c>
      <c r="G155">
        <v>0</v>
      </c>
      <c r="H155">
        <v>8.8000000000000007</v>
      </c>
      <c r="I155">
        <v>0.6</v>
      </c>
      <c r="J155">
        <v>1.3</v>
      </c>
      <c r="K155">
        <v>0.5</v>
      </c>
      <c r="L155">
        <v>0</v>
      </c>
      <c r="M155">
        <v>0.4</v>
      </c>
      <c r="N155">
        <v>0</v>
      </c>
      <c r="O155">
        <v>0.6</v>
      </c>
      <c r="P155">
        <v>0.9</v>
      </c>
      <c r="Q155">
        <v>0.7</v>
      </c>
      <c r="R155">
        <v>0.5</v>
      </c>
      <c r="S155">
        <v>0</v>
      </c>
      <c r="T155">
        <v>0</v>
      </c>
      <c r="V155">
        <v>0.5</v>
      </c>
      <c r="W155">
        <v>1.1000000000000001</v>
      </c>
      <c r="X155">
        <v>1.6</v>
      </c>
      <c r="Y155">
        <v>0.5</v>
      </c>
      <c r="Z155">
        <v>0.1</v>
      </c>
      <c r="AA155">
        <v>0.5</v>
      </c>
      <c r="AB155">
        <v>0.2</v>
      </c>
      <c r="AC155">
        <v>1.8</v>
      </c>
      <c r="AD155">
        <v>1.3</v>
      </c>
    </row>
    <row r="156" spans="1:30" x14ac:dyDescent="0.2">
      <c r="A156">
        <v>155</v>
      </c>
      <c r="B156" t="s">
        <v>277</v>
      </c>
      <c r="C156" t="s">
        <v>92</v>
      </c>
      <c r="D156">
        <v>21</v>
      </c>
      <c r="E156" t="s">
        <v>147</v>
      </c>
      <c r="F156">
        <v>47</v>
      </c>
      <c r="G156">
        <v>47</v>
      </c>
      <c r="H156">
        <v>24.8</v>
      </c>
      <c r="I156">
        <v>4.7</v>
      </c>
      <c r="J156">
        <v>10.4</v>
      </c>
      <c r="K156">
        <v>0.45</v>
      </c>
      <c r="L156">
        <v>0.9</v>
      </c>
      <c r="M156">
        <v>2.8</v>
      </c>
      <c r="N156">
        <v>0.33100000000000002</v>
      </c>
      <c r="O156">
        <v>3.8</v>
      </c>
      <c r="P156">
        <v>7.7</v>
      </c>
      <c r="Q156">
        <v>0.49299999999999999</v>
      </c>
      <c r="R156">
        <v>0.49399999999999999</v>
      </c>
      <c r="S156">
        <v>1.2</v>
      </c>
      <c r="T156">
        <v>1.5</v>
      </c>
      <c r="U156">
        <v>0.81200000000000006</v>
      </c>
      <c r="V156">
        <v>1.4</v>
      </c>
      <c r="W156">
        <v>4.9000000000000004</v>
      </c>
      <c r="X156">
        <v>6.3</v>
      </c>
      <c r="Y156">
        <v>4.5999999999999996</v>
      </c>
      <c r="Z156">
        <v>0.7</v>
      </c>
      <c r="AA156">
        <v>0.5</v>
      </c>
      <c r="AB156">
        <v>2.1</v>
      </c>
      <c r="AC156">
        <v>1.2</v>
      </c>
      <c r="AD156">
        <v>11.5</v>
      </c>
    </row>
    <row r="157" spans="1:30" x14ac:dyDescent="0.2">
      <c r="A157">
        <v>156</v>
      </c>
      <c r="B157" t="s">
        <v>278</v>
      </c>
      <c r="C157" t="s">
        <v>29</v>
      </c>
      <c r="D157">
        <v>25</v>
      </c>
      <c r="E157" t="s">
        <v>172</v>
      </c>
      <c r="F157">
        <v>15</v>
      </c>
      <c r="G157">
        <v>0</v>
      </c>
      <c r="H157">
        <v>4.9000000000000004</v>
      </c>
      <c r="I157">
        <v>1.3</v>
      </c>
      <c r="J157">
        <v>2.5</v>
      </c>
      <c r="K157">
        <v>0.5</v>
      </c>
      <c r="L157">
        <v>0.1</v>
      </c>
      <c r="M157">
        <v>0.7</v>
      </c>
      <c r="N157">
        <v>0.2</v>
      </c>
      <c r="O157">
        <v>1.1000000000000001</v>
      </c>
      <c r="P157">
        <v>1.9</v>
      </c>
      <c r="Q157">
        <v>0.60699999999999998</v>
      </c>
      <c r="R157">
        <v>0.52600000000000002</v>
      </c>
      <c r="S157">
        <v>0.4</v>
      </c>
      <c r="T157">
        <v>0.7</v>
      </c>
      <c r="U157">
        <v>0.54500000000000004</v>
      </c>
      <c r="V157">
        <v>0.7</v>
      </c>
      <c r="W157">
        <v>0.8</v>
      </c>
      <c r="X157">
        <v>1.5</v>
      </c>
      <c r="Y157">
        <v>0.3</v>
      </c>
      <c r="Z157">
        <v>0.1</v>
      </c>
      <c r="AA157">
        <v>0.2</v>
      </c>
      <c r="AB157">
        <v>0.4</v>
      </c>
      <c r="AC157">
        <v>0.8</v>
      </c>
      <c r="AD157">
        <v>3.1</v>
      </c>
    </row>
    <row r="158" spans="1:30" x14ac:dyDescent="0.2">
      <c r="A158">
        <v>157</v>
      </c>
      <c r="B158" t="s">
        <v>279</v>
      </c>
      <c r="C158" t="s">
        <v>103</v>
      </c>
      <c r="D158">
        <v>25</v>
      </c>
      <c r="E158" t="s">
        <v>147</v>
      </c>
      <c r="F158">
        <v>47</v>
      </c>
      <c r="G158">
        <v>47</v>
      </c>
      <c r="H158">
        <v>34.4</v>
      </c>
      <c r="I158">
        <v>10.9</v>
      </c>
      <c r="J158">
        <v>20.100000000000001</v>
      </c>
      <c r="K158">
        <v>0.54500000000000004</v>
      </c>
      <c r="L158">
        <v>1.2</v>
      </c>
      <c r="M158">
        <v>3.4</v>
      </c>
      <c r="N158">
        <v>0.34799999999999998</v>
      </c>
      <c r="O158">
        <v>9.6999999999999993</v>
      </c>
      <c r="P158">
        <v>16.600000000000001</v>
      </c>
      <c r="Q158">
        <v>0.58599999999999997</v>
      </c>
      <c r="R158">
        <v>0.57499999999999996</v>
      </c>
      <c r="S158">
        <v>8.3000000000000007</v>
      </c>
      <c r="T158">
        <v>9.3000000000000007</v>
      </c>
      <c r="U158">
        <v>0.89200000000000002</v>
      </c>
      <c r="V158">
        <v>0.9</v>
      </c>
      <c r="W158">
        <v>4.7</v>
      </c>
      <c r="X158">
        <v>5.6</v>
      </c>
      <c r="Y158">
        <v>6.4</v>
      </c>
      <c r="Z158">
        <v>2.2000000000000002</v>
      </c>
      <c r="AA158">
        <v>0.8</v>
      </c>
      <c r="AB158">
        <v>2.2000000000000002</v>
      </c>
      <c r="AC158">
        <v>2.6</v>
      </c>
      <c r="AD158">
        <v>31.3</v>
      </c>
    </row>
    <row r="159" spans="1:30" x14ac:dyDescent="0.2">
      <c r="A159">
        <v>158</v>
      </c>
      <c r="B159" t="s">
        <v>280</v>
      </c>
      <c r="C159" t="s">
        <v>84</v>
      </c>
      <c r="D159">
        <v>31</v>
      </c>
      <c r="E159" t="s">
        <v>116</v>
      </c>
      <c r="F159">
        <v>27</v>
      </c>
      <c r="G159">
        <v>0</v>
      </c>
      <c r="H159">
        <v>5.8</v>
      </c>
      <c r="I159">
        <v>0.9</v>
      </c>
      <c r="J159">
        <v>1.7</v>
      </c>
      <c r="K159">
        <v>0.5</v>
      </c>
      <c r="L159">
        <v>0.1</v>
      </c>
      <c r="M159">
        <v>0.4</v>
      </c>
      <c r="N159">
        <v>0.25</v>
      </c>
      <c r="O159">
        <v>0.7</v>
      </c>
      <c r="P159">
        <v>1.3</v>
      </c>
      <c r="Q159">
        <v>0.58799999999999997</v>
      </c>
      <c r="R159">
        <v>0.53300000000000003</v>
      </c>
      <c r="S159">
        <v>0.4</v>
      </c>
      <c r="T159">
        <v>0.6</v>
      </c>
      <c r="U159">
        <v>0.75</v>
      </c>
      <c r="V159">
        <v>0.5</v>
      </c>
      <c r="W159">
        <v>0.9</v>
      </c>
      <c r="X159">
        <v>1.3</v>
      </c>
      <c r="Y159">
        <v>0.4</v>
      </c>
      <c r="Z159">
        <v>0.1</v>
      </c>
      <c r="AA159">
        <v>0.2</v>
      </c>
      <c r="AB159">
        <v>0.4</v>
      </c>
      <c r="AC159">
        <v>0.4</v>
      </c>
      <c r="AD159">
        <v>2.2999999999999998</v>
      </c>
    </row>
    <row r="160" spans="1:30" x14ac:dyDescent="0.2">
      <c r="A160">
        <v>159</v>
      </c>
      <c r="B160" t="s">
        <v>281</v>
      </c>
      <c r="C160" t="s">
        <v>103</v>
      </c>
      <c r="D160">
        <v>24</v>
      </c>
      <c r="E160" t="s">
        <v>170</v>
      </c>
      <c r="F160">
        <v>14</v>
      </c>
      <c r="G160">
        <v>0</v>
      </c>
      <c r="H160">
        <v>6.9</v>
      </c>
      <c r="I160">
        <v>0.8</v>
      </c>
      <c r="J160">
        <v>1.7</v>
      </c>
      <c r="K160">
        <v>0.45800000000000002</v>
      </c>
      <c r="L160">
        <v>0.3</v>
      </c>
      <c r="M160">
        <v>0.9</v>
      </c>
      <c r="N160">
        <v>0.308</v>
      </c>
      <c r="O160">
        <v>0.5</v>
      </c>
      <c r="P160">
        <v>0.8</v>
      </c>
      <c r="Q160">
        <v>0.63600000000000001</v>
      </c>
      <c r="R160">
        <v>0.54200000000000004</v>
      </c>
      <c r="S160">
        <v>0.3</v>
      </c>
      <c r="T160">
        <v>0.4</v>
      </c>
      <c r="U160">
        <v>0.8</v>
      </c>
      <c r="V160">
        <v>0.1</v>
      </c>
      <c r="W160">
        <v>0.3</v>
      </c>
      <c r="X160">
        <v>0.4</v>
      </c>
      <c r="Y160">
        <v>0.6</v>
      </c>
      <c r="Z160">
        <v>0.4</v>
      </c>
      <c r="AA160">
        <v>0</v>
      </c>
      <c r="AB160">
        <v>0.4</v>
      </c>
      <c r="AC160">
        <v>0.9</v>
      </c>
      <c r="AD160">
        <v>2.1</v>
      </c>
    </row>
    <row r="161" spans="1:30" x14ac:dyDescent="0.2">
      <c r="A161">
        <v>160</v>
      </c>
      <c r="B161" t="s">
        <v>282</v>
      </c>
      <c r="C161" t="s">
        <v>103</v>
      </c>
      <c r="D161">
        <v>25</v>
      </c>
      <c r="E161" t="s">
        <v>95</v>
      </c>
      <c r="F161">
        <v>30</v>
      </c>
      <c r="G161">
        <v>10</v>
      </c>
      <c r="H161">
        <v>16.100000000000001</v>
      </c>
      <c r="I161">
        <v>1.3</v>
      </c>
      <c r="J161">
        <v>3.3</v>
      </c>
      <c r="K161">
        <v>0.39400000000000002</v>
      </c>
      <c r="L161">
        <v>1.1000000000000001</v>
      </c>
      <c r="M161">
        <v>2.7</v>
      </c>
      <c r="N161">
        <v>0.40699999999999997</v>
      </c>
      <c r="O161">
        <v>0.2</v>
      </c>
      <c r="P161">
        <v>0.6</v>
      </c>
      <c r="Q161">
        <v>0.33300000000000002</v>
      </c>
      <c r="R161">
        <v>0.56100000000000005</v>
      </c>
      <c r="S161">
        <v>0</v>
      </c>
      <c r="T161">
        <v>0</v>
      </c>
      <c r="U161">
        <v>1</v>
      </c>
      <c r="V161">
        <v>0.2</v>
      </c>
      <c r="W161">
        <v>0.8</v>
      </c>
      <c r="X161">
        <v>1</v>
      </c>
      <c r="Y161">
        <v>3.2</v>
      </c>
      <c r="Z161">
        <v>0.6</v>
      </c>
      <c r="AA161">
        <v>0.1</v>
      </c>
      <c r="AB161">
        <v>0.6</v>
      </c>
      <c r="AC161">
        <v>0.9</v>
      </c>
      <c r="AD161">
        <v>3.7</v>
      </c>
    </row>
    <row r="162" spans="1:30" x14ac:dyDescent="0.2">
      <c r="A162">
        <v>161</v>
      </c>
      <c r="B162" t="s">
        <v>283</v>
      </c>
      <c r="C162" t="s">
        <v>29</v>
      </c>
      <c r="D162">
        <v>31</v>
      </c>
      <c r="E162" t="s">
        <v>97</v>
      </c>
      <c r="F162">
        <v>47</v>
      </c>
      <c r="G162">
        <v>47</v>
      </c>
      <c r="H162">
        <v>33.1</v>
      </c>
      <c r="I162">
        <v>5.0999999999999996</v>
      </c>
      <c r="J162">
        <v>8</v>
      </c>
      <c r="K162">
        <v>0.63900000000000001</v>
      </c>
      <c r="L162">
        <v>0</v>
      </c>
      <c r="M162">
        <v>0</v>
      </c>
      <c r="N162">
        <v>0</v>
      </c>
      <c r="O162">
        <v>5.0999999999999996</v>
      </c>
      <c r="P162">
        <v>7.9</v>
      </c>
      <c r="Q162">
        <v>0.64200000000000002</v>
      </c>
      <c r="R162">
        <v>0.63900000000000001</v>
      </c>
      <c r="S162">
        <v>3.3</v>
      </c>
      <c r="T162">
        <v>5.0999999999999996</v>
      </c>
      <c r="U162">
        <v>0.63200000000000001</v>
      </c>
      <c r="V162">
        <v>3.4</v>
      </c>
      <c r="W162">
        <v>9</v>
      </c>
      <c r="X162">
        <v>12.4</v>
      </c>
      <c r="Y162">
        <v>1.2</v>
      </c>
      <c r="Z162">
        <v>0.6</v>
      </c>
      <c r="AA162">
        <v>2.1</v>
      </c>
      <c r="AB162">
        <v>1.6</v>
      </c>
      <c r="AC162">
        <v>2.9</v>
      </c>
      <c r="AD162">
        <v>13.4</v>
      </c>
    </row>
    <row r="163" spans="1:30" x14ac:dyDescent="0.2">
      <c r="A163">
        <v>162</v>
      </c>
      <c r="B163" t="s">
        <v>284</v>
      </c>
      <c r="C163" t="s">
        <v>103</v>
      </c>
      <c r="D163">
        <v>25</v>
      </c>
      <c r="E163" t="s">
        <v>646</v>
      </c>
      <c r="F163">
        <v>38</v>
      </c>
      <c r="G163">
        <v>0</v>
      </c>
      <c r="H163">
        <v>14.4</v>
      </c>
      <c r="I163">
        <v>1.9</v>
      </c>
      <c r="J163">
        <v>5</v>
      </c>
      <c r="K163">
        <v>0.38400000000000001</v>
      </c>
      <c r="L163">
        <v>0.6</v>
      </c>
      <c r="M163">
        <v>2.1</v>
      </c>
      <c r="N163">
        <v>0.28799999999999998</v>
      </c>
      <c r="O163">
        <v>1.3</v>
      </c>
      <c r="P163">
        <v>2.9</v>
      </c>
      <c r="Q163">
        <v>0.45500000000000002</v>
      </c>
      <c r="R163">
        <v>0.44500000000000001</v>
      </c>
      <c r="S163">
        <v>0.6</v>
      </c>
      <c r="T163">
        <v>0.7</v>
      </c>
      <c r="U163">
        <v>0.85199999999999998</v>
      </c>
      <c r="V163">
        <v>1.1000000000000001</v>
      </c>
      <c r="W163">
        <v>2</v>
      </c>
      <c r="X163">
        <v>3.1</v>
      </c>
      <c r="Y163">
        <v>2</v>
      </c>
      <c r="Z163">
        <v>0.6</v>
      </c>
      <c r="AA163">
        <v>0.2</v>
      </c>
      <c r="AB163">
        <v>0.8</v>
      </c>
      <c r="AC163">
        <v>1.1000000000000001</v>
      </c>
      <c r="AD163">
        <v>5.0999999999999996</v>
      </c>
    </row>
    <row r="164" spans="1:30" x14ac:dyDescent="0.2">
      <c r="A164">
        <v>163</v>
      </c>
      <c r="B164" t="s">
        <v>285</v>
      </c>
      <c r="C164" t="s">
        <v>84</v>
      </c>
      <c r="D164">
        <v>28</v>
      </c>
      <c r="E164" t="s">
        <v>170</v>
      </c>
      <c r="F164">
        <v>43</v>
      </c>
      <c r="G164">
        <v>43</v>
      </c>
      <c r="H164">
        <v>32</v>
      </c>
      <c r="I164">
        <v>5.4</v>
      </c>
      <c r="J164">
        <v>10</v>
      </c>
      <c r="K164">
        <v>0.53800000000000003</v>
      </c>
      <c r="L164">
        <v>0.6</v>
      </c>
      <c r="M164">
        <v>1.9</v>
      </c>
      <c r="N164">
        <v>0.3</v>
      </c>
      <c r="O164">
        <v>4.8</v>
      </c>
      <c r="P164">
        <v>8.1</v>
      </c>
      <c r="Q164">
        <v>0.59299999999999997</v>
      </c>
      <c r="R164">
        <v>0.56599999999999995</v>
      </c>
      <c r="S164">
        <v>2.2999999999999998</v>
      </c>
      <c r="T164">
        <v>3.7</v>
      </c>
      <c r="U164">
        <v>0.61399999999999999</v>
      </c>
      <c r="V164">
        <v>2.6</v>
      </c>
      <c r="W164">
        <v>4.0999999999999996</v>
      </c>
      <c r="X164">
        <v>6.7</v>
      </c>
      <c r="Y164">
        <v>3.1</v>
      </c>
      <c r="Z164">
        <v>0.8</v>
      </c>
      <c r="AA164">
        <v>0.7</v>
      </c>
      <c r="AB164">
        <v>1.3</v>
      </c>
      <c r="AC164">
        <v>1.9</v>
      </c>
      <c r="AD164">
        <v>13.6</v>
      </c>
    </row>
    <row r="165" spans="1:30" x14ac:dyDescent="0.2">
      <c r="A165">
        <v>164</v>
      </c>
      <c r="B165" t="s">
        <v>286</v>
      </c>
      <c r="C165" t="s">
        <v>92</v>
      </c>
      <c r="D165">
        <v>35</v>
      </c>
      <c r="E165" t="s">
        <v>646</v>
      </c>
      <c r="F165">
        <v>40</v>
      </c>
      <c r="G165">
        <v>20</v>
      </c>
      <c r="H165">
        <v>30.3</v>
      </c>
      <c r="I165">
        <v>4.7</v>
      </c>
      <c r="J165">
        <v>10.4</v>
      </c>
      <c r="K165">
        <v>0.45400000000000001</v>
      </c>
      <c r="L165">
        <v>2.6</v>
      </c>
      <c r="M165">
        <v>6.7</v>
      </c>
      <c r="N165">
        <v>0.38300000000000001</v>
      </c>
      <c r="O165">
        <v>2.2000000000000002</v>
      </c>
      <c r="P165">
        <v>3.8</v>
      </c>
      <c r="Q165">
        <v>0.57999999999999996</v>
      </c>
      <c r="R165">
        <v>0.57699999999999996</v>
      </c>
      <c r="S165">
        <v>0.8</v>
      </c>
      <c r="T165">
        <v>1</v>
      </c>
      <c r="U165">
        <v>0.78</v>
      </c>
      <c r="V165">
        <v>0.3</v>
      </c>
      <c r="W165">
        <v>1.8</v>
      </c>
      <c r="X165">
        <v>2.2000000000000002</v>
      </c>
      <c r="Y165">
        <v>2.4</v>
      </c>
      <c r="Z165">
        <v>1</v>
      </c>
      <c r="AA165">
        <v>0.5</v>
      </c>
      <c r="AB165">
        <v>1.3</v>
      </c>
      <c r="AC165">
        <v>1.3</v>
      </c>
      <c r="AD165">
        <v>12.8</v>
      </c>
    </row>
    <row r="166" spans="1:30" x14ac:dyDescent="0.2">
      <c r="A166">
        <v>165</v>
      </c>
      <c r="B166" t="s">
        <v>287</v>
      </c>
      <c r="C166" t="s">
        <v>103</v>
      </c>
      <c r="D166">
        <v>28</v>
      </c>
      <c r="E166" t="s">
        <v>133</v>
      </c>
      <c r="F166">
        <v>10</v>
      </c>
      <c r="G166">
        <v>0</v>
      </c>
      <c r="H166">
        <v>8.8000000000000007</v>
      </c>
      <c r="I166">
        <v>1.1000000000000001</v>
      </c>
      <c r="J166">
        <v>2.8</v>
      </c>
      <c r="K166">
        <v>0.39300000000000002</v>
      </c>
      <c r="L166">
        <v>0.7</v>
      </c>
      <c r="M166">
        <v>2</v>
      </c>
      <c r="N166">
        <v>0.35</v>
      </c>
      <c r="O166">
        <v>0.4</v>
      </c>
      <c r="P166">
        <v>0.8</v>
      </c>
      <c r="Q166">
        <v>0.5</v>
      </c>
      <c r="R166">
        <v>0.51800000000000002</v>
      </c>
      <c r="S166">
        <v>0.6</v>
      </c>
      <c r="T166">
        <v>0.8</v>
      </c>
      <c r="U166">
        <v>0.75</v>
      </c>
      <c r="V166">
        <v>0.2</v>
      </c>
      <c r="W166">
        <v>1.1000000000000001</v>
      </c>
      <c r="X166">
        <v>1.3</v>
      </c>
      <c r="Y166">
        <v>1.9</v>
      </c>
      <c r="Z166">
        <v>0.3</v>
      </c>
      <c r="AA166">
        <v>0.1</v>
      </c>
      <c r="AB166">
        <v>0.3</v>
      </c>
      <c r="AC166">
        <v>0.4</v>
      </c>
      <c r="AD166">
        <v>3.5</v>
      </c>
    </row>
    <row r="167" spans="1:30" x14ac:dyDescent="0.2">
      <c r="A167">
        <v>166</v>
      </c>
      <c r="B167" t="s">
        <v>288</v>
      </c>
      <c r="C167" t="s">
        <v>84</v>
      </c>
      <c r="D167">
        <v>29</v>
      </c>
      <c r="E167" t="s">
        <v>118</v>
      </c>
      <c r="F167">
        <v>43</v>
      </c>
      <c r="G167">
        <v>43</v>
      </c>
      <c r="H167">
        <v>33.6</v>
      </c>
      <c r="I167">
        <v>7.3</v>
      </c>
      <c r="J167">
        <v>15.8</v>
      </c>
      <c r="K167">
        <v>0.46100000000000002</v>
      </c>
      <c r="L167">
        <v>2.1</v>
      </c>
      <c r="M167">
        <v>5.0999999999999996</v>
      </c>
      <c r="N167">
        <v>0.40300000000000002</v>
      </c>
      <c r="O167">
        <v>5.2</v>
      </c>
      <c r="P167">
        <v>10.7</v>
      </c>
      <c r="Q167">
        <v>0.48899999999999999</v>
      </c>
      <c r="R167">
        <v>0.52700000000000002</v>
      </c>
      <c r="S167">
        <v>4.5999999999999996</v>
      </c>
      <c r="T167">
        <v>5.7</v>
      </c>
      <c r="U167">
        <v>0.80900000000000005</v>
      </c>
      <c r="V167">
        <v>0.7</v>
      </c>
      <c r="W167">
        <v>3</v>
      </c>
      <c r="X167">
        <v>3.7</v>
      </c>
      <c r="Y167">
        <v>2.6</v>
      </c>
      <c r="Z167">
        <v>0.7</v>
      </c>
      <c r="AA167">
        <v>0.7</v>
      </c>
      <c r="AB167">
        <v>2</v>
      </c>
      <c r="AC167">
        <v>2.2000000000000002</v>
      </c>
      <c r="AD167">
        <v>21.3</v>
      </c>
    </row>
    <row r="168" spans="1:30" x14ac:dyDescent="0.2">
      <c r="A168">
        <v>167</v>
      </c>
      <c r="B168" t="s">
        <v>289</v>
      </c>
      <c r="C168" t="s">
        <v>92</v>
      </c>
      <c r="D168">
        <v>24</v>
      </c>
      <c r="E168" t="s">
        <v>107</v>
      </c>
      <c r="F168">
        <v>28</v>
      </c>
      <c r="G168">
        <v>0</v>
      </c>
      <c r="H168">
        <v>7.5</v>
      </c>
      <c r="I168">
        <v>1.1000000000000001</v>
      </c>
      <c r="J168">
        <v>2.6</v>
      </c>
      <c r="K168">
        <v>0.42499999999999999</v>
      </c>
      <c r="L168">
        <v>0.9</v>
      </c>
      <c r="M168">
        <v>2.2999999999999998</v>
      </c>
      <c r="N168">
        <v>0.41299999999999998</v>
      </c>
      <c r="O168">
        <v>0.2</v>
      </c>
      <c r="P168">
        <v>0.4</v>
      </c>
      <c r="Q168">
        <v>0.5</v>
      </c>
      <c r="R168">
        <v>0.60299999999999998</v>
      </c>
      <c r="S168">
        <v>0.1</v>
      </c>
      <c r="T168">
        <v>0.1</v>
      </c>
      <c r="U168">
        <v>1</v>
      </c>
      <c r="V168">
        <v>0.2</v>
      </c>
      <c r="W168">
        <v>0.6</v>
      </c>
      <c r="X168">
        <v>0.8</v>
      </c>
      <c r="Y168">
        <v>0.6</v>
      </c>
      <c r="Z168">
        <v>0</v>
      </c>
      <c r="AA168">
        <v>0</v>
      </c>
      <c r="AB168">
        <v>0</v>
      </c>
      <c r="AC168">
        <v>0.9</v>
      </c>
      <c r="AD168">
        <v>3.3</v>
      </c>
    </row>
    <row r="169" spans="1:30" x14ac:dyDescent="0.2">
      <c r="A169">
        <v>168</v>
      </c>
      <c r="B169" t="s">
        <v>290</v>
      </c>
      <c r="C169" t="s">
        <v>92</v>
      </c>
      <c r="D169">
        <v>36</v>
      </c>
      <c r="E169" t="s">
        <v>127</v>
      </c>
      <c r="F169">
        <v>2</v>
      </c>
      <c r="G169">
        <v>0</v>
      </c>
      <c r="H169">
        <v>9</v>
      </c>
      <c r="I169">
        <v>0</v>
      </c>
      <c r="J169">
        <v>1</v>
      </c>
      <c r="K169">
        <v>0</v>
      </c>
      <c r="L169">
        <v>0</v>
      </c>
      <c r="M169">
        <v>0.5</v>
      </c>
      <c r="N169">
        <v>0</v>
      </c>
      <c r="O169">
        <v>0</v>
      </c>
      <c r="P169">
        <v>0.5</v>
      </c>
      <c r="Q169">
        <v>0</v>
      </c>
      <c r="R169">
        <v>0</v>
      </c>
      <c r="S169">
        <v>0</v>
      </c>
      <c r="T169">
        <v>0</v>
      </c>
      <c r="V169">
        <v>0</v>
      </c>
      <c r="W169">
        <v>1</v>
      </c>
      <c r="X169">
        <v>1</v>
      </c>
      <c r="Y169">
        <v>0.5</v>
      </c>
      <c r="Z169">
        <v>0.5</v>
      </c>
      <c r="AA169">
        <v>0</v>
      </c>
      <c r="AB169">
        <v>0</v>
      </c>
      <c r="AC169">
        <v>0.5</v>
      </c>
      <c r="AD169">
        <v>0</v>
      </c>
    </row>
    <row r="170" spans="1:30" x14ac:dyDescent="0.2">
      <c r="A170">
        <v>169</v>
      </c>
      <c r="B170" t="s">
        <v>291</v>
      </c>
      <c r="C170" t="s">
        <v>84</v>
      </c>
      <c r="D170">
        <v>33</v>
      </c>
      <c r="E170" t="s">
        <v>227</v>
      </c>
      <c r="F170">
        <v>20</v>
      </c>
      <c r="G170">
        <v>17</v>
      </c>
      <c r="H170">
        <v>26.5</v>
      </c>
      <c r="I170">
        <v>3.3</v>
      </c>
      <c r="J170">
        <v>6.7</v>
      </c>
      <c r="K170">
        <v>0.48499999999999999</v>
      </c>
      <c r="L170">
        <v>1.2</v>
      </c>
      <c r="M170">
        <v>2.8</v>
      </c>
      <c r="N170">
        <v>0.41799999999999998</v>
      </c>
      <c r="O170">
        <v>2.1</v>
      </c>
      <c r="P170">
        <v>4</v>
      </c>
      <c r="Q170">
        <v>0.53200000000000003</v>
      </c>
      <c r="R170">
        <v>0.57099999999999995</v>
      </c>
      <c r="S170">
        <v>1.7</v>
      </c>
      <c r="T170">
        <v>2.1</v>
      </c>
      <c r="U170">
        <v>0.80500000000000005</v>
      </c>
      <c r="V170">
        <v>1.2</v>
      </c>
      <c r="W170">
        <v>4.8</v>
      </c>
      <c r="X170">
        <v>6</v>
      </c>
      <c r="Y170">
        <v>6.1</v>
      </c>
      <c r="Z170">
        <v>0.8</v>
      </c>
      <c r="AA170">
        <v>0.8</v>
      </c>
      <c r="AB170">
        <v>2.4</v>
      </c>
      <c r="AC170">
        <v>3.2</v>
      </c>
      <c r="AD170">
        <v>9.3000000000000007</v>
      </c>
    </row>
    <row r="171" spans="1:30" x14ac:dyDescent="0.2">
      <c r="A171">
        <v>170</v>
      </c>
      <c r="B171" t="s">
        <v>292</v>
      </c>
      <c r="C171" t="s">
        <v>92</v>
      </c>
      <c r="D171">
        <v>21</v>
      </c>
      <c r="E171" t="s">
        <v>178</v>
      </c>
      <c r="F171">
        <v>47</v>
      </c>
      <c r="G171">
        <v>47</v>
      </c>
      <c r="H171">
        <v>30.9</v>
      </c>
      <c r="I171">
        <v>6.3</v>
      </c>
      <c r="J171">
        <v>15.1</v>
      </c>
      <c r="K171">
        <v>0.41399999999999998</v>
      </c>
      <c r="L171">
        <v>2.2000000000000002</v>
      </c>
      <c r="M171">
        <v>6.7</v>
      </c>
      <c r="N171">
        <v>0.32500000000000001</v>
      </c>
      <c r="O171">
        <v>4.0999999999999996</v>
      </c>
      <c r="P171">
        <v>8.4</v>
      </c>
      <c r="Q171">
        <v>0.48499999999999999</v>
      </c>
      <c r="R171">
        <v>0.48599999999999999</v>
      </c>
      <c r="S171">
        <v>3.8</v>
      </c>
      <c r="T171">
        <v>4.5999999999999996</v>
      </c>
      <c r="U171">
        <v>0.81599999999999995</v>
      </c>
      <c r="V171">
        <v>0.4</v>
      </c>
      <c r="W171">
        <v>4.4000000000000004</v>
      </c>
      <c r="X171">
        <v>4.9000000000000004</v>
      </c>
      <c r="Y171">
        <v>3.3</v>
      </c>
      <c r="Z171">
        <v>0.7</v>
      </c>
      <c r="AA171">
        <v>0.3</v>
      </c>
      <c r="AB171">
        <v>2.1</v>
      </c>
      <c r="AC171">
        <v>1.3</v>
      </c>
      <c r="AD171">
        <v>18.399999999999999</v>
      </c>
    </row>
    <row r="172" spans="1:30" x14ac:dyDescent="0.2">
      <c r="A172">
        <v>171</v>
      </c>
      <c r="B172" t="s">
        <v>293</v>
      </c>
      <c r="C172" t="s">
        <v>84</v>
      </c>
      <c r="D172">
        <v>37</v>
      </c>
      <c r="E172" t="s">
        <v>178</v>
      </c>
      <c r="F172">
        <v>45</v>
      </c>
      <c r="G172">
        <v>4</v>
      </c>
      <c r="H172">
        <v>16.600000000000001</v>
      </c>
      <c r="I172">
        <v>2</v>
      </c>
      <c r="J172">
        <v>4</v>
      </c>
      <c r="K172">
        <v>0.497</v>
      </c>
      <c r="L172">
        <v>0.4</v>
      </c>
      <c r="M172">
        <v>1.3</v>
      </c>
      <c r="N172">
        <v>0.28100000000000003</v>
      </c>
      <c r="O172">
        <v>1.6</v>
      </c>
      <c r="P172">
        <v>2.8</v>
      </c>
      <c r="Q172">
        <v>0.59699999999999998</v>
      </c>
      <c r="R172">
        <v>0.54100000000000004</v>
      </c>
      <c r="S172">
        <v>1.7</v>
      </c>
      <c r="T172">
        <v>2.1</v>
      </c>
      <c r="U172">
        <v>0.83</v>
      </c>
      <c r="V172">
        <v>0.6</v>
      </c>
      <c r="W172">
        <v>1.4</v>
      </c>
      <c r="X172">
        <v>2</v>
      </c>
      <c r="Y172">
        <v>0.7</v>
      </c>
      <c r="Z172">
        <v>0.2</v>
      </c>
      <c r="AA172">
        <v>0.5</v>
      </c>
      <c r="AB172">
        <v>0.6</v>
      </c>
      <c r="AC172">
        <v>1.4</v>
      </c>
      <c r="AD172">
        <v>6.1</v>
      </c>
    </row>
    <row r="173" spans="1:30" x14ac:dyDescent="0.2">
      <c r="A173">
        <v>172</v>
      </c>
      <c r="B173" t="s">
        <v>294</v>
      </c>
      <c r="C173" t="s">
        <v>92</v>
      </c>
      <c r="D173">
        <v>23</v>
      </c>
      <c r="E173" t="s">
        <v>183</v>
      </c>
      <c r="F173">
        <v>35</v>
      </c>
      <c r="G173">
        <v>18</v>
      </c>
      <c r="H173">
        <v>26.9</v>
      </c>
      <c r="I173">
        <v>3.1</v>
      </c>
      <c r="J173">
        <v>6.7</v>
      </c>
      <c r="K173">
        <v>0.47</v>
      </c>
      <c r="L173">
        <v>1.3</v>
      </c>
      <c r="M173">
        <v>3.3</v>
      </c>
      <c r="N173">
        <v>0.39300000000000002</v>
      </c>
      <c r="O173">
        <v>1.8</v>
      </c>
      <c r="P173">
        <v>3.3</v>
      </c>
      <c r="Q173">
        <v>0.54700000000000004</v>
      </c>
      <c r="R173">
        <v>0.56799999999999995</v>
      </c>
      <c r="S173">
        <v>0.6</v>
      </c>
      <c r="T173">
        <v>1</v>
      </c>
      <c r="U173">
        <v>0.55600000000000005</v>
      </c>
      <c r="V173">
        <v>0.6</v>
      </c>
      <c r="W173">
        <v>2.4</v>
      </c>
      <c r="X173">
        <v>3</v>
      </c>
      <c r="Y173">
        <v>2.5</v>
      </c>
      <c r="Z173">
        <v>0.7</v>
      </c>
      <c r="AA173">
        <v>0.1</v>
      </c>
      <c r="AB173">
        <v>1.1000000000000001</v>
      </c>
      <c r="AC173">
        <v>2.1</v>
      </c>
      <c r="AD173">
        <v>8.1999999999999993</v>
      </c>
    </row>
    <row r="174" spans="1:30" x14ac:dyDescent="0.2">
      <c r="A174">
        <v>173</v>
      </c>
      <c r="B174" t="s">
        <v>295</v>
      </c>
      <c r="C174" t="s">
        <v>112</v>
      </c>
      <c r="D174">
        <v>20</v>
      </c>
      <c r="E174" t="s">
        <v>150</v>
      </c>
      <c r="F174">
        <v>18</v>
      </c>
      <c r="G174">
        <v>0</v>
      </c>
      <c r="H174">
        <v>7.3</v>
      </c>
      <c r="I174">
        <v>0.7</v>
      </c>
      <c r="J174">
        <v>2.5</v>
      </c>
      <c r="K174">
        <v>0.28899999999999998</v>
      </c>
      <c r="L174">
        <v>0.5</v>
      </c>
      <c r="M174">
        <v>1.8</v>
      </c>
      <c r="N174">
        <v>0.27300000000000002</v>
      </c>
      <c r="O174">
        <v>0.2</v>
      </c>
      <c r="P174">
        <v>0.7</v>
      </c>
      <c r="Q174">
        <v>0.33300000000000002</v>
      </c>
      <c r="R174">
        <v>0.38900000000000001</v>
      </c>
      <c r="S174">
        <v>0.1</v>
      </c>
      <c r="T174">
        <v>0.1</v>
      </c>
      <c r="U174">
        <v>1</v>
      </c>
      <c r="V174">
        <v>0.1</v>
      </c>
      <c r="W174">
        <v>0.7</v>
      </c>
      <c r="X174">
        <v>0.8</v>
      </c>
      <c r="Y174">
        <v>0.2</v>
      </c>
      <c r="Z174">
        <v>0.1</v>
      </c>
      <c r="AA174">
        <v>0.1</v>
      </c>
      <c r="AB174">
        <v>0.3</v>
      </c>
      <c r="AC174">
        <v>0.3</v>
      </c>
      <c r="AD174">
        <v>2.1</v>
      </c>
    </row>
    <row r="175" spans="1:30" x14ac:dyDescent="0.2">
      <c r="A175">
        <v>174</v>
      </c>
      <c r="B175" t="s">
        <v>296</v>
      </c>
      <c r="C175" t="s">
        <v>92</v>
      </c>
      <c r="D175">
        <v>23</v>
      </c>
      <c r="E175" t="s">
        <v>114</v>
      </c>
      <c r="F175">
        <v>45</v>
      </c>
      <c r="G175">
        <v>18</v>
      </c>
      <c r="H175">
        <v>20.2</v>
      </c>
      <c r="I175">
        <v>2.5</v>
      </c>
      <c r="J175">
        <v>6.4</v>
      </c>
      <c r="K175">
        <v>0.39500000000000002</v>
      </c>
      <c r="L175">
        <v>1.7</v>
      </c>
      <c r="M175">
        <v>4.7</v>
      </c>
      <c r="N175">
        <v>0.36299999999999999</v>
      </c>
      <c r="O175">
        <v>0.8</v>
      </c>
      <c r="P175">
        <v>1.6</v>
      </c>
      <c r="Q175">
        <v>0.48599999999999999</v>
      </c>
      <c r="R175">
        <v>0.53</v>
      </c>
      <c r="S175">
        <v>0.5</v>
      </c>
      <c r="T175">
        <v>0.8</v>
      </c>
      <c r="U175">
        <v>0.70599999999999996</v>
      </c>
      <c r="V175">
        <v>0.3</v>
      </c>
      <c r="W175">
        <v>1.6</v>
      </c>
      <c r="X175">
        <v>2</v>
      </c>
      <c r="Y175">
        <v>1.2</v>
      </c>
      <c r="Z175">
        <v>0.7</v>
      </c>
      <c r="AA175">
        <v>0.1</v>
      </c>
      <c r="AB175">
        <v>0.5</v>
      </c>
      <c r="AC175">
        <v>1.5</v>
      </c>
      <c r="AD175">
        <v>7.3</v>
      </c>
    </row>
    <row r="176" spans="1:30" x14ac:dyDescent="0.2">
      <c r="A176">
        <v>175</v>
      </c>
      <c r="B176" t="s">
        <v>297</v>
      </c>
      <c r="C176" t="s">
        <v>84</v>
      </c>
      <c r="D176">
        <v>21</v>
      </c>
      <c r="E176" t="s">
        <v>150</v>
      </c>
      <c r="F176">
        <v>2</v>
      </c>
      <c r="G176">
        <v>0</v>
      </c>
      <c r="H176">
        <v>2</v>
      </c>
      <c r="I176">
        <v>0</v>
      </c>
      <c r="J176">
        <v>0.5</v>
      </c>
      <c r="K176">
        <v>0</v>
      </c>
      <c r="L176">
        <v>0</v>
      </c>
      <c r="M176">
        <v>0.5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0.5</v>
      </c>
      <c r="AA176">
        <v>0</v>
      </c>
      <c r="AB176">
        <v>0</v>
      </c>
      <c r="AC176">
        <v>0.5</v>
      </c>
      <c r="AD176">
        <v>0</v>
      </c>
    </row>
    <row r="177" spans="1:30" x14ac:dyDescent="0.2">
      <c r="A177">
        <v>176</v>
      </c>
      <c r="B177" t="s">
        <v>298</v>
      </c>
      <c r="C177" t="s">
        <v>84</v>
      </c>
      <c r="D177">
        <v>25</v>
      </c>
      <c r="E177" t="s">
        <v>205</v>
      </c>
      <c r="F177">
        <v>35</v>
      </c>
      <c r="G177">
        <v>7</v>
      </c>
      <c r="H177">
        <v>22.8</v>
      </c>
      <c r="I177">
        <v>4.3</v>
      </c>
      <c r="J177">
        <v>8.6</v>
      </c>
      <c r="K177">
        <v>0.498</v>
      </c>
      <c r="L177">
        <v>1.1000000000000001</v>
      </c>
      <c r="M177">
        <v>2.9</v>
      </c>
      <c r="N177">
        <v>0.39200000000000002</v>
      </c>
      <c r="O177">
        <v>3.1</v>
      </c>
      <c r="P177">
        <v>5.7</v>
      </c>
      <c r="Q177">
        <v>0.55300000000000005</v>
      </c>
      <c r="R177">
        <v>0.56499999999999995</v>
      </c>
      <c r="S177">
        <v>1.7</v>
      </c>
      <c r="T177">
        <v>2.2000000000000002</v>
      </c>
      <c r="U177">
        <v>0.753</v>
      </c>
      <c r="V177">
        <v>0.8</v>
      </c>
      <c r="W177">
        <v>2.7</v>
      </c>
      <c r="X177">
        <v>3.5</v>
      </c>
      <c r="Y177">
        <v>1.1000000000000001</v>
      </c>
      <c r="Z177">
        <v>0.8</v>
      </c>
      <c r="AA177">
        <v>0.2</v>
      </c>
      <c r="AB177">
        <v>0.7</v>
      </c>
      <c r="AC177">
        <v>1.3</v>
      </c>
      <c r="AD177">
        <v>11.4</v>
      </c>
    </row>
    <row r="178" spans="1:30" x14ac:dyDescent="0.2">
      <c r="A178">
        <v>177</v>
      </c>
      <c r="B178" t="s">
        <v>299</v>
      </c>
      <c r="C178" t="s">
        <v>103</v>
      </c>
      <c r="D178">
        <v>23</v>
      </c>
      <c r="E178" t="s">
        <v>186</v>
      </c>
      <c r="F178">
        <v>35</v>
      </c>
      <c r="G178">
        <v>35</v>
      </c>
      <c r="H178">
        <v>33.1</v>
      </c>
      <c r="I178">
        <v>8.3000000000000007</v>
      </c>
      <c r="J178">
        <v>16.8</v>
      </c>
      <c r="K178">
        <v>0.49099999999999999</v>
      </c>
      <c r="L178">
        <v>3.3</v>
      </c>
      <c r="M178">
        <v>8.3000000000000007</v>
      </c>
      <c r="N178">
        <v>0.39700000000000002</v>
      </c>
      <c r="O178">
        <v>5</v>
      </c>
      <c r="P178">
        <v>8.5</v>
      </c>
      <c r="Q178">
        <v>0.58199999999999996</v>
      </c>
      <c r="R178">
        <v>0.58799999999999997</v>
      </c>
      <c r="S178">
        <v>3.5</v>
      </c>
      <c r="T178">
        <v>4</v>
      </c>
      <c r="U178">
        <v>0.86399999999999999</v>
      </c>
      <c r="V178">
        <v>0.7</v>
      </c>
      <c r="W178">
        <v>3.4</v>
      </c>
      <c r="X178">
        <v>4.0999999999999996</v>
      </c>
      <c r="Y178">
        <v>12.5</v>
      </c>
      <c r="Z178">
        <v>1.1000000000000001</v>
      </c>
      <c r="AA178">
        <v>0.6</v>
      </c>
      <c r="AB178">
        <v>2.4</v>
      </c>
      <c r="AC178">
        <v>1.1000000000000001</v>
      </c>
      <c r="AD178">
        <v>23.3</v>
      </c>
    </row>
    <row r="179" spans="1:30" x14ac:dyDescent="0.2">
      <c r="A179">
        <v>178</v>
      </c>
      <c r="B179" t="s">
        <v>300</v>
      </c>
      <c r="C179" t="s">
        <v>103</v>
      </c>
      <c r="D179">
        <v>22</v>
      </c>
      <c r="E179" t="s">
        <v>90</v>
      </c>
      <c r="F179">
        <v>8</v>
      </c>
      <c r="G179">
        <v>2</v>
      </c>
      <c r="H179">
        <v>9.5</v>
      </c>
      <c r="I179">
        <v>0.5</v>
      </c>
      <c r="J179">
        <v>1.8</v>
      </c>
      <c r="K179">
        <v>0.28599999999999998</v>
      </c>
      <c r="L179">
        <v>0.1</v>
      </c>
      <c r="M179">
        <v>1</v>
      </c>
      <c r="N179">
        <v>0.125</v>
      </c>
      <c r="O179">
        <v>0.4</v>
      </c>
      <c r="P179">
        <v>0.8</v>
      </c>
      <c r="Q179">
        <v>0.5</v>
      </c>
      <c r="R179">
        <v>0.32100000000000001</v>
      </c>
      <c r="S179">
        <v>0.1</v>
      </c>
      <c r="T179">
        <v>0.3</v>
      </c>
      <c r="U179">
        <v>0.5</v>
      </c>
      <c r="V179">
        <v>0.3</v>
      </c>
      <c r="W179">
        <v>0.5</v>
      </c>
      <c r="X179">
        <v>0.8</v>
      </c>
      <c r="Y179">
        <v>1</v>
      </c>
      <c r="Z179">
        <v>0</v>
      </c>
      <c r="AA179">
        <v>0</v>
      </c>
      <c r="AB179">
        <v>0.4</v>
      </c>
      <c r="AC179">
        <v>1</v>
      </c>
      <c r="AD179">
        <v>1.3</v>
      </c>
    </row>
    <row r="180" spans="1:30" x14ac:dyDescent="0.2">
      <c r="A180">
        <v>179</v>
      </c>
      <c r="B180" t="s">
        <v>301</v>
      </c>
      <c r="C180" t="s">
        <v>112</v>
      </c>
      <c r="D180">
        <v>31</v>
      </c>
      <c r="E180" t="s">
        <v>183</v>
      </c>
      <c r="F180">
        <v>45</v>
      </c>
      <c r="G180">
        <v>10</v>
      </c>
      <c r="H180">
        <v>30.2</v>
      </c>
      <c r="I180">
        <v>6.2</v>
      </c>
      <c r="J180">
        <v>14.8</v>
      </c>
      <c r="K180">
        <v>0.42299999999999999</v>
      </c>
      <c r="L180">
        <v>3.3</v>
      </c>
      <c r="M180">
        <v>8.9</v>
      </c>
      <c r="N180">
        <v>0.36599999999999999</v>
      </c>
      <c r="O180">
        <v>3</v>
      </c>
      <c r="P180">
        <v>5.8</v>
      </c>
      <c r="Q180">
        <v>0.51</v>
      </c>
      <c r="R180">
        <v>0.53300000000000003</v>
      </c>
      <c r="S180">
        <v>2.6</v>
      </c>
      <c r="T180">
        <v>3</v>
      </c>
      <c r="U180">
        <v>0.872</v>
      </c>
      <c r="V180">
        <v>0.3</v>
      </c>
      <c r="W180">
        <v>3.4</v>
      </c>
      <c r="X180">
        <v>3.7</v>
      </c>
      <c r="Y180">
        <v>1.7</v>
      </c>
      <c r="Z180">
        <v>0.5</v>
      </c>
      <c r="AA180">
        <v>0</v>
      </c>
      <c r="AB180">
        <v>1</v>
      </c>
      <c r="AC180">
        <v>1.5</v>
      </c>
      <c r="AD180">
        <v>18.3</v>
      </c>
    </row>
    <row r="181" spans="1:30" x14ac:dyDescent="0.2">
      <c r="A181">
        <v>180</v>
      </c>
      <c r="B181" t="s">
        <v>302</v>
      </c>
      <c r="C181" t="s">
        <v>103</v>
      </c>
      <c r="D181">
        <v>34</v>
      </c>
      <c r="E181" t="s">
        <v>164</v>
      </c>
      <c r="F181">
        <v>41</v>
      </c>
      <c r="G181">
        <v>41</v>
      </c>
      <c r="H181">
        <v>34.1</v>
      </c>
      <c r="I181">
        <v>5.0999999999999996</v>
      </c>
      <c r="J181">
        <v>11.3</v>
      </c>
      <c r="K181">
        <v>0.45200000000000001</v>
      </c>
      <c r="L181">
        <v>2.7</v>
      </c>
      <c r="M181">
        <v>6.6</v>
      </c>
      <c r="N181">
        <v>0.41299999999999998</v>
      </c>
      <c r="O181">
        <v>2.4</v>
      </c>
      <c r="P181">
        <v>4.8</v>
      </c>
      <c r="Q181">
        <v>0.505</v>
      </c>
      <c r="R181">
        <v>0.57099999999999995</v>
      </c>
      <c r="S181">
        <v>4.3</v>
      </c>
      <c r="T181">
        <v>4.9000000000000004</v>
      </c>
      <c r="U181">
        <v>0.876</v>
      </c>
      <c r="V181">
        <v>0.3</v>
      </c>
      <c r="W181">
        <v>4.5999999999999996</v>
      </c>
      <c r="X181">
        <v>4.9000000000000004</v>
      </c>
      <c r="Y181">
        <v>8.5</v>
      </c>
      <c r="Z181">
        <v>1.2</v>
      </c>
      <c r="AA181">
        <v>0.9</v>
      </c>
      <c r="AB181">
        <v>2.6</v>
      </c>
      <c r="AC181">
        <v>2.1</v>
      </c>
      <c r="AD181">
        <v>17.2</v>
      </c>
    </row>
    <row r="182" spans="1:30" x14ac:dyDescent="0.2">
      <c r="A182">
        <v>181</v>
      </c>
      <c r="B182" t="s">
        <v>303</v>
      </c>
      <c r="C182" t="s">
        <v>92</v>
      </c>
      <c r="D182">
        <v>21</v>
      </c>
      <c r="E182" t="s">
        <v>183</v>
      </c>
      <c r="F182">
        <v>43</v>
      </c>
      <c r="G182">
        <v>6</v>
      </c>
      <c r="H182">
        <v>16.100000000000001</v>
      </c>
      <c r="I182">
        <v>3</v>
      </c>
      <c r="J182">
        <v>7.6</v>
      </c>
      <c r="K182">
        <v>0.39100000000000001</v>
      </c>
      <c r="L182">
        <v>1.4</v>
      </c>
      <c r="M182">
        <v>3.9</v>
      </c>
      <c r="N182">
        <v>0.35499999999999998</v>
      </c>
      <c r="O182">
        <v>1.6</v>
      </c>
      <c r="P182">
        <v>3.7</v>
      </c>
      <c r="Q182">
        <v>0.42799999999999999</v>
      </c>
      <c r="R182">
        <v>0.48199999999999998</v>
      </c>
      <c r="S182">
        <v>0.8</v>
      </c>
      <c r="T182">
        <v>1.1000000000000001</v>
      </c>
      <c r="U182">
        <v>0.70199999999999996</v>
      </c>
      <c r="V182">
        <v>0.3</v>
      </c>
      <c r="W182">
        <v>1.8</v>
      </c>
      <c r="X182">
        <v>2.1</v>
      </c>
      <c r="Y182">
        <v>1.8</v>
      </c>
      <c r="Z182">
        <v>0.3</v>
      </c>
      <c r="AA182">
        <v>0.1</v>
      </c>
      <c r="AB182">
        <v>0.8</v>
      </c>
      <c r="AC182">
        <v>1.2</v>
      </c>
      <c r="AD182">
        <v>8</v>
      </c>
    </row>
    <row r="183" spans="1:30" x14ac:dyDescent="0.2">
      <c r="A183">
        <v>182</v>
      </c>
      <c r="B183" t="s">
        <v>304</v>
      </c>
      <c r="C183" t="s">
        <v>84</v>
      </c>
      <c r="D183">
        <v>23</v>
      </c>
      <c r="E183" t="s">
        <v>88</v>
      </c>
      <c r="F183">
        <v>1</v>
      </c>
      <c r="G183">
        <v>0</v>
      </c>
      <c r="H183">
        <v>4</v>
      </c>
      <c r="I183">
        <v>0</v>
      </c>
      <c r="J183">
        <v>0</v>
      </c>
      <c r="L183">
        <v>0</v>
      </c>
      <c r="M183">
        <v>0</v>
      </c>
      <c r="O183">
        <v>0</v>
      </c>
      <c r="P183">
        <v>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2</v>
      </c>
      <c r="AD183">
        <v>0</v>
      </c>
    </row>
    <row r="184" spans="1:30" x14ac:dyDescent="0.2">
      <c r="A184">
        <v>183</v>
      </c>
      <c r="B184" t="s">
        <v>305</v>
      </c>
      <c r="C184" t="s">
        <v>92</v>
      </c>
      <c r="D184">
        <v>29</v>
      </c>
      <c r="E184" t="s">
        <v>110</v>
      </c>
      <c r="F184">
        <v>27</v>
      </c>
      <c r="G184">
        <v>6</v>
      </c>
      <c r="H184">
        <v>22.8</v>
      </c>
      <c r="I184">
        <v>2.4</v>
      </c>
      <c r="J184">
        <v>5.7</v>
      </c>
      <c r="K184">
        <v>0.42899999999999999</v>
      </c>
      <c r="L184">
        <v>1.3</v>
      </c>
      <c r="M184">
        <v>4</v>
      </c>
      <c r="N184">
        <v>0.33300000000000002</v>
      </c>
      <c r="O184">
        <v>1.1000000000000001</v>
      </c>
      <c r="P184">
        <v>1.7</v>
      </c>
      <c r="Q184">
        <v>0.65200000000000002</v>
      </c>
      <c r="R184">
        <v>0.54500000000000004</v>
      </c>
      <c r="S184">
        <v>0.9</v>
      </c>
      <c r="T184">
        <v>1.1000000000000001</v>
      </c>
      <c r="U184">
        <v>0.77400000000000002</v>
      </c>
      <c r="V184">
        <v>0.5</v>
      </c>
      <c r="W184">
        <v>1.2</v>
      </c>
      <c r="X184">
        <v>1.7</v>
      </c>
      <c r="Y184">
        <v>1.9</v>
      </c>
      <c r="Z184">
        <v>0.9</v>
      </c>
      <c r="AA184">
        <v>0.2</v>
      </c>
      <c r="AB184">
        <v>0.5</v>
      </c>
      <c r="AC184">
        <v>1.7</v>
      </c>
      <c r="AD184">
        <v>7.1</v>
      </c>
    </row>
    <row r="185" spans="1:30" x14ac:dyDescent="0.2">
      <c r="A185">
        <v>184</v>
      </c>
      <c r="B185" t="s">
        <v>306</v>
      </c>
      <c r="C185" t="s">
        <v>92</v>
      </c>
      <c r="D185">
        <v>32</v>
      </c>
      <c r="E185" t="s">
        <v>159</v>
      </c>
      <c r="F185">
        <v>15</v>
      </c>
      <c r="G185">
        <v>0</v>
      </c>
      <c r="H185">
        <v>10.5</v>
      </c>
      <c r="I185">
        <v>0.9</v>
      </c>
      <c r="J185">
        <v>2.4</v>
      </c>
      <c r="K185">
        <v>0.36099999999999999</v>
      </c>
      <c r="L185">
        <v>0.7</v>
      </c>
      <c r="M185">
        <v>1.9</v>
      </c>
      <c r="N185">
        <v>0.34499999999999997</v>
      </c>
      <c r="O185">
        <v>0.2</v>
      </c>
      <c r="P185">
        <v>0.5</v>
      </c>
      <c r="Q185">
        <v>0.42899999999999999</v>
      </c>
      <c r="R185">
        <v>0.5</v>
      </c>
      <c r="S185">
        <v>0.1</v>
      </c>
      <c r="T185">
        <v>0.1</v>
      </c>
      <c r="U185">
        <v>0.5</v>
      </c>
      <c r="V185">
        <v>0.2</v>
      </c>
      <c r="W185">
        <v>0.7</v>
      </c>
      <c r="X185">
        <v>0.9</v>
      </c>
      <c r="Y185">
        <v>0.7</v>
      </c>
      <c r="Z185">
        <v>0.2</v>
      </c>
      <c r="AA185">
        <v>0.1</v>
      </c>
      <c r="AB185">
        <v>0.3</v>
      </c>
      <c r="AC185">
        <v>1.2</v>
      </c>
      <c r="AD185">
        <v>2.5</v>
      </c>
    </row>
    <row r="186" spans="1:30" x14ac:dyDescent="0.2">
      <c r="A186">
        <v>185</v>
      </c>
      <c r="B186" t="s">
        <v>307</v>
      </c>
      <c r="C186" t="s">
        <v>92</v>
      </c>
      <c r="D186">
        <v>26</v>
      </c>
      <c r="E186" t="s">
        <v>110</v>
      </c>
      <c r="F186">
        <v>1</v>
      </c>
      <c r="G186">
        <v>0</v>
      </c>
      <c r="H186">
        <v>3</v>
      </c>
      <c r="I186">
        <v>0</v>
      </c>
      <c r="J186">
        <v>0</v>
      </c>
      <c r="L186">
        <v>0</v>
      </c>
      <c r="M186">
        <v>0</v>
      </c>
      <c r="O186">
        <v>0</v>
      </c>
      <c r="P186">
        <v>0</v>
      </c>
      <c r="S186">
        <v>0</v>
      </c>
      <c r="T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</row>
    <row r="187" spans="1:30" x14ac:dyDescent="0.2">
      <c r="A187">
        <v>186</v>
      </c>
      <c r="B187" t="s">
        <v>308</v>
      </c>
      <c r="C187" t="s">
        <v>84</v>
      </c>
      <c r="D187">
        <v>31</v>
      </c>
      <c r="E187" t="s">
        <v>127</v>
      </c>
      <c r="F187">
        <v>43</v>
      </c>
      <c r="G187">
        <v>43</v>
      </c>
      <c r="H187">
        <v>33.9</v>
      </c>
      <c r="I187">
        <v>6.7</v>
      </c>
      <c r="J187">
        <v>13.1</v>
      </c>
      <c r="K187">
        <v>0.50800000000000001</v>
      </c>
      <c r="L187">
        <v>1.2</v>
      </c>
      <c r="M187">
        <v>3.5</v>
      </c>
      <c r="N187">
        <v>0.35599999999999998</v>
      </c>
      <c r="O187">
        <v>5.4</v>
      </c>
      <c r="P187">
        <v>9.6</v>
      </c>
      <c r="Q187">
        <v>0.56299999999999994</v>
      </c>
      <c r="R187">
        <v>0.55500000000000005</v>
      </c>
      <c r="S187">
        <v>3.2</v>
      </c>
      <c r="T187">
        <v>3.5</v>
      </c>
      <c r="U187">
        <v>0.90100000000000002</v>
      </c>
      <c r="V187">
        <v>1.1000000000000001</v>
      </c>
      <c r="W187">
        <v>4.9000000000000004</v>
      </c>
      <c r="X187">
        <v>6</v>
      </c>
      <c r="Y187">
        <v>3.1</v>
      </c>
      <c r="Z187">
        <v>1</v>
      </c>
      <c r="AA187">
        <v>0.5</v>
      </c>
      <c r="AB187">
        <v>1.5</v>
      </c>
      <c r="AC187">
        <v>1.7</v>
      </c>
      <c r="AD187">
        <v>17.7</v>
      </c>
    </row>
    <row r="188" spans="1:30" x14ac:dyDescent="0.2">
      <c r="A188">
        <v>187</v>
      </c>
      <c r="B188" t="s">
        <v>309</v>
      </c>
      <c r="C188" t="s">
        <v>92</v>
      </c>
      <c r="D188">
        <v>30</v>
      </c>
      <c r="E188" t="s">
        <v>95</v>
      </c>
      <c r="F188">
        <v>3</v>
      </c>
      <c r="G188">
        <v>0</v>
      </c>
      <c r="H188">
        <v>2</v>
      </c>
      <c r="I188">
        <v>0.3</v>
      </c>
      <c r="J188">
        <v>0.7</v>
      </c>
      <c r="K188">
        <v>0.5</v>
      </c>
      <c r="L188">
        <v>0</v>
      </c>
      <c r="M188">
        <v>0</v>
      </c>
      <c r="O188">
        <v>0.3</v>
      </c>
      <c r="P188">
        <v>0.7</v>
      </c>
      <c r="Q188">
        <v>0.5</v>
      </c>
      <c r="R188">
        <v>0.5</v>
      </c>
      <c r="S188">
        <v>0</v>
      </c>
      <c r="T188">
        <v>0</v>
      </c>
      <c r="V188">
        <v>0</v>
      </c>
      <c r="W188">
        <v>0.7</v>
      </c>
      <c r="X188">
        <v>0.7</v>
      </c>
      <c r="Y188">
        <v>0</v>
      </c>
      <c r="Z188">
        <v>0</v>
      </c>
      <c r="AA188">
        <v>0.3</v>
      </c>
      <c r="AB188">
        <v>0</v>
      </c>
      <c r="AC188">
        <v>0</v>
      </c>
      <c r="AD188">
        <v>0.7</v>
      </c>
    </row>
    <row r="189" spans="1:30" x14ac:dyDescent="0.2">
      <c r="A189">
        <v>188</v>
      </c>
      <c r="B189" t="s">
        <v>310</v>
      </c>
      <c r="C189" t="s">
        <v>112</v>
      </c>
      <c r="D189">
        <v>28</v>
      </c>
      <c r="E189" t="s">
        <v>114</v>
      </c>
      <c r="F189">
        <v>47</v>
      </c>
      <c r="G189">
        <v>8</v>
      </c>
      <c r="H189">
        <v>28.7</v>
      </c>
      <c r="I189">
        <v>2.9</v>
      </c>
      <c r="J189">
        <v>6.6</v>
      </c>
      <c r="K189">
        <v>0.44</v>
      </c>
      <c r="L189">
        <v>0.9</v>
      </c>
      <c r="M189">
        <v>2.8</v>
      </c>
      <c r="N189">
        <v>0.308</v>
      </c>
      <c r="O189">
        <v>2</v>
      </c>
      <c r="P189">
        <v>3.8</v>
      </c>
      <c r="Q189">
        <v>0.53600000000000003</v>
      </c>
      <c r="R189">
        <v>0.505</v>
      </c>
      <c r="S189">
        <v>0.7</v>
      </c>
      <c r="T189">
        <v>0.9</v>
      </c>
      <c r="U189">
        <v>0.83299999999999996</v>
      </c>
      <c r="V189">
        <v>1.2</v>
      </c>
      <c r="W189">
        <v>5.5</v>
      </c>
      <c r="X189">
        <v>6.7</v>
      </c>
      <c r="Y189">
        <v>3</v>
      </c>
      <c r="Z189">
        <v>0.8</v>
      </c>
      <c r="AA189">
        <v>0.3</v>
      </c>
      <c r="AB189">
        <v>1.2</v>
      </c>
      <c r="AC189">
        <v>1.8</v>
      </c>
      <c r="AD189">
        <v>7.4</v>
      </c>
    </row>
    <row r="190" spans="1:30" x14ac:dyDescent="0.2">
      <c r="A190">
        <v>189</v>
      </c>
      <c r="B190" t="s">
        <v>311</v>
      </c>
      <c r="C190" t="s">
        <v>29</v>
      </c>
      <c r="D190">
        <v>25</v>
      </c>
      <c r="E190" t="s">
        <v>114</v>
      </c>
      <c r="F190">
        <v>46</v>
      </c>
      <c r="G190">
        <v>20</v>
      </c>
      <c r="H190">
        <v>25.2</v>
      </c>
      <c r="I190">
        <v>2.7</v>
      </c>
      <c r="J190">
        <v>4.4000000000000004</v>
      </c>
      <c r="K190">
        <v>0.61699999999999999</v>
      </c>
      <c r="L190">
        <v>0</v>
      </c>
      <c r="M190">
        <v>0.1</v>
      </c>
      <c r="N190">
        <v>0.33300000000000002</v>
      </c>
      <c r="O190">
        <v>2.7</v>
      </c>
      <c r="P190">
        <v>4.3</v>
      </c>
      <c r="Q190">
        <v>0.621</v>
      </c>
      <c r="R190">
        <v>0.61899999999999999</v>
      </c>
      <c r="S190">
        <v>1.4</v>
      </c>
      <c r="T190">
        <v>2</v>
      </c>
      <c r="U190">
        <v>0.7</v>
      </c>
      <c r="V190">
        <v>3.3</v>
      </c>
      <c r="W190">
        <v>5.0999999999999996</v>
      </c>
      <c r="X190">
        <v>8.4</v>
      </c>
      <c r="Y190">
        <v>1.9</v>
      </c>
      <c r="Z190">
        <v>1.2</v>
      </c>
      <c r="AA190">
        <v>1.1000000000000001</v>
      </c>
      <c r="AB190">
        <v>1.2</v>
      </c>
      <c r="AC190">
        <v>2.9</v>
      </c>
      <c r="AD190">
        <v>6.8</v>
      </c>
    </row>
    <row r="191" spans="1:30" x14ac:dyDescent="0.2">
      <c r="A191">
        <v>190</v>
      </c>
      <c r="B191" t="s">
        <v>312</v>
      </c>
      <c r="C191" t="s">
        <v>112</v>
      </c>
      <c r="D191">
        <v>26</v>
      </c>
      <c r="E191" t="s">
        <v>131</v>
      </c>
      <c r="F191">
        <v>47</v>
      </c>
      <c r="G191">
        <v>5</v>
      </c>
      <c r="H191">
        <v>21.6</v>
      </c>
      <c r="I191">
        <v>2.8</v>
      </c>
      <c r="J191">
        <v>6.3</v>
      </c>
      <c r="K191">
        <v>0.44400000000000001</v>
      </c>
      <c r="L191">
        <v>2.2000000000000002</v>
      </c>
      <c r="M191">
        <v>5.4</v>
      </c>
      <c r="N191">
        <v>0.41199999999999998</v>
      </c>
      <c r="O191">
        <v>0.6</v>
      </c>
      <c r="P191">
        <v>0.9</v>
      </c>
      <c r="Q191">
        <v>0.64300000000000002</v>
      </c>
      <c r="R191">
        <v>0.621</v>
      </c>
      <c r="S191">
        <v>0.2</v>
      </c>
      <c r="T191">
        <v>0.3</v>
      </c>
      <c r="U191">
        <v>0.84599999999999997</v>
      </c>
      <c r="V191">
        <v>0.7</v>
      </c>
      <c r="W191">
        <v>2.8</v>
      </c>
      <c r="X191">
        <v>3.4</v>
      </c>
      <c r="Y191">
        <v>1</v>
      </c>
      <c r="Z191">
        <v>0.4</v>
      </c>
      <c r="AA191">
        <v>0.3</v>
      </c>
      <c r="AB191">
        <v>0.5</v>
      </c>
      <c r="AC191">
        <v>1.3</v>
      </c>
      <c r="AD191">
        <v>8.1</v>
      </c>
    </row>
    <row r="192" spans="1:30" x14ac:dyDescent="0.2">
      <c r="A192">
        <v>191</v>
      </c>
      <c r="B192" t="s">
        <v>313</v>
      </c>
      <c r="C192" t="s">
        <v>92</v>
      </c>
      <c r="D192">
        <v>21</v>
      </c>
      <c r="E192" t="s">
        <v>104</v>
      </c>
      <c r="F192">
        <v>43</v>
      </c>
      <c r="G192">
        <v>10</v>
      </c>
      <c r="H192">
        <v>21.7</v>
      </c>
      <c r="I192">
        <v>3.4</v>
      </c>
      <c r="J192">
        <v>8.4</v>
      </c>
      <c r="K192">
        <v>0.40300000000000002</v>
      </c>
      <c r="L192">
        <v>2.1</v>
      </c>
      <c r="M192">
        <v>5.5</v>
      </c>
      <c r="N192">
        <v>0.38800000000000001</v>
      </c>
      <c r="O192">
        <v>1.3</v>
      </c>
      <c r="P192">
        <v>2.9</v>
      </c>
      <c r="Q192">
        <v>0.432</v>
      </c>
      <c r="R192">
        <v>0.53</v>
      </c>
      <c r="S192">
        <v>1.4</v>
      </c>
      <c r="T192">
        <v>1.7</v>
      </c>
      <c r="U192">
        <v>0.84699999999999998</v>
      </c>
      <c r="V192">
        <v>0.6</v>
      </c>
      <c r="W192">
        <v>2.2999999999999998</v>
      </c>
      <c r="X192">
        <v>2.9</v>
      </c>
      <c r="Y192">
        <v>1.4</v>
      </c>
      <c r="Z192">
        <v>0.3</v>
      </c>
      <c r="AA192">
        <v>0.1</v>
      </c>
      <c r="AB192">
        <v>0.8</v>
      </c>
      <c r="AC192">
        <v>1.4</v>
      </c>
      <c r="AD192">
        <v>10.3</v>
      </c>
    </row>
    <row r="193" spans="1:30" x14ac:dyDescent="0.2">
      <c r="A193">
        <v>192</v>
      </c>
      <c r="B193" t="s">
        <v>314</v>
      </c>
      <c r="C193" t="s">
        <v>29</v>
      </c>
      <c r="D193">
        <v>23</v>
      </c>
      <c r="E193" t="s">
        <v>205</v>
      </c>
      <c r="F193">
        <v>38</v>
      </c>
      <c r="G193">
        <v>2</v>
      </c>
      <c r="H193">
        <v>10</v>
      </c>
      <c r="I193">
        <v>1.3</v>
      </c>
      <c r="J193">
        <v>1.9</v>
      </c>
      <c r="K193">
        <v>0.68500000000000005</v>
      </c>
      <c r="L193">
        <v>0</v>
      </c>
      <c r="M193">
        <v>0.1</v>
      </c>
      <c r="N193">
        <v>0</v>
      </c>
      <c r="O193">
        <v>1.3</v>
      </c>
      <c r="P193">
        <v>1.8</v>
      </c>
      <c r="Q193">
        <v>0.73499999999999999</v>
      </c>
      <c r="R193">
        <v>0.68500000000000005</v>
      </c>
      <c r="S193">
        <v>0.4</v>
      </c>
      <c r="T193">
        <v>0.8</v>
      </c>
      <c r="U193">
        <v>0.55200000000000005</v>
      </c>
      <c r="V193">
        <v>0.5</v>
      </c>
      <c r="W193">
        <v>1.3</v>
      </c>
      <c r="X193">
        <v>1.8</v>
      </c>
      <c r="Y193">
        <v>0.3</v>
      </c>
      <c r="Z193">
        <v>0.3</v>
      </c>
      <c r="AA193">
        <v>0.4</v>
      </c>
      <c r="AB193">
        <v>0.6</v>
      </c>
      <c r="AC193">
        <v>1.8</v>
      </c>
      <c r="AD193">
        <v>3.1</v>
      </c>
    </row>
    <row r="194" spans="1:30" x14ac:dyDescent="0.2">
      <c r="A194">
        <v>193</v>
      </c>
      <c r="B194" t="s">
        <v>315</v>
      </c>
      <c r="C194" t="s">
        <v>103</v>
      </c>
      <c r="D194">
        <v>22</v>
      </c>
      <c r="E194" t="s">
        <v>159</v>
      </c>
      <c r="F194">
        <v>41</v>
      </c>
      <c r="G194">
        <v>30</v>
      </c>
      <c r="H194">
        <v>23.9</v>
      </c>
      <c r="I194">
        <v>2.8</v>
      </c>
      <c r="J194">
        <v>6.7</v>
      </c>
      <c r="K194">
        <v>0.41299999999999998</v>
      </c>
      <c r="L194">
        <v>0.5</v>
      </c>
      <c r="M194">
        <v>1.7</v>
      </c>
      <c r="N194">
        <v>0.28599999999999998</v>
      </c>
      <c r="O194">
        <v>2.2999999999999998</v>
      </c>
      <c r="P194">
        <v>5</v>
      </c>
      <c r="Q194">
        <v>0.45600000000000002</v>
      </c>
      <c r="R194">
        <v>0.44900000000000001</v>
      </c>
      <c r="S194">
        <v>0.8</v>
      </c>
      <c r="T194">
        <v>1.2</v>
      </c>
      <c r="U194">
        <v>0.66</v>
      </c>
      <c r="V194">
        <v>0.3</v>
      </c>
      <c r="W194">
        <v>2.5</v>
      </c>
      <c r="X194">
        <v>2.8</v>
      </c>
      <c r="Y194">
        <v>4.8</v>
      </c>
      <c r="Z194">
        <v>0.9</v>
      </c>
      <c r="AA194">
        <v>0.5</v>
      </c>
      <c r="AB194">
        <v>1.2</v>
      </c>
      <c r="AC194">
        <v>1.8</v>
      </c>
      <c r="AD194">
        <v>6.9</v>
      </c>
    </row>
    <row r="195" spans="1:30" x14ac:dyDescent="0.2">
      <c r="A195">
        <v>194</v>
      </c>
      <c r="B195" t="s">
        <v>316</v>
      </c>
      <c r="C195" t="s">
        <v>112</v>
      </c>
      <c r="D195">
        <v>33</v>
      </c>
      <c r="E195" t="s">
        <v>647</v>
      </c>
      <c r="F195">
        <v>25</v>
      </c>
      <c r="G195">
        <v>25</v>
      </c>
      <c r="H195">
        <v>31.9</v>
      </c>
      <c r="I195">
        <v>5.6</v>
      </c>
      <c r="J195">
        <v>11.9</v>
      </c>
      <c r="K195">
        <v>0.46800000000000003</v>
      </c>
      <c r="L195">
        <v>0.9</v>
      </c>
      <c r="M195">
        <v>2.4</v>
      </c>
      <c r="N195">
        <v>0.36099999999999999</v>
      </c>
      <c r="O195">
        <v>4.7</v>
      </c>
      <c r="P195">
        <v>9.4</v>
      </c>
      <c r="Q195">
        <v>0.496</v>
      </c>
      <c r="R195">
        <v>0.505</v>
      </c>
      <c r="S195">
        <v>2.5</v>
      </c>
      <c r="T195">
        <v>3.2</v>
      </c>
      <c r="U195">
        <v>0.76500000000000001</v>
      </c>
      <c r="V195">
        <v>1</v>
      </c>
      <c r="W195">
        <v>3.7</v>
      </c>
      <c r="X195">
        <v>4.7</v>
      </c>
      <c r="Y195">
        <v>4.5999999999999996</v>
      </c>
      <c r="Z195">
        <v>1.1000000000000001</v>
      </c>
      <c r="AA195">
        <v>0.5</v>
      </c>
      <c r="AB195">
        <v>2</v>
      </c>
      <c r="AC195">
        <v>1.8</v>
      </c>
      <c r="AD195">
        <v>14.5</v>
      </c>
    </row>
    <row r="196" spans="1:30" x14ac:dyDescent="0.2">
      <c r="A196">
        <v>195</v>
      </c>
      <c r="B196" t="s">
        <v>317</v>
      </c>
      <c r="C196" t="s">
        <v>103</v>
      </c>
      <c r="D196">
        <v>19</v>
      </c>
      <c r="E196" t="s">
        <v>118</v>
      </c>
      <c r="F196">
        <v>39</v>
      </c>
      <c r="G196">
        <v>15</v>
      </c>
      <c r="H196">
        <v>26.3</v>
      </c>
      <c r="I196">
        <v>4.4000000000000004</v>
      </c>
      <c r="J196">
        <v>11.6</v>
      </c>
      <c r="K196">
        <v>0.374</v>
      </c>
      <c r="L196">
        <v>1.2</v>
      </c>
      <c r="M196">
        <v>3.8</v>
      </c>
      <c r="N196">
        <v>0.309</v>
      </c>
      <c r="O196">
        <v>3.2</v>
      </c>
      <c r="P196">
        <v>7.8</v>
      </c>
      <c r="Q196">
        <v>0.40699999999999997</v>
      </c>
      <c r="R196">
        <v>0.42499999999999999</v>
      </c>
      <c r="S196">
        <v>2.4</v>
      </c>
      <c r="T196">
        <v>3.1</v>
      </c>
      <c r="U196">
        <v>0.79</v>
      </c>
      <c r="V196">
        <v>0.8</v>
      </c>
      <c r="W196">
        <v>2.1</v>
      </c>
      <c r="X196">
        <v>2.9</v>
      </c>
      <c r="Y196">
        <v>4.5999999999999996</v>
      </c>
      <c r="Z196">
        <v>0.6</v>
      </c>
      <c r="AA196">
        <v>0.3</v>
      </c>
      <c r="AB196">
        <v>3</v>
      </c>
      <c r="AC196">
        <v>3</v>
      </c>
      <c r="AD196">
        <v>12.3</v>
      </c>
    </row>
    <row r="197" spans="1:30" x14ac:dyDescent="0.2">
      <c r="A197">
        <v>196</v>
      </c>
      <c r="B197" t="s">
        <v>318</v>
      </c>
      <c r="C197" t="s">
        <v>84</v>
      </c>
      <c r="D197">
        <v>20</v>
      </c>
      <c r="E197" t="s">
        <v>93</v>
      </c>
      <c r="F197">
        <v>13</v>
      </c>
      <c r="G197">
        <v>0</v>
      </c>
      <c r="H197">
        <v>13.9</v>
      </c>
      <c r="I197">
        <v>1.8</v>
      </c>
      <c r="J197">
        <v>4.5</v>
      </c>
      <c r="K197">
        <v>0.39700000000000002</v>
      </c>
      <c r="L197">
        <v>0.9</v>
      </c>
      <c r="M197">
        <v>2.7</v>
      </c>
      <c r="N197">
        <v>0.34300000000000003</v>
      </c>
      <c r="O197">
        <v>0.8</v>
      </c>
      <c r="P197">
        <v>1.8</v>
      </c>
      <c r="Q197">
        <v>0.47799999999999998</v>
      </c>
      <c r="R197">
        <v>0.5</v>
      </c>
      <c r="S197">
        <v>0.5</v>
      </c>
      <c r="T197">
        <v>0.6</v>
      </c>
      <c r="U197">
        <v>0.75</v>
      </c>
      <c r="V197">
        <v>0.8</v>
      </c>
      <c r="W197">
        <v>1.4</v>
      </c>
      <c r="X197">
        <v>2.2000000000000002</v>
      </c>
      <c r="Y197">
        <v>0.5</v>
      </c>
      <c r="Z197">
        <v>0.7</v>
      </c>
      <c r="AA197">
        <v>0.5</v>
      </c>
      <c r="AB197">
        <v>0.7</v>
      </c>
      <c r="AC197">
        <v>0.9</v>
      </c>
      <c r="AD197">
        <v>4.9000000000000004</v>
      </c>
    </row>
    <row r="198" spans="1:30" x14ac:dyDescent="0.2">
      <c r="A198">
        <v>197</v>
      </c>
      <c r="B198" t="s">
        <v>319</v>
      </c>
      <c r="C198" t="s">
        <v>92</v>
      </c>
      <c r="D198">
        <v>24</v>
      </c>
      <c r="E198" t="s">
        <v>90</v>
      </c>
      <c r="F198">
        <v>29</v>
      </c>
      <c r="G198">
        <v>29</v>
      </c>
      <c r="H198">
        <v>34</v>
      </c>
      <c r="I198">
        <v>7.9</v>
      </c>
      <c r="J198">
        <v>18.2</v>
      </c>
      <c r="K198">
        <v>0.433</v>
      </c>
      <c r="L198">
        <v>3.3</v>
      </c>
      <c r="M198">
        <v>8.3000000000000007</v>
      </c>
      <c r="N198">
        <v>0.40400000000000003</v>
      </c>
      <c r="O198">
        <v>4.5</v>
      </c>
      <c r="P198">
        <v>9.9</v>
      </c>
      <c r="Q198">
        <v>0.45600000000000002</v>
      </c>
      <c r="R198">
        <v>0.52500000000000002</v>
      </c>
      <c r="S198">
        <v>2.1</v>
      </c>
      <c r="T198">
        <v>2.6</v>
      </c>
      <c r="U198">
        <v>0.83799999999999997</v>
      </c>
      <c r="V198">
        <v>0.6</v>
      </c>
      <c r="W198">
        <v>4.9000000000000004</v>
      </c>
      <c r="X198">
        <v>5.4</v>
      </c>
      <c r="Y198">
        <v>4.2</v>
      </c>
      <c r="Z198">
        <v>1</v>
      </c>
      <c r="AA198">
        <v>0.1</v>
      </c>
      <c r="AB198">
        <v>2.2999999999999998</v>
      </c>
      <c r="AC198">
        <v>1.5</v>
      </c>
      <c r="AD198">
        <v>21.2</v>
      </c>
    </row>
    <row r="199" spans="1:30" x14ac:dyDescent="0.2">
      <c r="A199">
        <v>198</v>
      </c>
      <c r="B199" t="s">
        <v>320</v>
      </c>
      <c r="C199" t="s">
        <v>112</v>
      </c>
      <c r="D199">
        <v>31</v>
      </c>
      <c r="E199" t="s">
        <v>186</v>
      </c>
      <c r="F199">
        <v>48</v>
      </c>
      <c r="G199">
        <v>27</v>
      </c>
      <c r="H199">
        <v>25.9</v>
      </c>
      <c r="I199">
        <v>4.5</v>
      </c>
      <c r="J199">
        <v>10.1</v>
      </c>
      <c r="K199">
        <v>0.443</v>
      </c>
      <c r="L199">
        <v>2.7</v>
      </c>
      <c r="M199">
        <v>7</v>
      </c>
      <c r="N199">
        <v>0.38800000000000001</v>
      </c>
      <c r="O199">
        <v>1.8</v>
      </c>
      <c r="P199">
        <v>3.1</v>
      </c>
      <c r="Q199">
        <v>0.56699999999999995</v>
      </c>
      <c r="R199">
        <v>0.57699999999999996</v>
      </c>
      <c r="S199">
        <v>0.6</v>
      </c>
      <c r="T199">
        <v>0.7</v>
      </c>
      <c r="U199">
        <v>0.84799999999999998</v>
      </c>
      <c r="V199">
        <v>0.7</v>
      </c>
      <c r="W199">
        <v>2.6</v>
      </c>
      <c r="X199">
        <v>3.3</v>
      </c>
      <c r="Y199">
        <v>2.7</v>
      </c>
      <c r="Z199">
        <v>0.8</v>
      </c>
      <c r="AA199">
        <v>0.6</v>
      </c>
      <c r="AB199">
        <v>1.3</v>
      </c>
      <c r="AC199">
        <v>2</v>
      </c>
      <c r="AD199">
        <v>12.3</v>
      </c>
    </row>
    <row r="200" spans="1:30" x14ac:dyDescent="0.2">
      <c r="A200">
        <v>199</v>
      </c>
      <c r="B200" t="s">
        <v>321</v>
      </c>
      <c r="C200" t="s">
        <v>84</v>
      </c>
      <c r="D200">
        <v>27</v>
      </c>
      <c r="E200" t="s">
        <v>90</v>
      </c>
      <c r="F200">
        <v>34</v>
      </c>
      <c r="G200">
        <v>22</v>
      </c>
      <c r="H200">
        <v>21.2</v>
      </c>
      <c r="I200">
        <v>2.2000000000000002</v>
      </c>
      <c r="J200">
        <v>5</v>
      </c>
      <c r="K200">
        <v>0.435</v>
      </c>
      <c r="L200">
        <v>1.1000000000000001</v>
      </c>
      <c r="M200">
        <v>2.9</v>
      </c>
      <c r="N200">
        <v>0.39</v>
      </c>
      <c r="O200">
        <v>1</v>
      </c>
      <c r="P200">
        <v>2.1</v>
      </c>
      <c r="Q200">
        <v>0.5</v>
      </c>
      <c r="R200">
        <v>0.55000000000000004</v>
      </c>
      <c r="S200">
        <v>0.6</v>
      </c>
      <c r="T200">
        <v>0.7</v>
      </c>
      <c r="U200">
        <v>0.79200000000000004</v>
      </c>
      <c r="V200">
        <v>0.8</v>
      </c>
      <c r="W200">
        <v>2.1</v>
      </c>
      <c r="X200">
        <v>2.9</v>
      </c>
      <c r="Y200">
        <v>1.2</v>
      </c>
      <c r="Z200">
        <v>0.9</v>
      </c>
      <c r="AA200">
        <v>0.5</v>
      </c>
      <c r="AB200">
        <v>0.7</v>
      </c>
      <c r="AC200">
        <v>2</v>
      </c>
      <c r="AD200">
        <v>6.1</v>
      </c>
    </row>
    <row r="201" spans="1:30" x14ac:dyDescent="0.2">
      <c r="A201">
        <v>200</v>
      </c>
      <c r="B201" t="s">
        <v>322</v>
      </c>
      <c r="C201" t="s">
        <v>92</v>
      </c>
      <c r="D201">
        <v>24</v>
      </c>
      <c r="E201" t="s">
        <v>178</v>
      </c>
      <c r="F201">
        <v>8</v>
      </c>
      <c r="G201">
        <v>0</v>
      </c>
      <c r="H201">
        <v>4.3</v>
      </c>
      <c r="I201">
        <v>0.6</v>
      </c>
      <c r="J201">
        <v>1.4</v>
      </c>
      <c r="K201">
        <v>0.45500000000000002</v>
      </c>
      <c r="L201">
        <v>0.5</v>
      </c>
      <c r="M201">
        <v>0.6</v>
      </c>
      <c r="N201">
        <v>0.8</v>
      </c>
      <c r="O201">
        <v>0.1</v>
      </c>
      <c r="P201">
        <v>0.8</v>
      </c>
      <c r="Q201">
        <v>0.16700000000000001</v>
      </c>
      <c r="R201">
        <v>0.63600000000000001</v>
      </c>
      <c r="S201">
        <v>0</v>
      </c>
      <c r="T201">
        <v>0</v>
      </c>
      <c r="V201">
        <v>0.3</v>
      </c>
      <c r="W201">
        <v>0.8</v>
      </c>
      <c r="X201">
        <v>1</v>
      </c>
      <c r="Y201">
        <v>0.3</v>
      </c>
      <c r="Z201">
        <v>0</v>
      </c>
      <c r="AA201">
        <v>0.1</v>
      </c>
      <c r="AB201">
        <v>0.3</v>
      </c>
      <c r="AC201">
        <v>0.9</v>
      </c>
      <c r="AD201">
        <v>1.8</v>
      </c>
    </row>
    <row r="202" spans="1:30" x14ac:dyDescent="0.2">
      <c r="A202">
        <v>201</v>
      </c>
      <c r="B202" t="s">
        <v>323</v>
      </c>
      <c r="C202" t="s">
        <v>92</v>
      </c>
      <c r="D202">
        <v>25</v>
      </c>
      <c r="E202" t="s">
        <v>205</v>
      </c>
      <c r="F202">
        <v>7</v>
      </c>
      <c r="G202">
        <v>0</v>
      </c>
      <c r="H202">
        <v>5.9</v>
      </c>
      <c r="I202">
        <v>0.7</v>
      </c>
      <c r="J202">
        <v>2.1</v>
      </c>
      <c r="K202">
        <v>0.33300000000000002</v>
      </c>
      <c r="L202">
        <v>0.4</v>
      </c>
      <c r="M202">
        <v>1.7</v>
      </c>
      <c r="N202">
        <v>0.25</v>
      </c>
      <c r="O202">
        <v>0.3</v>
      </c>
      <c r="P202">
        <v>0.4</v>
      </c>
      <c r="Q202">
        <v>0.66700000000000004</v>
      </c>
      <c r="R202">
        <v>0.433</v>
      </c>
      <c r="S202">
        <v>0.1</v>
      </c>
      <c r="T202">
        <v>0.3</v>
      </c>
      <c r="U202">
        <v>0.5</v>
      </c>
      <c r="V202">
        <v>0</v>
      </c>
      <c r="W202">
        <v>0</v>
      </c>
      <c r="X202">
        <v>0</v>
      </c>
      <c r="Y202">
        <v>0.7</v>
      </c>
      <c r="Z202">
        <v>0.1</v>
      </c>
      <c r="AA202">
        <v>0.1</v>
      </c>
      <c r="AB202">
        <v>0.1</v>
      </c>
      <c r="AC202">
        <v>0.6</v>
      </c>
      <c r="AD202">
        <v>2</v>
      </c>
    </row>
    <row r="203" spans="1:30" x14ac:dyDescent="0.2">
      <c r="A203">
        <v>202</v>
      </c>
      <c r="B203" t="s">
        <v>324</v>
      </c>
      <c r="C203" t="s">
        <v>103</v>
      </c>
      <c r="D203">
        <v>27</v>
      </c>
      <c r="E203" t="s">
        <v>178</v>
      </c>
      <c r="F203">
        <v>44</v>
      </c>
      <c r="G203">
        <v>1</v>
      </c>
      <c r="H203">
        <v>17.2</v>
      </c>
      <c r="I203">
        <v>2.2999999999999998</v>
      </c>
      <c r="J203">
        <v>5.3</v>
      </c>
      <c r="K203">
        <v>0.44400000000000001</v>
      </c>
      <c r="L203">
        <v>1.1000000000000001</v>
      </c>
      <c r="M203">
        <v>2.9</v>
      </c>
      <c r="N203">
        <v>0.39400000000000002</v>
      </c>
      <c r="O203">
        <v>1.2</v>
      </c>
      <c r="P203">
        <v>2.4</v>
      </c>
      <c r="Q203">
        <v>0.505</v>
      </c>
      <c r="R203">
        <v>0.55200000000000005</v>
      </c>
      <c r="S203">
        <v>0.7</v>
      </c>
      <c r="T203">
        <v>0.8</v>
      </c>
      <c r="U203">
        <v>0.91200000000000003</v>
      </c>
      <c r="V203">
        <v>0.3</v>
      </c>
      <c r="W203">
        <v>1.6</v>
      </c>
      <c r="X203">
        <v>1.9</v>
      </c>
      <c r="Y203">
        <v>1.7</v>
      </c>
      <c r="Z203">
        <v>0.5</v>
      </c>
      <c r="AA203">
        <v>0.1</v>
      </c>
      <c r="AB203">
        <v>0.8</v>
      </c>
      <c r="AC203">
        <v>1.5</v>
      </c>
      <c r="AD203">
        <v>6.5</v>
      </c>
    </row>
    <row r="204" spans="1:30" x14ac:dyDescent="0.2">
      <c r="A204">
        <v>203</v>
      </c>
      <c r="B204" t="s">
        <v>325</v>
      </c>
      <c r="C204" t="s">
        <v>103</v>
      </c>
      <c r="D204">
        <v>33</v>
      </c>
      <c r="E204" t="s">
        <v>131</v>
      </c>
      <c r="F204">
        <v>44</v>
      </c>
      <c r="G204">
        <v>44</v>
      </c>
      <c r="H204">
        <v>33.6</v>
      </c>
      <c r="I204">
        <v>5</v>
      </c>
      <c r="J204">
        <v>10.8</v>
      </c>
      <c r="K204">
        <v>0.46500000000000002</v>
      </c>
      <c r="L204">
        <v>2.1</v>
      </c>
      <c r="M204">
        <v>4.9000000000000004</v>
      </c>
      <c r="N204">
        <v>0.42799999999999999</v>
      </c>
      <c r="O204">
        <v>3</v>
      </c>
      <c r="P204">
        <v>6</v>
      </c>
      <c r="Q204">
        <v>0.496</v>
      </c>
      <c r="R204">
        <v>0.56200000000000006</v>
      </c>
      <c r="S204">
        <v>1.2</v>
      </c>
      <c r="T204">
        <v>1.5</v>
      </c>
      <c r="U204">
        <v>0.82799999999999996</v>
      </c>
      <c r="V204">
        <v>1.4</v>
      </c>
      <c r="W204">
        <v>4.5999999999999996</v>
      </c>
      <c r="X204">
        <v>6</v>
      </c>
      <c r="Y204">
        <v>4.5</v>
      </c>
      <c r="Z204">
        <v>0.8</v>
      </c>
      <c r="AA204">
        <v>0.8</v>
      </c>
      <c r="AB204">
        <v>1.9</v>
      </c>
      <c r="AC204">
        <v>1.6</v>
      </c>
      <c r="AD204">
        <v>13.4</v>
      </c>
    </row>
    <row r="205" spans="1:30" x14ac:dyDescent="0.2">
      <c r="A205">
        <v>204</v>
      </c>
      <c r="B205" t="s">
        <v>326</v>
      </c>
      <c r="C205" t="s">
        <v>92</v>
      </c>
      <c r="D205">
        <v>34</v>
      </c>
      <c r="E205" t="s">
        <v>170</v>
      </c>
      <c r="F205">
        <v>27</v>
      </c>
      <c r="G205">
        <v>6</v>
      </c>
      <c r="H205">
        <v>12.9</v>
      </c>
      <c r="I205">
        <v>1.4</v>
      </c>
      <c r="J205">
        <v>2.7</v>
      </c>
      <c r="K205">
        <v>0.5</v>
      </c>
      <c r="L205">
        <v>0.8</v>
      </c>
      <c r="M205">
        <v>1.9</v>
      </c>
      <c r="N205">
        <v>0.43099999999999999</v>
      </c>
      <c r="O205">
        <v>0.6</v>
      </c>
      <c r="P205">
        <v>0.9</v>
      </c>
      <c r="Q205">
        <v>0.65200000000000002</v>
      </c>
      <c r="R205">
        <v>0.64900000000000002</v>
      </c>
      <c r="S205">
        <v>0</v>
      </c>
      <c r="T205">
        <v>0</v>
      </c>
      <c r="V205">
        <v>0.1</v>
      </c>
      <c r="W205">
        <v>1</v>
      </c>
      <c r="X205">
        <v>1.1000000000000001</v>
      </c>
      <c r="Y205">
        <v>0.9</v>
      </c>
      <c r="Z205">
        <v>0.6</v>
      </c>
      <c r="AA205">
        <v>0.1</v>
      </c>
      <c r="AB205">
        <v>0.2</v>
      </c>
      <c r="AC205">
        <v>1.2</v>
      </c>
      <c r="AD205">
        <v>3.6</v>
      </c>
    </row>
    <row r="206" spans="1:30" x14ac:dyDescent="0.2">
      <c r="A206">
        <v>205</v>
      </c>
      <c r="B206" t="s">
        <v>327</v>
      </c>
      <c r="C206" t="s">
        <v>29</v>
      </c>
      <c r="D206">
        <v>30</v>
      </c>
      <c r="E206" t="s">
        <v>183</v>
      </c>
      <c r="F206">
        <v>22</v>
      </c>
      <c r="G206">
        <v>2</v>
      </c>
      <c r="H206">
        <v>10.5</v>
      </c>
      <c r="I206">
        <v>1.5</v>
      </c>
      <c r="J206">
        <v>2.7</v>
      </c>
      <c r="K206">
        <v>0.55900000000000005</v>
      </c>
      <c r="L206">
        <v>0</v>
      </c>
      <c r="M206">
        <v>0</v>
      </c>
      <c r="O206">
        <v>1.5</v>
      </c>
      <c r="P206">
        <v>2.7</v>
      </c>
      <c r="Q206">
        <v>0.55900000000000005</v>
      </c>
      <c r="R206">
        <v>0.55900000000000005</v>
      </c>
      <c r="S206">
        <v>0.5</v>
      </c>
      <c r="T206">
        <v>1</v>
      </c>
      <c r="U206">
        <v>0.57099999999999995</v>
      </c>
      <c r="V206">
        <v>1.5</v>
      </c>
      <c r="W206">
        <v>2</v>
      </c>
      <c r="X206">
        <v>3.5</v>
      </c>
      <c r="Y206">
        <v>0.6</v>
      </c>
      <c r="Z206">
        <v>0.1</v>
      </c>
      <c r="AA206">
        <v>0.4</v>
      </c>
      <c r="AB206">
        <v>0.5</v>
      </c>
      <c r="AC206">
        <v>1.5</v>
      </c>
      <c r="AD206">
        <v>3.5</v>
      </c>
    </row>
    <row r="207" spans="1:30" x14ac:dyDescent="0.2">
      <c r="A207">
        <v>206</v>
      </c>
      <c r="B207" t="s">
        <v>328</v>
      </c>
      <c r="C207" t="s">
        <v>29</v>
      </c>
      <c r="D207">
        <v>21</v>
      </c>
      <c r="E207" t="s">
        <v>147</v>
      </c>
      <c r="F207">
        <v>48</v>
      </c>
      <c r="G207">
        <v>48</v>
      </c>
      <c r="H207">
        <v>30.1</v>
      </c>
      <c r="I207">
        <v>6.4</v>
      </c>
      <c r="J207">
        <v>11.9</v>
      </c>
      <c r="K207">
        <v>0.53300000000000003</v>
      </c>
      <c r="L207">
        <v>1.6</v>
      </c>
      <c r="M207">
        <v>4.0999999999999996</v>
      </c>
      <c r="N207">
        <v>0.38200000000000001</v>
      </c>
      <c r="O207">
        <v>4.8</v>
      </c>
      <c r="P207">
        <v>7.8</v>
      </c>
      <c r="Q207">
        <v>0.61399999999999999</v>
      </c>
      <c r="R207">
        <v>0.6</v>
      </c>
      <c r="S207">
        <v>2.4</v>
      </c>
      <c r="T207">
        <v>3.2</v>
      </c>
      <c r="U207">
        <v>0.77</v>
      </c>
      <c r="V207">
        <v>1.5</v>
      </c>
      <c r="W207">
        <v>6.1</v>
      </c>
      <c r="X207">
        <v>7.6</v>
      </c>
      <c r="Y207">
        <v>2.7</v>
      </c>
      <c r="Z207">
        <v>0.6</v>
      </c>
      <c r="AA207">
        <v>2.6</v>
      </c>
      <c r="AB207">
        <v>1.7</v>
      </c>
      <c r="AC207">
        <v>2.5</v>
      </c>
      <c r="AD207">
        <v>16.7</v>
      </c>
    </row>
    <row r="208" spans="1:30" x14ac:dyDescent="0.2">
      <c r="A208">
        <v>207</v>
      </c>
      <c r="B208" t="s">
        <v>329</v>
      </c>
      <c r="C208" t="s">
        <v>92</v>
      </c>
      <c r="D208">
        <v>20</v>
      </c>
      <c r="E208" t="s">
        <v>205</v>
      </c>
      <c r="F208">
        <v>14</v>
      </c>
      <c r="G208">
        <v>0</v>
      </c>
      <c r="H208">
        <v>6.4</v>
      </c>
      <c r="I208">
        <v>0.6</v>
      </c>
      <c r="J208">
        <v>2.5</v>
      </c>
      <c r="K208">
        <v>0.22900000000000001</v>
      </c>
      <c r="L208">
        <v>0.1</v>
      </c>
      <c r="M208">
        <v>0.8</v>
      </c>
      <c r="N208">
        <v>9.0999999999999998E-2</v>
      </c>
      <c r="O208">
        <v>0.5</v>
      </c>
      <c r="P208">
        <v>1.7</v>
      </c>
      <c r="Q208">
        <v>0.29199999999999998</v>
      </c>
      <c r="R208">
        <v>0.24299999999999999</v>
      </c>
      <c r="S208">
        <v>0.6</v>
      </c>
      <c r="T208">
        <v>1</v>
      </c>
      <c r="U208">
        <v>0.64300000000000002</v>
      </c>
      <c r="V208">
        <v>0.1</v>
      </c>
      <c r="W208">
        <v>0.6</v>
      </c>
      <c r="X208">
        <v>0.7</v>
      </c>
      <c r="Y208">
        <v>0.6</v>
      </c>
      <c r="Z208">
        <v>0.2</v>
      </c>
      <c r="AA208">
        <v>0.1</v>
      </c>
      <c r="AB208">
        <v>0.6</v>
      </c>
      <c r="AC208">
        <v>0.8</v>
      </c>
      <c r="AD208">
        <v>1.9</v>
      </c>
    </row>
    <row r="209" spans="1:30" x14ac:dyDescent="0.2">
      <c r="A209">
        <v>208</v>
      </c>
      <c r="B209" t="s">
        <v>330</v>
      </c>
      <c r="C209" t="s">
        <v>29</v>
      </c>
      <c r="D209">
        <v>37</v>
      </c>
      <c r="E209" t="s">
        <v>131</v>
      </c>
      <c r="F209">
        <v>39</v>
      </c>
      <c r="G209">
        <v>19</v>
      </c>
      <c r="H209">
        <v>27.1</v>
      </c>
      <c r="I209">
        <v>2.9</v>
      </c>
      <c r="J209">
        <v>6</v>
      </c>
      <c r="K209">
        <v>0.48299999999999998</v>
      </c>
      <c r="L209">
        <v>1.6</v>
      </c>
      <c r="M209">
        <v>4</v>
      </c>
      <c r="N209">
        <v>0.41299999999999998</v>
      </c>
      <c r="O209">
        <v>1.3</v>
      </c>
      <c r="P209">
        <v>2</v>
      </c>
      <c r="Q209">
        <v>0.62</v>
      </c>
      <c r="R209">
        <v>0.62</v>
      </c>
      <c r="S209">
        <v>0.3</v>
      </c>
      <c r="T209">
        <v>0.4</v>
      </c>
      <c r="U209">
        <v>0.85699999999999998</v>
      </c>
      <c r="V209">
        <v>1.3</v>
      </c>
      <c r="W209">
        <v>5.5</v>
      </c>
      <c r="X209">
        <v>6.8</v>
      </c>
      <c r="Y209">
        <v>2.9</v>
      </c>
      <c r="Z209">
        <v>0.4</v>
      </c>
      <c r="AA209">
        <v>0.9</v>
      </c>
      <c r="AB209">
        <v>0.8</v>
      </c>
      <c r="AC209">
        <v>1.6</v>
      </c>
      <c r="AD209">
        <v>7.7</v>
      </c>
    </row>
    <row r="210" spans="1:30" x14ac:dyDescent="0.2">
      <c r="A210">
        <v>209</v>
      </c>
      <c r="B210" t="s">
        <v>331</v>
      </c>
      <c r="C210" t="s">
        <v>103</v>
      </c>
      <c r="D210">
        <v>23</v>
      </c>
      <c r="E210" t="s">
        <v>93</v>
      </c>
      <c r="F210">
        <v>32</v>
      </c>
      <c r="G210">
        <v>11</v>
      </c>
      <c r="H210">
        <v>21.1</v>
      </c>
      <c r="I210">
        <v>4</v>
      </c>
      <c r="J210">
        <v>9.6999999999999993</v>
      </c>
      <c r="K210">
        <v>0.41099999999999998</v>
      </c>
      <c r="L210">
        <v>1.2</v>
      </c>
      <c r="M210">
        <v>3.6</v>
      </c>
      <c r="N210">
        <v>0.33300000000000002</v>
      </c>
      <c r="O210">
        <v>2.8</v>
      </c>
      <c r="P210">
        <v>6.1</v>
      </c>
      <c r="Q210">
        <v>0.45600000000000002</v>
      </c>
      <c r="R210">
        <v>0.47199999999999998</v>
      </c>
      <c r="S210">
        <v>1.6</v>
      </c>
      <c r="T210">
        <v>2</v>
      </c>
      <c r="U210">
        <v>0.8</v>
      </c>
      <c r="V210">
        <v>0.4</v>
      </c>
      <c r="W210">
        <v>2.1</v>
      </c>
      <c r="X210">
        <v>2.5</v>
      </c>
      <c r="Y210">
        <v>4.0999999999999996</v>
      </c>
      <c r="Z210">
        <v>1</v>
      </c>
      <c r="AA210">
        <v>0.3</v>
      </c>
      <c r="AB210">
        <v>1.6</v>
      </c>
      <c r="AC210">
        <v>1.9</v>
      </c>
      <c r="AD210">
        <v>10.8</v>
      </c>
    </row>
    <row r="211" spans="1:30" x14ac:dyDescent="0.2">
      <c r="A211">
        <v>210</v>
      </c>
      <c r="B211" t="s">
        <v>332</v>
      </c>
      <c r="C211" t="s">
        <v>112</v>
      </c>
      <c r="D211">
        <v>30</v>
      </c>
      <c r="E211" t="s">
        <v>127</v>
      </c>
      <c r="F211">
        <v>31</v>
      </c>
      <c r="G211">
        <v>1</v>
      </c>
      <c r="H211">
        <v>14.8</v>
      </c>
      <c r="I211">
        <v>1.3</v>
      </c>
      <c r="J211">
        <v>3</v>
      </c>
      <c r="K211">
        <v>0.441</v>
      </c>
      <c r="L211">
        <v>0.5</v>
      </c>
      <c r="M211">
        <v>1.5</v>
      </c>
      <c r="N211">
        <v>0.32600000000000001</v>
      </c>
      <c r="O211">
        <v>0.8</v>
      </c>
      <c r="P211">
        <v>1.5</v>
      </c>
      <c r="Q211">
        <v>0.55300000000000005</v>
      </c>
      <c r="R211">
        <v>0.52200000000000002</v>
      </c>
      <c r="S211">
        <v>1</v>
      </c>
      <c r="T211">
        <v>1.3</v>
      </c>
      <c r="U211">
        <v>0.73199999999999998</v>
      </c>
      <c r="V211">
        <v>0.4</v>
      </c>
      <c r="W211">
        <v>1.1000000000000001</v>
      </c>
      <c r="X211">
        <v>1.5</v>
      </c>
      <c r="Y211">
        <v>0.8</v>
      </c>
      <c r="Z211">
        <v>0.5</v>
      </c>
      <c r="AA211">
        <v>0.1</v>
      </c>
      <c r="AB211">
        <v>0.6</v>
      </c>
      <c r="AC211">
        <v>1.2</v>
      </c>
      <c r="AD211">
        <v>4.0999999999999996</v>
      </c>
    </row>
    <row r="212" spans="1:30" x14ac:dyDescent="0.2">
      <c r="A212">
        <v>211</v>
      </c>
      <c r="B212" t="s">
        <v>333</v>
      </c>
      <c r="C212" t="s">
        <v>112</v>
      </c>
      <c r="D212">
        <v>21</v>
      </c>
      <c r="E212" t="s">
        <v>110</v>
      </c>
      <c r="F212">
        <v>36</v>
      </c>
      <c r="G212">
        <v>7</v>
      </c>
      <c r="H212">
        <v>15.6</v>
      </c>
      <c r="I212">
        <v>1.6</v>
      </c>
      <c r="J212">
        <v>4.0999999999999996</v>
      </c>
      <c r="K212">
        <v>0.38300000000000001</v>
      </c>
      <c r="L212">
        <v>1.4</v>
      </c>
      <c r="M212">
        <v>3.9</v>
      </c>
      <c r="N212">
        <v>0.36</v>
      </c>
      <c r="O212">
        <v>0.2</v>
      </c>
      <c r="P212">
        <v>0.3</v>
      </c>
      <c r="Q212">
        <v>0.7</v>
      </c>
      <c r="R212">
        <v>0.55000000000000004</v>
      </c>
      <c r="S212">
        <v>0.5</v>
      </c>
      <c r="T212">
        <v>0.6</v>
      </c>
      <c r="U212">
        <v>0.77300000000000002</v>
      </c>
      <c r="V212">
        <v>0.6</v>
      </c>
      <c r="W212">
        <v>1.1000000000000001</v>
      </c>
      <c r="X212">
        <v>1.7</v>
      </c>
      <c r="Y212">
        <v>0.6</v>
      </c>
      <c r="Z212">
        <v>0.3</v>
      </c>
      <c r="AA212">
        <v>0</v>
      </c>
      <c r="AB212">
        <v>0.4</v>
      </c>
      <c r="AC212">
        <v>1.2</v>
      </c>
      <c r="AD212">
        <v>5</v>
      </c>
    </row>
    <row r="213" spans="1:30" x14ac:dyDescent="0.2">
      <c r="A213">
        <v>212</v>
      </c>
      <c r="B213" t="s">
        <v>334</v>
      </c>
      <c r="C213" t="s">
        <v>112</v>
      </c>
      <c r="D213">
        <v>20</v>
      </c>
      <c r="E213" t="s">
        <v>110</v>
      </c>
      <c r="F213">
        <v>11</v>
      </c>
      <c r="G213">
        <v>0</v>
      </c>
      <c r="H213">
        <v>3.8</v>
      </c>
      <c r="I213">
        <v>0.6</v>
      </c>
      <c r="J213">
        <v>1.7</v>
      </c>
      <c r="K213">
        <v>0.36799999999999999</v>
      </c>
      <c r="L213">
        <v>0.4</v>
      </c>
      <c r="M213">
        <v>1.3</v>
      </c>
      <c r="N213">
        <v>0.28599999999999998</v>
      </c>
      <c r="O213">
        <v>0.3</v>
      </c>
      <c r="P213">
        <v>0.5</v>
      </c>
      <c r="Q213">
        <v>0.6</v>
      </c>
      <c r="R213">
        <v>0.47399999999999998</v>
      </c>
      <c r="S213">
        <v>0.2</v>
      </c>
      <c r="T213">
        <v>0.4</v>
      </c>
      <c r="U213">
        <v>0.5</v>
      </c>
      <c r="V213">
        <v>0.1</v>
      </c>
      <c r="W213">
        <v>0.4</v>
      </c>
      <c r="X213">
        <v>0.5</v>
      </c>
      <c r="Y213">
        <v>0.3</v>
      </c>
      <c r="Z213">
        <v>0</v>
      </c>
      <c r="AA213">
        <v>0.1</v>
      </c>
      <c r="AB213">
        <v>0.2</v>
      </c>
      <c r="AC213">
        <v>0.1</v>
      </c>
      <c r="AD213">
        <v>1.8</v>
      </c>
    </row>
    <row r="214" spans="1:30" x14ac:dyDescent="0.2">
      <c r="A214">
        <v>213</v>
      </c>
      <c r="B214" t="s">
        <v>335</v>
      </c>
      <c r="C214" t="s">
        <v>92</v>
      </c>
      <c r="D214">
        <v>25</v>
      </c>
      <c r="E214" t="s">
        <v>135</v>
      </c>
      <c r="F214">
        <v>44</v>
      </c>
      <c r="G214">
        <v>39</v>
      </c>
      <c r="H214">
        <v>24.9</v>
      </c>
      <c r="I214">
        <v>4.0999999999999996</v>
      </c>
      <c r="J214">
        <v>9.1</v>
      </c>
      <c r="K214">
        <v>0.44800000000000001</v>
      </c>
      <c r="L214">
        <v>2</v>
      </c>
      <c r="M214">
        <v>5.6</v>
      </c>
      <c r="N214">
        <v>0.36399999999999999</v>
      </c>
      <c r="O214">
        <v>2</v>
      </c>
      <c r="P214">
        <v>3.5</v>
      </c>
      <c r="Q214">
        <v>0.58099999999999996</v>
      </c>
      <c r="R214">
        <v>0.56000000000000005</v>
      </c>
      <c r="S214">
        <v>0.6</v>
      </c>
      <c r="T214">
        <v>0.8</v>
      </c>
      <c r="U214">
        <v>0.77800000000000002</v>
      </c>
      <c r="V214">
        <v>0.5</v>
      </c>
      <c r="W214">
        <v>3.3</v>
      </c>
      <c r="X214">
        <v>3.8</v>
      </c>
      <c r="Y214">
        <v>2.7</v>
      </c>
      <c r="Z214">
        <v>0.7</v>
      </c>
      <c r="AA214">
        <v>0.4</v>
      </c>
      <c r="AB214">
        <v>0.6</v>
      </c>
      <c r="AC214">
        <v>2.2999999999999998</v>
      </c>
      <c r="AD214">
        <v>10.9</v>
      </c>
    </row>
    <row r="215" spans="1:30" x14ac:dyDescent="0.2">
      <c r="A215">
        <v>214</v>
      </c>
      <c r="B215" t="s">
        <v>336</v>
      </c>
      <c r="C215" t="s">
        <v>29</v>
      </c>
      <c r="D215">
        <v>25</v>
      </c>
      <c r="E215" t="s">
        <v>170</v>
      </c>
      <c r="F215">
        <v>6</v>
      </c>
      <c r="G215">
        <v>0</v>
      </c>
      <c r="H215">
        <v>2.8</v>
      </c>
      <c r="I215">
        <v>0.5</v>
      </c>
      <c r="J215">
        <v>1</v>
      </c>
      <c r="K215">
        <v>0.5</v>
      </c>
      <c r="L215">
        <v>0.2</v>
      </c>
      <c r="M215">
        <v>0.7</v>
      </c>
      <c r="N215">
        <v>0.25</v>
      </c>
      <c r="O215">
        <v>0.3</v>
      </c>
      <c r="P215">
        <v>0.3</v>
      </c>
      <c r="Q215">
        <v>1</v>
      </c>
      <c r="R215">
        <v>0.58299999999999996</v>
      </c>
      <c r="S215">
        <v>0</v>
      </c>
      <c r="T215">
        <v>0</v>
      </c>
      <c r="V215">
        <v>0</v>
      </c>
      <c r="W215">
        <v>0.2</v>
      </c>
      <c r="X215">
        <v>0.2</v>
      </c>
      <c r="Y215">
        <v>0.2</v>
      </c>
      <c r="Z215">
        <v>0</v>
      </c>
      <c r="AA215">
        <v>0</v>
      </c>
      <c r="AB215">
        <v>0.2</v>
      </c>
      <c r="AC215">
        <v>0.8</v>
      </c>
      <c r="AD215">
        <v>1.2</v>
      </c>
    </row>
    <row r="216" spans="1:30" x14ac:dyDescent="0.2">
      <c r="A216">
        <v>215</v>
      </c>
      <c r="B216" t="s">
        <v>337</v>
      </c>
      <c r="C216" t="s">
        <v>112</v>
      </c>
      <c r="D216">
        <v>26</v>
      </c>
      <c r="E216" t="s">
        <v>150</v>
      </c>
      <c r="F216">
        <v>25</v>
      </c>
      <c r="G216">
        <v>24</v>
      </c>
      <c r="H216">
        <v>29.7</v>
      </c>
      <c r="I216">
        <v>5</v>
      </c>
      <c r="J216">
        <v>10.8</v>
      </c>
      <c r="K216">
        <v>0.45900000000000002</v>
      </c>
      <c r="L216">
        <v>1.9</v>
      </c>
      <c r="M216">
        <v>4.8</v>
      </c>
      <c r="N216">
        <v>0.40300000000000002</v>
      </c>
      <c r="O216">
        <v>3</v>
      </c>
      <c r="P216">
        <v>6</v>
      </c>
      <c r="Q216">
        <v>0.503</v>
      </c>
      <c r="R216">
        <v>0.54800000000000004</v>
      </c>
      <c r="S216">
        <v>2.7</v>
      </c>
      <c r="T216">
        <v>3</v>
      </c>
      <c r="U216">
        <v>0.90700000000000003</v>
      </c>
      <c r="V216">
        <v>0.6</v>
      </c>
      <c r="W216">
        <v>3.4</v>
      </c>
      <c r="X216">
        <v>4</v>
      </c>
      <c r="Y216">
        <v>1.4</v>
      </c>
      <c r="Z216">
        <v>0.8</v>
      </c>
      <c r="AA216">
        <v>0.4</v>
      </c>
      <c r="AB216">
        <v>1.6</v>
      </c>
      <c r="AC216">
        <v>2.9</v>
      </c>
      <c r="AD216">
        <v>14.6</v>
      </c>
    </row>
    <row r="217" spans="1:30" x14ac:dyDescent="0.2">
      <c r="A217">
        <v>216</v>
      </c>
      <c r="B217" t="s">
        <v>338</v>
      </c>
      <c r="C217" t="s">
        <v>84</v>
      </c>
      <c r="D217">
        <v>23</v>
      </c>
      <c r="E217" t="s">
        <v>95</v>
      </c>
      <c r="F217">
        <v>1</v>
      </c>
      <c r="G217">
        <v>0</v>
      </c>
      <c r="H217">
        <v>23</v>
      </c>
      <c r="I217">
        <v>3</v>
      </c>
      <c r="J217">
        <v>6</v>
      </c>
      <c r="K217">
        <v>0.5</v>
      </c>
      <c r="L217">
        <v>2</v>
      </c>
      <c r="M217">
        <v>3</v>
      </c>
      <c r="N217">
        <v>0.66700000000000004</v>
      </c>
      <c r="O217">
        <v>1</v>
      </c>
      <c r="P217">
        <v>3</v>
      </c>
      <c r="Q217">
        <v>0.33300000000000002</v>
      </c>
      <c r="R217">
        <v>0.66700000000000004</v>
      </c>
      <c r="S217">
        <v>2</v>
      </c>
      <c r="T217">
        <v>2</v>
      </c>
      <c r="U217">
        <v>1</v>
      </c>
      <c r="V217">
        <v>1</v>
      </c>
      <c r="W217">
        <v>1</v>
      </c>
      <c r="X217">
        <v>2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10</v>
      </c>
    </row>
    <row r="218" spans="1:30" x14ac:dyDescent="0.2">
      <c r="A218">
        <v>217</v>
      </c>
      <c r="B218" t="s">
        <v>339</v>
      </c>
      <c r="C218" t="s">
        <v>103</v>
      </c>
      <c r="D218">
        <v>23</v>
      </c>
      <c r="E218" t="s">
        <v>164</v>
      </c>
      <c r="F218">
        <v>19</v>
      </c>
      <c r="G218">
        <v>2</v>
      </c>
      <c r="H218">
        <v>13.2</v>
      </c>
      <c r="I218">
        <v>2.2999999999999998</v>
      </c>
      <c r="J218">
        <v>6.3</v>
      </c>
      <c r="K218">
        <v>0.36699999999999999</v>
      </c>
      <c r="L218">
        <v>1.1000000000000001</v>
      </c>
      <c r="M218">
        <v>3.4</v>
      </c>
      <c r="N218">
        <v>0.313</v>
      </c>
      <c r="O218">
        <v>1.3</v>
      </c>
      <c r="P218">
        <v>2.9</v>
      </c>
      <c r="Q218">
        <v>0.42899999999999999</v>
      </c>
      <c r="R218">
        <v>0.45</v>
      </c>
      <c r="S218">
        <v>0.5</v>
      </c>
      <c r="T218">
        <v>0.6</v>
      </c>
      <c r="U218">
        <v>0.83299999999999996</v>
      </c>
      <c r="V218">
        <v>0.2</v>
      </c>
      <c r="W218">
        <v>0.7</v>
      </c>
      <c r="X218">
        <v>0.9</v>
      </c>
      <c r="Y218">
        <v>1.7</v>
      </c>
      <c r="Z218">
        <v>0.5</v>
      </c>
      <c r="AA218">
        <v>0.1</v>
      </c>
      <c r="AB218">
        <v>1.2</v>
      </c>
      <c r="AC218">
        <v>1.4</v>
      </c>
      <c r="AD218">
        <v>6.2</v>
      </c>
    </row>
    <row r="219" spans="1:30" x14ac:dyDescent="0.2">
      <c r="A219">
        <v>218</v>
      </c>
      <c r="B219" t="s">
        <v>340</v>
      </c>
      <c r="C219" t="s">
        <v>112</v>
      </c>
      <c r="D219">
        <v>36</v>
      </c>
      <c r="E219" t="s">
        <v>110</v>
      </c>
      <c r="F219">
        <v>34</v>
      </c>
      <c r="G219">
        <v>0</v>
      </c>
      <c r="H219">
        <v>18</v>
      </c>
      <c r="I219">
        <v>1.6</v>
      </c>
      <c r="J219">
        <v>4.0999999999999996</v>
      </c>
      <c r="K219">
        <v>0.39600000000000002</v>
      </c>
      <c r="L219">
        <v>1</v>
      </c>
      <c r="M219">
        <v>2.7</v>
      </c>
      <c r="N219">
        <v>0.38500000000000001</v>
      </c>
      <c r="O219">
        <v>0.6</v>
      </c>
      <c r="P219">
        <v>1.4</v>
      </c>
      <c r="Q219">
        <v>0.41699999999999998</v>
      </c>
      <c r="R219">
        <v>0.52200000000000002</v>
      </c>
      <c r="S219">
        <v>0.5</v>
      </c>
      <c r="T219">
        <v>0.6</v>
      </c>
      <c r="U219">
        <v>0.85</v>
      </c>
      <c r="V219">
        <v>0.4</v>
      </c>
      <c r="W219">
        <v>2.1</v>
      </c>
      <c r="X219">
        <v>2.6</v>
      </c>
      <c r="Y219">
        <v>3.1</v>
      </c>
      <c r="Z219">
        <v>0.7</v>
      </c>
      <c r="AA219">
        <v>0.1</v>
      </c>
      <c r="AB219">
        <v>1</v>
      </c>
      <c r="AC219">
        <v>1.6</v>
      </c>
      <c r="AD219">
        <v>4.8</v>
      </c>
    </row>
    <row r="220" spans="1:30" x14ac:dyDescent="0.2">
      <c r="A220">
        <v>219</v>
      </c>
      <c r="B220" t="s">
        <v>341</v>
      </c>
      <c r="C220" t="s">
        <v>112</v>
      </c>
      <c r="D220">
        <v>26</v>
      </c>
      <c r="E220" t="s">
        <v>104</v>
      </c>
      <c r="F220">
        <v>44</v>
      </c>
      <c r="G220">
        <v>44</v>
      </c>
      <c r="H220">
        <v>33.1</v>
      </c>
      <c r="I220">
        <v>8</v>
      </c>
      <c r="J220">
        <v>16.399999999999999</v>
      </c>
      <c r="K220">
        <v>0.48799999999999999</v>
      </c>
      <c r="L220">
        <v>1.3</v>
      </c>
      <c r="M220">
        <v>3.8</v>
      </c>
      <c r="N220">
        <v>0.34899999999999998</v>
      </c>
      <c r="O220">
        <v>6.7</v>
      </c>
      <c r="P220">
        <v>12.5</v>
      </c>
      <c r="Q220">
        <v>0.53100000000000003</v>
      </c>
      <c r="R220">
        <v>0.52900000000000003</v>
      </c>
      <c r="S220">
        <v>4.0999999999999996</v>
      </c>
      <c r="T220">
        <v>5.2</v>
      </c>
      <c r="U220">
        <v>0.80200000000000005</v>
      </c>
      <c r="V220">
        <v>0.7</v>
      </c>
      <c r="W220">
        <v>4.3</v>
      </c>
      <c r="X220">
        <v>5</v>
      </c>
      <c r="Y220">
        <v>5.6</v>
      </c>
      <c r="Z220">
        <v>0.8</v>
      </c>
      <c r="AA220">
        <v>0.5</v>
      </c>
      <c r="AB220">
        <v>2.5</v>
      </c>
      <c r="AC220">
        <v>2.2000000000000002</v>
      </c>
      <c r="AD220">
        <v>21.5</v>
      </c>
    </row>
    <row r="221" spans="1:30" x14ac:dyDescent="0.2">
      <c r="A221">
        <v>220</v>
      </c>
      <c r="B221" t="s">
        <v>342</v>
      </c>
      <c r="C221" t="s">
        <v>92</v>
      </c>
      <c r="D221">
        <v>31</v>
      </c>
      <c r="E221" t="s">
        <v>183</v>
      </c>
      <c r="F221">
        <v>27</v>
      </c>
      <c r="G221">
        <v>27</v>
      </c>
      <c r="H221">
        <v>33.299999999999997</v>
      </c>
      <c r="I221">
        <v>9.3000000000000007</v>
      </c>
      <c r="J221">
        <v>19.600000000000001</v>
      </c>
      <c r="K221">
        <v>0.47199999999999998</v>
      </c>
      <c r="L221">
        <v>2.9</v>
      </c>
      <c r="M221">
        <v>7</v>
      </c>
      <c r="N221">
        <v>0.41099999999999998</v>
      </c>
      <c r="O221">
        <v>6.4</v>
      </c>
      <c r="P221">
        <v>12.6</v>
      </c>
      <c r="Q221">
        <v>0.50600000000000001</v>
      </c>
      <c r="R221">
        <v>0.54500000000000004</v>
      </c>
      <c r="S221">
        <v>3.8</v>
      </c>
      <c r="T221">
        <v>4.2</v>
      </c>
      <c r="U221">
        <v>0.89500000000000002</v>
      </c>
      <c r="V221">
        <v>0.8</v>
      </c>
      <c r="W221">
        <v>4.3</v>
      </c>
      <c r="X221">
        <v>5.0999999999999996</v>
      </c>
      <c r="Y221">
        <v>5.3</v>
      </c>
      <c r="Z221">
        <v>1.3</v>
      </c>
      <c r="AA221">
        <v>0.4</v>
      </c>
      <c r="AB221">
        <v>1.6</v>
      </c>
      <c r="AC221">
        <v>1.9</v>
      </c>
      <c r="AD221">
        <v>25.2</v>
      </c>
    </row>
    <row r="222" spans="1:30" x14ac:dyDescent="0.2">
      <c r="A222">
        <v>221</v>
      </c>
      <c r="B222" t="s">
        <v>343</v>
      </c>
      <c r="C222" t="s">
        <v>84</v>
      </c>
      <c r="D222">
        <v>26</v>
      </c>
      <c r="E222" t="s">
        <v>110</v>
      </c>
      <c r="F222">
        <v>30</v>
      </c>
      <c r="G222">
        <v>1</v>
      </c>
      <c r="H222">
        <v>14.1</v>
      </c>
      <c r="I222">
        <v>2.2999999999999998</v>
      </c>
      <c r="J222">
        <v>4.8</v>
      </c>
      <c r="K222">
        <v>0.47199999999999998</v>
      </c>
      <c r="L222">
        <v>0.5</v>
      </c>
      <c r="M222">
        <v>1.9</v>
      </c>
      <c r="N222">
        <v>0.28100000000000003</v>
      </c>
      <c r="O222">
        <v>1.7</v>
      </c>
      <c r="P222">
        <v>2.9</v>
      </c>
      <c r="Q222">
        <v>0.59799999999999998</v>
      </c>
      <c r="R222">
        <v>0.52800000000000002</v>
      </c>
      <c r="S222">
        <v>1.2</v>
      </c>
      <c r="T222">
        <v>1.6</v>
      </c>
      <c r="U222">
        <v>0.77100000000000002</v>
      </c>
      <c r="V222">
        <v>1.1000000000000001</v>
      </c>
      <c r="W222">
        <v>2.7</v>
      </c>
      <c r="X222">
        <v>3.8</v>
      </c>
      <c r="Y222">
        <v>0.4</v>
      </c>
      <c r="Z222">
        <v>0.7</v>
      </c>
      <c r="AA222">
        <v>1.2</v>
      </c>
      <c r="AB222">
        <v>0.5</v>
      </c>
      <c r="AC222">
        <v>1.2</v>
      </c>
      <c r="AD222">
        <v>6.3</v>
      </c>
    </row>
    <row r="223" spans="1:30" x14ac:dyDescent="0.2">
      <c r="A223">
        <v>222</v>
      </c>
      <c r="B223" t="s">
        <v>344</v>
      </c>
      <c r="C223" t="s">
        <v>92</v>
      </c>
      <c r="D223">
        <v>21</v>
      </c>
      <c r="E223" t="s">
        <v>159</v>
      </c>
      <c r="F223">
        <v>43</v>
      </c>
      <c r="G223">
        <v>27</v>
      </c>
      <c r="H223">
        <v>26.7</v>
      </c>
      <c r="I223">
        <v>5</v>
      </c>
      <c r="J223">
        <v>11.1</v>
      </c>
      <c r="K223">
        <v>0.45200000000000001</v>
      </c>
      <c r="L223">
        <v>1.3</v>
      </c>
      <c r="M223">
        <v>4</v>
      </c>
      <c r="N223">
        <v>0.33300000000000002</v>
      </c>
      <c r="O223">
        <v>3.7</v>
      </c>
      <c r="P223">
        <v>7.1</v>
      </c>
      <c r="Q223">
        <v>0.52</v>
      </c>
      <c r="R223">
        <v>0.51300000000000001</v>
      </c>
      <c r="S223">
        <v>2.9</v>
      </c>
      <c r="T223">
        <v>4</v>
      </c>
      <c r="U223">
        <v>0.72099999999999997</v>
      </c>
      <c r="V223">
        <v>1.3</v>
      </c>
      <c r="W223">
        <v>2.4</v>
      </c>
      <c r="X223">
        <v>3.8</v>
      </c>
      <c r="Y223">
        <v>3.7</v>
      </c>
      <c r="Z223">
        <v>0.7</v>
      </c>
      <c r="AA223">
        <v>0.6</v>
      </c>
      <c r="AB223">
        <v>2.2999999999999998</v>
      </c>
      <c r="AC223">
        <v>2.8</v>
      </c>
      <c r="AD223">
        <v>14.3</v>
      </c>
    </row>
    <row r="224" spans="1:30" x14ac:dyDescent="0.2">
      <c r="A224">
        <v>223</v>
      </c>
      <c r="B224" t="s">
        <v>345</v>
      </c>
      <c r="C224" t="s">
        <v>92</v>
      </c>
      <c r="D224">
        <v>22</v>
      </c>
      <c r="E224" t="s">
        <v>107</v>
      </c>
      <c r="F224">
        <v>39</v>
      </c>
      <c r="G224">
        <v>8</v>
      </c>
      <c r="H224">
        <v>11.5</v>
      </c>
      <c r="I224">
        <v>1.1000000000000001</v>
      </c>
      <c r="J224">
        <v>2</v>
      </c>
      <c r="K224">
        <v>0.55100000000000005</v>
      </c>
      <c r="L224">
        <v>0.4</v>
      </c>
      <c r="M224">
        <v>0.9</v>
      </c>
      <c r="N224">
        <v>0.38900000000000001</v>
      </c>
      <c r="O224">
        <v>0.7</v>
      </c>
      <c r="P224">
        <v>1.1000000000000001</v>
      </c>
      <c r="Q224">
        <v>0.69</v>
      </c>
      <c r="R224">
        <v>0.64100000000000001</v>
      </c>
      <c r="S224">
        <v>0.2</v>
      </c>
      <c r="T224">
        <v>0.2</v>
      </c>
      <c r="U224">
        <v>0.88900000000000001</v>
      </c>
      <c r="V224">
        <v>0.9</v>
      </c>
      <c r="W224">
        <v>1.3</v>
      </c>
      <c r="X224">
        <v>2.2000000000000002</v>
      </c>
      <c r="Y224">
        <v>0.9</v>
      </c>
      <c r="Z224">
        <v>0.3</v>
      </c>
      <c r="AA224">
        <v>0.1</v>
      </c>
      <c r="AB224">
        <v>0.5</v>
      </c>
      <c r="AC224">
        <v>1.9</v>
      </c>
      <c r="AD224">
        <v>2.8</v>
      </c>
    </row>
    <row r="225" spans="1:30" x14ac:dyDescent="0.2">
      <c r="A225">
        <v>224</v>
      </c>
      <c r="B225" t="s">
        <v>346</v>
      </c>
      <c r="C225" t="s">
        <v>84</v>
      </c>
      <c r="D225">
        <v>19</v>
      </c>
      <c r="E225" t="s">
        <v>95</v>
      </c>
      <c r="F225">
        <v>15</v>
      </c>
      <c r="G225">
        <v>0</v>
      </c>
      <c r="H225">
        <v>15.5</v>
      </c>
      <c r="I225">
        <v>2.7</v>
      </c>
      <c r="J225">
        <v>5.7</v>
      </c>
      <c r="K225">
        <v>0.48199999999999998</v>
      </c>
      <c r="L225">
        <v>1.4</v>
      </c>
      <c r="M225">
        <v>3.1</v>
      </c>
      <c r="N225">
        <v>0.45700000000000002</v>
      </c>
      <c r="O225">
        <v>1.3</v>
      </c>
      <c r="P225">
        <v>2.6</v>
      </c>
      <c r="Q225">
        <v>0.51300000000000001</v>
      </c>
      <c r="R225">
        <v>0.60599999999999998</v>
      </c>
      <c r="S225">
        <v>1.5</v>
      </c>
      <c r="T225">
        <v>2</v>
      </c>
      <c r="U225">
        <v>0.73299999999999998</v>
      </c>
      <c r="V225">
        <v>0.7</v>
      </c>
      <c r="W225">
        <v>2.1</v>
      </c>
      <c r="X225">
        <v>2.9</v>
      </c>
      <c r="Y225">
        <v>0.7</v>
      </c>
      <c r="Z225">
        <v>0.4</v>
      </c>
      <c r="AA225">
        <v>0.5</v>
      </c>
      <c r="AB225">
        <v>0.6</v>
      </c>
      <c r="AC225">
        <v>1</v>
      </c>
      <c r="AD225">
        <v>8.3000000000000007</v>
      </c>
    </row>
    <row r="226" spans="1:30" x14ac:dyDescent="0.2">
      <c r="A226">
        <v>225</v>
      </c>
      <c r="B226" t="s">
        <v>347</v>
      </c>
      <c r="C226" t="s">
        <v>29</v>
      </c>
      <c r="D226">
        <v>22</v>
      </c>
      <c r="E226" t="s">
        <v>186</v>
      </c>
      <c r="F226">
        <v>36</v>
      </c>
      <c r="G226">
        <v>1</v>
      </c>
      <c r="H226">
        <v>13.4</v>
      </c>
      <c r="I226">
        <v>2.8</v>
      </c>
      <c r="J226">
        <v>4.0999999999999996</v>
      </c>
      <c r="K226">
        <v>0.66400000000000003</v>
      </c>
      <c r="L226">
        <v>0</v>
      </c>
      <c r="M226">
        <v>0.1</v>
      </c>
      <c r="N226">
        <v>0</v>
      </c>
      <c r="O226">
        <v>2.8</v>
      </c>
      <c r="P226">
        <v>4.0999999999999996</v>
      </c>
      <c r="Q226">
        <v>0.67800000000000005</v>
      </c>
      <c r="R226">
        <v>0.66400000000000003</v>
      </c>
      <c r="S226">
        <v>1.3</v>
      </c>
      <c r="T226">
        <v>1.8</v>
      </c>
      <c r="U226">
        <v>0.69699999999999995</v>
      </c>
      <c r="V226">
        <v>1.5</v>
      </c>
      <c r="W226">
        <v>2.6</v>
      </c>
      <c r="X226">
        <v>4.0999999999999996</v>
      </c>
      <c r="Y226">
        <v>0.9</v>
      </c>
      <c r="Z226">
        <v>0.6</v>
      </c>
      <c r="AA226">
        <v>1.2</v>
      </c>
      <c r="AB226">
        <v>0.7</v>
      </c>
      <c r="AC226">
        <v>2.8</v>
      </c>
      <c r="AD226">
        <v>6.8</v>
      </c>
    </row>
    <row r="227" spans="1:30" x14ac:dyDescent="0.2">
      <c r="A227">
        <v>226</v>
      </c>
      <c r="B227" t="s">
        <v>348</v>
      </c>
      <c r="C227" t="s">
        <v>29</v>
      </c>
      <c r="D227">
        <v>24</v>
      </c>
      <c r="E227" t="s">
        <v>95</v>
      </c>
      <c r="F227">
        <v>45</v>
      </c>
      <c r="G227">
        <v>45</v>
      </c>
      <c r="H227">
        <v>31.7</v>
      </c>
      <c r="I227">
        <v>7.5</v>
      </c>
      <c r="J227">
        <v>16.8</v>
      </c>
      <c r="K227">
        <v>0.44600000000000001</v>
      </c>
      <c r="L227">
        <v>1.7</v>
      </c>
      <c r="M227">
        <v>5.4</v>
      </c>
      <c r="N227">
        <v>0.315</v>
      </c>
      <c r="O227">
        <v>5.8</v>
      </c>
      <c r="P227">
        <v>11.4</v>
      </c>
      <c r="Q227">
        <v>0.50800000000000001</v>
      </c>
      <c r="R227">
        <v>0.497</v>
      </c>
      <c r="S227">
        <v>5.2</v>
      </c>
      <c r="T227">
        <v>6.3</v>
      </c>
      <c r="U227">
        <v>0.83399999999999996</v>
      </c>
      <c r="V227">
        <v>1.3</v>
      </c>
      <c r="W227">
        <v>4.4000000000000004</v>
      </c>
      <c r="X227">
        <v>5.6</v>
      </c>
      <c r="Y227">
        <v>2</v>
      </c>
      <c r="Z227">
        <v>1</v>
      </c>
      <c r="AA227">
        <v>1.6</v>
      </c>
      <c r="AB227">
        <v>2.2000000000000002</v>
      </c>
      <c r="AC227">
        <v>3.5</v>
      </c>
      <c r="AD227">
        <v>21.9</v>
      </c>
    </row>
    <row r="228" spans="1:30" x14ac:dyDescent="0.2">
      <c r="A228">
        <v>227</v>
      </c>
      <c r="B228" t="s">
        <v>349</v>
      </c>
      <c r="C228" t="s">
        <v>103</v>
      </c>
      <c r="D228">
        <v>33</v>
      </c>
      <c r="E228" t="s">
        <v>170</v>
      </c>
      <c r="F228">
        <v>49</v>
      </c>
      <c r="G228">
        <v>14</v>
      </c>
      <c r="H228">
        <v>23.1</v>
      </c>
      <c r="I228">
        <v>4.4000000000000004</v>
      </c>
      <c r="J228">
        <v>9.6</v>
      </c>
      <c r="K228">
        <v>0.45900000000000002</v>
      </c>
      <c r="L228">
        <v>1.3</v>
      </c>
      <c r="M228">
        <v>3.6</v>
      </c>
      <c r="N228">
        <v>0.379</v>
      </c>
      <c r="O228">
        <v>3</v>
      </c>
      <c r="P228">
        <v>6</v>
      </c>
      <c r="Q228">
        <v>0.50700000000000001</v>
      </c>
      <c r="R228">
        <v>0.53</v>
      </c>
      <c r="S228">
        <v>1</v>
      </c>
      <c r="T228">
        <v>1.3</v>
      </c>
      <c r="U228">
        <v>0.77400000000000002</v>
      </c>
      <c r="V228">
        <v>0.4</v>
      </c>
      <c r="W228">
        <v>1.7</v>
      </c>
      <c r="X228">
        <v>2.1</v>
      </c>
      <c r="Y228">
        <v>4</v>
      </c>
      <c r="Z228">
        <v>0.6</v>
      </c>
      <c r="AA228">
        <v>0.2</v>
      </c>
      <c r="AB228">
        <v>1.4</v>
      </c>
      <c r="AC228">
        <v>1.9</v>
      </c>
      <c r="AD228">
        <v>11.1</v>
      </c>
    </row>
    <row r="229" spans="1:30" x14ac:dyDescent="0.2">
      <c r="A229">
        <v>228</v>
      </c>
      <c r="B229" t="s">
        <v>350</v>
      </c>
      <c r="C229" t="s">
        <v>84</v>
      </c>
      <c r="D229">
        <v>23</v>
      </c>
      <c r="E229" t="s">
        <v>227</v>
      </c>
      <c r="F229">
        <v>33</v>
      </c>
      <c r="G229">
        <v>3</v>
      </c>
      <c r="H229">
        <v>14.1</v>
      </c>
      <c r="I229">
        <v>2.9</v>
      </c>
      <c r="J229">
        <v>4.2</v>
      </c>
      <c r="K229">
        <v>0.68300000000000005</v>
      </c>
      <c r="L229">
        <v>0</v>
      </c>
      <c r="M229">
        <v>0</v>
      </c>
      <c r="O229">
        <v>2.9</v>
      </c>
      <c r="P229">
        <v>4.2</v>
      </c>
      <c r="Q229">
        <v>0.68300000000000005</v>
      </c>
      <c r="R229">
        <v>0.68300000000000005</v>
      </c>
      <c r="S229">
        <v>1</v>
      </c>
      <c r="T229">
        <v>1.8</v>
      </c>
      <c r="U229">
        <v>0.56699999999999995</v>
      </c>
      <c r="V229">
        <v>1.7</v>
      </c>
      <c r="W229">
        <v>2.6</v>
      </c>
      <c r="X229">
        <v>4.2</v>
      </c>
      <c r="Y229">
        <v>1</v>
      </c>
      <c r="Z229">
        <v>0.4</v>
      </c>
      <c r="AA229">
        <v>0.8</v>
      </c>
      <c r="AB229">
        <v>0.7</v>
      </c>
      <c r="AC229">
        <v>1.6</v>
      </c>
      <c r="AD229">
        <v>6.8</v>
      </c>
    </row>
    <row r="230" spans="1:30" x14ac:dyDescent="0.2">
      <c r="A230">
        <v>229</v>
      </c>
      <c r="B230" t="s">
        <v>351</v>
      </c>
      <c r="C230" t="s">
        <v>84</v>
      </c>
      <c r="D230">
        <v>39</v>
      </c>
      <c r="E230" t="s">
        <v>205</v>
      </c>
      <c r="F230">
        <v>44</v>
      </c>
      <c r="G230">
        <v>44</v>
      </c>
      <c r="H230">
        <v>34.700000000000003</v>
      </c>
      <c r="I230">
        <v>9.3000000000000007</v>
      </c>
      <c r="J230">
        <v>17.899999999999999</v>
      </c>
      <c r="K230">
        <v>0.52</v>
      </c>
      <c r="L230">
        <v>2.2000000000000002</v>
      </c>
      <c r="M230">
        <v>5.4</v>
      </c>
      <c r="N230">
        <v>0.39700000000000002</v>
      </c>
      <c r="O230">
        <v>7.2</v>
      </c>
      <c r="P230">
        <v>12.5</v>
      </c>
      <c r="Q230">
        <v>0.57399999999999995</v>
      </c>
      <c r="R230">
        <v>0.58099999999999996</v>
      </c>
      <c r="S230">
        <v>4.0999999999999996</v>
      </c>
      <c r="T230">
        <v>5.6</v>
      </c>
      <c r="U230">
        <v>0.72599999999999998</v>
      </c>
      <c r="V230">
        <v>0.9</v>
      </c>
      <c r="W230">
        <v>6.5</v>
      </c>
      <c r="X230">
        <v>7.5</v>
      </c>
      <c r="Y230">
        <v>7.7</v>
      </c>
      <c r="Z230">
        <v>1.3</v>
      </c>
      <c r="AA230">
        <v>0.6</v>
      </c>
      <c r="AB230">
        <v>3.3</v>
      </c>
      <c r="AC230">
        <v>1.2</v>
      </c>
      <c r="AD230">
        <v>24.9</v>
      </c>
    </row>
    <row r="231" spans="1:30" x14ac:dyDescent="0.2">
      <c r="A231">
        <v>230</v>
      </c>
      <c r="B231" t="s">
        <v>352</v>
      </c>
      <c r="C231" t="s">
        <v>112</v>
      </c>
      <c r="D231">
        <v>22</v>
      </c>
      <c r="E231" t="s">
        <v>90</v>
      </c>
      <c r="F231">
        <v>42</v>
      </c>
      <c r="G231">
        <v>15</v>
      </c>
      <c r="H231">
        <v>29.8</v>
      </c>
      <c r="I231">
        <v>5.0999999999999996</v>
      </c>
      <c r="J231">
        <v>10.3</v>
      </c>
      <c r="K231">
        <v>0.501</v>
      </c>
      <c r="L231">
        <v>1</v>
      </c>
      <c r="M231">
        <v>2.9</v>
      </c>
      <c r="N231">
        <v>0.34100000000000003</v>
      </c>
      <c r="O231">
        <v>4.0999999999999996</v>
      </c>
      <c r="P231">
        <v>7.3</v>
      </c>
      <c r="Q231">
        <v>0.56499999999999995</v>
      </c>
      <c r="R231">
        <v>0.55000000000000004</v>
      </c>
      <c r="S231">
        <v>2.1</v>
      </c>
      <c r="T231">
        <v>2.5</v>
      </c>
      <c r="U231">
        <v>0.84</v>
      </c>
      <c r="V231">
        <v>1.2</v>
      </c>
      <c r="W231">
        <v>2.6</v>
      </c>
      <c r="X231">
        <v>3.8</v>
      </c>
      <c r="Y231">
        <v>2.6</v>
      </c>
      <c r="Z231">
        <v>1.1000000000000001</v>
      </c>
      <c r="AA231">
        <v>0.3</v>
      </c>
      <c r="AB231">
        <v>1.7</v>
      </c>
      <c r="AC231">
        <v>2.5</v>
      </c>
      <c r="AD231">
        <v>13.4</v>
      </c>
    </row>
    <row r="232" spans="1:30" x14ac:dyDescent="0.2">
      <c r="A232">
        <v>231</v>
      </c>
      <c r="B232" t="s">
        <v>353</v>
      </c>
      <c r="C232" t="s">
        <v>92</v>
      </c>
      <c r="D232">
        <v>26</v>
      </c>
      <c r="E232" t="s">
        <v>114</v>
      </c>
      <c r="F232">
        <v>10</v>
      </c>
      <c r="G232">
        <v>0</v>
      </c>
      <c r="H232">
        <v>3</v>
      </c>
      <c r="I232">
        <v>0.5</v>
      </c>
      <c r="J232">
        <v>1.2</v>
      </c>
      <c r="K232">
        <v>0.41699999999999998</v>
      </c>
      <c r="L232">
        <v>0.1</v>
      </c>
      <c r="M232">
        <v>0.5</v>
      </c>
      <c r="N232">
        <v>0.2</v>
      </c>
      <c r="O232">
        <v>0.4</v>
      </c>
      <c r="P232">
        <v>0.7</v>
      </c>
      <c r="Q232">
        <v>0.57099999999999995</v>
      </c>
      <c r="R232">
        <v>0.45800000000000002</v>
      </c>
      <c r="S232">
        <v>0</v>
      </c>
      <c r="T232">
        <v>0.2</v>
      </c>
      <c r="U232">
        <v>0</v>
      </c>
      <c r="V232">
        <v>0</v>
      </c>
      <c r="W232">
        <v>0.5</v>
      </c>
      <c r="X232">
        <v>0.5</v>
      </c>
      <c r="Y232">
        <v>0.2</v>
      </c>
      <c r="Z232">
        <v>0</v>
      </c>
      <c r="AA232">
        <v>0</v>
      </c>
      <c r="AB232">
        <v>0.1</v>
      </c>
      <c r="AC232">
        <v>0.2</v>
      </c>
      <c r="AD232">
        <v>1.1000000000000001</v>
      </c>
    </row>
    <row r="233" spans="1:30" x14ac:dyDescent="0.2">
      <c r="A233">
        <v>232</v>
      </c>
      <c r="B233" t="s">
        <v>354</v>
      </c>
      <c r="C233" t="s">
        <v>29</v>
      </c>
      <c r="D233">
        <v>24</v>
      </c>
      <c r="E233" t="s">
        <v>116</v>
      </c>
      <c r="F233">
        <v>2</v>
      </c>
      <c r="G233">
        <v>0</v>
      </c>
      <c r="H233">
        <v>0.5</v>
      </c>
      <c r="I233">
        <v>0</v>
      </c>
      <c r="J233">
        <v>0</v>
      </c>
      <c r="L233">
        <v>0</v>
      </c>
      <c r="M233">
        <v>0</v>
      </c>
      <c r="O233">
        <v>0</v>
      </c>
      <c r="P233">
        <v>0</v>
      </c>
      <c r="S233">
        <v>0</v>
      </c>
      <c r="T233">
        <v>0</v>
      </c>
      <c r="V233">
        <v>0</v>
      </c>
      <c r="W233">
        <v>0.5</v>
      </c>
      <c r="X233">
        <v>0.5</v>
      </c>
      <c r="Y233">
        <v>0</v>
      </c>
      <c r="Z233">
        <v>0</v>
      </c>
      <c r="AA233">
        <v>0</v>
      </c>
      <c r="AB233">
        <v>0.5</v>
      </c>
      <c r="AC233">
        <v>0</v>
      </c>
      <c r="AD233">
        <v>0</v>
      </c>
    </row>
    <row r="234" spans="1:30" x14ac:dyDescent="0.2">
      <c r="A234">
        <v>233</v>
      </c>
      <c r="B234" t="s">
        <v>355</v>
      </c>
      <c r="C234" t="s">
        <v>92</v>
      </c>
      <c r="D234">
        <v>26</v>
      </c>
      <c r="E234" t="s">
        <v>101</v>
      </c>
      <c r="F234">
        <v>2</v>
      </c>
      <c r="G234">
        <v>0</v>
      </c>
      <c r="H234">
        <v>7.5</v>
      </c>
      <c r="I234">
        <v>1</v>
      </c>
      <c r="J234">
        <v>2</v>
      </c>
      <c r="K234">
        <v>0.5</v>
      </c>
      <c r="L234">
        <v>0</v>
      </c>
      <c r="M234">
        <v>0.5</v>
      </c>
      <c r="N234">
        <v>0</v>
      </c>
      <c r="O234">
        <v>1</v>
      </c>
      <c r="P234">
        <v>1.5</v>
      </c>
      <c r="Q234">
        <v>0.66700000000000004</v>
      </c>
      <c r="R234">
        <v>0.5</v>
      </c>
      <c r="S234">
        <v>0</v>
      </c>
      <c r="T234">
        <v>0</v>
      </c>
      <c r="V234">
        <v>0.5</v>
      </c>
      <c r="W234">
        <v>0</v>
      </c>
      <c r="X234">
        <v>0.5</v>
      </c>
      <c r="Y234">
        <v>1.5</v>
      </c>
      <c r="Z234">
        <v>0</v>
      </c>
      <c r="AA234">
        <v>0</v>
      </c>
      <c r="AB234">
        <v>0.5</v>
      </c>
      <c r="AC234">
        <v>1</v>
      </c>
      <c r="AD234">
        <v>2</v>
      </c>
    </row>
    <row r="235" spans="1:30" x14ac:dyDescent="0.2">
      <c r="A235">
        <v>234</v>
      </c>
      <c r="B235" t="s">
        <v>356</v>
      </c>
      <c r="C235" t="s">
        <v>92</v>
      </c>
      <c r="D235">
        <v>24</v>
      </c>
      <c r="E235" t="s">
        <v>147</v>
      </c>
      <c r="F235">
        <v>47</v>
      </c>
      <c r="G235">
        <v>0</v>
      </c>
      <c r="H235">
        <v>18.8</v>
      </c>
      <c r="I235">
        <v>3</v>
      </c>
      <c r="J235">
        <v>6.4</v>
      </c>
      <c r="K235">
        <v>0.46200000000000002</v>
      </c>
      <c r="L235">
        <v>2</v>
      </c>
      <c r="M235">
        <v>4.8</v>
      </c>
      <c r="N235">
        <v>0.42399999999999999</v>
      </c>
      <c r="O235">
        <v>0.9</v>
      </c>
      <c r="P235">
        <v>1.6</v>
      </c>
      <c r="Q235">
        <v>0.57099999999999995</v>
      </c>
      <c r="R235">
        <v>0.62</v>
      </c>
      <c r="S235">
        <v>0.7</v>
      </c>
      <c r="T235">
        <v>0.8</v>
      </c>
      <c r="U235">
        <v>0.84199999999999997</v>
      </c>
      <c r="V235">
        <v>0.4</v>
      </c>
      <c r="W235">
        <v>2</v>
      </c>
      <c r="X235">
        <v>2.4</v>
      </c>
      <c r="Y235">
        <v>1.1000000000000001</v>
      </c>
      <c r="Z235">
        <v>0.6</v>
      </c>
      <c r="AA235">
        <v>0.3</v>
      </c>
      <c r="AB235">
        <v>0.6</v>
      </c>
      <c r="AC235">
        <v>1.2</v>
      </c>
      <c r="AD235">
        <v>8.6</v>
      </c>
    </row>
    <row r="236" spans="1:30" x14ac:dyDescent="0.2">
      <c r="A236">
        <v>235</v>
      </c>
      <c r="B236" t="s">
        <v>357</v>
      </c>
      <c r="C236" t="s">
        <v>84</v>
      </c>
      <c r="D236">
        <v>27</v>
      </c>
      <c r="E236" t="s">
        <v>172</v>
      </c>
      <c r="F236">
        <v>38</v>
      </c>
      <c r="G236">
        <v>38</v>
      </c>
      <c r="H236">
        <v>28.4</v>
      </c>
      <c r="I236">
        <v>5.2</v>
      </c>
      <c r="J236">
        <v>11.3</v>
      </c>
      <c r="K236">
        <v>0.45700000000000002</v>
      </c>
      <c r="L236">
        <v>2.5</v>
      </c>
      <c r="M236">
        <v>6.1</v>
      </c>
      <c r="N236">
        <v>0.40500000000000003</v>
      </c>
      <c r="O236">
        <v>2.7</v>
      </c>
      <c r="P236">
        <v>5.2</v>
      </c>
      <c r="Q236">
        <v>0.51800000000000002</v>
      </c>
      <c r="R236">
        <v>0.56599999999999995</v>
      </c>
      <c r="S236">
        <v>1.2</v>
      </c>
      <c r="T236">
        <v>1.6</v>
      </c>
      <c r="U236">
        <v>0.73799999999999999</v>
      </c>
      <c r="V236">
        <v>1.1000000000000001</v>
      </c>
      <c r="W236">
        <v>3.5</v>
      </c>
      <c r="X236">
        <v>4.5999999999999996</v>
      </c>
      <c r="Y236">
        <v>2.6</v>
      </c>
      <c r="Z236">
        <v>0.8</v>
      </c>
      <c r="AA236">
        <v>0.2</v>
      </c>
      <c r="AB236">
        <v>0.9</v>
      </c>
      <c r="AC236">
        <v>1.9</v>
      </c>
      <c r="AD236">
        <v>14</v>
      </c>
    </row>
    <row r="237" spans="1:30" x14ac:dyDescent="0.2">
      <c r="A237">
        <v>236</v>
      </c>
      <c r="B237" t="s">
        <v>358</v>
      </c>
      <c r="C237" t="s">
        <v>112</v>
      </c>
      <c r="D237">
        <v>22</v>
      </c>
      <c r="E237" t="s">
        <v>150</v>
      </c>
      <c r="F237">
        <v>33</v>
      </c>
      <c r="G237">
        <v>30</v>
      </c>
      <c r="H237">
        <v>33</v>
      </c>
      <c r="I237">
        <v>6.2</v>
      </c>
      <c r="J237">
        <v>11.4</v>
      </c>
      <c r="K237">
        <v>0.54300000000000004</v>
      </c>
      <c r="L237">
        <v>1.2</v>
      </c>
      <c r="M237">
        <v>3.2</v>
      </c>
      <c r="N237">
        <v>0.371</v>
      </c>
      <c r="O237">
        <v>5</v>
      </c>
      <c r="P237">
        <v>8.1999999999999993</v>
      </c>
      <c r="Q237">
        <v>0.60899999999999999</v>
      </c>
      <c r="R237">
        <v>0.59399999999999997</v>
      </c>
      <c r="S237">
        <v>2</v>
      </c>
      <c r="T237">
        <v>2.7</v>
      </c>
      <c r="U237">
        <v>0.753</v>
      </c>
      <c r="V237">
        <v>1.2</v>
      </c>
      <c r="W237">
        <v>7.1</v>
      </c>
      <c r="X237">
        <v>8.3000000000000007</v>
      </c>
      <c r="Y237">
        <v>3.2</v>
      </c>
      <c r="Z237">
        <v>1.4</v>
      </c>
      <c r="AA237">
        <v>0.8</v>
      </c>
      <c r="AB237">
        <v>1.9</v>
      </c>
      <c r="AC237">
        <v>2.7</v>
      </c>
      <c r="AD237">
        <v>15.6</v>
      </c>
    </row>
    <row r="238" spans="1:30" x14ac:dyDescent="0.2">
      <c r="A238">
        <v>237</v>
      </c>
      <c r="B238" t="s">
        <v>359</v>
      </c>
      <c r="C238" t="s">
        <v>84</v>
      </c>
      <c r="D238">
        <v>36</v>
      </c>
      <c r="E238" t="s">
        <v>186</v>
      </c>
      <c r="F238">
        <v>5</v>
      </c>
      <c r="G238">
        <v>0</v>
      </c>
      <c r="H238">
        <v>4.8</v>
      </c>
      <c r="I238">
        <v>0.4</v>
      </c>
      <c r="J238">
        <v>1</v>
      </c>
      <c r="K238">
        <v>0.4</v>
      </c>
      <c r="L238">
        <v>0</v>
      </c>
      <c r="M238">
        <v>0.2</v>
      </c>
      <c r="N238">
        <v>0</v>
      </c>
      <c r="O238">
        <v>0.4</v>
      </c>
      <c r="P238">
        <v>0.8</v>
      </c>
      <c r="Q238">
        <v>0.5</v>
      </c>
      <c r="R238">
        <v>0.4</v>
      </c>
      <c r="S238">
        <v>0</v>
      </c>
      <c r="T238">
        <v>0</v>
      </c>
      <c r="V238">
        <v>0.2</v>
      </c>
      <c r="W238">
        <v>0.6</v>
      </c>
      <c r="X238">
        <v>0.8</v>
      </c>
      <c r="Y238">
        <v>1</v>
      </c>
      <c r="Z238">
        <v>0.8</v>
      </c>
      <c r="AA238">
        <v>0</v>
      </c>
      <c r="AB238">
        <v>0.4</v>
      </c>
      <c r="AC238">
        <v>0.8</v>
      </c>
      <c r="AD238">
        <v>0.8</v>
      </c>
    </row>
    <row r="239" spans="1:30" x14ac:dyDescent="0.2">
      <c r="A239">
        <v>238</v>
      </c>
      <c r="B239" t="s">
        <v>360</v>
      </c>
      <c r="C239" t="s">
        <v>112</v>
      </c>
      <c r="D239">
        <v>24</v>
      </c>
      <c r="E239" t="s">
        <v>133</v>
      </c>
      <c r="F239">
        <v>45</v>
      </c>
      <c r="G239">
        <v>26</v>
      </c>
      <c r="H239">
        <v>30.6</v>
      </c>
      <c r="I239">
        <v>6</v>
      </c>
      <c r="J239">
        <v>13.4</v>
      </c>
      <c r="K239">
        <v>0.45200000000000001</v>
      </c>
      <c r="L239">
        <v>1.8</v>
      </c>
      <c r="M239">
        <v>5.2</v>
      </c>
      <c r="N239">
        <v>0.33800000000000002</v>
      </c>
      <c r="O239">
        <v>4.3</v>
      </c>
      <c r="P239">
        <v>8.1999999999999993</v>
      </c>
      <c r="Q239">
        <v>0.52400000000000002</v>
      </c>
      <c r="R239">
        <v>0.51700000000000002</v>
      </c>
      <c r="S239">
        <v>2.8</v>
      </c>
      <c r="T239">
        <v>3.6</v>
      </c>
      <c r="U239">
        <v>0.77900000000000003</v>
      </c>
      <c r="V239">
        <v>1.4</v>
      </c>
      <c r="W239">
        <v>4.5</v>
      </c>
      <c r="X239">
        <v>5.9</v>
      </c>
      <c r="Y239">
        <v>3.3</v>
      </c>
      <c r="Z239">
        <v>0.9</v>
      </c>
      <c r="AA239">
        <v>0.3</v>
      </c>
      <c r="AB239">
        <v>1.6</v>
      </c>
      <c r="AC239">
        <v>2.4</v>
      </c>
      <c r="AD239">
        <v>16.7</v>
      </c>
    </row>
    <row r="240" spans="1:30" x14ac:dyDescent="0.2">
      <c r="A240">
        <v>239</v>
      </c>
      <c r="B240" t="s">
        <v>361</v>
      </c>
      <c r="C240" t="s">
        <v>92</v>
      </c>
      <c r="D240">
        <v>21</v>
      </c>
      <c r="E240" t="s">
        <v>172</v>
      </c>
      <c r="F240">
        <v>1</v>
      </c>
      <c r="G240">
        <v>0</v>
      </c>
      <c r="H240">
        <v>21</v>
      </c>
      <c r="I240">
        <v>3</v>
      </c>
      <c r="J240">
        <v>8</v>
      </c>
      <c r="K240">
        <v>0.375</v>
      </c>
      <c r="L240">
        <v>2</v>
      </c>
      <c r="M240">
        <v>4</v>
      </c>
      <c r="N240">
        <v>0.5</v>
      </c>
      <c r="O240">
        <v>1</v>
      </c>
      <c r="P240">
        <v>4</v>
      </c>
      <c r="Q240">
        <v>0.25</v>
      </c>
      <c r="R240">
        <v>0.5</v>
      </c>
      <c r="S240">
        <v>4</v>
      </c>
      <c r="T240">
        <v>4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12</v>
      </c>
    </row>
    <row r="241" spans="1:30" x14ac:dyDescent="0.2">
      <c r="A241">
        <v>240</v>
      </c>
      <c r="B241" t="s">
        <v>362</v>
      </c>
      <c r="C241" t="s">
        <v>112</v>
      </c>
      <c r="D241">
        <v>23</v>
      </c>
      <c r="E241" t="s">
        <v>147</v>
      </c>
      <c r="F241">
        <v>6</v>
      </c>
      <c r="G241">
        <v>0</v>
      </c>
      <c r="H241">
        <v>8</v>
      </c>
      <c r="I241">
        <v>0.7</v>
      </c>
      <c r="J241">
        <v>1.8</v>
      </c>
      <c r="K241">
        <v>0.36399999999999999</v>
      </c>
      <c r="L241">
        <v>0.2</v>
      </c>
      <c r="M241">
        <v>0.3</v>
      </c>
      <c r="N241">
        <v>0.5</v>
      </c>
      <c r="O241">
        <v>0.5</v>
      </c>
      <c r="P241">
        <v>1.5</v>
      </c>
      <c r="Q241">
        <v>0.33300000000000002</v>
      </c>
      <c r="R241">
        <v>0.40899999999999997</v>
      </c>
      <c r="S241">
        <v>0</v>
      </c>
      <c r="T241">
        <v>0</v>
      </c>
      <c r="V241">
        <v>0.5</v>
      </c>
      <c r="W241">
        <v>0.5</v>
      </c>
      <c r="X241">
        <v>1</v>
      </c>
      <c r="Y241">
        <v>0.7</v>
      </c>
      <c r="Z241">
        <v>0</v>
      </c>
      <c r="AA241">
        <v>0</v>
      </c>
      <c r="AB241">
        <v>0.5</v>
      </c>
      <c r="AC241">
        <v>0.5</v>
      </c>
      <c r="AD241">
        <v>1.5</v>
      </c>
    </row>
    <row r="242" spans="1:30" x14ac:dyDescent="0.2">
      <c r="A242">
        <v>241</v>
      </c>
      <c r="B242" t="s">
        <v>363</v>
      </c>
      <c r="C242" t="s">
        <v>29</v>
      </c>
      <c r="D242">
        <v>28</v>
      </c>
      <c r="E242" t="s">
        <v>170</v>
      </c>
      <c r="F242">
        <v>47</v>
      </c>
      <c r="G242">
        <v>47</v>
      </c>
      <c r="H242">
        <v>33.700000000000003</v>
      </c>
      <c r="I242">
        <v>10.199999999999999</v>
      </c>
      <c r="J242">
        <v>17.5</v>
      </c>
      <c r="K242">
        <v>0.58499999999999996</v>
      </c>
      <c r="L242">
        <v>1</v>
      </c>
      <c r="M242">
        <v>2.9</v>
      </c>
      <c r="N242">
        <v>0.35799999999999998</v>
      </c>
      <c r="O242">
        <v>9.1999999999999993</v>
      </c>
      <c r="P242">
        <v>14.6</v>
      </c>
      <c r="Q242">
        <v>0.63100000000000001</v>
      </c>
      <c r="R242">
        <v>0.61499999999999999</v>
      </c>
      <c r="S242">
        <v>4.8</v>
      </c>
      <c r="T242">
        <v>5.9</v>
      </c>
      <c r="U242">
        <v>0.81499999999999995</v>
      </c>
      <c r="V242">
        <v>3</v>
      </c>
      <c r="W242">
        <v>9.1</v>
      </c>
      <c r="X242">
        <v>12.1</v>
      </c>
      <c r="Y242">
        <v>9</v>
      </c>
      <c r="Z242">
        <v>1.2</v>
      </c>
      <c r="AA242">
        <v>0.9</v>
      </c>
      <c r="AB242">
        <v>2.9</v>
      </c>
      <c r="AC242">
        <v>2.6</v>
      </c>
      <c r="AD242">
        <v>26.3</v>
      </c>
    </row>
    <row r="243" spans="1:30" x14ac:dyDescent="0.2">
      <c r="A243">
        <v>242</v>
      </c>
      <c r="B243" t="s">
        <v>364</v>
      </c>
      <c r="C243" t="s">
        <v>92</v>
      </c>
      <c r="D243">
        <v>21</v>
      </c>
      <c r="E243" t="s">
        <v>135</v>
      </c>
      <c r="F243">
        <v>15</v>
      </c>
      <c r="G243">
        <v>0</v>
      </c>
      <c r="H243">
        <v>7.3</v>
      </c>
      <c r="I243">
        <v>1.1000000000000001</v>
      </c>
      <c r="J243">
        <v>2.8</v>
      </c>
      <c r="K243">
        <v>0.38100000000000001</v>
      </c>
      <c r="L243">
        <v>0.1</v>
      </c>
      <c r="M243">
        <v>0.9</v>
      </c>
      <c r="N243">
        <v>7.6999999999999999E-2</v>
      </c>
      <c r="O243">
        <v>1</v>
      </c>
      <c r="P243">
        <v>1.9</v>
      </c>
      <c r="Q243">
        <v>0.51700000000000002</v>
      </c>
      <c r="R243">
        <v>0.39300000000000002</v>
      </c>
      <c r="S243">
        <v>0.1</v>
      </c>
      <c r="T243">
        <v>0.2</v>
      </c>
      <c r="U243">
        <v>0.66700000000000004</v>
      </c>
      <c r="V243">
        <v>0.6</v>
      </c>
      <c r="W243">
        <v>0.8</v>
      </c>
      <c r="X243">
        <v>1.4</v>
      </c>
      <c r="Y243">
        <v>0.6</v>
      </c>
      <c r="Z243">
        <v>0.3</v>
      </c>
      <c r="AA243">
        <v>0.1</v>
      </c>
      <c r="AB243">
        <v>0.3</v>
      </c>
      <c r="AC243">
        <v>1</v>
      </c>
      <c r="AD243">
        <v>2.2999999999999998</v>
      </c>
    </row>
    <row r="244" spans="1:30" x14ac:dyDescent="0.2">
      <c r="A244">
        <v>243</v>
      </c>
      <c r="B244" t="s">
        <v>365</v>
      </c>
      <c r="C244" t="s">
        <v>29</v>
      </c>
      <c r="D244">
        <v>28</v>
      </c>
      <c r="E244" t="s">
        <v>101</v>
      </c>
      <c r="F244">
        <v>20</v>
      </c>
      <c r="G244">
        <v>0</v>
      </c>
      <c r="H244">
        <v>6.3</v>
      </c>
      <c r="I244">
        <v>0.8</v>
      </c>
      <c r="J244">
        <v>1.4</v>
      </c>
      <c r="K244">
        <v>0.53600000000000003</v>
      </c>
      <c r="L244">
        <v>0.1</v>
      </c>
      <c r="M244">
        <v>0.4</v>
      </c>
      <c r="N244">
        <v>0.28599999999999998</v>
      </c>
      <c r="O244">
        <v>0.7</v>
      </c>
      <c r="P244">
        <v>1.1000000000000001</v>
      </c>
      <c r="Q244">
        <v>0.61899999999999999</v>
      </c>
      <c r="R244">
        <v>0.57099999999999995</v>
      </c>
      <c r="S244">
        <v>0.4</v>
      </c>
      <c r="T244">
        <v>0.4</v>
      </c>
      <c r="U244">
        <v>0.875</v>
      </c>
      <c r="V244">
        <v>0.4</v>
      </c>
      <c r="W244">
        <v>0.9</v>
      </c>
      <c r="X244">
        <v>1.3</v>
      </c>
      <c r="Y244">
        <v>0.4</v>
      </c>
      <c r="Z244">
        <v>0.2</v>
      </c>
      <c r="AA244">
        <v>0.3</v>
      </c>
      <c r="AB244">
        <v>0.3</v>
      </c>
      <c r="AC244">
        <v>0.7</v>
      </c>
      <c r="AD244">
        <v>2</v>
      </c>
    </row>
    <row r="245" spans="1:30" x14ac:dyDescent="0.2">
      <c r="A245">
        <v>244</v>
      </c>
      <c r="B245" t="s">
        <v>366</v>
      </c>
      <c r="C245" t="s">
        <v>112</v>
      </c>
      <c r="D245">
        <v>26</v>
      </c>
      <c r="E245" t="s">
        <v>183</v>
      </c>
      <c r="F245">
        <v>43</v>
      </c>
      <c r="G245">
        <v>42</v>
      </c>
      <c r="H245">
        <v>25.8</v>
      </c>
      <c r="I245">
        <v>3.7</v>
      </c>
      <c r="J245">
        <v>7.7</v>
      </c>
      <c r="K245">
        <v>0.48599999999999999</v>
      </c>
      <c r="L245">
        <v>1.4</v>
      </c>
      <c r="M245">
        <v>3.9</v>
      </c>
      <c r="N245">
        <v>0.34899999999999998</v>
      </c>
      <c r="O245">
        <v>2.2999999999999998</v>
      </c>
      <c r="P245">
        <v>3.7</v>
      </c>
      <c r="Q245">
        <v>0.63100000000000001</v>
      </c>
      <c r="R245">
        <v>0.57599999999999996</v>
      </c>
      <c r="S245">
        <v>1.3</v>
      </c>
      <c r="T245">
        <v>1.8</v>
      </c>
      <c r="U245">
        <v>0.73699999999999999</v>
      </c>
      <c r="V245">
        <v>1.2</v>
      </c>
      <c r="W245">
        <v>2.4</v>
      </c>
      <c r="X245">
        <v>3.6</v>
      </c>
      <c r="Y245">
        <v>1</v>
      </c>
      <c r="Z245">
        <v>0.8</v>
      </c>
      <c r="AA245">
        <v>0.8</v>
      </c>
      <c r="AB245">
        <v>1</v>
      </c>
      <c r="AC245">
        <v>1.9</v>
      </c>
      <c r="AD245">
        <v>10.1</v>
      </c>
    </row>
    <row r="246" spans="1:30" x14ac:dyDescent="0.2">
      <c r="A246">
        <v>245</v>
      </c>
      <c r="B246" t="s">
        <v>367</v>
      </c>
      <c r="C246" t="s">
        <v>112</v>
      </c>
      <c r="D246">
        <v>25</v>
      </c>
      <c r="E246" t="s">
        <v>104</v>
      </c>
      <c r="F246">
        <v>44</v>
      </c>
      <c r="G246">
        <v>44</v>
      </c>
      <c r="H246">
        <v>28.5</v>
      </c>
      <c r="I246">
        <v>3.9</v>
      </c>
      <c r="J246">
        <v>7.9</v>
      </c>
      <c r="K246">
        <v>0.49399999999999999</v>
      </c>
      <c r="L246">
        <v>1.4</v>
      </c>
      <c r="M246">
        <v>3.5</v>
      </c>
      <c r="N246">
        <v>0.39600000000000002</v>
      </c>
      <c r="O246">
        <v>2.5</v>
      </c>
      <c r="P246">
        <v>4.4000000000000004</v>
      </c>
      <c r="Q246">
        <v>0.57299999999999995</v>
      </c>
      <c r="R246">
        <v>0.58199999999999996</v>
      </c>
      <c r="S246">
        <v>1.8</v>
      </c>
      <c r="T246">
        <v>2</v>
      </c>
      <c r="U246">
        <v>0.85599999999999998</v>
      </c>
      <c r="V246">
        <v>1.1000000000000001</v>
      </c>
      <c r="W246">
        <v>2.5</v>
      </c>
      <c r="X246">
        <v>3.6</v>
      </c>
      <c r="Y246">
        <v>2.5</v>
      </c>
      <c r="Z246">
        <v>1.1000000000000001</v>
      </c>
      <c r="AA246">
        <v>0.9</v>
      </c>
      <c r="AB246">
        <v>1.2</v>
      </c>
      <c r="AC246">
        <v>2.8</v>
      </c>
      <c r="AD246">
        <v>10.9</v>
      </c>
    </row>
    <row r="247" spans="1:30" x14ac:dyDescent="0.2">
      <c r="A247">
        <v>246</v>
      </c>
      <c r="B247" t="s">
        <v>368</v>
      </c>
      <c r="C247" t="s">
        <v>103</v>
      </c>
      <c r="D247">
        <v>24</v>
      </c>
      <c r="E247" t="s">
        <v>133</v>
      </c>
      <c r="F247">
        <v>43</v>
      </c>
      <c r="G247">
        <v>14</v>
      </c>
      <c r="H247">
        <v>25.7</v>
      </c>
      <c r="I247">
        <v>3.7</v>
      </c>
      <c r="J247">
        <v>7.5</v>
      </c>
      <c r="K247">
        <v>0.502</v>
      </c>
      <c r="L247">
        <v>0.7</v>
      </c>
      <c r="M247">
        <v>2.2000000000000002</v>
      </c>
      <c r="N247">
        <v>0.29799999999999999</v>
      </c>
      <c r="O247">
        <v>3.1</v>
      </c>
      <c r="P247">
        <v>5.3</v>
      </c>
      <c r="Q247">
        <v>0.58599999999999997</v>
      </c>
      <c r="R247">
        <v>0.54500000000000004</v>
      </c>
      <c r="S247">
        <v>1.3</v>
      </c>
      <c r="T247">
        <v>1.5</v>
      </c>
      <c r="U247">
        <v>0.89200000000000002</v>
      </c>
      <c r="V247">
        <v>0.7</v>
      </c>
      <c r="W247">
        <v>2.2999999999999998</v>
      </c>
      <c r="X247">
        <v>3.1</v>
      </c>
      <c r="Y247">
        <v>5.7</v>
      </c>
      <c r="Z247">
        <v>1</v>
      </c>
      <c r="AA247">
        <v>0.1</v>
      </c>
      <c r="AB247">
        <v>1.4</v>
      </c>
      <c r="AC247">
        <v>1.3</v>
      </c>
      <c r="AD247">
        <v>9.5</v>
      </c>
    </row>
    <row r="248" spans="1:30" x14ac:dyDescent="0.2">
      <c r="A248">
        <v>247</v>
      </c>
      <c r="B248" t="s">
        <v>369</v>
      </c>
      <c r="C248" t="s">
        <v>103</v>
      </c>
      <c r="D248">
        <v>27</v>
      </c>
      <c r="E248" t="s">
        <v>116</v>
      </c>
      <c r="F248">
        <v>47</v>
      </c>
      <c r="G248">
        <v>47</v>
      </c>
      <c r="H248">
        <v>28.6</v>
      </c>
      <c r="I248">
        <v>5.0999999999999996</v>
      </c>
      <c r="J248">
        <v>10.4</v>
      </c>
      <c r="K248">
        <v>0.495</v>
      </c>
      <c r="L248">
        <v>1.5</v>
      </c>
      <c r="M248">
        <v>3.7</v>
      </c>
      <c r="N248">
        <v>0.40300000000000002</v>
      </c>
      <c r="O248">
        <v>3.6</v>
      </c>
      <c r="P248">
        <v>6.6</v>
      </c>
      <c r="Q248">
        <v>0.54700000000000004</v>
      </c>
      <c r="R248">
        <v>0.56799999999999995</v>
      </c>
      <c r="S248">
        <v>0.5</v>
      </c>
      <c r="T248">
        <v>0.7</v>
      </c>
      <c r="U248">
        <v>0.74199999999999999</v>
      </c>
      <c r="V248">
        <v>0.3</v>
      </c>
      <c r="W248">
        <v>2.6</v>
      </c>
      <c r="X248">
        <v>2.9</v>
      </c>
      <c r="Y248">
        <v>6.3</v>
      </c>
      <c r="Z248">
        <v>1.2</v>
      </c>
      <c r="AA248">
        <v>0.3</v>
      </c>
      <c r="AB248">
        <v>0.9</v>
      </c>
      <c r="AC248">
        <v>0.7</v>
      </c>
      <c r="AD248">
        <v>12.3</v>
      </c>
    </row>
    <row r="249" spans="1:30" x14ac:dyDescent="0.2">
      <c r="A249">
        <v>248</v>
      </c>
      <c r="B249" t="s">
        <v>370</v>
      </c>
      <c r="C249" t="s">
        <v>29</v>
      </c>
      <c r="D249">
        <v>35</v>
      </c>
      <c r="E249" t="s">
        <v>170</v>
      </c>
      <c r="F249">
        <v>24</v>
      </c>
      <c r="G249">
        <v>1</v>
      </c>
      <c r="H249">
        <v>12.2</v>
      </c>
      <c r="I249">
        <v>1.7</v>
      </c>
      <c r="J249">
        <v>2.7</v>
      </c>
      <c r="K249">
        <v>0.64100000000000001</v>
      </c>
      <c r="L249">
        <v>0</v>
      </c>
      <c r="M249">
        <v>0</v>
      </c>
      <c r="O249">
        <v>1.7</v>
      </c>
      <c r="P249">
        <v>2.7</v>
      </c>
      <c r="Q249">
        <v>0.64100000000000001</v>
      </c>
      <c r="R249">
        <v>0.64100000000000001</v>
      </c>
      <c r="S249">
        <v>0.9</v>
      </c>
      <c r="T249">
        <v>2</v>
      </c>
      <c r="U249">
        <v>0.44700000000000001</v>
      </c>
      <c r="V249">
        <v>1.7</v>
      </c>
      <c r="W249">
        <v>3.1</v>
      </c>
      <c r="X249">
        <v>4.8</v>
      </c>
      <c r="Y249">
        <v>0.8</v>
      </c>
      <c r="Z249">
        <v>0.2</v>
      </c>
      <c r="AA249">
        <v>0.5</v>
      </c>
      <c r="AB249">
        <v>0.8</v>
      </c>
      <c r="AC249">
        <v>1.8</v>
      </c>
      <c r="AD249">
        <v>4.3</v>
      </c>
    </row>
    <row r="250" spans="1:30" x14ac:dyDescent="0.2">
      <c r="A250">
        <v>249</v>
      </c>
      <c r="B250" t="s">
        <v>371</v>
      </c>
      <c r="C250" t="s">
        <v>103</v>
      </c>
      <c r="D250">
        <v>32</v>
      </c>
      <c r="E250" t="s">
        <v>227</v>
      </c>
      <c r="F250">
        <v>25</v>
      </c>
      <c r="G250">
        <v>0</v>
      </c>
      <c r="H250">
        <v>11.6</v>
      </c>
      <c r="I250">
        <v>0.8</v>
      </c>
      <c r="J250">
        <v>2.4</v>
      </c>
      <c r="K250">
        <v>0.33300000000000002</v>
      </c>
      <c r="L250">
        <v>0.4</v>
      </c>
      <c r="M250">
        <v>1.6</v>
      </c>
      <c r="N250">
        <v>0.28199999999999997</v>
      </c>
      <c r="O250">
        <v>0.4</v>
      </c>
      <c r="P250">
        <v>0.8</v>
      </c>
      <c r="Q250">
        <v>0.42899999999999999</v>
      </c>
      <c r="R250">
        <v>0.42499999999999999</v>
      </c>
      <c r="S250">
        <v>0.2</v>
      </c>
      <c r="T250">
        <v>0.3</v>
      </c>
      <c r="U250">
        <v>0.57099999999999995</v>
      </c>
      <c r="V250">
        <v>0.2</v>
      </c>
      <c r="W250">
        <v>0.9</v>
      </c>
      <c r="X250">
        <v>1.2</v>
      </c>
      <c r="Y250">
        <v>1.6</v>
      </c>
      <c r="Z250">
        <v>0.2</v>
      </c>
      <c r="AA250">
        <v>0.1</v>
      </c>
      <c r="AB250">
        <v>0.5</v>
      </c>
      <c r="AC250">
        <v>1</v>
      </c>
      <c r="AD250">
        <v>2.2000000000000002</v>
      </c>
    </row>
    <row r="251" spans="1:30" x14ac:dyDescent="0.2">
      <c r="A251">
        <v>250</v>
      </c>
      <c r="B251" t="s">
        <v>372</v>
      </c>
      <c r="C251" t="s">
        <v>84</v>
      </c>
      <c r="D251">
        <v>20</v>
      </c>
      <c r="E251" t="s">
        <v>90</v>
      </c>
      <c r="F251">
        <v>19</v>
      </c>
      <c r="G251">
        <v>12</v>
      </c>
      <c r="H251">
        <v>16.7</v>
      </c>
      <c r="I251">
        <v>1.9</v>
      </c>
      <c r="J251">
        <v>4.8</v>
      </c>
      <c r="K251">
        <v>0.40200000000000002</v>
      </c>
      <c r="L251">
        <v>1</v>
      </c>
      <c r="M251">
        <v>2.4</v>
      </c>
      <c r="N251">
        <v>0.42199999999999999</v>
      </c>
      <c r="O251">
        <v>0.9</v>
      </c>
      <c r="P251">
        <v>2.5</v>
      </c>
      <c r="Q251">
        <v>0.38300000000000001</v>
      </c>
      <c r="R251">
        <v>0.505</v>
      </c>
      <c r="S251">
        <v>0.6</v>
      </c>
      <c r="T251">
        <v>1.1000000000000001</v>
      </c>
      <c r="U251">
        <v>0.55000000000000004</v>
      </c>
      <c r="V251">
        <v>0.9</v>
      </c>
      <c r="W251">
        <v>3.4</v>
      </c>
      <c r="X251">
        <v>4.3</v>
      </c>
      <c r="Y251">
        <v>1.9</v>
      </c>
      <c r="Z251">
        <v>0.3</v>
      </c>
      <c r="AA251">
        <v>0.4</v>
      </c>
      <c r="AB251">
        <v>0.9</v>
      </c>
      <c r="AC251">
        <v>1.9</v>
      </c>
      <c r="AD251">
        <v>5.5</v>
      </c>
    </row>
    <row r="252" spans="1:30" x14ac:dyDescent="0.2">
      <c r="A252">
        <v>251</v>
      </c>
      <c r="B252" t="s">
        <v>373</v>
      </c>
      <c r="C252" t="s">
        <v>92</v>
      </c>
      <c r="D252">
        <v>22</v>
      </c>
      <c r="E252" t="s">
        <v>93</v>
      </c>
      <c r="F252">
        <v>1</v>
      </c>
      <c r="G252">
        <v>0</v>
      </c>
      <c r="H252">
        <v>4</v>
      </c>
      <c r="I252">
        <v>0</v>
      </c>
      <c r="J252">
        <v>2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0</v>
      </c>
      <c r="R252">
        <v>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">
      <c r="A253">
        <v>252</v>
      </c>
      <c r="B253" t="s">
        <v>374</v>
      </c>
      <c r="C253" t="s">
        <v>92</v>
      </c>
      <c r="D253">
        <v>27</v>
      </c>
      <c r="E253" t="s">
        <v>95</v>
      </c>
      <c r="F253">
        <v>21</v>
      </c>
      <c r="G253">
        <v>9</v>
      </c>
      <c r="H253">
        <v>24.6</v>
      </c>
      <c r="I253">
        <v>3.5</v>
      </c>
      <c r="J253">
        <v>8.1</v>
      </c>
      <c r="K253">
        <v>0.433</v>
      </c>
      <c r="L253">
        <v>2.7</v>
      </c>
      <c r="M253">
        <v>6.3</v>
      </c>
      <c r="N253">
        <v>0.432</v>
      </c>
      <c r="O253">
        <v>0.8</v>
      </c>
      <c r="P253">
        <v>1.9</v>
      </c>
      <c r="Q253">
        <v>0.436</v>
      </c>
      <c r="R253">
        <v>0.59899999999999998</v>
      </c>
      <c r="S253">
        <v>0.8</v>
      </c>
      <c r="T253">
        <v>0.9</v>
      </c>
      <c r="U253">
        <v>0.89500000000000002</v>
      </c>
      <c r="V253">
        <v>0.4</v>
      </c>
      <c r="W253">
        <v>2.8</v>
      </c>
      <c r="X253">
        <v>3.2</v>
      </c>
      <c r="Y253">
        <v>3.1</v>
      </c>
      <c r="Z253">
        <v>0.5</v>
      </c>
      <c r="AA253">
        <v>0</v>
      </c>
      <c r="AB253">
        <v>1</v>
      </c>
      <c r="AC253">
        <v>1</v>
      </c>
      <c r="AD253">
        <v>10.6</v>
      </c>
    </row>
    <row r="254" spans="1:30" x14ac:dyDescent="0.2">
      <c r="A254">
        <v>253</v>
      </c>
      <c r="B254" t="s">
        <v>375</v>
      </c>
      <c r="C254" t="s">
        <v>29</v>
      </c>
      <c r="D254">
        <v>22</v>
      </c>
      <c r="E254" t="s">
        <v>93</v>
      </c>
      <c r="F254">
        <v>41</v>
      </c>
      <c r="G254">
        <v>13</v>
      </c>
      <c r="H254">
        <v>23.3</v>
      </c>
      <c r="I254">
        <v>3.7</v>
      </c>
      <c r="J254">
        <v>5.7</v>
      </c>
      <c r="K254">
        <v>0.65400000000000003</v>
      </c>
      <c r="L254">
        <v>0.1</v>
      </c>
      <c r="M254">
        <v>0.4</v>
      </c>
      <c r="N254">
        <v>0.25</v>
      </c>
      <c r="O254">
        <v>3.6</v>
      </c>
      <c r="P254">
        <v>5.3</v>
      </c>
      <c r="Q254">
        <v>0.68300000000000005</v>
      </c>
      <c r="R254">
        <v>0.66200000000000003</v>
      </c>
      <c r="S254">
        <v>0.8</v>
      </c>
      <c r="T254">
        <v>1.6</v>
      </c>
      <c r="U254">
        <v>0.51500000000000001</v>
      </c>
      <c r="V254">
        <v>2.5</v>
      </c>
      <c r="W254">
        <v>4.9000000000000004</v>
      </c>
      <c r="X254">
        <v>7.4</v>
      </c>
      <c r="Y254">
        <v>0.7</v>
      </c>
      <c r="Z254">
        <v>0.5</v>
      </c>
      <c r="AA254">
        <v>2.7</v>
      </c>
      <c r="AB254">
        <v>1</v>
      </c>
      <c r="AC254">
        <v>2.1</v>
      </c>
      <c r="AD254">
        <v>8.4</v>
      </c>
    </row>
    <row r="255" spans="1:30" x14ac:dyDescent="0.2">
      <c r="A255">
        <v>254</v>
      </c>
      <c r="B255" t="s">
        <v>376</v>
      </c>
      <c r="C255" t="s">
        <v>112</v>
      </c>
      <c r="D255">
        <v>26</v>
      </c>
      <c r="E255" t="s">
        <v>170</v>
      </c>
      <c r="F255">
        <v>13</v>
      </c>
      <c r="G255">
        <v>0</v>
      </c>
      <c r="H255">
        <v>3.4</v>
      </c>
      <c r="I255">
        <v>0.4</v>
      </c>
      <c r="J255">
        <v>1.1000000000000001</v>
      </c>
      <c r="K255">
        <v>0.35699999999999998</v>
      </c>
      <c r="L255">
        <v>0.1</v>
      </c>
      <c r="M255">
        <v>0.3</v>
      </c>
      <c r="N255">
        <v>0.25</v>
      </c>
      <c r="O255">
        <v>0.3</v>
      </c>
      <c r="P255">
        <v>0.8</v>
      </c>
      <c r="Q255">
        <v>0.4</v>
      </c>
      <c r="R255">
        <v>0.39300000000000002</v>
      </c>
      <c r="S255">
        <v>0.3</v>
      </c>
      <c r="T255">
        <v>0.4</v>
      </c>
      <c r="U255">
        <v>0.8</v>
      </c>
      <c r="V255">
        <v>0.2</v>
      </c>
      <c r="W255">
        <v>0.6</v>
      </c>
      <c r="X255">
        <v>0.8</v>
      </c>
      <c r="Y255">
        <v>0.6</v>
      </c>
      <c r="Z255">
        <v>0.2</v>
      </c>
      <c r="AA255">
        <v>0</v>
      </c>
      <c r="AB255">
        <v>0.1</v>
      </c>
      <c r="AC255">
        <v>0.3</v>
      </c>
      <c r="AD255">
        <v>1.2</v>
      </c>
    </row>
    <row r="256" spans="1:30" x14ac:dyDescent="0.2">
      <c r="A256">
        <v>255</v>
      </c>
      <c r="B256" t="s">
        <v>377</v>
      </c>
      <c r="C256" t="s">
        <v>112</v>
      </c>
      <c r="D256">
        <v>24</v>
      </c>
      <c r="E256" t="s">
        <v>116</v>
      </c>
      <c r="F256">
        <v>46</v>
      </c>
      <c r="G256">
        <v>1</v>
      </c>
      <c r="H256">
        <v>21.7</v>
      </c>
      <c r="I256">
        <v>4</v>
      </c>
      <c r="J256">
        <v>8.3000000000000007</v>
      </c>
      <c r="K256">
        <v>0.47899999999999998</v>
      </c>
      <c r="L256">
        <v>1.9</v>
      </c>
      <c r="M256">
        <v>5.2</v>
      </c>
      <c r="N256">
        <v>0.36399999999999999</v>
      </c>
      <c r="O256">
        <v>2.1</v>
      </c>
      <c r="P256">
        <v>3.2</v>
      </c>
      <c r="Q256">
        <v>0.66900000000000004</v>
      </c>
      <c r="R256">
        <v>0.59199999999999997</v>
      </c>
      <c r="S256">
        <v>1.4</v>
      </c>
      <c r="T256">
        <v>1.8</v>
      </c>
      <c r="U256">
        <v>0.76800000000000002</v>
      </c>
      <c r="V256">
        <v>0.3</v>
      </c>
      <c r="W256">
        <v>1.9</v>
      </c>
      <c r="X256">
        <v>2.2000000000000002</v>
      </c>
      <c r="Y256">
        <v>1.5</v>
      </c>
      <c r="Z256">
        <v>0.3</v>
      </c>
      <c r="AA256">
        <v>0.2</v>
      </c>
      <c r="AB256">
        <v>1</v>
      </c>
      <c r="AC256">
        <v>1.5</v>
      </c>
      <c r="AD256">
        <v>11.3</v>
      </c>
    </row>
    <row r="257" spans="1:30" x14ac:dyDescent="0.2">
      <c r="A257">
        <v>256</v>
      </c>
      <c r="B257" t="s">
        <v>378</v>
      </c>
      <c r="C257" t="s">
        <v>29</v>
      </c>
      <c r="D257">
        <v>32</v>
      </c>
      <c r="E257" t="s">
        <v>183</v>
      </c>
      <c r="F257">
        <v>13</v>
      </c>
      <c r="G257">
        <v>2</v>
      </c>
      <c r="H257">
        <v>18.7</v>
      </c>
      <c r="I257">
        <v>1.2</v>
      </c>
      <c r="J257">
        <v>3.3</v>
      </c>
      <c r="K257">
        <v>0.34899999999999998</v>
      </c>
      <c r="L257">
        <v>0.5</v>
      </c>
      <c r="M257">
        <v>1.8</v>
      </c>
      <c r="N257">
        <v>0.29199999999999998</v>
      </c>
      <c r="O257">
        <v>0.6</v>
      </c>
      <c r="P257">
        <v>1.5</v>
      </c>
      <c r="Q257">
        <v>0.42099999999999999</v>
      </c>
      <c r="R257">
        <v>0.43</v>
      </c>
      <c r="S257">
        <v>0.8</v>
      </c>
      <c r="T257">
        <v>1.2</v>
      </c>
      <c r="U257">
        <v>0.66700000000000004</v>
      </c>
      <c r="V257">
        <v>0.7</v>
      </c>
      <c r="W257">
        <v>2.2999999999999998</v>
      </c>
      <c r="X257">
        <v>3</v>
      </c>
      <c r="Y257">
        <v>1.5</v>
      </c>
      <c r="Z257">
        <v>0.2</v>
      </c>
      <c r="AA257">
        <v>0.6</v>
      </c>
      <c r="AB257">
        <v>0.9</v>
      </c>
      <c r="AC257">
        <v>2.2000000000000002</v>
      </c>
      <c r="AD257">
        <v>3.6</v>
      </c>
    </row>
    <row r="258" spans="1:30" x14ac:dyDescent="0.2">
      <c r="A258">
        <v>257</v>
      </c>
      <c r="B258" t="s">
        <v>379</v>
      </c>
      <c r="C258" t="s">
        <v>112</v>
      </c>
      <c r="D258">
        <v>24</v>
      </c>
      <c r="E258" t="s">
        <v>159</v>
      </c>
      <c r="F258">
        <v>29</v>
      </c>
      <c r="G258">
        <v>9</v>
      </c>
      <c r="H258">
        <v>18.2</v>
      </c>
      <c r="I258">
        <v>3</v>
      </c>
      <c r="J258">
        <v>6.2</v>
      </c>
      <c r="K258">
        <v>0.47499999999999998</v>
      </c>
      <c r="L258">
        <v>1.1000000000000001</v>
      </c>
      <c r="M258">
        <v>3.1</v>
      </c>
      <c r="N258">
        <v>0.34399999999999997</v>
      </c>
      <c r="O258">
        <v>1.9</v>
      </c>
      <c r="P258">
        <v>3.1</v>
      </c>
      <c r="Q258">
        <v>0.60399999999999998</v>
      </c>
      <c r="R258">
        <v>0.56100000000000005</v>
      </c>
      <c r="S258">
        <v>0.7</v>
      </c>
      <c r="T258">
        <v>0.8</v>
      </c>
      <c r="U258">
        <v>0.90900000000000003</v>
      </c>
      <c r="V258">
        <v>0.6</v>
      </c>
      <c r="W258">
        <v>1.9</v>
      </c>
      <c r="X258">
        <v>2.5</v>
      </c>
      <c r="Y258">
        <v>0.7</v>
      </c>
      <c r="Z258">
        <v>0.4</v>
      </c>
      <c r="AA258">
        <v>0.2</v>
      </c>
      <c r="AB258">
        <v>0.7</v>
      </c>
      <c r="AC258">
        <v>1.6</v>
      </c>
      <c r="AD258">
        <v>7.7</v>
      </c>
    </row>
    <row r="259" spans="1:30" x14ac:dyDescent="0.2">
      <c r="A259">
        <v>258</v>
      </c>
      <c r="B259" t="s">
        <v>380</v>
      </c>
      <c r="C259" t="s">
        <v>112</v>
      </c>
      <c r="D259">
        <v>27</v>
      </c>
      <c r="E259" t="s">
        <v>95</v>
      </c>
      <c r="F259">
        <v>37</v>
      </c>
      <c r="G259">
        <v>8</v>
      </c>
      <c r="H259">
        <v>18.100000000000001</v>
      </c>
      <c r="I259">
        <v>1.4</v>
      </c>
      <c r="J259">
        <v>3.4</v>
      </c>
      <c r="K259">
        <v>0.41099999999999998</v>
      </c>
      <c r="L259">
        <v>0.6</v>
      </c>
      <c r="M259">
        <v>2</v>
      </c>
      <c r="N259">
        <v>0.30099999999999999</v>
      </c>
      <c r="O259">
        <v>0.8</v>
      </c>
      <c r="P259">
        <v>1.4</v>
      </c>
      <c r="Q259">
        <v>0.56899999999999995</v>
      </c>
      <c r="R259">
        <v>0.5</v>
      </c>
      <c r="S259">
        <v>0.2</v>
      </c>
      <c r="T259">
        <v>0.3</v>
      </c>
      <c r="U259">
        <v>0.75</v>
      </c>
      <c r="V259">
        <v>1.1000000000000001</v>
      </c>
      <c r="W259">
        <v>2.9</v>
      </c>
      <c r="X259">
        <v>4</v>
      </c>
      <c r="Y259">
        <v>1.6</v>
      </c>
      <c r="Z259">
        <v>0.7</v>
      </c>
      <c r="AA259">
        <v>0.9</v>
      </c>
      <c r="AB259">
        <v>0.6</v>
      </c>
      <c r="AC259">
        <v>1.1000000000000001</v>
      </c>
      <c r="AD259">
        <v>3.6</v>
      </c>
    </row>
    <row r="260" spans="1:30" x14ac:dyDescent="0.2">
      <c r="A260">
        <v>259</v>
      </c>
      <c r="B260" t="s">
        <v>381</v>
      </c>
      <c r="C260" t="s">
        <v>92</v>
      </c>
      <c r="D260">
        <v>26</v>
      </c>
      <c r="E260" t="s">
        <v>127</v>
      </c>
      <c r="F260">
        <v>31</v>
      </c>
      <c r="G260">
        <v>0</v>
      </c>
      <c r="H260">
        <v>7.7</v>
      </c>
      <c r="I260">
        <v>0.8</v>
      </c>
      <c r="J260">
        <v>2</v>
      </c>
      <c r="K260">
        <v>0.40300000000000002</v>
      </c>
      <c r="L260">
        <v>0.4</v>
      </c>
      <c r="M260">
        <v>1.1000000000000001</v>
      </c>
      <c r="N260">
        <v>0.36399999999999999</v>
      </c>
      <c r="O260">
        <v>0.4</v>
      </c>
      <c r="P260">
        <v>0.9</v>
      </c>
      <c r="Q260">
        <v>0.44800000000000001</v>
      </c>
      <c r="R260">
        <v>0.5</v>
      </c>
      <c r="S260">
        <v>0.4</v>
      </c>
      <c r="T260">
        <v>0.5</v>
      </c>
      <c r="U260">
        <v>0.68799999999999994</v>
      </c>
      <c r="V260">
        <v>0</v>
      </c>
      <c r="W260">
        <v>0.6</v>
      </c>
      <c r="X260">
        <v>0.6</v>
      </c>
      <c r="Y260">
        <v>0.7</v>
      </c>
      <c r="Z260">
        <v>0.4</v>
      </c>
      <c r="AA260">
        <v>0</v>
      </c>
      <c r="AB260">
        <v>0.3</v>
      </c>
      <c r="AC260">
        <v>0.5</v>
      </c>
      <c r="AD260">
        <v>2.4</v>
      </c>
    </row>
    <row r="261" spans="1:30" x14ac:dyDescent="0.2">
      <c r="A261">
        <v>260</v>
      </c>
      <c r="B261" t="s">
        <v>382</v>
      </c>
      <c r="C261" t="s">
        <v>29</v>
      </c>
      <c r="D261">
        <v>28</v>
      </c>
      <c r="E261" t="s">
        <v>131</v>
      </c>
      <c r="F261">
        <v>33</v>
      </c>
      <c r="G261">
        <v>2</v>
      </c>
      <c r="H261">
        <v>15.1</v>
      </c>
      <c r="I261">
        <v>2.2000000000000002</v>
      </c>
      <c r="J261">
        <v>3.3</v>
      </c>
      <c r="K261">
        <v>0.68500000000000005</v>
      </c>
      <c r="L261">
        <v>0</v>
      </c>
      <c r="M261">
        <v>0</v>
      </c>
      <c r="O261">
        <v>2.2000000000000002</v>
      </c>
      <c r="P261">
        <v>3.3</v>
      </c>
      <c r="Q261">
        <v>0.68500000000000005</v>
      </c>
      <c r="R261">
        <v>0.68500000000000005</v>
      </c>
      <c r="S261">
        <v>0.8</v>
      </c>
      <c r="T261">
        <v>0.9</v>
      </c>
      <c r="U261">
        <v>0.89700000000000002</v>
      </c>
      <c r="V261">
        <v>1.8</v>
      </c>
      <c r="W261">
        <v>2</v>
      </c>
      <c r="X261">
        <v>3.9</v>
      </c>
      <c r="Y261">
        <v>0.9</v>
      </c>
      <c r="Z261">
        <v>0.4</v>
      </c>
      <c r="AA261">
        <v>1</v>
      </c>
      <c r="AB261">
        <v>0.5</v>
      </c>
      <c r="AC261">
        <v>1.4</v>
      </c>
      <c r="AD261">
        <v>5.3</v>
      </c>
    </row>
    <row r="262" spans="1:30" x14ac:dyDescent="0.2">
      <c r="A262">
        <v>261</v>
      </c>
      <c r="B262" t="s">
        <v>383</v>
      </c>
      <c r="C262" t="s">
        <v>84</v>
      </c>
      <c r="D262">
        <v>21</v>
      </c>
      <c r="E262" t="s">
        <v>227</v>
      </c>
      <c r="F262">
        <v>43</v>
      </c>
      <c r="G262">
        <v>17</v>
      </c>
      <c r="H262">
        <v>24.3</v>
      </c>
      <c r="I262">
        <v>5.6</v>
      </c>
      <c r="J262">
        <v>10.5</v>
      </c>
      <c r="K262">
        <v>0.53200000000000003</v>
      </c>
      <c r="L262">
        <v>0.8</v>
      </c>
      <c r="M262">
        <v>2.6</v>
      </c>
      <c r="N262">
        <v>0.32400000000000001</v>
      </c>
      <c r="O262">
        <v>4.7</v>
      </c>
      <c r="P262">
        <v>7.9</v>
      </c>
      <c r="Q262">
        <v>0.6</v>
      </c>
      <c r="R262">
        <v>0.57199999999999995</v>
      </c>
      <c r="S262">
        <v>2.8</v>
      </c>
      <c r="T262">
        <v>3.9</v>
      </c>
      <c r="U262">
        <v>0.71299999999999997</v>
      </c>
      <c r="V262">
        <v>1.2</v>
      </c>
      <c r="W262">
        <v>3.3</v>
      </c>
      <c r="X262">
        <v>4.5</v>
      </c>
      <c r="Y262">
        <v>1.6</v>
      </c>
      <c r="Z262">
        <v>0.7</v>
      </c>
      <c r="AA262">
        <v>0.4</v>
      </c>
      <c r="AB262">
        <v>1.5</v>
      </c>
      <c r="AC262">
        <v>2.2000000000000002</v>
      </c>
      <c r="AD262">
        <v>14.8</v>
      </c>
    </row>
    <row r="263" spans="1:30" x14ac:dyDescent="0.2">
      <c r="A263">
        <v>262</v>
      </c>
      <c r="B263" t="s">
        <v>384</v>
      </c>
      <c r="C263" t="s">
        <v>84</v>
      </c>
      <c r="D263">
        <v>28</v>
      </c>
      <c r="E263" t="s">
        <v>116</v>
      </c>
      <c r="F263">
        <v>47</v>
      </c>
      <c r="G263">
        <v>47</v>
      </c>
      <c r="H263">
        <v>31.4</v>
      </c>
      <c r="I263">
        <v>8.6</v>
      </c>
      <c r="J263">
        <v>18.899999999999999</v>
      </c>
      <c r="K263">
        <v>0.45700000000000002</v>
      </c>
      <c r="L263">
        <v>2.2000000000000002</v>
      </c>
      <c r="M263">
        <v>6.7</v>
      </c>
      <c r="N263">
        <v>0.33100000000000002</v>
      </c>
      <c r="O263">
        <v>6.4</v>
      </c>
      <c r="P263">
        <v>12.1</v>
      </c>
      <c r="Q263">
        <v>0.52700000000000002</v>
      </c>
      <c r="R263">
        <v>0.51600000000000001</v>
      </c>
      <c r="S263">
        <v>2.5</v>
      </c>
      <c r="T263">
        <v>3.2</v>
      </c>
      <c r="U263">
        <v>0.79900000000000004</v>
      </c>
      <c r="V263">
        <v>1</v>
      </c>
      <c r="W263">
        <v>5.5</v>
      </c>
      <c r="X263">
        <v>6.5</v>
      </c>
      <c r="Y263">
        <v>4.3</v>
      </c>
      <c r="Z263">
        <v>0.4</v>
      </c>
      <c r="AA263">
        <v>0.7</v>
      </c>
      <c r="AB263">
        <v>2.7</v>
      </c>
      <c r="AC263">
        <v>2</v>
      </c>
      <c r="AD263">
        <v>22</v>
      </c>
    </row>
    <row r="264" spans="1:30" x14ac:dyDescent="0.2">
      <c r="A264">
        <v>263</v>
      </c>
      <c r="B264" t="s">
        <v>385</v>
      </c>
      <c r="C264" t="s">
        <v>29</v>
      </c>
      <c r="D264">
        <v>28</v>
      </c>
      <c r="E264" t="s">
        <v>178</v>
      </c>
      <c r="F264">
        <v>27</v>
      </c>
      <c r="G264">
        <v>0</v>
      </c>
      <c r="H264">
        <v>9.1999999999999993</v>
      </c>
      <c r="I264">
        <v>0.9</v>
      </c>
      <c r="J264">
        <v>2.2999999999999998</v>
      </c>
      <c r="K264">
        <v>0.38700000000000001</v>
      </c>
      <c r="L264">
        <v>0.1</v>
      </c>
      <c r="M264">
        <v>0.6</v>
      </c>
      <c r="N264">
        <v>0.11799999999999999</v>
      </c>
      <c r="O264">
        <v>0.8</v>
      </c>
      <c r="P264">
        <v>1.7</v>
      </c>
      <c r="Q264">
        <v>0.48899999999999999</v>
      </c>
      <c r="R264">
        <v>0.40300000000000002</v>
      </c>
      <c r="S264">
        <v>0.4</v>
      </c>
      <c r="T264">
        <v>0.6</v>
      </c>
      <c r="U264">
        <v>0.73299999999999998</v>
      </c>
      <c r="V264">
        <v>1.3</v>
      </c>
      <c r="W264">
        <v>0.8</v>
      </c>
      <c r="X264">
        <v>2.1</v>
      </c>
      <c r="Y264">
        <v>0.6</v>
      </c>
      <c r="Z264">
        <v>0.3</v>
      </c>
      <c r="AA264">
        <v>0.4</v>
      </c>
      <c r="AB264">
        <v>0.4</v>
      </c>
      <c r="AC264">
        <v>1</v>
      </c>
      <c r="AD264">
        <v>2.2999999999999998</v>
      </c>
    </row>
    <row r="265" spans="1:30" x14ac:dyDescent="0.2">
      <c r="A265">
        <v>264</v>
      </c>
      <c r="B265" t="s">
        <v>386</v>
      </c>
      <c r="C265" t="s">
        <v>84</v>
      </c>
      <c r="D265">
        <v>22</v>
      </c>
      <c r="E265" t="s">
        <v>95</v>
      </c>
      <c r="F265">
        <v>11</v>
      </c>
      <c r="G265">
        <v>0</v>
      </c>
      <c r="H265">
        <v>11.1</v>
      </c>
      <c r="I265">
        <v>1.5</v>
      </c>
      <c r="J265">
        <v>3.9</v>
      </c>
      <c r="K265">
        <v>0.372</v>
      </c>
      <c r="L265">
        <v>0.5</v>
      </c>
      <c r="M265">
        <v>2.2000000000000002</v>
      </c>
      <c r="N265">
        <v>0.20799999999999999</v>
      </c>
      <c r="O265">
        <v>1</v>
      </c>
      <c r="P265">
        <v>1.7</v>
      </c>
      <c r="Q265">
        <v>0.57899999999999996</v>
      </c>
      <c r="R265">
        <v>0.43</v>
      </c>
      <c r="S265">
        <v>0.3</v>
      </c>
      <c r="T265">
        <v>0.4</v>
      </c>
      <c r="U265">
        <v>0.75</v>
      </c>
      <c r="V265">
        <v>0.6</v>
      </c>
      <c r="W265">
        <v>0.8</v>
      </c>
      <c r="X265">
        <v>1.5</v>
      </c>
      <c r="Y265">
        <v>0.5</v>
      </c>
      <c r="Z265">
        <v>0.1</v>
      </c>
      <c r="AA265">
        <v>0.1</v>
      </c>
      <c r="AB265">
        <v>0.4</v>
      </c>
      <c r="AC265">
        <v>1.7</v>
      </c>
      <c r="AD265">
        <v>3.6</v>
      </c>
    </row>
    <row r="266" spans="1:30" x14ac:dyDescent="0.2">
      <c r="A266">
        <v>265</v>
      </c>
      <c r="B266" t="s">
        <v>387</v>
      </c>
      <c r="C266" t="s">
        <v>92</v>
      </c>
      <c r="D266">
        <v>28</v>
      </c>
      <c r="E266" t="s">
        <v>153</v>
      </c>
      <c r="F266">
        <v>25</v>
      </c>
      <c r="G266">
        <v>23</v>
      </c>
      <c r="H266">
        <v>34.9</v>
      </c>
      <c r="I266">
        <v>6.8</v>
      </c>
      <c r="J266">
        <v>15</v>
      </c>
      <c r="K266">
        <v>0.45200000000000001</v>
      </c>
      <c r="L266">
        <v>2.4</v>
      </c>
      <c r="M266">
        <v>6.8</v>
      </c>
      <c r="N266">
        <v>0.34899999999999998</v>
      </c>
      <c r="O266">
        <v>4.4000000000000004</v>
      </c>
      <c r="P266">
        <v>8.3000000000000007</v>
      </c>
      <c r="Q266">
        <v>0.53600000000000003</v>
      </c>
      <c r="R266">
        <v>0.53100000000000003</v>
      </c>
      <c r="S266">
        <v>3.5</v>
      </c>
      <c r="T266">
        <v>4.0999999999999996</v>
      </c>
      <c r="U266">
        <v>0.85399999999999998</v>
      </c>
      <c r="V266">
        <v>0.3</v>
      </c>
      <c r="W266">
        <v>4.8</v>
      </c>
      <c r="X266">
        <v>5.2</v>
      </c>
      <c r="Y266">
        <v>3.9</v>
      </c>
      <c r="Z266">
        <v>0.8</v>
      </c>
      <c r="AA266">
        <v>0.3</v>
      </c>
      <c r="AB266">
        <v>2.1</v>
      </c>
      <c r="AC266">
        <v>2.2999999999999998</v>
      </c>
      <c r="AD266">
        <v>19.5</v>
      </c>
    </row>
    <row r="267" spans="1:30" x14ac:dyDescent="0.2">
      <c r="A267">
        <v>266</v>
      </c>
      <c r="B267" t="s">
        <v>388</v>
      </c>
      <c r="C267" t="s">
        <v>92</v>
      </c>
      <c r="D267">
        <v>23</v>
      </c>
      <c r="E267" t="s">
        <v>183</v>
      </c>
      <c r="F267">
        <v>22</v>
      </c>
      <c r="G267">
        <v>0</v>
      </c>
      <c r="H267">
        <v>9.6999999999999993</v>
      </c>
      <c r="I267">
        <v>1.5</v>
      </c>
      <c r="J267">
        <v>3.5</v>
      </c>
      <c r="K267">
        <v>0.44700000000000001</v>
      </c>
      <c r="L267">
        <v>0.5</v>
      </c>
      <c r="M267">
        <v>1.7</v>
      </c>
      <c r="N267">
        <v>0.316</v>
      </c>
      <c r="O267">
        <v>1</v>
      </c>
      <c r="P267">
        <v>1.7</v>
      </c>
      <c r="Q267">
        <v>0.57899999999999996</v>
      </c>
      <c r="R267">
        <v>0.52600000000000002</v>
      </c>
      <c r="S267">
        <v>0.5</v>
      </c>
      <c r="T267">
        <v>0.8</v>
      </c>
      <c r="U267">
        <v>0.70599999999999996</v>
      </c>
      <c r="V267">
        <v>0.5</v>
      </c>
      <c r="W267">
        <v>0.8</v>
      </c>
      <c r="X267">
        <v>1.3</v>
      </c>
      <c r="Y267">
        <v>0.6</v>
      </c>
      <c r="Z267">
        <v>0.4</v>
      </c>
      <c r="AA267">
        <v>0.1</v>
      </c>
      <c r="AB267">
        <v>0.5</v>
      </c>
      <c r="AC267">
        <v>0.8</v>
      </c>
      <c r="AD267">
        <v>4.2</v>
      </c>
    </row>
    <row r="268" spans="1:30" x14ac:dyDescent="0.2">
      <c r="A268">
        <v>267</v>
      </c>
      <c r="B268" t="s">
        <v>389</v>
      </c>
      <c r="C268" t="s">
        <v>103</v>
      </c>
      <c r="D268">
        <v>24</v>
      </c>
      <c r="E268" t="s">
        <v>646</v>
      </c>
      <c r="F268">
        <v>11</v>
      </c>
      <c r="G268">
        <v>0</v>
      </c>
      <c r="H268">
        <v>6.8</v>
      </c>
      <c r="I268">
        <v>0.8</v>
      </c>
      <c r="J268">
        <v>1.9</v>
      </c>
      <c r="K268">
        <v>0.42899999999999999</v>
      </c>
      <c r="L268">
        <v>0</v>
      </c>
      <c r="M268">
        <v>0.5</v>
      </c>
      <c r="N268">
        <v>0</v>
      </c>
      <c r="O268">
        <v>0.8</v>
      </c>
      <c r="P268">
        <v>1.5</v>
      </c>
      <c r="Q268">
        <v>0.56299999999999994</v>
      </c>
      <c r="R268">
        <v>0.42899999999999999</v>
      </c>
      <c r="S268">
        <v>1.2</v>
      </c>
      <c r="T268">
        <v>1.5</v>
      </c>
      <c r="U268">
        <v>0.76500000000000001</v>
      </c>
      <c r="V268">
        <v>0.5</v>
      </c>
      <c r="W268">
        <v>0.6</v>
      </c>
      <c r="X268">
        <v>1.1000000000000001</v>
      </c>
      <c r="Y268">
        <v>1.1000000000000001</v>
      </c>
      <c r="Z268">
        <v>0.3</v>
      </c>
      <c r="AA268">
        <v>0.3</v>
      </c>
      <c r="AB268">
        <v>0.5</v>
      </c>
      <c r="AC268">
        <v>0.5</v>
      </c>
      <c r="AD268">
        <v>2.8</v>
      </c>
    </row>
    <row r="269" spans="1:30" x14ac:dyDescent="0.2">
      <c r="A269">
        <v>268</v>
      </c>
      <c r="B269" t="s">
        <v>390</v>
      </c>
      <c r="C269" t="s">
        <v>29</v>
      </c>
      <c r="D269">
        <v>30</v>
      </c>
      <c r="E269" t="s">
        <v>135</v>
      </c>
      <c r="F269">
        <v>17</v>
      </c>
      <c r="G269">
        <v>0</v>
      </c>
      <c r="H269">
        <v>8.8000000000000007</v>
      </c>
      <c r="I269">
        <v>1.1000000000000001</v>
      </c>
      <c r="J269">
        <v>1.7</v>
      </c>
      <c r="K269">
        <v>0.621</v>
      </c>
      <c r="L269">
        <v>0</v>
      </c>
      <c r="M269">
        <v>0.1</v>
      </c>
      <c r="N269">
        <v>0</v>
      </c>
      <c r="O269">
        <v>1.1000000000000001</v>
      </c>
      <c r="P269">
        <v>1.6</v>
      </c>
      <c r="Q269">
        <v>0.66700000000000004</v>
      </c>
      <c r="R269">
        <v>0.621</v>
      </c>
      <c r="S269">
        <v>0.2</v>
      </c>
      <c r="T269">
        <v>0.6</v>
      </c>
      <c r="U269">
        <v>0.4</v>
      </c>
      <c r="V269">
        <v>1.4</v>
      </c>
      <c r="W269">
        <v>1.9</v>
      </c>
      <c r="X269">
        <v>3.3</v>
      </c>
      <c r="Y269">
        <v>1.1000000000000001</v>
      </c>
      <c r="Z269">
        <v>0.2</v>
      </c>
      <c r="AA269">
        <v>0.5</v>
      </c>
      <c r="AB269">
        <v>0.6</v>
      </c>
      <c r="AC269">
        <v>1.1000000000000001</v>
      </c>
      <c r="AD269">
        <v>2.4</v>
      </c>
    </row>
    <row r="270" spans="1:30" x14ac:dyDescent="0.2">
      <c r="A270">
        <v>269</v>
      </c>
      <c r="B270" t="s">
        <v>391</v>
      </c>
      <c r="C270" t="s">
        <v>112</v>
      </c>
      <c r="D270">
        <v>32</v>
      </c>
      <c r="E270" t="s">
        <v>164</v>
      </c>
      <c r="F270">
        <v>42</v>
      </c>
      <c r="G270">
        <v>42</v>
      </c>
      <c r="H270">
        <v>34.4</v>
      </c>
      <c r="I270">
        <v>9</v>
      </c>
      <c r="J270">
        <v>17.2</v>
      </c>
      <c r="K270">
        <v>0.52600000000000002</v>
      </c>
      <c r="L270">
        <v>2.2000000000000002</v>
      </c>
      <c r="M270">
        <v>5</v>
      </c>
      <c r="N270">
        <v>0.439</v>
      </c>
      <c r="O270">
        <v>6.8</v>
      </c>
      <c r="P270">
        <v>12.1</v>
      </c>
      <c r="Q270">
        <v>0.56299999999999994</v>
      </c>
      <c r="R270">
        <v>0.59099999999999997</v>
      </c>
      <c r="S270">
        <v>3.6</v>
      </c>
      <c r="T270">
        <v>4.0999999999999996</v>
      </c>
      <c r="U270">
        <v>0.88400000000000001</v>
      </c>
      <c r="V270">
        <v>1.2</v>
      </c>
      <c r="W270">
        <v>5.0999999999999996</v>
      </c>
      <c r="X270">
        <v>6.3</v>
      </c>
      <c r="Y270">
        <v>3.7</v>
      </c>
      <c r="Z270">
        <v>1.7</v>
      </c>
      <c r="AA270">
        <v>0.9</v>
      </c>
      <c r="AB270">
        <v>1.5</v>
      </c>
      <c r="AC270">
        <v>1.5</v>
      </c>
      <c r="AD270">
        <v>23.9</v>
      </c>
    </row>
    <row r="271" spans="1:30" x14ac:dyDescent="0.2">
      <c r="A271">
        <v>270</v>
      </c>
      <c r="B271" t="s">
        <v>392</v>
      </c>
      <c r="C271" t="s">
        <v>92</v>
      </c>
      <c r="D271">
        <v>29</v>
      </c>
      <c r="E271" t="s">
        <v>101</v>
      </c>
      <c r="F271">
        <v>35</v>
      </c>
      <c r="G271">
        <v>1</v>
      </c>
      <c r="H271">
        <v>28.4</v>
      </c>
      <c r="I271">
        <v>5.5</v>
      </c>
      <c r="J271">
        <v>13.2</v>
      </c>
      <c r="K271">
        <v>0.42099999999999999</v>
      </c>
      <c r="L271">
        <v>1.9</v>
      </c>
      <c r="M271">
        <v>5.5</v>
      </c>
      <c r="N271">
        <v>0.33900000000000002</v>
      </c>
      <c r="O271">
        <v>3.7</v>
      </c>
      <c r="P271">
        <v>7.7</v>
      </c>
      <c r="Q271">
        <v>0.48</v>
      </c>
      <c r="R271">
        <v>0.49099999999999999</v>
      </c>
      <c r="S271">
        <v>2.5</v>
      </c>
      <c r="T271">
        <v>3.3</v>
      </c>
      <c r="U271">
        <v>0.75700000000000001</v>
      </c>
      <c r="V271">
        <v>0.5</v>
      </c>
      <c r="W271">
        <v>3</v>
      </c>
      <c r="X271">
        <v>3.5</v>
      </c>
      <c r="Y271">
        <v>4.0999999999999996</v>
      </c>
      <c r="Z271">
        <v>1</v>
      </c>
      <c r="AA271">
        <v>0.4</v>
      </c>
      <c r="AB271">
        <v>1.5</v>
      </c>
      <c r="AC271">
        <v>1.7</v>
      </c>
      <c r="AD271">
        <v>15.4</v>
      </c>
    </row>
    <row r="272" spans="1:30" x14ac:dyDescent="0.2">
      <c r="A272">
        <v>271</v>
      </c>
      <c r="B272" t="s">
        <v>393</v>
      </c>
      <c r="C272" t="s">
        <v>103</v>
      </c>
      <c r="D272">
        <v>22</v>
      </c>
      <c r="E272" t="s">
        <v>645</v>
      </c>
      <c r="F272">
        <v>16</v>
      </c>
      <c r="G272">
        <v>0</v>
      </c>
      <c r="H272">
        <v>9.1</v>
      </c>
      <c r="I272">
        <v>1</v>
      </c>
      <c r="J272">
        <v>3.3</v>
      </c>
      <c r="K272">
        <v>0.308</v>
      </c>
      <c r="L272">
        <v>0.1</v>
      </c>
      <c r="M272">
        <v>1.3</v>
      </c>
      <c r="N272">
        <v>0.1</v>
      </c>
      <c r="O272">
        <v>0.9</v>
      </c>
      <c r="P272">
        <v>2</v>
      </c>
      <c r="Q272">
        <v>0.438</v>
      </c>
      <c r="R272">
        <v>0.32700000000000001</v>
      </c>
      <c r="S272">
        <v>0.6</v>
      </c>
      <c r="T272">
        <v>0.7</v>
      </c>
      <c r="U272">
        <v>0.90900000000000003</v>
      </c>
      <c r="V272">
        <v>0.3</v>
      </c>
      <c r="W272">
        <v>0.6</v>
      </c>
      <c r="X272">
        <v>0.9</v>
      </c>
      <c r="Y272">
        <v>1.1000000000000001</v>
      </c>
      <c r="Z272">
        <v>0.3</v>
      </c>
      <c r="AA272">
        <v>0.1</v>
      </c>
      <c r="AB272">
        <v>0.5</v>
      </c>
      <c r="AC272">
        <v>0.6</v>
      </c>
      <c r="AD272">
        <v>2.8</v>
      </c>
    </row>
    <row r="273" spans="1:30" x14ac:dyDescent="0.2">
      <c r="A273">
        <v>272</v>
      </c>
      <c r="B273" t="s">
        <v>394</v>
      </c>
      <c r="C273" t="s">
        <v>112</v>
      </c>
      <c r="D273">
        <v>21</v>
      </c>
      <c r="E273" t="s">
        <v>205</v>
      </c>
      <c r="F273">
        <v>17</v>
      </c>
      <c r="G273">
        <v>0</v>
      </c>
      <c r="H273">
        <v>3.9</v>
      </c>
      <c r="I273">
        <v>0.2</v>
      </c>
      <c r="J273">
        <v>0.6</v>
      </c>
      <c r="K273">
        <v>0.27300000000000002</v>
      </c>
      <c r="L273">
        <v>0.1</v>
      </c>
      <c r="M273">
        <v>0.2</v>
      </c>
      <c r="N273">
        <v>0.33300000000000002</v>
      </c>
      <c r="O273">
        <v>0.1</v>
      </c>
      <c r="P273">
        <v>0.5</v>
      </c>
      <c r="Q273">
        <v>0.25</v>
      </c>
      <c r="R273">
        <v>0.318</v>
      </c>
      <c r="S273">
        <v>0</v>
      </c>
      <c r="T273">
        <v>0</v>
      </c>
      <c r="V273">
        <v>0.1</v>
      </c>
      <c r="W273">
        <v>0.1</v>
      </c>
      <c r="X273">
        <v>0.2</v>
      </c>
      <c r="Y273">
        <v>0.2</v>
      </c>
      <c r="Z273">
        <v>0.1</v>
      </c>
      <c r="AA273">
        <v>0</v>
      </c>
      <c r="AB273">
        <v>0.3</v>
      </c>
      <c r="AC273">
        <v>0.2</v>
      </c>
      <c r="AD273">
        <v>0.4</v>
      </c>
    </row>
    <row r="274" spans="1:30" x14ac:dyDescent="0.2">
      <c r="A274">
        <v>273</v>
      </c>
      <c r="B274" t="s">
        <v>395</v>
      </c>
      <c r="C274" t="s">
        <v>84</v>
      </c>
      <c r="D274">
        <v>23</v>
      </c>
      <c r="E274" t="s">
        <v>104</v>
      </c>
      <c r="F274">
        <v>8</v>
      </c>
      <c r="G274">
        <v>0</v>
      </c>
      <c r="H274">
        <v>2.9</v>
      </c>
      <c r="I274">
        <v>0.1</v>
      </c>
      <c r="J274">
        <v>0.8</v>
      </c>
      <c r="K274">
        <v>0.16700000000000001</v>
      </c>
      <c r="L274">
        <v>0</v>
      </c>
      <c r="M274">
        <v>0.6</v>
      </c>
      <c r="N274">
        <v>0</v>
      </c>
      <c r="O274">
        <v>0.1</v>
      </c>
      <c r="P274">
        <v>0.1</v>
      </c>
      <c r="Q274">
        <v>1</v>
      </c>
      <c r="R274">
        <v>0.16700000000000001</v>
      </c>
      <c r="S274">
        <v>0.3</v>
      </c>
      <c r="T274">
        <v>0.3</v>
      </c>
      <c r="U274">
        <v>1</v>
      </c>
      <c r="V274">
        <v>0</v>
      </c>
      <c r="W274">
        <v>0.6</v>
      </c>
      <c r="X274">
        <v>0.6</v>
      </c>
      <c r="Y274">
        <v>0.1</v>
      </c>
      <c r="Z274">
        <v>0.3</v>
      </c>
      <c r="AA274">
        <v>0.3</v>
      </c>
      <c r="AB274">
        <v>0.3</v>
      </c>
      <c r="AC274">
        <v>0.3</v>
      </c>
      <c r="AD274">
        <v>0.5</v>
      </c>
    </row>
    <row r="275" spans="1:30" x14ac:dyDescent="0.2">
      <c r="A275">
        <v>274</v>
      </c>
      <c r="B275" t="s">
        <v>396</v>
      </c>
      <c r="C275" t="s">
        <v>103</v>
      </c>
      <c r="D275">
        <v>33</v>
      </c>
      <c r="E275" t="s">
        <v>107</v>
      </c>
      <c r="F275">
        <v>45</v>
      </c>
      <c r="G275">
        <v>45</v>
      </c>
      <c r="H275">
        <v>35.299999999999997</v>
      </c>
      <c r="I275">
        <v>7.4</v>
      </c>
      <c r="J275">
        <v>17.600000000000001</v>
      </c>
      <c r="K275">
        <v>0.42199999999999999</v>
      </c>
      <c r="L275">
        <v>3</v>
      </c>
      <c r="M275">
        <v>8.6</v>
      </c>
      <c r="N275">
        <v>0.34300000000000003</v>
      </c>
      <c r="O275">
        <v>4.4000000000000004</v>
      </c>
      <c r="P275">
        <v>8.9</v>
      </c>
      <c r="Q275">
        <v>0.498</v>
      </c>
      <c r="R275">
        <v>0.50600000000000001</v>
      </c>
      <c r="S275">
        <v>7.4</v>
      </c>
      <c r="T275">
        <v>8</v>
      </c>
      <c r="U275">
        <v>0.92500000000000004</v>
      </c>
      <c r="V275">
        <v>0.6</v>
      </c>
      <c r="W275">
        <v>3.7</v>
      </c>
      <c r="X275">
        <v>4.3</v>
      </c>
      <c r="Y275">
        <v>6.8</v>
      </c>
      <c r="Z275">
        <v>1.1000000000000001</v>
      </c>
      <c r="AA275">
        <v>0.2</v>
      </c>
      <c r="AB275">
        <v>2.5</v>
      </c>
      <c r="AC275">
        <v>1.6</v>
      </c>
      <c r="AD275">
        <v>25.1</v>
      </c>
    </row>
    <row r="276" spans="1:30" x14ac:dyDescent="0.2">
      <c r="A276">
        <v>275</v>
      </c>
      <c r="B276" t="s">
        <v>397</v>
      </c>
      <c r="C276" t="s">
        <v>112</v>
      </c>
      <c r="D276">
        <v>23</v>
      </c>
      <c r="E276" t="s">
        <v>646</v>
      </c>
      <c r="F276">
        <v>28</v>
      </c>
      <c r="G276">
        <v>2</v>
      </c>
      <c r="H276">
        <v>13.4</v>
      </c>
      <c r="I276">
        <v>1.6</v>
      </c>
      <c r="J276">
        <v>3.4</v>
      </c>
      <c r="K276">
        <v>0.48399999999999999</v>
      </c>
      <c r="L276">
        <v>0.6</v>
      </c>
      <c r="M276">
        <v>1.9</v>
      </c>
      <c r="N276">
        <v>0.308</v>
      </c>
      <c r="O276">
        <v>1.1000000000000001</v>
      </c>
      <c r="P276">
        <v>1.5</v>
      </c>
      <c r="Q276">
        <v>0.69799999999999995</v>
      </c>
      <c r="R276">
        <v>0.56799999999999995</v>
      </c>
      <c r="S276">
        <v>0.6</v>
      </c>
      <c r="T276">
        <v>0.7</v>
      </c>
      <c r="U276">
        <v>0.85</v>
      </c>
      <c r="V276">
        <v>0.5</v>
      </c>
      <c r="W276">
        <v>1.7</v>
      </c>
      <c r="X276">
        <v>2.2000000000000002</v>
      </c>
      <c r="Y276">
        <v>0.6</v>
      </c>
      <c r="Z276">
        <v>0.4</v>
      </c>
      <c r="AA276">
        <v>0.3</v>
      </c>
      <c r="AB276">
        <v>0.4</v>
      </c>
      <c r="AC276">
        <v>1.1000000000000001</v>
      </c>
      <c r="AD276">
        <v>4.5</v>
      </c>
    </row>
    <row r="277" spans="1:30" x14ac:dyDescent="0.2">
      <c r="A277">
        <v>276</v>
      </c>
      <c r="B277" t="s">
        <v>398</v>
      </c>
      <c r="C277" t="s">
        <v>29</v>
      </c>
      <c r="D277">
        <v>19</v>
      </c>
      <c r="E277" t="s">
        <v>183</v>
      </c>
      <c r="F277">
        <v>36</v>
      </c>
      <c r="G277">
        <v>35</v>
      </c>
      <c r="H277">
        <v>26</v>
      </c>
      <c r="I277">
        <v>4.2</v>
      </c>
      <c r="J277">
        <v>5.6</v>
      </c>
      <c r="K277">
        <v>0.73899999999999999</v>
      </c>
      <c r="L277">
        <v>0</v>
      </c>
      <c r="M277">
        <v>0.1</v>
      </c>
      <c r="N277">
        <v>0</v>
      </c>
      <c r="O277">
        <v>4.2</v>
      </c>
      <c r="P277">
        <v>5.6</v>
      </c>
      <c r="Q277">
        <v>0.746</v>
      </c>
      <c r="R277">
        <v>0.73899999999999999</v>
      </c>
      <c r="S277">
        <v>0.9</v>
      </c>
      <c r="T277">
        <v>1.6</v>
      </c>
      <c r="U277">
        <v>0.54400000000000004</v>
      </c>
      <c r="V277">
        <v>2.9</v>
      </c>
      <c r="W277">
        <v>5</v>
      </c>
      <c r="X277">
        <v>7.9</v>
      </c>
      <c r="Y277">
        <v>1.3</v>
      </c>
      <c r="Z277">
        <v>0.6</v>
      </c>
      <c r="AA277">
        <v>1.4</v>
      </c>
      <c r="AB277">
        <v>1.2</v>
      </c>
      <c r="AC277">
        <v>3.1</v>
      </c>
      <c r="AD277">
        <v>9.1999999999999993</v>
      </c>
    </row>
    <row r="278" spans="1:30" x14ac:dyDescent="0.2">
      <c r="A278">
        <v>277</v>
      </c>
      <c r="B278" t="s">
        <v>399</v>
      </c>
      <c r="C278" t="s">
        <v>84</v>
      </c>
      <c r="D278">
        <v>25</v>
      </c>
      <c r="E278" t="s">
        <v>159</v>
      </c>
      <c r="F278">
        <v>23</v>
      </c>
      <c r="G278">
        <v>6</v>
      </c>
      <c r="H278">
        <v>20.399999999999999</v>
      </c>
      <c r="I278">
        <v>1.7</v>
      </c>
      <c r="J278">
        <v>5</v>
      </c>
      <c r="K278">
        <v>0.34499999999999997</v>
      </c>
      <c r="L278">
        <v>1</v>
      </c>
      <c r="M278">
        <v>3.3</v>
      </c>
      <c r="N278">
        <v>0.28599999999999998</v>
      </c>
      <c r="O278">
        <v>0.8</v>
      </c>
      <c r="P278">
        <v>1.7</v>
      </c>
      <c r="Q278">
        <v>0.46200000000000002</v>
      </c>
      <c r="R278">
        <v>0.44</v>
      </c>
      <c r="S278">
        <v>0.5</v>
      </c>
      <c r="T278">
        <v>0.8</v>
      </c>
      <c r="U278">
        <v>0.66700000000000004</v>
      </c>
      <c r="V278">
        <v>0.7</v>
      </c>
      <c r="W278">
        <v>1.4</v>
      </c>
      <c r="X278">
        <v>2.1</v>
      </c>
      <c r="Y278">
        <v>1.1000000000000001</v>
      </c>
      <c r="Z278">
        <v>0.6</v>
      </c>
      <c r="AA278">
        <v>0.2</v>
      </c>
      <c r="AB278">
        <v>0.7</v>
      </c>
      <c r="AC278">
        <v>1.9</v>
      </c>
      <c r="AD278">
        <v>5</v>
      </c>
    </row>
    <row r="279" spans="1:30" x14ac:dyDescent="0.2">
      <c r="A279">
        <v>278</v>
      </c>
      <c r="B279" t="s">
        <v>400</v>
      </c>
      <c r="C279" t="s">
        <v>112</v>
      </c>
      <c r="D279">
        <v>20</v>
      </c>
      <c r="E279" t="s">
        <v>107</v>
      </c>
      <c r="F279">
        <v>13</v>
      </c>
      <c r="G279">
        <v>0</v>
      </c>
      <c r="H279">
        <v>4.5</v>
      </c>
      <c r="I279">
        <v>0.5</v>
      </c>
      <c r="J279">
        <v>1</v>
      </c>
      <c r="K279">
        <v>0.53800000000000003</v>
      </c>
      <c r="L279">
        <v>0.1</v>
      </c>
      <c r="M279">
        <v>0.1</v>
      </c>
      <c r="N279">
        <v>1</v>
      </c>
      <c r="O279">
        <v>0.5</v>
      </c>
      <c r="P279">
        <v>0.9</v>
      </c>
      <c r="Q279">
        <v>0.5</v>
      </c>
      <c r="R279">
        <v>0.57699999999999996</v>
      </c>
      <c r="S279">
        <v>0.2</v>
      </c>
      <c r="T279">
        <v>0.2</v>
      </c>
      <c r="U279">
        <v>1</v>
      </c>
      <c r="V279">
        <v>0.2</v>
      </c>
      <c r="W279">
        <v>0.8</v>
      </c>
      <c r="X279">
        <v>1</v>
      </c>
      <c r="Y279">
        <v>0.3</v>
      </c>
      <c r="Z279">
        <v>0.2</v>
      </c>
      <c r="AA279">
        <v>0</v>
      </c>
      <c r="AB279">
        <v>0.2</v>
      </c>
      <c r="AC279">
        <v>0.5</v>
      </c>
      <c r="AD279">
        <v>1.3</v>
      </c>
    </row>
    <row r="280" spans="1:30" x14ac:dyDescent="0.2">
      <c r="A280">
        <v>279</v>
      </c>
      <c r="B280" t="s">
        <v>401</v>
      </c>
      <c r="C280" t="s">
        <v>84</v>
      </c>
      <c r="D280">
        <v>21</v>
      </c>
      <c r="E280" t="s">
        <v>645</v>
      </c>
      <c r="F280">
        <v>16</v>
      </c>
      <c r="G280">
        <v>0</v>
      </c>
      <c r="H280">
        <v>6.4</v>
      </c>
      <c r="I280">
        <v>0.9</v>
      </c>
      <c r="J280">
        <v>2.4</v>
      </c>
      <c r="K280">
        <v>0.35899999999999999</v>
      </c>
      <c r="L280">
        <v>0.2</v>
      </c>
      <c r="M280">
        <v>0.6</v>
      </c>
      <c r="N280">
        <v>0.3</v>
      </c>
      <c r="O280">
        <v>0.7</v>
      </c>
      <c r="P280">
        <v>1.8</v>
      </c>
      <c r="Q280">
        <v>0.379</v>
      </c>
      <c r="R280">
        <v>0.39700000000000002</v>
      </c>
      <c r="S280">
        <v>0.5</v>
      </c>
      <c r="T280">
        <v>0.9</v>
      </c>
      <c r="U280">
        <v>0.53300000000000003</v>
      </c>
      <c r="V280">
        <v>0.1</v>
      </c>
      <c r="W280">
        <v>0.9</v>
      </c>
      <c r="X280">
        <v>1.1000000000000001</v>
      </c>
      <c r="Y280">
        <v>0.9</v>
      </c>
      <c r="Z280">
        <v>0.2</v>
      </c>
      <c r="AA280">
        <v>0.2</v>
      </c>
      <c r="AB280">
        <v>0.5</v>
      </c>
      <c r="AC280">
        <v>0.9</v>
      </c>
      <c r="AD280">
        <v>2.4</v>
      </c>
    </row>
    <row r="281" spans="1:30" x14ac:dyDescent="0.2">
      <c r="A281">
        <v>280</v>
      </c>
      <c r="B281" t="s">
        <v>402</v>
      </c>
      <c r="C281" t="s">
        <v>29</v>
      </c>
      <c r="D281">
        <v>27</v>
      </c>
      <c r="E281" t="s">
        <v>227</v>
      </c>
      <c r="F281">
        <v>44</v>
      </c>
      <c r="G281">
        <v>36</v>
      </c>
      <c r="H281">
        <v>19.5</v>
      </c>
      <c r="I281">
        <v>2.2000000000000002</v>
      </c>
      <c r="J281">
        <v>3.6</v>
      </c>
      <c r="K281">
        <v>0.61</v>
      </c>
      <c r="L281">
        <v>0</v>
      </c>
      <c r="M281">
        <v>0</v>
      </c>
      <c r="N281">
        <v>0</v>
      </c>
      <c r="O281">
        <v>2.2000000000000002</v>
      </c>
      <c r="P281">
        <v>3.6</v>
      </c>
      <c r="Q281">
        <v>0.61399999999999999</v>
      </c>
      <c r="R281">
        <v>0.61</v>
      </c>
      <c r="S281">
        <v>0.9</v>
      </c>
      <c r="T281">
        <v>1.2</v>
      </c>
      <c r="U281">
        <v>0.70399999999999996</v>
      </c>
      <c r="V281">
        <v>2.4</v>
      </c>
      <c r="W281">
        <v>4.3</v>
      </c>
      <c r="X281">
        <v>6.8</v>
      </c>
      <c r="Y281">
        <v>2.2999999999999998</v>
      </c>
      <c r="Z281">
        <v>0.5</v>
      </c>
      <c r="AA281">
        <v>0.3</v>
      </c>
      <c r="AB281">
        <v>0.8</v>
      </c>
      <c r="AC281">
        <v>2.4</v>
      </c>
      <c r="AD281">
        <v>5.3</v>
      </c>
    </row>
    <row r="282" spans="1:30" x14ac:dyDescent="0.2">
      <c r="A282">
        <v>281</v>
      </c>
      <c r="B282" t="s">
        <v>403</v>
      </c>
      <c r="C282" t="s">
        <v>29</v>
      </c>
      <c r="D282">
        <v>35</v>
      </c>
      <c r="E282" t="s">
        <v>107</v>
      </c>
      <c r="F282">
        <v>48</v>
      </c>
      <c r="G282">
        <v>48</v>
      </c>
      <c r="H282">
        <v>31.9</v>
      </c>
      <c r="I282">
        <v>5</v>
      </c>
      <c r="J282">
        <v>10.199999999999999</v>
      </c>
      <c r="K282">
        <v>0.49099999999999999</v>
      </c>
      <c r="L282">
        <v>1.8</v>
      </c>
      <c r="M282">
        <v>5.0999999999999996</v>
      </c>
      <c r="N282">
        <v>0.34799999999999998</v>
      </c>
      <c r="O282">
        <v>3.2</v>
      </c>
      <c r="P282">
        <v>5.0999999999999996</v>
      </c>
      <c r="Q282">
        <v>0.63300000000000001</v>
      </c>
      <c r="R282">
        <v>0.57799999999999996</v>
      </c>
      <c r="S282">
        <v>1.5</v>
      </c>
      <c r="T282">
        <v>1.8</v>
      </c>
      <c r="U282">
        <v>0.82799999999999996</v>
      </c>
      <c r="V282">
        <v>1.6</v>
      </c>
      <c r="W282">
        <v>3.9</v>
      </c>
      <c r="X282">
        <v>5.5</v>
      </c>
      <c r="Y282">
        <v>1.6</v>
      </c>
      <c r="Z282">
        <v>0.6</v>
      </c>
      <c r="AA282">
        <v>2.8</v>
      </c>
      <c r="AB282">
        <v>0.9</v>
      </c>
      <c r="AC282">
        <v>2.6</v>
      </c>
      <c r="AD282">
        <v>13.3</v>
      </c>
    </row>
    <row r="283" spans="1:30" x14ac:dyDescent="0.2">
      <c r="A283">
        <v>282</v>
      </c>
      <c r="B283" t="s">
        <v>404</v>
      </c>
      <c r="C283" t="s">
        <v>29</v>
      </c>
      <c r="D283">
        <v>35</v>
      </c>
      <c r="E283" t="s">
        <v>107</v>
      </c>
      <c r="F283">
        <v>13</v>
      </c>
      <c r="G283">
        <v>0</v>
      </c>
      <c r="H283">
        <v>2.9</v>
      </c>
      <c r="I283">
        <v>0.2</v>
      </c>
      <c r="J283">
        <v>0.6</v>
      </c>
      <c r="K283">
        <v>0.375</v>
      </c>
      <c r="L283">
        <v>0.2</v>
      </c>
      <c r="M283">
        <v>0.5</v>
      </c>
      <c r="N283">
        <v>0.33300000000000002</v>
      </c>
      <c r="O283">
        <v>0.1</v>
      </c>
      <c r="P283">
        <v>0.2</v>
      </c>
      <c r="Q283">
        <v>0.5</v>
      </c>
      <c r="R283">
        <v>0.5</v>
      </c>
      <c r="S283">
        <v>0.2</v>
      </c>
      <c r="T283">
        <v>0.2</v>
      </c>
      <c r="U283">
        <v>1</v>
      </c>
      <c r="V283">
        <v>0.1</v>
      </c>
      <c r="W283">
        <v>0.2</v>
      </c>
      <c r="X283">
        <v>0.2</v>
      </c>
      <c r="Y283">
        <v>0.3</v>
      </c>
      <c r="Z283">
        <v>0</v>
      </c>
      <c r="AA283">
        <v>0.1</v>
      </c>
      <c r="AB283">
        <v>0.1</v>
      </c>
      <c r="AC283">
        <v>0.3</v>
      </c>
      <c r="AD283">
        <v>0.8</v>
      </c>
    </row>
    <row r="284" spans="1:30" x14ac:dyDescent="0.2">
      <c r="A284">
        <v>283</v>
      </c>
      <c r="B284" t="s">
        <v>405</v>
      </c>
      <c r="C284" t="s">
        <v>84</v>
      </c>
      <c r="D284">
        <v>35</v>
      </c>
      <c r="E284" t="s">
        <v>90</v>
      </c>
      <c r="F284">
        <v>37</v>
      </c>
      <c r="G284">
        <v>5</v>
      </c>
      <c r="H284">
        <v>17.899999999999999</v>
      </c>
      <c r="I284">
        <v>2.8</v>
      </c>
      <c r="J284">
        <v>6.6</v>
      </c>
      <c r="K284">
        <v>0.432</v>
      </c>
      <c r="L284">
        <v>1.5</v>
      </c>
      <c r="M284">
        <v>4.5</v>
      </c>
      <c r="N284">
        <v>0.33500000000000002</v>
      </c>
      <c r="O284">
        <v>1.3</v>
      </c>
      <c r="P284">
        <v>2.1</v>
      </c>
      <c r="Q284">
        <v>0.64500000000000002</v>
      </c>
      <c r="R284">
        <v>0.54700000000000004</v>
      </c>
      <c r="S284">
        <v>1.9</v>
      </c>
      <c r="T284">
        <v>2.4</v>
      </c>
      <c r="U284">
        <v>0.78900000000000003</v>
      </c>
      <c r="V284">
        <v>1.1000000000000001</v>
      </c>
      <c r="W284">
        <v>5.0999999999999996</v>
      </c>
      <c r="X284">
        <v>6.1</v>
      </c>
      <c r="Y284">
        <v>2.2999999999999998</v>
      </c>
      <c r="Z284">
        <v>0.4</v>
      </c>
      <c r="AA284">
        <v>0.2</v>
      </c>
      <c r="AB284">
        <v>0.8</v>
      </c>
      <c r="AC284">
        <v>1.8</v>
      </c>
      <c r="AD284">
        <v>9.1</v>
      </c>
    </row>
    <row r="285" spans="1:30" x14ac:dyDescent="0.2">
      <c r="A285">
        <v>284</v>
      </c>
      <c r="B285" t="s">
        <v>406</v>
      </c>
      <c r="C285" t="s">
        <v>103</v>
      </c>
      <c r="D285">
        <v>37</v>
      </c>
      <c r="E285" t="s">
        <v>90</v>
      </c>
      <c r="F285">
        <v>37</v>
      </c>
      <c r="G285">
        <v>35</v>
      </c>
      <c r="H285">
        <v>28</v>
      </c>
      <c r="I285">
        <v>2.8</v>
      </c>
      <c r="J285">
        <v>6.5</v>
      </c>
      <c r="K285">
        <v>0.42599999999999999</v>
      </c>
      <c r="L285">
        <v>1.7</v>
      </c>
      <c r="M285">
        <v>4.4000000000000004</v>
      </c>
      <c r="N285">
        <v>0.38500000000000001</v>
      </c>
      <c r="O285">
        <v>1.1000000000000001</v>
      </c>
      <c r="P285">
        <v>2.2000000000000002</v>
      </c>
      <c r="Q285">
        <v>0.50600000000000001</v>
      </c>
      <c r="R285">
        <v>0.55400000000000005</v>
      </c>
      <c r="S285">
        <v>0.9</v>
      </c>
      <c r="T285">
        <v>1.1000000000000001</v>
      </c>
      <c r="U285">
        <v>0.83299999999999996</v>
      </c>
      <c r="V285">
        <v>0.7</v>
      </c>
      <c r="W285">
        <v>2.8</v>
      </c>
      <c r="X285">
        <v>3.5</v>
      </c>
      <c r="Y285">
        <v>4</v>
      </c>
      <c r="Z285">
        <v>1.1000000000000001</v>
      </c>
      <c r="AA285">
        <v>0.4</v>
      </c>
      <c r="AB285">
        <v>1.4</v>
      </c>
      <c r="AC285">
        <v>2.5</v>
      </c>
      <c r="AD285">
        <v>8.1999999999999993</v>
      </c>
    </row>
    <row r="286" spans="1:30" x14ac:dyDescent="0.2">
      <c r="A286">
        <v>285</v>
      </c>
      <c r="B286" t="s">
        <v>407</v>
      </c>
      <c r="C286" t="s">
        <v>112</v>
      </c>
      <c r="D286">
        <v>23</v>
      </c>
      <c r="E286" t="s">
        <v>150</v>
      </c>
      <c r="F286">
        <v>9</v>
      </c>
      <c r="G286">
        <v>0</v>
      </c>
      <c r="H286">
        <v>5.8</v>
      </c>
      <c r="I286">
        <v>0.4</v>
      </c>
      <c r="J286">
        <v>1.9</v>
      </c>
      <c r="K286">
        <v>0.23499999999999999</v>
      </c>
      <c r="L286">
        <v>0.3</v>
      </c>
      <c r="M286">
        <v>1.4</v>
      </c>
      <c r="N286">
        <v>0.23100000000000001</v>
      </c>
      <c r="O286">
        <v>0.1</v>
      </c>
      <c r="P286">
        <v>0.4</v>
      </c>
      <c r="Q286">
        <v>0.25</v>
      </c>
      <c r="R286">
        <v>0.32400000000000001</v>
      </c>
      <c r="S286">
        <v>0.3</v>
      </c>
      <c r="T286">
        <v>0.4</v>
      </c>
      <c r="U286">
        <v>0.75</v>
      </c>
      <c r="V286">
        <v>0.1</v>
      </c>
      <c r="W286">
        <v>0.7</v>
      </c>
      <c r="X286">
        <v>0.8</v>
      </c>
      <c r="Y286">
        <v>0</v>
      </c>
      <c r="Z286">
        <v>0</v>
      </c>
      <c r="AA286">
        <v>0</v>
      </c>
      <c r="AB286">
        <v>0.1</v>
      </c>
      <c r="AC286">
        <v>0.7</v>
      </c>
      <c r="AD286">
        <v>1.6</v>
      </c>
    </row>
    <row r="287" spans="1:30" x14ac:dyDescent="0.2">
      <c r="A287">
        <v>286</v>
      </c>
      <c r="B287" t="s">
        <v>408</v>
      </c>
      <c r="C287" t="s">
        <v>84</v>
      </c>
      <c r="D287">
        <v>28</v>
      </c>
      <c r="E287" t="s">
        <v>135</v>
      </c>
      <c r="F287">
        <v>32</v>
      </c>
      <c r="G287">
        <v>0</v>
      </c>
      <c r="H287">
        <v>20.100000000000001</v>
      </c>
      <c r="I287">
        <v>2.4</v>
      </c>
      <c r="J287">
        <v>5.4</v>
      </c>
      <c r="K287">
        <v>0.442</v>
      </c>
      <c r="L287">
        <v>1.5</v>
      </c>
      <c r="M287">
        <v>3.9</v>
      </c>
      <c r="N287">
        <v>0.38400000000000001</v>
      </c>
      <c r="O287">
        <v>0.9</v>
      </c>
      <c r="P287">
        <v>1.5</v>
      </c>
      <c r="Q287">
        <v>0.59599999999999997</v>
      </c>
      <c r="R287">
        <v>0.58099999999999996</v>
      </c>
      <c r="S287">
        <v>0.7</v>
      </c>
      <c r="T287">
        <v>1.1000000000000001</v>
      </c>
      <c r="U287">
        <v>0.61799999999999999</v>
      </c>
      <c r="V287">
        <v>0.9</v>
      </c>
      <c r="W287">
        <v>3.6</v>
      </c>
      <c r="X287">
        <v>4.5999999999999996</v>
      </c>
      <c r="Y287">
        <v>1.3</v>
      </c>
      <c r="Z287">
        <v>0.2</v>
      </c>
      <c r="AA287">
        <v>0.3</v>
      </c>
      <c r="AB287">
        <v>0.6</v>
      </c>
      <c r="AC287">
        <v>1.6</v>
      </c>
      <c r="AD287">
        <v>6.9</v>
      </c>
    </row>
    <row r="288" spans="1:30" x14ac:dyDescent="0.2">
      <c r="A288">
        <v>287</v>
      </c>
      <c r="B288" t="s">
        <v>409</v>
      </c>
      <c r="C288" t="s">
        <v>103</v>
      </c>
      <c r="D288">
        <v>22</v>
      </c>
      <c r="E288" t="s">
        <v>647</v>
      </c>
      <c r="F288">
        <v>13</v>
      </c>
      <c r="G288">
        <v>1</v>
      </c>
      <c r="H288">
        <v>15.4</v>
      </c>
      <c r="I288">
        <v>1.5</v>
      </c>
      <c r="J288">
        <v>5.0999999999999996</v>
      </c>
      <c r="K288">
        <v>0.28799999999999998</v>
      </c>
      <c r="L288">
        <v>0.4</v>
      </c>
      <c r="M288">
        <v>2.2999999999999998</v>
      </c>
      <c r="N288">
        <v>0.16700000000000001</v>
      </c>
      <c r="O288">
        <v>1.1000000000000001</v>
      </c>
      <c r="P288">
        <v>2.8</v>
      </c>
      <c r="Q288">
        <v>0.38900000000000001</v>
      </c>
      <c r="R288">
        <v>0.32600000000000001</v>
      </c>
      <c r="S288">
        <v>0.8</v>
      </c>
      <c r="T288">
        <v>0.9</v>
      </c>
      <c r="U288">
        <v>0.91700000000000004</v>
      </c>
      <c r="V288">
        <v>0.3</v>
      </c>
      <c r="W288">
        <v>1.5</v>
      </c>
      <c r="X288">
        <v>1.8</v>
      </c>
      <c r="Y288">
        <v>2.2000000000000002</v>
      </c>
      <c r="Z288">
        <v>0.5</v>
      </c>
      <c r="AA288">
        <v>0</v>
      </c>
      <c r="AB288">
        <v>1.2</v>
      </c>
      <c r="AC288">
        <v>1.4</v>
      </c>
      <c r="AD288">
        <v>4.2</v>
      </c>
    </row>
    <row r="289" spans="1:30" x14ac:dyDescent="0.2">
      <c r="A289">
        <v>288</v>
      </c>
      <c r="B289" t="s">
        <v>410</v>
      </c>
      <c r="C289" t="s">
        <v>29</v>
      </c>
      <c r="D289">
        <v>24</v>
      </c>
      <c r="E289" t="s">
        <v>133</v>
      </c>
      <c r="F289">
        <v>26</v>
      </c>
      <c r="G289">
        <v>0</v>
      </c>
      <c r="H289">
        <v>6.8</v>
      </c>
      <c r="I289">
        <v>0.9</v>
      </c>
      <c r="J289">
        <v>2.2999999999999998</v>
      </c>
      <c r="K289">
        <v>0.40699999999999997</v>
      </c>
      <c r="L289">
        <v>0.3</v>
      </c>
      <c r="M289">
        <v>1.2</v>
      </c>
      <c r="N289">
        <v>0.25</v>
      </c>
      <c r="O289">
        <v>0.6</v>
      </c>
      <c r="P289">
        <v>1</v>
      </c>
      <c r="Q289">
        <v>0.59299999999999997</v>
      </c>
      <c r="R289">
        <v>0.47499999999999998</v>
      </c>
      <c r="S289">
        <v>0.5</v>
      </c>
      <c r="T289">
        <v>0.6</v>
      </c>
      <c r="U289">
        <v>0.75</v>
      </c>
      <c r="V289">
        <v>0.6</v>
      </c>
      <c r="W289">
        <v>1.3</v>
      </c>
      <c r="X289">
        <v>1.9</v>
      </c>
      <c r="Y289">
        <v>1</v>
      </c>
      <c r="Z289">
        <v>0.2</v>
      </c>
      <c r="AA289">
        <v>0.3</v>
      </c>
      <c r="AB289">
        <v>0.3</v>
      </c>
      <c r="AC289">
        <v>0.7</v>
      </c>
      <c r="AD289">
        <v>2.6</v>
      </c>
    </row>
    <row r="290" spans="1:30" x14ac:dyDescent="0.2">
      <c r="A290">
        <v>289</v>
      </c>
      <c r="B290" t="s">
        <v>411</v>
      </c>
      <c r="C290" t="s">
        <v>92</v>
      </c>
      <c r="D290">
        <v>27</v>
      </c>
      <c r="E290" t="s">
        <v>164</v>
      </c>
      <c r="F290">
        <v>40</v>
      </c>
      <c r="G290">
        <v>36</v>
      </c>
      <c r="H290">
        <v>25.1</v>
      </c>
      <c r="I290">
        <v>2.9</v>
      </c>
      <c r="J290">
        <v>6.5</v>
      </c>
      <c r="K290">
        <v>0.45200000000000001</v>
      </c>
      <c r="L290">
        <v>0.9</v>
      </c>
      <c r="M290">
        <v>3</v>
      </c>
      <c r="N290">
        <v>0.29799999999999999</v>
      </c>
      <c r="O290">
        <v>2</v>
      </c>
      <c r="P290">
        <v>3.5</v>
      </c>
      <c r="Q290">
        <v>0.58699999999999997</v>
      </c>
      <c r="R290">
        <v>0.52100000000000002</v>
      </c>
      <c r="S290">
        <v>0.8</v>
      </c>
      <c r="T290">
        <v>1.1000000000000001</v>
      </c>
      <c r="U290">
        <v>0.75</v>
      </c>
      <c r="V290">
        <v>1.2</v>
      </c>
      <c r="W290">
        <v>2</v>
      </c>
      <c r="X290">
        <v>3.2</v>
      </c>
      <c r="Y290">
        <v>1.8</v>
      </c>
      <c r="Z290">
        <v>0.6</v>
      </c>
      <c r="AA290">
        <v>0.3</v>
      </c>
      <c r="AB290">
        <v>0.6</v>
      </c>
      <c r="AC290">
        <v>1.9</v>
      </c>
      <c r="AD290">
        <v>7.6</v>
      </c>
    </row>
    <row r="291" spans="1:30" x14ac:dyDescent="0.2">
      <c r="A291">
        <v>290</v>
      </c>
      <c r="B291" t="s">
        <v>412</v>
      </c>
      <c r="C291" t="s">
        <v>103</v>
      </c>
      <c r="D291">
        <v>22</v>
      </c>
      <c r="E291" t="s">
        <v>147</v>
      </c>
      <c r="F291">
        <v>13</v>
      </c>
      <c r="G291">
        <v>0</v>
      </c>
      <c r="H291">
        <v>9.1999999999999993</v>
      </c>
      <c r="I291">
        <v>1.5</v>
      </c>
      <c r="J291">
        <v>3.1</v>
      </c>
      <c r="K291">
        <v>0.5</v>
      </c>
      <c r="L291">
        <v>0.6</v>
      </c>
      <c r="M291">
        <v>1.5</v>
      </c>
      <c r="N291">
        <v>0.42099999999999999</v>
      </c>
      <c r="O291">
        <v>0.9</v>
      </c>
      <c r="P291">
        <v>1.6</v>
      </c>
      <c r="Q291">
        <v>0.57099999999999995</v>
      </c>
      <c r="R291">
        <v>0.6</v>
      </c>
      <c r="S291">
        <v>0.1</v>
      </c>
      <c r="T291">
        <v>0.1</v>
      </c>
      <c r="U291">
        <v>1</v>
      </c>
      <c r="V291">
        <v>0.3</v>
      </c>
      <c r="W291">
        <v>1.5</v>
      </c>
      <c r="X291">
        <v>1.8</v>
      </c>
      <c r="Y291">
        <v>1.5</v>
      </c>
      <c r="Z291">
        <v>0.2</v>
      </c>
      <c r="AA291">
        <v>0</v>
      </c>
      <c r="AB291">
        <v>0.7</v>
      </c>
      <c r="AC291">
        <v>0.2</v>
      </c>
      <c r="AD291">
        <v>3.8</v>
      </c>
    </row>
    <row r="292" spans="1:30" x14ac:dyDescent="0.2">
      <c r="A292">
        <v>291</v>
      </c>
      <c r="B292" t="s">
        <v>413</v>
      </c>
      <c r="C292" t="s">
        <v>29</v>
      </c>
      <c r="D292">
        <v>35</v>
      </c>
      <c r="E292" t="s">
        <v>178</v>
      </c>
      <c r="F292">
        <v>8</v>
      </c>
      <c r="G292">
        <v>0</v>
      </c>
      <c r="H292">
        <v>5.5</v>
      </c>
      <c r="I292">
        <v>1</v>
      </c>
      <c r="J292">
        <v>2.4</v>
      </c>
      <c r="K292">
        <v>0.42099999999999999</v>
      </c>
      <c r="L292">
        <v>0</v>
      </c>
      <c r="M292">
        <v>0.3</v>
      </c>
      <c r="N292">
        <v>0</v>
      </c>
      <c r="O292">
        <v>1</v>
      </c>
      <c r="P292">
        <v>2.1</v>
      </c>
      <c r="Q292">
        <v>0.47099999999999997</v>
      </c>
      <c r="R292">
        <v>0.42099999999999999</v>
      </c>
      <c r="S292">
        <v>0.1</v>
      </c>
      <c r="T292">
        <v>0.5</v>
      </c>
      <c r="U292">
        <v>0.25</v>
      </c>
      <c r="V292">
        <v>0.6</v>
      </c>
      <c r="W292">
        <v>1.6</v>
      </c>
      <c r="X292">
        <v>2.2999999999999998</v>
      </c>
      <c r="Y292">
        <v>0.5</v>
      </c>
      <c r="Z292">
        <v>0</v>
      </c>
      <c r="AA292">
        <v>0.1</v>
      </c>
      <c r="AB292">
        <v>0.1</v>
      </c>
      <c r="AC292">
        <v>0.5</v>
      </c>
      <c r="AD292">
        <v>2.1</v>
      </c>
    </row>
    <row r="293" spans="1:30" x14ac:dyDescent="0.2">
      <c r="A293">
        <v>292</v>
      </c>
      <c r="B293" t="s">
        <v>414</v>
      </c>
      <c r="C293" t="s">
        <v>84</v>
      </c>
      <c r="D293">
        <v>26</v>
      </c>
      <c r="E293" t="s">
        <v>93</v>
      </c>
      <c r="F293">
        <v>39</v>
      </c>
      <c r="G293">
        <v>39</v>
      </c>
      <c r="H293">
        <v>32.5</v>
      </c>
      <c r="I293">
        <v>7.9</v>
      </c>
      <c r="J293">
        <v>16</v>
      </c>
      <c r="K293">
        <v>0.49099999999999999</v>
      </c>
      <c r="L293">
        <v>3.2</v>
      </c>
      <c r="M293">
        <v>8</v>
      </c>
      <c r="N293">
        <v>0.39600000000000002</v>
      </c>
      <c r="O293">
        <v>4.7</v>
      </c>
      <c r="P293">
        <v>8</v>
      </c>
      <c r="Q293">
        <v>0.58699999999999997</v>
      </c>
      <c r="R293">
        <v>0.59</v>
      </c>
      <c r="S293">
        <v>4.5999999999999996</v>
      </c>
      <c r="T293">
        <v>5.2</v>
      </c>
      <c r="U293">
        <v>0.877</v>
      </c>
      <c r="V293">
        <v>2.4</v>
      </c>
      <c r="W293">
        <v>6.3</v>
      </c>
      <c r="X293">
        <v>8.6999999999999993</v>
      </c>
      <c r="Y293">
        <v>1.9</v>
      </c>
      <c r="Z293">
        <v>0.9</v>
      </c>
      <c r="AA293">
        <v>0.5</v>
      </c>
      <c r="AB293">
        <v>1.2</v>
      </c>
      <c r="AC293">
        <v>1.9</v>
      </c>
      <c r="AD293">
        <v>23.5</v>
      </c>
    </row>
    <row r="294" spans="1:30" x14ac:dyDescent="0.2">
      <c r="A294">
        <v>293</v>
      </c>
      <c r="B294" t="s">
        <v>415</v>
      </c>
      <c r="C294" t="s">
        <v>112</v>
      </c>
      <c r="D294">
        <v>26</v>
      </c>
      <c r="E294" t="s">
        <v>104</v>
      </c>
      <c r="F294">
        <v>39</v>
      </c>
      <c r="G294">
        <v>1</v>
      </c>
      <c r="H294">
        <v>18.600000000000001</v>
      </c>
      <c r="I294">
        <v>2.6</v>
      </c>
      <c r="J294">
        <v>5.7</v>
      </c>
      <c r="K294">
        <v>0.45500000000000002</v>
      </c>
      <c r="L294">
        <v>0.8</v>
      </c>
      <c r="M294">
        <v>2.2000000000000002</v>
      </c>
      <c r="N294">
        <v>0.379</v>
      </c>
      <c r="O294">
        <v>1.7</v>
      </c>
      <c r="P294">
        <v>3.5</v>
      </c>
      <c r="Q294">
        <v>0.504</v>
      </c>
      <c r="R294">
        <v>0.52900000000000003</v>
      </c>
      <c r="S294">
        <v>1.5</v>
      </c>
      <c r="T294">
        <v>1.9</v>
      </c>
      <c r="U294">
        <v>0.78100000000000003</v>
      </c>
      <c r="V294">
        <v>1</v>
      </c>
      <c r="W294">
        <v>2.6</v>
      </c>
      <c r="X294">
        <v>3.5</v>
      </c>
      <c r="Y294">
        <v>1.9</v>
      </c>
      <c r="Z294">
        <v>0.7</v>
      </c>
      <c r="AA294">
        <v>0.2</v>
      </c>
      <c r="AB294">
        <v>1</v>
      </c>
      <c r="AC294">
        <v>1.5</v>
      </c>
      <c r="AD294">
        <v>7.5</v>
      </c>
    </row>
    <row r="295" spans="1:30" x14ac:dyDescent="0.2">
      <c r="A295">
        <v>294</v>
      </c>
      <c r="B295" t="s">
        <v>416</v>
      </c>
      <c r="C295" t="s">
        <v>112</v>
      </c>
      <c r="D295">
        <v>28</v>
      </c>
      <c r="E295" t="s">
        <v>90</v>
      </c>
      <c r="F295">
        <v>31</v>
      </c>
      <c r="G295">
        <v>12</v>
      </c>
      <c r="H295">
        <v>26.3</v>
      </c>
      <c r="I295">
        <v>3.9</v>
      </c>
      <c r="J295">
        <v>8.8000000000000007</v>
      </c>
      <c r="K295">
        <v>0.44500000000000001</v>
      </c>
      <c r="L295">
        <v>1.2</v>
      </c>
      <c r="M295">
        <v>3.1</v>
      </c>
      <c r="N295">
        <v>0.38100000000000001</v>
      </c>
      <c r="O295">
        <v>2.7</v>
      </c>
      <c r="P295">
        <v>5.6</v>
      </c>
      <c r="Q295">
        <v>0.48</v>
      </c>
      <c r="R295">
        <v>0.51300000000000001</v>
      </c>
      <c r="S295">
        <v>1.4</v>
      </c>
      <c r="T295">
        <v>1.8</v>
      </c>
      <c r="U295">
        <v>0.76400000000000001</v>
      </c>
      <c r="V295">
        <v>1.2</v>
      </c>
      <c r="W295">
        <v>3.5</v>
      </c>
      <c r="X295">
        <v>4.7</v>
      </c>
      <c r="Y295">
        <v>2.1</v>
      </c>
      <c r="Z295">
        <v>0.7</v>
      </c>
      <c r="AA295">
        <v>0.3</v>
      </c>
      <c r="AB295">
        <v>1.2</v>
      </c>
      <c r="AC295">
        <v>2</v>
      </c>
      <c r="AD295">
        <v>10.4</v>
      </c>
    </row>
    <row r="296" spans="1:30" x14ac:dyDescent="0.2">
      <c r="A296">
        <v>295</v>
      </c>
      <c r="B296" t="s">
        <v>417</v>
      </c>
      <c r="C296" t="s">
        <v>112</v>
      </c>
      <c r="D296">
        <v>28</v>
      </c>
      <c r="E296" t="s">
        <v>647</v>
      </c>
      <c r="F296">
        <v>16</v>
      </c>
      <c r="G296">
        <v>10</v>
      </c>
      <c r="H296">
        <v>26.2</v>
      </c>
      <c r="I296">
        <v>2.8</v>
      </c>
      <c r="J296">
        <v>7.6</v>
      </c>
      <c r="K296">
        <v>0.36399999999999999</v>
      </c>
      <c r="L296">
        <v>1</v>
      </c>
      <c r="M296">
        <v>3</v>
      </c>
      <c r="N296">
        <v>0.33300000000000002</v>
      </c>
      <c r="O296">
        <v>1.8</v>
      </c>
      <c r="P296">
        <v>4.5999999999999996</v>
      </c>
      <c r="Q296">
        <v>0.38400000000000001</v>
      </c>
      <c r="R296">
        <v>0.43</v>
      </c>
      <c r="S296">
        <v>0.8</v>
      </c>
      <c r="T296">
        <v>1.4</v>
      </c>
      <c r="U296">
        <v>0.52200000000000002</v>
      </c>
      <c r="V296">
        <v>0.8</v>
      </c>
      <c r="W296">
        <v>2.5</v>
      </c>
      <c r="X296">
        <v>3.3</v>
      </c>
      <c r="Y296">
        <v>3.1</v>
      </c>
      <c r="Z296">
        <v>1.2</v>
      </c>
      <c r="AA296">
        <v>0.7</v>
      </c>
      <c r="AB296">
        <v>1.4</v>
      </c>
      <c r="AC296">
        <v>1.9</v>
      </c>
      <c r="AD296">
        <v>7.3</v>
      </c>
    </row>
    <row r="297" spans="1:30" x14ac:dyDescent="0.2">
      <c r="A297">
        <v>296</v>
      </c>
      <c r="B297" t="s">
        <v>418</v>
      </c>
      <c r="C297" t="s">
        <v>112</v>
      </c>
      <c r="D297">
        <v>23</v>
      </c>
      <c r="E297" t="s">
        <v>645</v>
      </c>
      <c r="F297">
        <v>32</v>
      </c>
      <c r="G297">
        <v>0</v>
      </c>
      <c r="H297">
        <v>9</v>
      </c>
      <c r="I297">
        <v>1</v>
      </c>
      <c r="J297">
        <v>2.1</v>
      </c>
      <c r="K297">
        <v>0.5</v>
      </c>
      <c r="L297">
        <v>0</v>
      </c>
      <c r="M297">
        <v>0.3</v>
      </c>
      <c r="N297">
        <v>9.0999999999999998E-2</v>
      </c>
      <c r="O297">
        <v>1</v>
      </c>
      <c r="P297">
        <v>1.7</v>
      </c>
      <c r="Q297">
        <v>0.58199999999999996</v>
      </c>
      <c r="R297">
        <v>0.50800000000000001</v>
      </c>
      <c r="S297">
        <v>0.3</v>
      </c>
      <c r="T297">
        <v>0.7</v>
      </c>
      <c r="U297">
        <v>0.47799999999999998</v>
      </c>
      <c r="V297">
        <v>0.2</v>
      </c>
      <c r="W297">
        <v>0.8</v>
      </c>
      <c r="X297">
        <v>1</v>
      </c>
      <c r="Y297">
        <v>0.5</v>
      </c>
      <c r="Z297">
        <v>0.4</v>
      </c>
      <c r="AA297">
        <v>0.1</v>
      </c>
      <c r="AB297">
        <v>0.4</v>
      </c>
      <c r="AC297">
        <v>1.4</v>
      </c>
      <c r="AD297">
        <v>2.4</v>
      </c>
    </row>
    <row r="298" spans="1:30" x14ac:dyDescent="0.2">
      <c r="A298">
        <v>297</v>
      </c>
      <c r="B298" t="s">
        <v>419</v>
      </c>
      <c r="C298" t="s">
        <v>92</v>
      </c>
      <c r="D298">
        <v>27</v>
      </c>
      <c r="E298" t="s">
        <v>150</v>
      </c>
      <c r="F298">
        <v>33</v>
      </c>
      <c r="G298">
        <v>3</v>
      </c>
      <c r="H298">
        <v>12.6</v>
      </c>
      <c r="I298">
        <v>1.2</v>
      </c>
      <c r="J298">
        <v>2.6</v>
      </c>
      <c r="K298">
        <v>0.45300000000000001</v>
      </c>
      <c r="L298">
        <v>1.1000000000000001</v>
      </c>
      <c r="M298">
        <v>2.4</v>
      </c>
      <c r="N298">
        <v>0.45</v>
      </c>
      <c r="O298">
        <v>0.1</v>
      </c>
      <c r="P298">
        <v>0.2</v>
      </c>
      <c r="Q298">
        <v>0.5</v>
      </c>
      <c r="R298">
        <v>0.66300000000000003</v>
      </c>
      <c r="S298">
        <v>0.1</v>
      </c>
      <c r="T298">
        <v>0.3</v>
      </c>
      <c r="U298">
        <v>0.44400000000000001</v>
      </c>
      <c r="V298">
        <v>0.2</v>
      </c>
      <c r="W298">
        <v>1</v>
      </c>
      <c r="X298">
        <v>1.2</v>
      </c>
      <c r="Y298">
        <v>0.5</v>
      </c>
      <c r="Z298">
        <v>0.2</v>
      </c>
      <c r="AA298">
        <v>0.1</v>
      </c>
      <c r="AB298">
        <v>0.5</v>
      </c>
      <c r="AC298">
        <v>1.7</v>
      </c>
      <c r="AD298">
        <v>3.6</v>
      </c>
    </row>
    <row r="299" spans="1:30" x14ac:dyDescent="0.2">
      <c r="A299">
        <v>298</v>
      </c>
      <c r="B299" t="s">
        <v>420</v>
      </c>
      <c r="C299" t="s">
        <v>112</v>
      </c>
      <c r="D299">
        <v>21</v>
      </c>
      <c r="E299" t="s">
        <v>186</v>
      </c>
      <c r="F299">
        <v>47</v>
      </c>
      <c r="G299">
        <v>14</v>
      </c>
      <c r="H299">
        <v>25.5</v>
      </c>
      <c r="I299">
        <v>5.0999999999999996</v>
      </c>
      <c r="J299">
        <v>11.1</v>
      </c>
      <c r="K299">
        <v>0.45600000000000002</v>
      </c>
      <c r="L299">
        <v>1.3</v>
      </c>
      <c r="M299">
        <v>3.5</v>
      </c>
      <c r="N299">
        <v>0.36399999999999999</v>
      </c>
      <c r="O299">
        <v>3.8</v>
      </c>
      <c r="P299">
        <v>7.6</v>
      </c>
      <c r="Q299">
        <v>0.499</v>
      </c>
      <c r="R299">
        <v>0.51300000000000001</v>
      </c>
      <c r="S299">
        <v>2.9</v>
      </c>
      <c r="T299">
        <v>3.5</v>
      </c>
      <c r="U299">
        <v>0.83399999999999996</v>
      </c>
      <c r="V299">
        <v>1</v>
      </c>
      <c r="W299">
        <v>2.8</v>
      </c>
      <c r="X299">
        <v>3.9</v>
      </c>
      <c r="Y299">
        <v>1.9</v>
      </c>
      <c r="Z299">
        <v>0.6</v>
      </c>
      <c r="AA299">
        <v>0.2</v>
      </c>
      <c r="AB299">
        <v>1.6</v>
      </c>
      <c r="AC299">
        <v>2</v>
      </c>
      <c r="AD299">
        <v>14.3</v>
      </c>
    </row>
    <row r="300" spans="1:30" x14ac:dyDescent="0.2">
      <c r="A300">
        <v>299</v>
      </c>
      <c r="B300" t="s">
        <v>421</v>
      </c>
      <c r="C300" t="s">
        <v>92</v>
      </c>
      <c r="D300">
        <v>37</v>
      </c>
      <c r="E300" t="s">
        <v>150</v>
      </c>
      <c r="F300">
        <v>19</v>
      </c>
      <c r="G300">
        <v>1</v>
      </c>
      <c r="H300">
        <v>11.2</v>
      </c>
      <c r="I300">
        <v>0.5</v>
      </c>
      <c r="J300">
        <v>2.1</v>
      </c>
      <c r="K300">
        <v>0.25600000000000001</v>
      </c>
      <c r="L300">
        <v>0.3</v>
      </c>
      <c r="M300">
        <v>1.6</v>
      </c>
      <c r="N300">
        <v>0.2</v>
      </c>
      <c r="O300">
        <v>0.2</v>
      </c>
      <c r="P300">
        <v>0.5</v>
      </c>
      <c r="Q300">
        <v>0.44400000000000001</v>
      </c>
      <c r="R300">
        <v>0.33300000000000002</v>
      </c>
      <c r="S300">
        <v>0.7</v>
      </c>
      <c r="T300">
        <v>1</v>
      </c>
      <c r="U300">
        <v>0.73699999999999999</v>
      </c>
      <c r="V300">
        <v>0.2</v>
      </c>
      <c r="W300">
        <v>1.2</v>
      </c>
      <c r="X300">
        <v>1.4</v>
      </c>
      <c r="Y300">
        <v>0.6</v>
      </c>
      <c r="Z300">
        <v>0.5</v>
      </c>
      <c r="AA300">
        <v>0.2</v>
      </c>
      <c r="AB300">
        <v>0.3</v>
      </c>
      <c r="AC300">
        <v>1.4</v>
      </c>
      <c r="AD300">
        <v>2.1</v>
      </c>
    </row>
    <row r="301" spans="1:30" x14ac:dyDescent="0.2">
      <c r="A301">
        <v>300</v>
      </c>
      <c r="B301" t="s">
        <v>422</v>
      </c>
      <c r="C301" t="s">
        <v>103</v>
      </c>
      <c r="D301">
        <v>23</v>
      </c>
      <c r="E301" t="s">
        <v>127</v>
      </c>
      <c r="F301">
        <v>42</v>
      </c>
      <c r="G301">
        <v>42</v>
      </c>
      <c r="H301">
        <v>37.5</v>
      </c>
      <c r="I301">
        <v>8.8000000000000007</v>
      </c>
      <c r="J301">
        <v>19.7</v>
      </c>
      <c r="K301">
        <v>0.44800000000000001</v>
      </c>
      <c r="L301">
        <v>3.1</v>
      </c>
      <c r="M301">
        <v>8.1999999999999993</v>
      </c>
      <c r="N301">
        <v>0.373</v>
      </c>
      <c r="O301">
        <v>5.7</v>
      </c>
      <c r="P301">
        <v>11.4</v>
      </c>
      <c r="Q301">
        <v>0.502</v>
      </c>
      <c r="R301">
        <v>0.52600000000000002</v>
      </c>
      <c r="S301">
        <v>5</v>
      </c>
      <c r="T301">
        <v>5.8</v>
      </c>
      <c r="U301">
        <v>0.86399999999999999</v>
      </c>
      <c r="V301">
        <v>0.6</v>
      </c>
      <c r="W301">
        <v>3</v>
      </c>
      <c r="X301">
        <v>3.6</v>
      </c>
      <c r="Y301">
        <v>6.6</v>
      </c>
      <c r="Z301">
        <v>1</v>
      </c>
      <c r="AA301">
        <v>0.5</v>
      </c>
      <c r="AB301">
        <v>1.6</v>
      </c>
      <c r="AC301">
        <v>2.1</v>
      </c>
      <c r="AD301">
        <v>25.7</v>
      </c>
    </row>
    <row r="302" spans="1:30" x14ac:dyDescent="0.2">
      <c r="A302">
        <v>301</v>
      </c>
      <c r="B302" t="s">
        <v>423</v>
      </c>
      <c r="C302" t="s">
        <v>424</v>
      </c>
      <c r="D302">
        <v>26</v>
      </c>
      <c r="E302" t="s">
        <v>645</v>
      </c>
      <c r="F302">
        <v>25</v>
      </c>
      <c r="G302">
        <v>5</v>
      </c>
      <c r="H302">
        <v>15.4</v>
      </c>
      <c r="I302">
        <v>2.4</v>
      </c>
      <c r="J302">
        <v>5.9</v>
      </c>
      <c r="K302">
        <v>0.39900000000000002</v>
      </c>
      <c r="L302">
        <v>0.6</v>
      </c>
      <c r="M302">
        <v>2</v>
      </c>
      <c r="N302">
        <v>0.314</v>
      </c>
      <c r="O302">
        <v>1.7</v>
      </c>
      <c r="P302">
        <v>3.9</v>
      </c>
      <c r="Q302">
        <v>0.443</v>
      </c>
      <c r="R302">
        <v>0.45300000000000001</v>
      </c>
      <c r="S302">
        <v>0.5</v>
      </c>
      <c r="T302">
        <v>0.7</v>
      </c>
      <c r="U302">
        <v>0.76500000000000001</v>
      </c>
      <c r="V302">
        <v>0.4</v>
      </c>
      <c r="W302">
        <v>1.2</v>
      </c>
      <c r="X302">
        <v>1.6</v>
      </c>
      <c r="Y302">
        <v>3.2</v>
      </c>
      <c r="Z302">
        <v>0.6</v>
      </c>
      <c r="AA302">
        <v>0.1</v>
      </c>
      <c r="AB302">
        <v>0.7</v>
      </c>
      <c r="AC302">
        <v>1</v>
      </c>
      <c r="AD302">
        <v>5.9</v>
      </c>
    </row>
    <row r="303" spans="1:30" x14ac:dyDescent="0.2">
      <c r="A303">
        <v>302</v>
      </c>
      <c r="B303" t="s">
        <v>425</v>
      </c>
      <c r="C303" t="s">
        <v>103</v>
      </c>
      <c r="D303">
        <v>23</v>
      </c>
      <c r="E303" t="s">
        <v>114</v>
      </c>
      <c r="F303">
        <v>35</v>
      </c>
      <c r="G303">
        <v>2</v>
      </c>
      <c r="H303">
        <v>10</v>
      </c>
      <c r="I303">
        <v>1.7</v>
      </c>
      <c r="J303">
        <v>3.8</v>
      </c>
      <c r="K303">
        <v>0.45500000000000002</v>
      </c>
      <c r="L303">
        <v>1.1000000000000001</v>
      </c>
      <c r="M303">
        <v>2.2999999999999998</v>
      </c>
      <c r="N303">
        <v>0.46300000000000002</v>
      </c>
      <c r="O303">
        <v>0.7</v>
      </c>
      <c r="P303">
        <v>1.5</v>
      </c>
      <c r="Q303">
        <v>0.442</v>
      </c>
      <c r="R303">
        <v>0.59699999999999998</v>
      </c>
      <c r="S303">
        <v>0.3</v>
      </c>
      <c r="T303">
        <v>0.4</v>
      </c>
      <c r="U303">
        <v>0.78600000000000003</v>
      </c>
      <c r="V303">
        <v>0.1</v>
      </c>
      <c r="W303">
        <v>0.6</v>
      </c>
      <c r="X303">
        <v>0.7</v>
      </c>
      <c r="Y303">
        <v>0.9</v>
      </c>
      <c r="Z303">
        <v>0.4</v>
      </c>
      <c r="AA303">
        <v>0.1</v>
      </c>
      <c r="AB303">
        <v>0.3</v>
      </c>
      <c r="AC303">
        <v>1.1000000000000001</v>
      </c>
      <c r="AD303">
        <v>4.9000000000000004</v>
      </c>
    </row>
    <row r="304" spans="1:30" x14ac:dyDescent="0.2">
      <c r="A304">
        <v>303</v>
      </c>
      <c r="B304" t="s">
        <v>426</v>
      </c>
      <c r="C304" t="s">
        <v>103</v>
      </c>
      <c r="D304">
        <v>32</v>
      </c>
      <c r="E304" t="s">
        <v>104</v>
      </c>
      <c r="F304">
        <v>34</v>
      </c>
      <c r="G304">
        <v>34</v>
      </c>
      <c r="H304">
        <v>32</v>
      </c>
      <c r="I304">
        <v>6.9</v>
      </c>
      <c r="J304">
        <v>14.7</v>
      </c>
      <c r="K304">
        <v>0.46500000000000002</v>
      </c>
      <c r="L304">
        <v>3.4</v>
      </c>
      <c r="M304">
        <v>7.8</v>
      </c>
      <c r="N304">
        <v>0.436</v>
      </c>
      <c r="O304">
        <v>3.5</v>
      </c>
      <c r="P304">
        <v>7</v>
      </c>
      <c r="Q304">
        <v>0.498</v>
      </c>
      <c r="R304">
        <v>0.57999999999999996</v>
      </c>
      <c r="S304">
        <v>2</v>
      </c>
      <c r="T304">
        <v>2.5</v>
      </c>
      <c r="U304">
        <v>0.80200000000000005</v>
      </c>
      <c r="V304">
        <v>0.6</v>
      </c>
      <c r="W304">
        <v>3.6</v>
      </c>
      <c r="X304">
        <v>4.2</v>
      </c>
      <c r="Y304">
        <v>4.7</v>
      </c>
      <c r="Z304">
        <v>1.1000000000000001</v>
      </c>
      <c r="AA304">
        <v>0.9</v>
      </c>
      <c r="AB304">
        <v>1.7</v>
      </c>
      <c r="AC304">
        <v>2.1</v>
      </c>
      <c r="AD304">
        <v>19.100000000000001</v>
      </c>
    </row>
    <row r="305" spans="1:30" x14ac:dyDescent="0.2">
      <c r="A305">
        <v>304</v>
      </c>
      <c r="B305" t="s">
        <v>427</v>
      </c>
      <c r="C305" t="s">
        <v>103</v>
      </c>
      <c r="D305">
        <v>31</v>
      </c>
      <c r="E305" t="s">
        <v>186</v>
      </c>
      <c r="F305">
        <v>38</v>
      </c>
      <c r="G305">
        <v>3</v>
      </c>
      <c r="H305">
        <v>17</v>
      </c>
      <c r="I305">
        <v>3.5</v>
      </c>
      <c r="J305">
        <v>6.7</v>
      </c>
      <c r="K305">
        <v>0.52500000000000002</v>
      </c>
      <c r="L305">
        <v>0.1</v>
      </c>
      <c r="M305">
        <v>0.4</v>
      </c>
      <c r="N305">
        <v>0.11799999999999999</v>
      </c>
      <c r="O305">
        <v>3.5</v>
      </c>
      <c r="P305">
        <v>6.3</v>
      </c>
      <c r="Q305">
        <v>0.55500000000000005</v>
      </c>
      <c r="R305">
        <v>0.52900000000000003</v>
      </c>
      <c r="S305">
        <v>0.9</v>
      </c>
      <c r="T305">
        <v>1.2</v>
      </c>
      <c r="U305">
        <v>0.75</v>
      </c>
      <c r="V305">
        <v>0.5</v>
      </c>
      <c r="W305">
        <v>2.1</v>
      </c>
      <c r="X305">
        <v>2.6</v>
      </c>
      <c r="Y305">
        <v>5.5</v>
      </c>
      <c r="Z305">
        <v>1.1000000000000001</v>
      </c>
      <c r="AA305">
        <v>0.1</v>
      </c>
      <c r="AB305">
        <v>1.5</v>
      </c>
      <c r="AC305">
        <v>1.1000000000000001</v>
      </c>
      <c r="AD305">
        <v>8</v>
      </c>
    </row>
    <row r="306" spans="1:30" x14ac:dyDescent="0.2">
      <c r="A306">
        <v>305</v>
      </c>
      <c r="B306" t="s">
        <v>428</v>
      </c>
      <c r="C306" t="s">
        <v>112</v>
      </c>
      <c r="D306">
        <v>23</v>
      </c>
      <c r="E306" t="s">
        <v>97</v>
      </c>
      <c r="F306">
        <v>38</v>
      </c>
      <c r="G306">
        <v>37</v>
      </c>
      <c r="H306">
        <v>28.8</v>
      </c>
      <c r="I306">
        <v>4.5</v>
      </c>
      <c r="J306">
        <v>8.6999999999999993</v>
      </c>
      <c r="K306">
        <v>0.51700000000000002</v>
      </c>
      <c r="L306">
        <v>1.2</v>
      </c>
      <c r="M306">
        <v>3.3</v>
      </c>
      <c r="N306">
        <v>0.37</v>
      </c>
      <c r="O306">
        <v>3.3</v>
      </c>
      <c r="P306">
        <v>5.4</v>
      </c>
      <c r="Q306">
        <v>0.60799999999999998</v>
      </c>
      <c r="R306">
        <v>0.58799999999999997</v>
      </c>
      <c r="S306">
        <v>0.7</v>
      </c>
      <c r="T306">
        <v>0.9</v>
      </c>
      <c r="U306">
        <v>0.77100000000000002</v>
      </c>
      <c r="V306">
        <v>0.7</v>
      </c>
      <c r="W306">
        <v>1.9</v>
      </c>
      <c r="X306">
        <v>2.7</v>
      </c>
      <c r="Y306">
        <v>1.3</v>
      </c>
      <c r="Z306">
        <v>0.9</v>
      </c>
      <c r="AA306">
        <v>0.5</v>
      </c>
      <c r="AB306">
        <v>1.1000000000000001</v>
      </c>
      <c r="AC306">
        <v>3.1</v>
      </c>
      <c r="AD306">
        <v>10.9</v>
      </c>
    </row>
    <row r="307" spans="1:30" x14ac:dyDescent="0.2">
      <c r="A307">
        <v>306</v>
      </c>
      <c r="B307" t="s">
        <v>429</v>
      </c>
      <c r="C307" t="s">
        <v>112</v>
      </c>
      <c r="D307">
        <v>26</v>
      </c>
      <c r="E307" t="s">
        <v>88</v>
      </c>
      <c r="F307">
        <v>29</v>
      </c>
      <c r="G307">
        <v>0</v>
      </c>
      <c r="H307">
        <v>9</v>
      </c>
      <c r="I307">
        <v>1.1000000000000001</v>
      </c>
      <c r="J307">
        <v>3.3</v>
      </c>
      <c r="K307">
        <v>0.34399999999999997</v>
      </c>
      <c r="L307">
        <v>0.3</v>
      </c>
      <c r="M307">
        <v>1.7</v>
      </c>
      <c r="N307">
        <v>0.20799999999999999</v>
      </c>
      <c r="O307">
        <v>0.8</v>
      </c>
      <c r="P307">
        <v>1.7</v>
      </c>
      <c r="Q307">
        <v>0.47899999999999998</v>
      </c>
      <c r="R307">
        <v>0.39600000000000002</v>
      </c>
      <c r="S307">
        <v>0.5</v>
      </c>
      <c r="T307">
        <v>0.7</v>
      </c>
      <c r="U307">
        <v>0.7</v>
      </c>
      <c r="V307">
        <v>0.3</v>
      </c>
      <c r="W307">
        <v>1</v>
      </c>
      <c r="X307">
        <v>1.2</v>
      </c>
      <c r="Y307">
        <v>0.6</v>
      </c>
      <c r="Z307">
        <v>0.4</v>
      </c>
      <c r="AA307">
        <v>0.1</v>
      </c>
      <c r="AB307">
        <v>0.3</v>
      </c>
      <c r="AC307">
        <v>0.9</v>
      </c>
      <c r="AD307">
        <v>3.1</v>
      </c>
    </row>
    <row r="308" spans="1:30" x14ac:dyDescent="0.2">
      <c r="A308">
        <v>307</v>
      </c>
      <c r="B308" t="s">
        <v>430</v>
      </c>
      <c r="C308" t="s">
        <v>112</v>
      </c>
      <c r="D308">
        <v>32</v>
      </c>
      <c r="E308" t="s">
        <v>133</v>
      </c>
      <c r="F308">
        <v>43</v>
      </c>
      <c r="G308">
        <v>0</v>
      </c>
      <c r="H308">
        <v>15.3</v>
      </c>
      <c r="I308">
        <v>2.1</v>
      </c>
      <c r="J308">
        <v>4.7</v>
      </c>
      <c r="K308">
        <v>0.441</v>
      </c>
      <c r="L308">
        <v>1.7</v>
      </c>
      <c r="M308">
        <v>3.8</v>
      </c>
      <c r="N308">
        <v>0.438</v>
      </c>
      <c r="O308">
        <v>0.4</v>
      </c>
      <c r="P308">
        <v>0.9</v>
      </c>
      <c r="Q308">
        <v>0.45</v>
      </c>
      <c r="R308">
        <v>0.61599999999999999</v>
      </c>
      <c r="S308">
        <v>0.2</v>
      </c>
      <c r="T308">
        <v>0.4</v>
      </c>
      <c r="U308">
        <v>0.58799999999999997</v>
      </c>
      <c r="V308">
        <v>0.2</v>
      </c>
      <c r="W308">
        <v>0.9</v>
      </c>
      <c r="X308">
        <v>1</v>
      </c>
      <c r="Y308">
        <v>1.3</v>
      </c>
      <c r="Z308">
        <v>0.2</v>
      </c>
      <c r="AA308">
        <v>0</v>
      </c>
      <c r="AB308">
        <v>0.6</v>
      </c>
      <c r="AC308">
        <v>1</v>
      </c>
      <c r="AD308">
        <v>6</v>
      </c>
    </row>
    <row r="309" spans="1:30" x14ac:dyDescent="0.2">
      <c r="A309">
        <v>308</v>
      </c>
      <c r="B309" t="s">
        <v>431</v>
      </c>
      <c r="C309" t="s">
        <v>29</v>
      </c>
      <c r="D309">
        <v>36</v>
      </c>
      <c r="E309" t="s">
        <v>135</v>
      </c>
      <c r="F309">
        <v>36</v>
      </c>
      <c r="G309">
        <v>0</v>
      </c>
      <c r="H309">
        <v>8.1999999999999993</v>
      </c>
      <c r="I309">
        <v>2</v>
      </c>
      <c r="J309">
        <v>3.1</v>
      </c>
      <c r="K309">
        <v>0.64900000000000002</v>
      </c>
      <c r="L309">
        <v>0</v>
      </c>
      <c r="M309">
        <v>0.1</v>
      </c>
      <c r="N309">
        <v>0</v>
      </c>
      <c r="O309">
        <v>2</v>
      </c>
      <c r="P309">
        <v>3</v>
      </c>
      <c r="Q309">
        <v>0.66700000000000004</v>
      </c>
      <c r="R309">
        <v>0.64900000000000002</v>
      </c>
      <c r="S309">
        <v>0.7</v>
      </c>
      <c r="T309">
        <v>1.1000000000000001</v>
      </c>
      <c r="U309">
        <v>0.61</v>
      </c>
      <c r="V309">
        <v>1</v>
      </c>
      <c r="W309">
        <v>2</v>
      </c>
      <c r="X309">
        <v>3</v>
      </c>
      <c r="Y309">
        <v>0.4</v>
      </c>
      <c r="Z309">
        <v>0.3</v>
      </c>
      <c r="AA309">
        <v>0.5</v>
      </c>
      <c r="AB309">
        <v>0.9</v>
      </c>
      <c r="AC309">
        <v>1.1000000000000001</v>
      </c>
      <c r="AD309">
        <v>4.7</v>
      </c>
    </row>
    <row r="310" spans="1:30" x14ac:dyDescent="0.2">
      <c r="A310">
        <v>309</v>
      </c>
      <c r="B310" t="s">
        <v>432</v>
      </c>
      <c r="C310" t="s">
        <v>92</v>
      </c>
      <c r="D310">
        <v>21</v>
      </c>
      <c r="E310" t="s">
        <v>647</v>
      </c>
      <c r="F310">
        <v>37</v>
      </c>
      <c r="G310">
        <v>11</v>
      </c>
      <c r="H310">
        <v>16</v>
      </c>
      <c r="I310">
        <v>1.7</v>
      </c>
      <c r="J310">
        <v>3.9</v>
      </c>
      <c r="K310">
        <v>0.441</v>
      </c>
      <c r="L310">
        <v>0.7</v>
      </c>
      <c r="M310">
        <v>1.9</v>
      </c>
      <c r="N310">
        <v>0.36199999999999999</v>
      </c>
      <c r="O310">
        <v>1.1000000000000001</v>
      </c>
      <c r="P310">
        <v>2.1</v>
      </c>
      <c r="Q310">
        <v>0.51300000000000001</v>
      </c>
      <c r="R310">
        <v>0.52800000000000002</v>
      </c>
      <c r="S310">
        <v>0.9</v>
      </c>
      <c r="T310">
        <v>1.2</v>
      </c>
      <c r="U310">
        <v>0.74399999999999999</v>
      </c>
      <c r="V310">
        <v>0.3</v>
      </c>
      <c r="W310">
        <v>1.4</v>
      </c>
      <c r="X310">
        <v>1.7</v>
      </c>
      <c r="Y310">
        <v>0.9</v>
      </c>
      <c r="Z310">
        <v>0.2</v>
      </c>
      <c r="AA310">
        <v>0.1</v>
      </c>
      <c r="AB310">
        <v>0.5</v>
      </c>
      <c r="AC310">
        <v>1.4</v>
      </c>
      <c r="AD310">
        <v>5</v>
      </c>
    </row>
    <row r="311" spans="1:30" x14ac:dyDescent="0.2">
      <c r="A311">
        <v>310</v>
      </c>
      <c r="B311" t="s">
        <v>433</v>
      </c>
      <c r="C311" t="s">
        <v>103</v>
      </c>
      <c r="D311">
        <v>27</v>
      </c>
      <c r="E311" t="s">
        <v>97</v>
      </c>
      <c r="F311">
        <v>27</v>
      </c>
      <c r="G311">
        <v>0</v>
      </c>
      <c r="H311">
        <v>9.1999999999999993</v>
      </c>
      <c r="I311">
        <v>1</v>
      </c>
      <c r="J311">
        <v>2.4</v>
      </c>
      <c r="K311">
        <v>0.40600000000000003</v>
      </c>
      <c r="L311">
        <v>0.5</v>
      </c>
      <c r="M311">
        <v>1.3</v>
      </c>
      <c r="N311">
        <v>0.371</v>
      </c>
      <c r="O311">
        <v>0.5</v>
      </c>
      <c r="P311">
        <v>1.1000000000000001</v>
      </c>
      <c r="Q311">
        <v>0.44800000000000001</v>
      </c>
      <c r="R311">
        <v>0.50800000000000001</v>
      </c>
      <c r="S311">
        <v>0.1</v>
      </c>
      <c r="T311">
        <v>0.2</v>
      </c>
      <c r="U311">
        <v>0.5</v>
      </c>
      <c r="V311">
        <v>0.3</v>
      </c>
      <c r="W311">
        <v>0.7</v>
      </c>
      <c r="X311">
        <v>1</v>
      </c>
      <c r="Y311">
        <v>1.8</v>
      </c>
      <c r="Z311">
        <v>0.7</v>
      </c>
      <c r="AA311">
        <v>0.2</v>
      </c>
      <c r="AB311">
        <v>0.4</v>
      </c>
      <c r="AC311">
        <v>0.5</v>
      </c>
      <c r="AD311">
        <v>2.5</v>
      </c>
    </row>
    <row r="312" spans="1:30" x14ac:dyDescent="0.2">
      <c r="A312">
        <v>311</v>
      </c>
      <c r="B312" t="s">
        <v>434</v>
      </c>
      <c r="C312" t="s">
        <v>92</v>
      </c>
      <c r="D312">
        <v>25</v>
      </c>
      <c r="E312" t="s">
        <v>127</v>
      </c>
      <c r="F312">
        <v>33</v>
      </c>
      <c r="G312">
        <v>33</v>
      </c>
      <c r="H312">
        <v>29.1</v>
      </c>
      <c r="I312">
        <v>3.9</v>
      </c>
      <c r="J312">
        <v>9.9</v>
      </c>
      <c r="K312">
        <v>0.39300000000000002</v>
      </c>
      <c r="L312">
        <v>2.1</v>
      </c>
      <c r="M312">
        <v>5.8</v>
      </c>
      <c r="N312">
        <v>0.36299999999999999</v>
      </c>
      <c r="O312">
        <v>1.8</v>
      </c>
      <c r="P312">
        <v>4.0999999999999996</v>
      </c>
      <c r="Q312">
        <v>0.437</v>
      </c>
      <c r="R312">
        <v>0.5</v>
      </c>
      <c r="S312">
        <v>1.9</v>
      </c>
      <c r="T312">
        <v>2.2999999999999998</v>
      </c>
      <c r="U312">
        <v>0.82699999999999996</v>
      </c>
      <c r="V312">
        <v>0.8</v>
      </c>
      <c r="W312">
        <v>3.2</v>
      </c>
      <c r="X312">
        <v>4</v>
      </c>
      <c r="Y312">
        <v>3.2</v>
      </c>
      <c r="Z312">
        <v>1.6</v>
      </c>
      <c r="AA312">
        <v>0.5</v>
      </c>
      <c r="AB312">
        <v>1.2</v>
      </c>
      <c r="AC312">
        <v>2.4</v>
      </c>
      <c r="AD312">
        <v>11.8</v>
      </c>
    </row>
    <row r="313" spans="1:30" x14ac:dyDescent="0.2">
      <c r="A313">
        <v>312</v>
      </c>
      <c r="B313" t="s">
        <v>435</v>
      </c>
      <c r="C313" t="s">
        <v>29</v>
      </c>
      <c r="D313">
        <v>25</v>
      </c>
      <c r="E313" t="s">
        <v>647</v>
      </c>
      <c r="F313">
        <v>21</v>
      </c>
      <c r="G313">
        <v>0</v>
      </c>
      <c r="H313">
        <v>13.1</v>
      </c>
      <c r="I313">
        <v>0.5</v>
      </c>
      <c r="J313">
        <v>1.1000000000000001</v>
      </c>
      <c r="K313">
        <v>0.435</v>
      </c>
      <c r="L313">
        <v>0</v>
      </c>
      <c r="M313">
        <v>0</v>
      </c>
      <c r="O313">
        <v>0.5</v>
      </c>
      <c r="P313">
        <v>1.1000000000000001</v>
      </c>
      <c r="Q313">
        <v>0.435</v>
      </c>
      <c r="R313">
        <v>0.435</v>
      </c>
      <c r="S313">
        <v>0.4</v>
      </c>
      <c r="T313">
        <v>0.6</v>
      </c>
      <c r="U313">
        <v>0.75</v>
      </c>
      <c r="V313">
        <v>1.2</v>
      </c>
      <c r="W313">
        <v>1.6</v>
      </c>
      <c r="X313">
        <v>2.8</v>
      </c>
      <c r="Y313">
        <v>0.4</v>
      </c>
      <c r="Z313">
        <v>0.3</v>
      </c>
      <c r="AA313">
        <v>0.7</v>
      </c>
      <c r="AB313">
        <v>0.6</v>
      </c>
      <c r="AC313">
        <v>2.8</v>
      </c>
      <c r="AD313">
        <v>1.4</v>
      </c>
    </row>
    <row r="314" spans="1:30" x14ac:dyDescent="0.2">
      <c r="A314">
        <v>313</v>
      </c>
      <c r="B314" t="s">
        <v>436</v>
      </c>
      <c r="C314" t="s">
        <v>92</v>
      </c>
      <c r="D314">
        <v>27</v>
      </c>
      <c r="E314" t="s">
        <v>101</v>
      </c>
      <c r="F314">
        <v>30</v>
      </c>
      <c r="G314">
        <v>0</v>
      </c>
      <c r="H314">
        <v>16.3</v>
      </c>
      <c r="I314">
        <v>2.9</v>
      </c>
      <c r="J314">
        <v>6.7</v>
      </c>
      <c r="K314">
        <v>0.435</v>
      </c>
      <c r="L314">
        <v>2.5</v>
      </c>
      <c r="M314">
        <v>5.7</v>
      </c>
      <c r="N314">
        <v>0.433</v>
      </c>
      <c r="O314">
        <v>0.4</v>
      </c>
      <c r="P314">
        <v>1</v>
      </c>
      <c r="Q314">
        <v>0.44800000000000001</v>
      </c>
      <c r="R314">
        <v>0.62</v>
      </c>
      <c r="S314">
        <v>0.3</v>
      </c>
      <c r="T314">
        <v>0.4</v>
      </c>
      <c r="U314">
        <v>0.90900000000000003</v>
      </c>
      <c r="V314">
        <v>0.5</v>
      </c>
      <c r="W314">
        <v>1.6</v>
      </c>
      <c r="X314">
        <v>2</v>
      </c>
      <c r="Y314">
        <v>1.6</v>
      </c>
      <c r="Z314">
        <v>0.3</v>
      </c>
      <c r="AA314">
        <v>0</v>
      </c>
      <c r="AB314">
        <v>0.3</v>
      </c>
      <c r="AC314">
        <v>1.3</v>
      </c>
      <c r="AD314">
        <v>8.6</v>
      </c>
    </row>
    <row r="315" spans="1:30" x14ac:dyDescent="0.2">
      <c r="A315">
        <v>314</v>
      </c>
      <c r="B315" t="s">
        <v>437</v>
      </c>
      <c r="C315" t="s">
        <v>29</v>
      </c>
      <c r="D315">
        <v>26</v>
      </c>
      <c r="E315" t="s">
        <v>646</v>
      </c>
      <c r="F315">
        <v>36</v>
      </c>
      <c r="G315">
        <v>5</v>
      </c>
      <c r="H315">
        <v>12.2</v>
      </c>
      <c r="I315">
        <v>1.8</v>
      </c>
      <c r="J315">
        <v>3.5</v>
      </c>
      <c r="K315">
        <v>0.50800000000000001</v>
      </c>
      <c r="L315">
        <v>0.4</v>
      </c>
      <c r="M315">
        <v>1.4</v>
      </c>
      <c r="N315">
        <v>0.29399999999999998</v>
      </c>
      <c r="O315">
        <v>1.4</v>
      </c>
      <c r="P315">
        <v>2.1</v>
      </c>
      <c r="Q315">
        <v>0.65300000000000002</v>
      </c>
      <c r="R315">
        <v>0.56699999999999995</v>
      </c>
      <c r="S315">
        <v>1.1000000000000001</v>
      </c>
      <c r="T315">
        <v>1.2</v>
      </c>
      <c r="U315">
        <v>0.88400000000000001</v>
      </c>
      <c r="V315">
        <v>0.6</v>
      </c>
      <c r="W315">
        <v>2.2999999999999998</v>
      </c>
      <c r="X315">
        <v>3</v>
      </c>
      <c r="Y315">
        <v>0.5</v>
      </c>
      <c r="Z315">
        <v>0.5</v>
      </c>
      <c r="AA315">
        <v>0.3</v>
      </c>
      <c r="AB315">
        <v>0.7</v>
      </c>
      <c r="AC315">
        <v>1.1000000000000001</v>
      </c>
      <c r="AD315">
        <v>5</v>
      </c>
    </row>
    <row r="316" spans="1:30" x14ac:dyDescent="0.2">
      <c r="A316">
        <v>315</v>
      </c>
      <c r="B316" t="s">
        <v>438</v>
      </c>
      <c r="C316" t="s">
        <v>103</v>
      </c>
      <c r="D316">
        <v>30</v>
      </c>
      <c r="E316" t="s">
        <v>147</v>
      </c>
      <c r="F316">
        <v>27</v>
      </c>
      <c r="G316">
        <v>0</v>
      </c>
      <c r="H316">
        <v>11.9</v>
      </c>
      <c r="I316">
        <v>1.3</v>
      </c>
      <c r="J316">
        <v>3.1</v>
      </c>
      <c r="K316">
        <v>0.41699999999999998</v>
      </c>
      <c r="L316">
        <v>0.4</v>
      </c>
      <c r="M316">
        <v>1.5</v>
      </c>
      <c r="N316">
        <v>0.25</v>
      </c>
      <c r="O316">
        <v>0.9</v>
      </c>
      <c r="P316">
        <v>1.6</v>
      </c>
      <c r="Q316">
        <v>0.56799999999999995</v>
      </c>
      <c r="R316">
        <v>0.47599999999999998</v>
      </c>
      <c r="S316">
        <v>0.5</v>
      </c>
      <c r="T316">
        <v>0.7</v>
      </c>
      <c r="U316">
        <v>0.73699999999999999</v>
      </c>
      <c r="V316">
        <v>0</v>
      </c>
      <c r="W316">
        <v>0.8</v>
      </c>
      <c r="X316">
        <v>0.8</v>
      </c>
      <c r="Y316">
        <v>2.4</v>
      </c>
      <c r="Z316">
        <v>0.3</v>
      </c>
      <c r="AA316">
        <v>0.1</v>
      </c>
      <c r="AB316">
        <v>0.9</v>
      </c>
      <c r="AC316">
        <v>0.8</v>
      </c>
      <c r="AD316">
        <v>3.5</v>
      </c>
    </row>
    <row r="317" spans="1:30" x14ac:dyDescent="0.2">
      <c r="A317">
        <v>316</v>
      </c>
      <c r="B317" t="s">
        <v>439</v>
      </c>
      <c r="C317" t="s">
        <v>112</v>
      </c>
      <c r="D317">
        <v>32</v>
      </c>
      <c r="E317" t="s">
        <v>107</v>
      </c>
      <c r="F317">
        <v>41</v>
      </c>
      <c r="G317">
        <v>41</v>
      </c>
      <c r="H317">
        <v>26.4</v>
      </c>
      <c r="I317">
        <v>5.7</v>
      </c>
      <c r="J317">
        <v>11.7</v>
      </c>
      <c r="K317">
        <v>0.49099999999999999</v>
      </c>
      <c r="L317">
        <v>1.7</v>
      </c>
      <c r="M317">
        <v>4.5999999999999996</v>
      </c>
      <c r="N317">
        <v>0.378</v>
      </c>
      <c r="O317">
        <v>4</v>
      </c>
      <c r="P317">
        <v>7.1</v>
      </c>
      <c r="Q317">
        <v>0.56399999999999995</v>
      </c>
      <c r="R317">
        <v>0.56499999999999995</v>
      </c>
      <c r="S317">
        <v>1.9</v>
      </c>
      <c r="T317">
        <v>2.2000000000000002</v>
      </c>
      <c r="U317">
        <v>0.83499999999999996</v>
      </c>
      <c r="V317">
        <v>0.6</v>
      </c>
      <c r="W317">
        <v>3.7</v>
      </c>
      <c r="X317">
        <v>4.3</v>
      </c>
      <c r="Y317">
        <v>5</v>
      </c>
      <c r="Z317">
        <v>0.9</v>
      </c>
      <c r="AA317">
        <v>0.3</v>
      </c>
      <c r="AB317">
        <v>2.1</v>
      </c>
      <c r="AC317">
        <v>2.4</v>
      </c>
      <c r="AD317">
        <v>15</v>
      </c>
    </row>
    <row r="318" spans="1:30" x14ac:dyDescent="0.2">
      <c r="A318">
        <v>317</v>
      </c>
      <c r="B318" t="s">
        <v>440</v>
      </c>
      <c r="C318" t="s">
        <v>112</v>
      </c>
      <c r="D318">
        <v>21</v>
      </c>
      <c r="E318" t="s">
        <v>647</v>
      </c>
      <c r="F318">
        <v>40</v>
      </c>
      <c r="G318">
        <v>34</v>
      </c>
      <c r="H318">
        <v>31</v>
      </c>
      <c r="I318">
        <v>5.7</v>
      </c>
      <c r="J318">
        <v>13.2</v>
      </c>
      <c r="K318">
        <v>0.433</v>
      </c>
      <c r="L318">
        <v>2.1</v>
      </c>
      <c r="M318">
        <v>5.7</v>
      </c>
      <c r="N318">
        <v>0.374</v>
      </c>
      <c r="O318">
        <v>3.6</v>
      </c>
      <c r="P318">
        <v>7.6</v>
      </c>
      <c r="Q318">
        <v>0.47699999999999998</v>
      </c>
      <c r="R318">
        <v>0.51300000000000001</v>
      </c>
      <c r="S318">
        <v>1.7</v>
      </c>
      <c r="T318">
        <v>2.1</v>
      </c>
      <c r="U318">
        <v>0.81699999999999995</v>
      </c>
      <c r="V318">
        <v>0.8</v>
      </c>
      <c r="W318">
        <v>3.1</v>
      </c>
      <c r="X318">
        <v>3.9</v>
      </c>
      <c r="Y318">
        <v>2.2999999999999998</v>
      </c>
      <c r="Z318">
        <v>0.7</v>
      </c>
      <c r="AA318">
        <v>0.5</v>
      </c>
      <c r="AB318">
        <v>1.6</v>
      </c>
      <c r="AC318">
        <v>2.6</v>
      </c>
      <c r="AD318">
        <v>15.3</v>
      </c>
    </row>
    <row r="319" spans="1:30" x14ac:dyDescent="0.2">
      <c r="A319">
        <v>318</v>
      </c>
      <c r="B319" t="s">
        <v>441</v>
      </c>
      <c r="C319" t="s">
        <v>112</v>
      </c>
      <c r="D319">
        <v>24</v>
      </c>
      <c r="E319" t="s">
        <v>164</v>
      </c>
      <c r="F319">
        <v>4</v>
      </c>
      <c r="G319">
        <v>0</v>
      </c>
      <c r="H319">
        <v>4</v>
      </c>
      <c r="I319">
        <v>0.8</v>
      </c>
      <c r="J319">
        <v>1.3</v>
      </c>
      <c r="K319">
        <v>0.6</v>
      </c>
      <c r="L319">
        <v>0.3</v>
      </c>
      <c r="M319">
        <v>0.3</v>
      </c>
      <c r="N319">
        <v>1</v>
      </c>
      <c r="O319">
        <v>0.5</v>
      </c>
      <c r="P319">
        <v>1</v>
      </c>
      <c r="Q319">
        <v>0.5</v>
      </c>
      <c r="R319">
        <v>0.7</v>
      </c>
      <c r="S319">
        <v>0</v>
      </c>
      <c r="T319">
        <v>0</v>
      </c>
      <c r="V319">
        <v>0.5</v>
      </c>
      <c r="W319">
        <v>0.3</v>
      </c>
      <c r="X319">
        <v>0.8</v>
      </c>
      <c r="Y319">
        <v>0</v>
      </c>
      <c r="Z319">
        <v>0</v>
      </c>
      <c r="AA319">
        <v>0</v>
      </c>
      <c r="AB319">
        <v>0.3</v>
      </c>
      <c r="AC319">
        <v>0.5</v>
      </c>
      <c r="AD319">
        <v>1.8</v>
      </c>
    </row>
    <row r="320" spans="1:30" x14ac:dyDescent="0.2">
      <c r="A320">
        <v>319</v>
      </c>
      <c r="B320" t="s">
        <v>442</v>
      </c>
      <c r="C320" t="s">
        <v>112</v>
      </c>
      <c r="D320">
        <v>20</v>
      </c>
      <c r="E320" t="s">
        <v>97</v>
      </c>
      <c r="F320">
        <v>5</v>
      </c>
      <c r="G320">
        <v>0</v>
      </c>
      <c r="H320">
        <v>3.8</v>
      </c>
      <c r="I320">
        <v>1.2</v>
      </c>
      <c r="J320">
        <v>1.8</v>
      </c>
      <c r="K320">
        <v>0.66700000000000004</v>
      </c>
      <c r="L320">
        <v>0.2</v>
      </c>
      <c r="M320">
        <v>0.6</v>
      </c>
      <c r="N320">
        <v>0.33300000000000002</v>
      </c>
      <c r="O320">
        <v>1</v>
      </c>
      <c r="P320">
        <v>1.2</v>
      </c>
      <c r="Q320">
        <v>0.83299999999999996</v>
      </c>
      <c r="R320">
        <v>0.72199999999999998</v>
      </c>
      <c r="S320">
        <v>0</v>
      </c>
      <c r="T320">
        <v>0</v>
      </c>
      <c r="V320">
        <v>0</v>
      </c>
      <c r="W320">
        <v>1.8</v>
      </c>
      <c r="X320">
        <v>1.8</v>
      </c>
      <c r="Y320">
        <v>0.2</v>
      </c>
      <c r="Z320">
        <v>0.2</v>
      </c>
      <c r="AA320">
        <v>0.2</v>
      </c>
      <c r="AB320">
        <v>0.2</v>
      </c>
      <c r="AC320">
        <v>0.6</v>
      </c>
      <c r="AD320">
        <v>2.6</v>
      </c>
    </row>
    <row r="321" spans="1:30" x14ac:dyDescent="0.2">
      <c r="A321">
        <v>320</v>
      </c>
      <c r="B321" t="s">
        <v>443</v>
      </c>
      <c r="C321" t="s">
        <v>112</v>
      </c>
      <c r="D321">
        <v>19</v>
      </c>
      <c r="E321" t="s">
        <v>172</v>
      </c>
      <c r="F321">
        <v>2</v>
      </c>
      <c r="G321">
        <v>0</v>
      </c>
      <c r="H321">
        <v>12</v>
      </c>
      <c r="I321">
        <v>0.5</v>
      </c>
      <c r="J321">
        <v>2.5</v>
      </c>
      <c r="K321">
        <v>0.2</v>
      </c>
      <c r="L321">
        <v>0</v>
      </c>
      <c r="M321">
        <v>1.5</v>
      </c>
      <c r="N321">
        <v>0</v>
      </c>
      <c r="O321">
        <v>0.5</v>
      </c>
      <c r="P321">
        <v>1</v>
      </c>
      <c r="Q321">
        <v>0.5</v>
      </c>
      <c r="R321">
        <v>0.2</v>
      </c>
      <c r="S321">
        <v>0.5</v>
      </c>
      <c r="T321">
        <v>1</v>
      </c>
      <c r="U321">
        <v>0.5</v>
      </c>
      <c r="V321">
        <v>0</v>
      </c>
      <c r="W321">
        <v>2</v>
      </c>
      <c r="X321">
        <v>2</v>
      </c>
      <c r="Y321">
        <v>1.5</v>
      </c>
      <c r="Z321">
        <v>0</v>
      </c>
      <c r="AA321">
        <v>0.5</v>
      </c>
      <c r="AB321">
        <v>0</v>
      </c>
      <c r="AC321">
        <v>0</v>
      </c>
      <c r="AD321">
        <v>1.5</v>
      </c>
    </row>
    <row r="322" spans="1:30" x14ac:dyDescent="0.2">
      <c r="A322">
        <v>321</v>
      </c>
      <c r="B322" t="s">
        <v>444</v>
      </c>
      <c r="C322" t="s">
        <v>103</v>
      </c>
      <c r="D322">
        <v>35</v>
      </c>
      <c r="E322" t="s">
        <v>150</v>
      </c>
      <c r="F322">
        <v>16</v>
      </c>
      <c r="G322">
        <v>0</v>
      </c>
      <c r="H322">
        <v>10.9</v>
      </c>
      <c r="I322">
        <v>1.1000000000000001</v>
      </c>
      <c r="J322">
        <v>2.8</v>
      </c>
      <c r="K322">
        <v>0.4</v>
      </c>
      <c r="L322">
        <v>0.8</v>
      </c>
      <c r="M322">
        <v>1.9</v>
      </c>
      <c r="N322">
        <v>0.433</v>
      </c>
      <c r="O322">
        <v>0.3</v>
      </c>
      <c r="P322">
        <v>0.9</v>
      </c>
      <c r="Q322">
        <v>0.33300000000000002</v>
      </c>
      <c r="R322">
        <v>0.54400000000000004</v>
      </c>
      <c r="S322">
        <v>0</v>
      </c>
      <c r="T322">
        <v>0</v>
      </c>
      <c r="V322">
        <v>0.3</v>
      </c>
      <c r="W322">
        <v>0.7</v>
      </c>
      <c r="X322">
        <v>1</v>
      </c>
      <c r="Y322">
        <v>0.8</v>
      </c>
      <c r="Z322">
        <v>0.4</v>
      </c>
      <c r="AA322">
        <v>0.1</v>
      </c>
      <c r="AB322">
        <v>0.5</v>
      </c>
      <c r="AC322">
        <v>1.1000000000000001</v>
      </c>
      <c r="AD322">
        <v>3.1</v>
      </c>
    </row>
    <row r="323" spans="1:30" x14ac:dyDescent="0.2">
      <c r="A323">
        <v>322</v>
      </c>
      <c r="B323" t="s">
        <v>445</v>
      </c>
      <c r="C323" t="s">
        <v>92</v>
      </c>
      <c r="D323">
        <v>27</v>
      </c>
      <c r="E323" t="s">
        <v>97</v>
      </c>
      <c r="F323">
        <v>37</v>
      </c>
      <c r="G323">
        <v>0</v>
      </c>
      <c r="H323">
        <v>13.1</v>
      </c>
      <c r="I323">
        <v>1.7</v>
      </c>
      <c r="J323">
        <v>4.2</v>
      </c>
      <c r="K323">
        <v>0.40799999999999997</v>
      </c>
      <c r="L323">
        <v>0.4</v>
      </c>
      <c r="M323">
        <v>1.4</v>
      </c>
      <c r="N323">
        <v>0.26400000000000001</v>
      </c>
      <c r="O323">
        <v>1.4</v>
      </c>
      <c r="P323">
        <v>2.8</v>
      </c>
      <c r="Q323">
        <v>0.48099999999999998</v>
      </c>
      <c r="R323">
        <v>0.45200000000000001</v>
      </c>
      <c r="S323">
        <v>1</v>
      </c>
      <c r="T323">
        <v>1.2</v>
      </c>
      <c r="U323">
        <v>0.81799999999999995</v>
      </c>
      <c r="V323">
        <v>0.2</v>
      </c>
      <c r="W323">
        <v>1.1000000000000001</v>
      </c>
      <c r="X323">
        <v>1.3</v>
      </c>
      <c r="Y323">
        <v>1.4</v>
      </c>
      <c r="Z323">
        <v>0.4</v>
      </c>
      <c r="AA323">
        <v>0.1</v>
      </c>
      <c r="AB323">
        <v>0.8</v>
      </c>
      <c r="AC323">
        <v>1.2</v>
      </c>
      <c r="AD323">
        <v>4.8</v>
      </c>
    </row>
    <row r="324" spans="1:30" x14ac:dyDescent="0.2">
      <c r="A324">
        <v>323</v>
      </c>
      <c r="B324" t="s">
        <v>446</v>
      </c>
      <c r="C324" t="s">
        <v>112</v>
      </c>
      <c r="D324">
        <v>24</v>
      </c>
      <c r="E324" t="s">
        <v>118</v>
      </c>
      <c r="F324">
        <v>12</v>
      </c>
      <c r="G324">
        <v>0</v>
      </c>
      <c r="H324">
        <v>9.6</v>
      </c>
      <c r="I324">
        <v>0.5</v>
      </c>
      <c r="J324">
        <v>1.7</v>
      </c>
      <c r="K324">
        <v>0.3</v>
      </c>
      <c r="L324">
        <v>0.3</v>
      </c>
      <c r="M324">
        <v>1.1000000000000001</v>
      </c>
      <c r="N324">
        <v>0.23100000000000001</v>
      </c>
      <c r="O324">
        <v>0.3</v>
      </c>
      <c r="P324">
        <v>0.6</v>
      </c>
      <c r="Q324">
        <v>0.42899999999999999</v>
      </c>
      <c r="R324">
        <v>0.375</v>
      </c>
      <c r="S324">
        <v>0.3</v>
      </c>
      <c r="T324">
        <v>0.5</v>
      </c>
      <c r="U324">
        <v>0.5</v>
      </c>
      <c r="V324">
        <v>0.4</v>
      </c>
      <c r="W324">
        <v>0.7</v>
      </c>
      <c r="X324">
        <v>1.1000000000000001</v>
      </c>
      <c r="Y324">
        <v>0.4</v>
      </c>
      <c r="Z324">
        <v>0.3</v>
      </c>
      <c r="AA324">
        <v>0.4</v>
      </c>
      <c r="AB324">
        <v>0.3</v>
      </c>
      <c r="AC324">
        <v>0.8</v>
      </c>
      <c r="AD324">
        <v>1.5</v>
      </c>
    </row>
    <row r="325" spans="1:30" x14ac:dyDescent="0.2">
      <c r="A325">
        <v>324</v>
      </c>
      <c r="B325" t="s">
        <v>447</v>
      </c>
      <c r="C325" t="s">
        <v>112</v>
      </c>
      <c r="D325">
        <v>21</v>
      </c>
      <c r="E325" t="s">
        <v>97</v>
      </c>
      <c r="F325">
        <v>15</v>
      </c>
      <c r="G325">
        <v>0</v>
      </c>
      <c r="H325">
        <v>3.1</v>
      </c>
      <c r="I325">
        <v>0.5</v>
      </c>
      <c r="J325">
        <v>1.2</v>
      </c>
      <c r="K325">
        <v>0.44400000000000001</v>
      </c>
      <c r="L325">
        <v>0</v>
      </c>
      <c r="M325">
        <v>0.3</v>
      </c>
      <c r="N325">
        <v>0</v>
      </c>
      <c r="O325">
        <v>0.5</v>
      </c>
      <c r="P325">
        <v>0.9</v>
      </c>
      <c r="Q325">
        <v>0.61499999999999999</v>
      </c>
      <c r="R325">
        <v>0.44400000000000001</v>
      </c>
      <c r="S325">
        <v>0.7</v>
      </c>
      <c r="T325">
        <v>0.8</v>
      </c>
      <c r="U325">
        <v>0.83299999999999996</v>
      </c>
      <c r="V325">
        <v>0.1</v>
      </c>
      <c r="W325">
        <v>0.1</v>
      </c>
      <c r="X325">
        <v>0.2</v>
      </c>
      <c r="Y325">
        <v>0.2</v>
      </c>
      <c r="Z325">
        <v>0.1</v>
      </c>
      <c r="AA325">
        <v>0.2</v>
      </c>
      <c r="AB325">
        <v>0.1</v>
      </c>
      <c r="AC325">
        <v>0.4</v>
      </c>
      <c r="AD325">
        <v>1.7</v>
      </c>
    </row>
    <row r="326" spans="1:30" x14ac:dyDescent="0.2">
      <c r="A326">
        <v>325</v>
      </c>
      <c r="B326" t="s">
        <v>448</v>
      </c>
      <c r="C326" t="s">
        <v>103</v>
      </c>
      <c r="D326">
        <v>25</v>
      </c>
      <c r="E326" t="s">
        <v>135</v>
      </c>
      <c r="F326">
        <v>36</v>
      </c>
      <c r="G326">
        <v>3</v>
      </c>
      <c r="H326">
        <v>12.5</v>
      </c>
      <c r="I326">
        <v>1.4</v>
      </c>
      <c r="J326">
        <v>3.6</v>
      </c>
      <c r="K326">
        <v>0.377</v>
      </c>
      <c r="L326">
        <v>0.5</v>
      </c>
      <c r="M326">
        <v>1.9</v>
      </c>
      <c r="N326">
        <v>0.26900000000000002</v>
      </c>
      <c r="O326">
        <v>0.9</v>
      </c>
      <c r="P326">
        <v>1.8</v>
      </c>
      <c r="Q326">
        <v>0.49199999999999999</v>
      </c>
      <c r="R326">
        <v>0.44600000000000001</v>
      </c>
      <c r="S326">
        <v>0.4</v>
      </c>
      <c r="T326">
        <v>0.5</v>
      </c>
      <c r="U326">
        <v>0.73699999999999999</v>
      </c>
      <c r="V326">
        <v>0.2</v>
      </c>
      <c r="W326">
        <v>0.8</v>
      </c>
      <c r="X326">
        <v>1</v>
      </c>
      <c r="Y326">
        <v>1.7</v>
      </c>
      <c r="Z326">
        <v>0.2</v>
      </c>
      <c r="AA326">
        <v>0.1</v>
      </c>
      <c r="AB326">
        <v>0.6</v>
      </c>
      <c r="AC326">
        <v>1.2</v>
      </c>
      <c r="AD326">
        <v>3.6</v>
      </c>
    </row>
    <row r="327" spans="1:30" x14ac:dyDescent="0.2">
      <c r="A327">
        <v>326</v>
      </c>
      <c r="B327" t="s">
        <v>449</v>
      </c>
      <c r="C327" t="s">
        <v>92</v>
      </c>
      <c r="D327">
        <v>27</v>
      </c>
      <c r="E327" t="s">
        <v>101</v>
      </c>
      <c r="F327">
        <v>36</v>
      </c>
      <c r="G327">
        <v>36</v>
      </c>
      <c r="H327">
        <v>35.6</v>
      </c>
      <c r="I327">
        <v>9.9</v>
      </c>
      <c r="J327">
        <v>21.2</v>
      </c>
      <c r="K327">
        <v>0.46500000000000002</v>
      </c>
      <c r="L327">
        <v>3.2</v>
      </c>
      <c r="M327">
        <v>9.1999999999999993</v>
      </c>
      <c r="N327">
        <v>0.34799999999999998</v>
      </c>
      <c r="O327">
        <v>6.7</v>
      </c>
      <c r="P327">
        <v>12.1</v>
      </c>
      <c r="Q327">
        <v>0.55300000000000005</v>
      </c>
      <c r="R327">
        <v>0.54</v>
      </c>
      <c r="S327">
        <v>5.3</v>
      </c>
      <c r="T327">
        <v>6.2</v>
      </c>
      <c r="U327">
        <v>0.86</v>
      </c>
      <c r="V327">
        <v>1</v>
      </c>
      <c r="W327">
        <v>4.4000000000000004</v>
      </c>
      <c r="X327">
        <v>5.5</v>
      </c>
      <c r="Y327">
        <v>6.4</v>
      </c>
      <c r="Z327">
        <v>1.9</v>
      </c>
      <c r="AA327">
        <v>0.5</v>
      </c>
      <c r="AB327">
        <v>2.8</v>
      </c>
      <c r="AC327">
        <v>2.2000000000000002</v>
      </c>
      <c r="AD327">
        <v>28.2</v>
      </c>
    </row>
    <row r="328" spans="1:30" x14ac:dyDescent="0.2">
      <c r="A328">
        <v>327</v>
      </c>
      <c r="B328" t="s">
        <v>450</v>
      </c>
      <c r="C328" t="s">
        <v>84</v>
      </c>
      <c r="D328">
        <v>22</v>
      </c>
      <c r="E328" t="s">
        <v>101</v>
      </c>
      <c r="F328">
        <v>23</v>
      </c>
      <c r="G328">
        <v>23</v>
      </c>
      <c r="H328">
        <v>32.5</v>
      </c>
      <c r="I328">
        <v>6.5</v>
      </c>
      <c r="J328">
        <v>11.4</v>
      </c>
      <c r="K328">
        <v>0.57299999999999995</v>
      </c>
      <c r="L328">
        <v>0.1</v>
      </c>
      <c r="M328">
        <v>0.5</v>
      </c>
      <c r="N328">
        <v>0.182</v>
      </c>
      <c r="O328">
        <v>6.4</v>
      </c>
      <c r="P328">
        <v>10.9</v>
      </c>
      <c r="Q328">
        <v>0.59</v>
      </c>
      <c r="R328">
        <v>0.57599999999999996</v>
      </c>
      <c r="S328">
        <v>2.2999999999999998</v>
      </c>
      <c r="T328">
        <v>2.9</v>
      </c>
      <c r="U328">
        <v>0.77600000000000002</v>
      </c>
      <c r="V328">
        <v>2.5</v>
      </c>
      <c r="W328">
        <v>7.6</v>
      </c>
      <c r="X328">
        <v>10.1</v>
      </c>
      <c r="Y328">
        <v>2.8</v>
      </c>
      <c r="Z328">
        <v>0.8</v>
      </c>
      <c r="AA328">
        <v>1.5</v>
      </c>
      <c r="AB328">
        <v>2.2000000000000002</v>
      </c>
      <c r="AC328">
        <v>2.8</v>
      </c>
      <c r="AD328">
        <v>15.4</v>
      </c>
    </row>
    <row r="329" spans="1:30" x14ac:dyDescent="0.2">
      <c r="A329">
        <v>328</v>
      </c>
      <c r="B329" t="s">
        <v>451</v>
      </c>
      <c r="C329" t="s">
        <v>84</v>
      </c>
      <c r="D329">
        <v>24</v>
      </c>
      <c r="E329" t="s">
        <v>101</v>
      </c>
      <c r="F329">
        <v>3</v>
      </c>
      <c r="G329">
        <v>0</v>
      </c>
      <c r="H329">
        <v>4.7</v>
      </c>
      <c r="I329">
        <v>0.7</v>
      </c>
      <c r="J329">
        <v>1.3</v>
      </c>
      <c r="K329">
        <v>0.5</v>
      </c>
      <c r="L329">
        <v>0.3</v>
      </c>
      <c r="M329">
        <v>0.7</v>
      </c>
      <c r="N329">
        <v>0.5</v>
      </c>
      <c r="O329">
        <v>0.3</v>
      </c>
      <c r="P329">
        <v>0.7</v>
      </c>
      <c r="Q329">
        <v>0.5</v>
      </c>
      <c r="R329">
        <v>0.625</v>
      </c>
      <c r="S329">
        <v>0</v>
      </c>
      <c r="T329">
        <v>0</v>
      </c>
      <c r="V329">
        <v>0</v>
      </c>
      <c r="W329">
        <v>0.7</v>
      </c>
      <c r="X329">
        <v>0.7</v>
      </c>
      <c r="Y329">
        <v>1.3</v>
      </c>
      <c r="Z329">
        <v>0.3</v>
      </c>
      <c r="AA329">
        <v>0</v>
      </c>
      <c r="AB329">
        <v>0.3</v>
      </c>
      <c r="AC329">
        <v>0.7</v>
      </c>
      <c r="AD329">
        <v>1.7</v>
      </c>
    </row>
    <row r="330" spans="1:30" x14ac:dyDescent="0.2">
      <c r="A330">
        <v>329</v>
      </c>
      <c r="B330" t="s">
        <v>452</v>
      </c>
      <c r="C330" t="s">
        <v>92</v>
      </c>
      <c r="D330">
        <v>25</v>
      </c>
      <c r="E330" t="s">
        <v>135</v>
      </c>
      <c r="F330">
        <v>45</v>
      </c>
      <c r="G330">
        <v>0</v>
      </c>
      <c r="H330">
        <v>25.3</v>
      </c>
      <c r="I330">
        <v>4.8</v>
      </c>
      <c r="J330">
        <v>11.2</v>
      </c>
      <c r="K330">
        <v>0.43099999999999999</v>
      </c>
      <c r="L330">
        <v>2.2999999999999998</v>
      </c>
      <c r="M330">
        <v>6.1</v>
      </c>
      <c r="N330">
        <v>0.377</v>
      </c>
      <c r="O330">
        <v>2.5</v>
      </c>
      <c r="P330">
        <v>5.0999999999999996</v>
      </c>
      <c r="Q330">
        <v>0.496</v>
      </c>
      <c r="R330">
        <v>0.53400000000000003</v>
      </c>
      <c r="S330">
        <v>2.2999999999999998</v>
      </c>
      <c r="T330">
        <v>2.8</v>
      </c>
      <c r="U330">
        <v>0.81599999999999995</v>
      </c>
      <c r="V330">
        <v>0.4</v>
      </c>
      <c r="W330">
        <v>2.2000000000000002</v>
      </c>
      <c r="X330">
        <v>2.6</v>
      </c>
      <c r="Y330">
        <v>5.3</v>
      </c>
      <c r="Z330">
        <v>0.6</v>
      </c>
      <c r="AA330">
        <v>0.6</v>
      </c>
      <c r="AB330">
        <v>2.2000000000000002</v>
      </c>
      <c r="AC330">
        <v>1.9</v>
      </c>
      <c r="AD330">
        <v>14.2</v>
      </c>
    </row>
    <row r="331" spans="1:30" x14ac:dyDescent="0.2">
      <c r="A331">
        <v>330</v>
      </c>
      <c r="B331" t="s">
        <v>453</v>
      </c>
      <c r="C331" t="s">
        <v>92</v>
      </c>
      <c r="D331">
        <v>21</v>
      </c>
      <c r="E331" t="s">
        <v>227</v>
      </c>
      <c r="F331">
        <v>34</v>
      </c>
      <c r="G331">
        <v>4</v>
      </c>
      <c r="H331">
        <v>18</v>
      </c>
      <c r="I331">
        <v>3.1</v>
      </c>
      <c r="J331">
        <v>6.5</v>
      </c>
      <c r="K331">
        <v>0.48199999999999998</v>
      </c>
      <c r="L331">
        <v>1.1000000000000001</v>
      </c>
      <c r="M331">
        <v>3.1</v>
      </c>
      <c r="N331">
        <v>0.35799999999999998</v>
      </c>
      <c r="O331">
        <v>2</v>
      </c>
      <c r="P331">
        <v>3.4</v>
      </c>
      <c r="Q331">
        <v>0.59499999999999997</v>
      </c>
      <c r="R331">
        <v>0.56799999999999995</v>
      </c>
      <c r="S331">
        <v>1.3</v>
      </c>
      <c r="T331">
        <v>1.7</v>
      </c>
      <c r="U331">
        <v>0.78900000000000003</v>
      </c>
      <c r="V331">
        <v>1.1000000000000001</v>
      </c>
      <c r="W331">
        <v>2</v>
      </c>
      <c r="X331">
        <v>3.1</v>
      </c>
      <c r="Y331">
        <v>0.8</v>
      </c>
      <c r="Z331">
        <v>0.7</v>
      </c>
      <c r="AA331">
        <v>0.3</v>
      </c>
      <c r="AB331">
        <v>0.7</v>
      </c>
      <c r="AC331">
        <v>1.4</v>
      </c>
      <c r="AD331">
        <v>8.6999999999999993</v>
      </c>
    </row>
    <row r="332" spans="1:30" x14ac:dyDescent="0.2">
      <c r="A332">
        <v>331</v>
      </c>
      <c r="B332" t="s">
        <v>454</v>
      </c>
      <c r="C332" t="s">
        <v>92</v>
      </c>
      <c r="D332">
        <v>29</v>
      </c>
      <c r="E332" t="s">
        <v>164</v>
      </c>
      <c r="F332">
        <v>2</v>
      </c>
      <c r="G332">
        <v>0</v>
      </c>
      <c r="H332">
        <v>6</v>
      </c>
      <c r="I332">
        <v>0.5</v>
      </c>
      <c r="J332">
        <v>1</v>
      </c>
      <c r="K332">
        <v>0.5</v>
      </c>
      <c r="L332">
        <v>0</v>
      </c>
      <c r="M332">
        <v>0.5</v>
      </c>
      <c r="N332">
        <v>0</v>
      </c>
      <c r="O332">
        <v>0.5</v>
      </c>
      <c r="P332">
        <v>0.5</v>
      </c>
      <c r="Q332">
        <v>1</v>
      </c>
      <c r="R332">
        <v>0.5</v>
      </c>
      <c r="S332">
        <v>0</v>
      </c>
      <c r="T332">
        <v>0</v>
      </c>
      <c r="V332">
        <v>0</v>
      </c>
      <c r="W332">
        <v>1</v>
      </c>
      <c r="X332">
        <v>1</v>
      </c>
      <c r="Y332">
        <v>1.5</v>
      </c>
      <c r="Z332">
        <v>0</v>
      </c>
      <c r="AA332">
        <v>0</v>
      </c>
      <c r="AB332">
        <v>0.5</v>
      </c>
      <c r="AC332">
        <v>0.5</v>
      </c>
      <c r="AD332">
        <v>1</v>
      </c>
    </row>
    <row r="333" spans="1:30" x14ac:dyDescent="0.2">
      <c r="A333">
        <v>332</v>
      </c>
      <c r="B333" t="s">
        <v>455</v>
      </c>
      <c r="C333" t="s">
        <v>92</v>
      </c>
      <c r="D333">
        <v>25</v>
      </c>
      <c r="E333" t="s">
        <v>118</v>
      </c>
      <c r="F333">
        <v>3</v>
      </c>
      <c r="G333">
        <v>0</v>
      </c>
      <c r="H333">
        <v>3.3</v>
      </c>
      <c r="I333">
        <v>1</v>
      </c>
      <c r="J333">
        <v>1.7</v>
      </c>
      <c r="K333">
        <v>0.6</v>
      </c>
      <c r="L333">
        <v>0</v>
      </c>
      <c r="M333">
        <v>0.7</v>
      </c>
      <c r="N333">
        <v>0</v>
      </c>
      <c r="O333">
        <v>1</v>
      </c>
      <c r="P333">
        <v>1</v>
      </c>
      <c r="Q333">
        <v>1</v>
      </c>
      <c r="R333">
        <v>0.6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0.3</v>
      </c>
      <c r="Z333">
        <v>0.3</v>
      </c>
      <c r="AA333">
        <v>0</v>
      </c>
      <c r="AB333">
        <v>0.3</v>
      </c>
      <c r="AC333">
        <v>0.7</v>
      </c>
      <c r="AD333">
        <v>2</v>
      </c>
    </row>
    <row r="334" spans="1:30" x14ac:dyDescent="0.2">
      <c r="A334">
        <v>333</v>
      </c>
      <c r="B334" t="s">
        <v>456</v>
      </c>
      <c r="C334" t="s">
        <v>92</v>
      </c>
      <c r="D334">
        <v>22</v>
      </c>
      <c r="E334" t="s">
        <v>97</v>
      </c>
      <c r="F334">
        <v>12</v>
      </c>
      <c r="G334">
        <v>0</v>
      </c>
      <c r="H334">
        <v>3.1</v>
      </c>
      <c r="I334">
        <v>0.3</v>
      </c>
      <c r="J334">
        <v>0.5</v>
      </c>
      <c r="K334">
        <v>0.66700000000000004</v>
      </c>
      <c r="L334">
        <v>0</v>
      </c>
      <c r="M334">
        <v>0.2</v>
      </c>
      <c r="N334">
        <v>0</v>
      </c>
      <c r="O334">
        <v>0.3</v>
      </c>
      <c r="P334">
        <v>0.3</v>
      </c>
      <c r="Q334">
        <v>1</v>
      </c>
      <c r="R334">
        <v>0.66700000000000004</v>
      </c>
      <c r="S334">
        <v>0</v>
      </c>
      <c r="T334">
        <v>0</v>
      </c>
      <c r="V334">
        <v>0</v>
      </c>
      <c r="W334">
        <v>0.4</v>
      </c>
      <c r="X334">
        <v>0.4</v>
      </c>
      <c r="Y334">
        <v>0.1</v>
      </c>
      <c r="Z334">
        <v>0.3</v>
      </c>
      <c r="AA334">
        <v>0.1</v>
      </c>
      <c r="AB334">
        <v>0.2</v>
      </c>
      <c r="AC334">
        <v>0.3</v>
      </c>
      <c r="AD334">
        <v>0.7</v>
      </c>
    </row>
    <row r="335" spans="1:30" x14ac:dyDescent="0.2">
      <c r="A335">
        <v>334</v>
      </c>
      <c r="B335" t="s">
        <v>457</v>
      </c>
      <c r="C335" t="s">
        <v>103</v>
      </c>
      <c r="D335">
        <v>24</v>
      </c>
      <c r="E335" t="s">
        <v>95</v>
      </c>
      <c r="F335">
        <v>9</v>
      </c>
      <c r="G335">
        <v>9</v>
      </c>
      <c r="H335">
        <v>35.299999999999997</v>
      </c>
      <c r="I335">
        <v>8.9</v>
      </c>
      <c r="J335">
        <v>18.899999999999999</v>
      </c>
      <c r="K335">
        <v>0.47099999999999997</v>
      </c>
      <c r="L335">
        <v>1.6</v>
      </c>
      <c r="M335">
        <v>5.7</v>
      </c>
      <c r="N335">
        <v>0.27500000000000002</v>
      </c>
      <c r="O335">
        <v>7.3</v>
      </c>
      <c r="P335">
        <v>13.2</v>
      </c>
      <c r="Q335">
        <v>0.55500000000000005</v>
      </c>
      <c r="R335">
        <v>0.51200000000000001</v>
      </c>
      <c r="S335">
        <v>5.8</v>
      </c>
      <c r="T335">
        <v>7.1</v>
      </c>
      <c r="U335">
        <v>0.81299999999999994</v>
      </c>
      <c r="V335">
        <v>0.7</v>
      </c>
      <c r="W335">
        <v>4.9000000000000004</v>
      </c>
      <c r="X335">
        <v>5.6</v>
      </c>
      <c r="Y335">
        <v>8.1</v>
      </c>
      <c r="Z335">
        <v>0.8</v>
      </c>
      <c r="AA335">
        <v>0.6</v>
      </c>
      <c r="AB335">
        <v>3</v>
      </c>
      <c r="AC335">
        <v>2.1</v>
      </c>
      <c r="AD335">
        <v>25.1</v>
      </c>
    </row>
    <row r="336" spans="1:30" x14ac:dyDescent="0.2">
      <c r="A336">
        <v>335</v>
      </c>
      <c r="B336" t="s">
        <v>458</v>
      </c>
      <c r="C336" t="s">
        <v>84</v>
      </c>
      <c r="D336">
        <v>34</v>
      </c>
      <c r="E336" t="s">
        <v>127</v>
      </c>
      <c r="F336">
        <v>35</v>
      </c>
      <c r="G336">
        <v>6</v>
      </c>
      <c r="H336">
        <v>17</v>
      </c>
      <c r="I336">
        <v>2.4</v>
      </c>
      <c r="J336">
        <v>5.4</v>
      </c>
      <c r="K336">
        <v>0.442</v>
      </c>
      <c r="L336">
        <v>1</v>
      </c>
      <c r="M336">
        <v>2.4</v>
      </c>
      <c r="N336">
        <v>0.4</v>
      </c>
      <c r="O336">
        <v>1.4</v>
      </c>
      <c r="P336">
        <v>3</v>
      </c>
      <c r="Q336">
        <v>0.47599999999999998</v>
      </c>
      <c r="R336">
        <v>0.53200000000000003</v>
      </c>
      <c r="S336">
        <v>0.9</v>
      </c>
      <c r="T336">
        <v>1</v>
      </c>
      <c r="U336">
        <v>0.86099999999999999</v>
      </c>
      <c r="V336">
        <v>0.5</v>
      </c>
      <c r="W336">
        <v>2.4</v>
      </c>
      <c r="X336">
        <v>2.9</v>
      </c>
      <c r="Y336">
        <v>0.7</v>
      </c>
      <c r="Z336">
        <v>0.3</v>
      </c>
      <c r="AA336">
        <v>0.3</v>
      </c>
      <c r="AB336">
        <v>0.5</v>
      </c>
      <c r="AC336">
        <v>1.7</v>
      </c>
      <c r="AD336">
        <v>6.7</v>
      </c>
    </row>
    <row r="337" spans="1:30" x14ac:dyDescent="0.2">
      <c r="A337">
        <v>336</v>
      </c>
      <c r="B337" t="s">
        <v>459</v>
      </c>
      <c r="C337" t="s">
        <v>84</v>
      </c>
      <c r="D337">
        <v>34</v>
      </c>
      <c r="E337" t="s">
        <v>183</v>
      </c>
      <c r="F337">
        <v>16</v>
      </c>
      <c r="G337">
        <v>1</v>
      </c>
      <c r="H337">
        <v>9.4</v>
      </c>
      <c r="I337">
        <v>0.9</v>
      </c>
      <c r="J337">
        <v>2.9</v>
      </c>
      <c r="K337">
        <v>0.31900000000000001</v>
      </c>
      <c r="L337">
        <v>0.6</v>
      </c>
      <c r="M337">
        <v>1.8</v>
      </c>
      <c r="N337">
        <v>0.32100000000000001</v>
      </c>
      <c r="O337">
        <v>0.4</v>
      </c>
      <c r="P337">
        <v>1.2</v>
      </c>
      <c r="Q337">
        <v>0.316</v>
      </c>
      <c r="R337">
        <v>0.41499999999999998</v>
      </c>
      <c r="S337">
        <v>0.2</v>
      </c>
      <c r="T337">
        <v>0.3</v>
      </c>
      <c r="U337">
        <v>0.75</v>
      </c>
      <c r="V337">
        <v>0.3</v>
      </c>
      <c r="W337">
        <v>1.5</v>
      </c>
      <c r="X337">
        <v>1.8</v>
      </c>
      <c r="Y337">
        <v>0.7</v>
      </c>
      <c r="Z337">
        <v>0.3</v>
      </c>
      <c r="AA337">
        <v>0.1</v>
      </c>
      <c r="AB337">
        <v>0.6</v>
      </c>
      <c r="AC337">
        <v>0.7</v>
      </c>
      <c r="AD337">
        <v>2.6</v>
      </c>
    </row>
    <row r="338" spans="1:30" x14ac:dyDescent="0.2">
      <c r="A338">
        <v>337</v>
      </c>
      <c r="B338" t="s">
        <v>460</v>
      </c>
      <c r="C338" t="s">
        <v>103</v>
      </c>
      <c r="D338">
        <v>28</v>
      </c>
      <c r="E338" t="s">
        <v>159</v>
      </c>
      <c r="F338">
        <v>4</v>
      </c>
      <c r="G338">
        <v>0</v>
      </c>
      <c r="H338">
        <v>12.3</v>
      </c>
      <c r="I338">
        <v>2.8</v>
      </c>
      <c r="J338">
        <v>6</v>
      </c>
      <c r="K338">
        <v>0.45800000000000002</v>
      </c>
      <c r="L338">
        <v>0.5</v>
      </c>
      <c r="M338">
        <v>1.8</v>
      </c>
      <c r="N338">
        <v>0.28599999999999998</v>
      </c>
      <c r="O338">
        <v>2.2999999999999998</v>
      </c>
      <c r="P338">
        <v>4.3</v>
      </c>
      <c r="Q338">
        <v>0.52900000000000003</v>
      </c>
      <c r="R338">
        <v>0.5</v>
      </c>
      <c r="S338">
        <v>0.3</v>
      </c>
      <c r="T338">
        <v>0.5</v>
      </c>
      <c r="U338">
        <v>0.5</v>
      </c>
      <c r="V338">
        <v>0</v>
      </c>
      <c r="W338">
        <v>1.8</v>
      </c>
      <c r="X338">
        <v>1.8</v>
      </c>
      <c r="Y338">
        <v>1.8</v>
      </c>
      <c r="Z338">
        <v>0.3</v>
      </c>
      <c r="AA338">
        <v>0.3</v>
      </c>
      <c r="AB338">
        <v>0.5</v>
      </c>
      <c r="AC338">
        <v>0.3</v>
      </c>
      <c r="AD338">
        <v>6.3</v>
      </c>
    </row>
    <row r="339" spans="1:30" x14ac:dyDescent="0.2">
      <c r="A339">
        <v>338</v>
      </c>
      <c r="B339" t="s">
        <v>461</v>
      </c>
      <c r="C339" t="s">
        <v>112</v>
      </c>
      <c r="D339">
        <v>23</v>
      </c>
      <c r="E339" t="s">
        <v>104</v>
      </c>
      <c r="F339">
        <v>23</v>
      </c>
      <c r="G339">
        <v>4</v>
      </c>
      <c r="H339">
        <v>25.9</v>
      </c>
      <c r="I339">
        <v>4.3</v>
      </c>
      <c r="J339">
        <v>10.199999999999999</v>
      </c>
      <c r="K339">
        <v>0.42699999999999999</v>
      </c>
      <c r="L339">
        <v>2.6</v>
      </c>
      <c r="M339">
        <v>7.2</v>
      </c>
      <c r="N339">
        <v>0.35499999999999998</v>
      </c>
      <c r="O339">
        <v>1.8</v>
      </c>
      <c r="P339">
        <v>3</v>
      </c>
      <c r="Q339">
        <v>0.60299999999999998</v>
      </c>
      <c r="R339">
        <v>0.55300000000000005</v>
      </c>
      <c r="S339">
        <v>1.7</v>
      </c>
      <c r="T339">
        <v>2.2000000000000002</v>
      </c>
      <c r="U339">
        <v>0.78</v>
      </c>
      <c r="V339">
        <v>0.5</v>
      </c>
      <c r="W339">
        <v>3.4</v>
      </c>
      <c r="X339">
        <v>3.9</v>
      </c>
      <c r="Y339">
        <v>1.8</v>
      </c>
      <c r="Z339">
        <v>0.7</v>
      </c>
      <c r="AA339">
        <v>0.3</v>
      </c>
      <c r="AB339">
        <v>0.6</v>
      </c>
      <c r="AC339">
        <v>1.3</v>
      </c>
      <c r="AD339">
        <v>13</v>
      </c>
    </row>
    <row r="340" spans="1:30" x14ac:dyDescent="0.2">
      <c r="A340">
        <v>339</v>
      </c>
      <c r="B340" t="s">
        <v>462</v>
      </c>
      <c r="C340" t="s">
        <v>92</v>
      </c>
      <c r="D340">
        <v>27</v>
      </c>
      <c r="E340" t="s">
        <v>150</v>
      </c>
      <c r="F340">
        <v>46</v>
      </c>
      <c r="G340">
        <v>46</v>
      </c>
      <c r="H340">
        <v>34.799999999999997</v>
      </c>
      <c r="I340">
        <v>8.3000000000000007</v>
      </c>
      <c r="J340">
        <v>17.600000000000001</v>
      </c>
      <c r="K340">
        <v>0.47199999999999998</v>
      </c>
      <c r="L340">
        <v>2.2999999999999998</v>
      </c>
      <c r="M340">
        <v>6.1</v>
      </c>
      <c r="N340">
        <v>0.38300000000000001</v>
      </c>
      <c r="O340">
        <v>5.9</v>
      </c>
      <c r="P340">
        <v>11.4</v>
      </c>
      <c r="Q340">
        <v>0.51900000000000002</v>
      </c>
      <c r="R340">
        <v>0.53800000000000003</v>
      </c>
      <c r="S340">
        <v>2.6</v>
      </c>
      <c r="T340">
        <v>3.1</v>
      </c>
      <c r="U340">
        <v>0.83199999999999996</v>
      </c>
      <c r="V340">
        <v>0.7</v>
      </c>
      <c r="W340">
        <v>4.3</v>
      </c>
      <c r="X340">
        <v>5</v>
      </c>
      <c r="Y340">
        <v>5.2</v>
      </c>
      <c r="Z340">
        <v>1.3</v>
      </c>
      <c r="AA340">
        <v>0.3</v>
      </c>
      <c r="AB340">
        <v>2.2999999999999998</v>
      </c>
      <c r="AC340">
        <v>1.7</v>
      </c>
      <c r="AD340">
        <v>21.5</v>
      </c>
    </row>
    <row r="341" spans="1:30" x14ac:dyDescent="0.2">
      <c r="A341">
        <v>340</v>
      </c>
      <c r="B341" t="s">
        <v>463</v>
      </c>
      <c r="C341" t="s">
        <v>103</v>
      </c>
      <c r="D341">
        <v>26</v>
      </c>
      <c r="E341" t="s">
        <v>170</v>
      </c>
      <c r="F341">
        <v>35</v>
      </c>
      <c r="G341">
        <v>35</v>
      </c>
      <c r="H341">
        <v>31.8</v>
      </c>
      <c r="I341">
        <v>7.9</v>
      </c>
      <c r="J341">
        <v>16.600000000000001</v>
      </c>
      <c r="K341">
        <v>0.47799999999999998</v>
      </c>
      <c r="L341">
        <v>2.2999999999999998</v>
      </c>
      <c r="M341">
        <v>5.7</v>
      </c>
      <c r="N341">
        <v>0.41399999999999998</v>
      </c>
      <c r="O341">
        <v>5.6</v>
      </c>
      <c r="P341">
        <v>10.9</v>
      </c>
      <c r="Q341">
        <v>0.51200000000000001</v>
      </c>
      <c r="R341">
        <v>0.54900000000000004</v>
      </c>
      <c r="S341">
        <v>3</v>
      </c>
      <c r="T341">
        <v>3.5</v>
      </c>
      <c r="U341">
        <v>0.86</v>
      </c>
      <c r="V341">
        <v>0.6</v>
      </c>
      <c r="W341">
        <v>3.2</v>
      </c>
      <c r="X341">
        <v>3.8</v>
      </c>
      <c r="Y341">
        <v>6.4</v>
      </c>
      <c r="Z341">
        <v>0.8</v>
      </c>
      <c r="AA341">
        <v>0.7</v>
      </c>
      <c r="AB341">
        <v>1.9</v>
      </c>
      <c r="AC341">
        <v>2</v>
      </c>
      <c r="AD341">
        <v>21.2</v>
      </c>
    </row>
    <row r="342" spans="1:30" x14ac:dyDescent="0.2">
      <c r="A342">
        <v>341</v>
      </c>
      <c r="B342" t="s">
        <v>464</v>
      </c>
      <c r="C342" t="s">
        <v>112</v>
      </c>
      <c r="D342">
        <v>23</v>
      </c>
      <c r="E342" t="s">
        <v>135</v>
      </c>
      <c r="F342">
        <v>42</v>
      </c>
      <c r="G342">
        <v>42</v>
      </c>
      <c r="H342">
        <v>33</v>
      </c>
      <c r="I342">
        <v>6.1</v>
      </c>
      <c r="J342">
        <v>13</v>
      </c>
      <c r="K342">
        <v>0.46899999999999997</v>
      </c>
      <c r="L342">
        <v>2.5</v>
      </c>
      <c r="M342">
        <v>6.6</v>
      </c>
      <c r="N342">
        <v>0.372</v>
      </c>
      <c r="O342">
        <v>3.7</v>
      </c>
      <c r="P342">
        <v>6.5</v>
      </c>
      <c r="Q342">
        <v>0.56799999999999995</v>
      </c>
      <c r="R342">
        <v>0.56299999999999994</v>
      </c>
      <c r="S342">
        <v>1.5</v>
      </c>
      <c r="T342">
        <v>1.8</v>
      </c>
      <c r="U342">
        <v>0.79200000000000004</v>
      </c>
      <c r="V342">
        <v>1.4</v>
      </c>
      <c r="W342">
        <v>4.0999999999999996</v>
      </c>
      <c r="X342">
        <v>5.5</v>
      </c>
      <c r="Y342">
        <v>1.6</v>
      </c>
      <c r="Z342">
        <v>1.2</v>
      </c>
      <c r="AA342">
        <v>0.6</v>
      </c>
      <c r="AB342">
        <v>0.9</v>
      </c>
      <c r="AC342">
        <v>2.6</v>
      </c>
      <c r="AD342">
        <v>16.100000000000001</v>
      </c>
    </row>
    <row r="343" spans="1:30" x14ac:dyDescent="0.2">
      <c r="A343">
        <v>342</v>
      </c>
      <c r="B343" t="s">
        <v>465</v>
      </c>
      <c r="C343" t="s">
        <v>112</v>
      </c>
      <c r="D343">
        <v>23</v>
      </c>
      <c r="E343" t="s">
        <v>118</v>
      </c>
      <c r="F343">
        <v>28</v>
      </c>
      <c r="G343">
        <v>0</v>
      </c>
      <c r="H343">
        <v>12.4</v>
      </c>
      <c r="I343">
        <v>1.3</v>
      </c>
      <c r="J343">
        <v>3.5</v>
      </c>
      <c r="K343">
        <v>0.371</v>
      </c>
      <c r="L343">
        <v>0.5</v>
      </c>
      <c r="M343">
        <v>1.8</v>
      </c>
      <c r="N343">
        <v>0.29399999999999998</v>
      </c>
      <c r="O343">
        <v>0.8</v>
      </c>
      <c r="P343">
        <v>1.6</v>
      </c>
      <c r="Q343">
        <v>0.45700000000000002</v>
      </c>
      <c r="R343">
        <v>0.44800000000000001</v>
      </c>
      <c r="S343">
        <v>0.3</v>
      </c>
      <c r="T343">
        <v>0.4</v>
      </c>
      <c r="U343">
        <v>0.66700000000000004</v>
      </c>
      <c r="V343">
        <v>0.6</v>
      </c>
      <c r="W343">
        <v>1.2</v>
      </c>
      <c r="X343">
        <v>1.8</v>
      </c>
      <c r="Y343">
        <v>0.6</v>
      </c>
      <c r="Z343">
        <v>0.8</v>
      </c>
      <c r="AA343">
        <v>0.2</v>
      </c>
      <c r="AB343">
        <v>0.5</v>
      </c>
      <c r="AC343">
        <v>0.8</v>
      </c>
      <c r="AD343">
        <v>3.4</v>
      </c>
    </row>
    <row r="344" spans="1:30" x14ac:dyDescent="0.2">
      <c r="A344">
        <v>343</v>
      </c>
      <c r="B344" t="s">
        <v>466</v>
      </c>
      <c r="C344" t="s">
        <v>29</v>
      </c>
      <c r="D344">
        <v>32</v>
      </c>
      <c r="E344" t="s">
        <v>645</v>
      </c>
      <c r="F344">
        <v>31</v>
      </c>
      <c r="G344">
        <v>3</v>
      </c>
      <c r="H344">
        <v>13.6</v>
      </c>
      <c r="I344">
        <v>1.4</v>
      </c>
      <c r="J344">
        <v>3.6</v>
      </c>
      <c r="K344">
        <v>0.378</v>
      </c>
      <c r="L344">
        <v>0.7</v>
      </c>
      <c r="M344">
        <v>2.2000000000000002</v>
      </c>
      <c r="N344">
        <v>0.31900000000000001</v>
      </c>
      <c r="O344">
        <v>0.6</v>
      </c>
      <c r="P344">
        <v>1.4</v>
      </c>
      <c r="Q344">
        <v>0.47599999999999998</v>
      </c>
      <c r="R344">
        <v>0.47699999999999998</v>
      </c>
      <c r="S344">
        <v>0.5</v>
      </c>
      <c r="T344">
        <v>0.7</v>
      </c>
      <c r="U344">
        <v>0.72699999999999998</v>
      </c>
      <c r="V344">
        <v>0.9</v>
      </c>
      <c r="W344">
        <v>2.1</v>
      </c>
      <c r="X344">
        <v>3</v>
      </c>
      <c r="Y344">
        <v>0.9</v>
      </c>
      <c r="Z344">
        <v>0.2</v>
      </c>
      <c r="AA344">
        <v>0.4</v>
      </c>
      <c r="AB344">
        <v>0.5</v>
      </c>
      <c r="AC344">
        <v>1.3</v>
      </c>
      <c r="AD344">
        <v>3.9</v>
      </c>
    </row>
    <row r="345" spans="1:30" x14ac:dyDescent="0.2">
      <c r="A345">
        <v>344</v>
      </c>
      <c r="B345" t="s">
        <v>467</v>
      </c>
      <c r="C345" t="s">
        <v>112</v>
      </c>
      <c r="D345">
        <v>26</v>
      </c>
      <c r="E345" t="s">
        <v>131</v>
      </c>
      <c r="F345">
        <v>21</v>
      </c>
      <c r="G345">
        <v>0</v>
      </c>
      <c r="H345">
        <v>7.7</v>
      </c>
      <c r="I345">
        <v>0.9</v>
      </c>
      <c r="J345">
        <v>2.8</v>
      </c>
      <c r="K345">
        <v>0.32800000000000001</v>
      </c>
      <c r="L345">
        <v>0.7</v>
      </c>
      <c r="M345">
        <v>2.2000000000000002</v>
      </c>
      <c r="N345">
        <v>0.29799999999999999</v>
      </c>
      <c r="O345">
        <v>0.2</v>
      </c>
      <c r="P345">
        <v>0.5</v>
      </c>
      <c r="Q345">
        <v>0.45500000000000002</v>
      </c>
      <c r="R345">
        <v>0.44800000000000001</v>
      </c>
      <c r="S345">
        <v>0.1</v>
      </c>
      <c r="T345">
        <v>0.3</v>
      </c>
      <c r="U345">
        <v>0.5</v>
      </c>
      <c r="V345">
        <v>0.2</v>
      </c>
      <c r="W345">
        <v>0.6</v>
      </c>
      <c r="X345">
        <v>0.9</v>
      </c>
      <c r="Y345">
        <v>0.3</v>
      </c>
      <c r="Z345">
        <v>0.3</v>
      </c>
      <c r="AA345">
        <v>0</v>
      </c>
      <c r="AB345">
        <v>0.3</v>
      </c>
      <c r="AC345">
        <v>0.5</v>
      </c>
      <c r="AD345">
        <v>2.6</v>
      </c>
    </row>
    <row r="346" spans="1:30" x14ac:dyDescent="0.2">
      <c r="A346">
        <v>345</v>
      </c>
      <c r="B346" t="s">
        <v>468</v>
      </c>
      <c r="C346" t="s">
        <v>29</v>
      </c>
      <c r="D346">
        <v>31</v>
      </c>
      <c r="E346" t="s">
        <v>104</v>
      </c>
      <c r="F346">
        <v>31</v>
      </c>
      <c r="G346">
        <v>0</v>
      </c>
      <c r="H346">
        <v>17.8</v>
      </c>
      <c r="I346">
        <v>2.2000000000000002</v>
      </c>
      <c r="J346">
        <v>3.9</v>
      </c>
      <c r="K346">
        <v>0.56699999999999995</v>
      </c>
      <c r="L346">
        <v>0.6</v>
      </c>
      <c r="M346">
        <v>1.3</v>
      </c>
      <c r="N346">
        <v>0.46200000000000002</v>
      </c>
      <c r="O346">
        <v>1.6</v>
      </c>
      <c r="P346">
        <v>2.6</v>
      </c>
      <c r="Q346">
        <v>0.61699999999999999</v>
      </c>
      <c r="R346">
        <v>0.64200000000000002</v>
      </c>
      <c r="S346">
        <v>0.8</v>
      </c>
      <c r="T346">
        <v>1</v>
      </c>
      <c r="U346">
        <v>0.8</v>
      </c>
      <c r="V346">
        <v>1.3</v>
      </c>
      <c r="W346">
        <v>3.8</v>
      </c>
      <c r="X346">
        <v>5.0999999999999996</v>
      </c>
      <c r="Y346">
        <v>1.3</v>
      </c>
      <c r="Z346">
        <v>1</v>
      </c>
      <c r="AA346">
        <v>0.4</v>
      </c>
      <c r="AB346">
        <v>0.7</v>
      </c>
      <c r="AC346">
        <v>1.2</v>
      </c>
      <c r="AD346">
        <v>5.7</v>
      </c>
    </row>
    <row r="347" spans="1:30" x14ac:dyDescent="0.2">
      <c r="A347">
        <v>346</v>
      </c>
      <c r="B347" t="s">
        <v>469</v>
      </c>
      <c r="C347" t="s">
        <v>84</v>
      </c>
      <c r="D347">
        <v>23</v>
      </c>
      <c r="E347" t="s">
        <v>101</v>
      </c>
      <c r="F347">
        <v>2</v>
      </c>
      <c r="G347">
        <v>0</v>
      </c>
      <c r="H347">
        <v>2</v>
      </c>
      <c r="I347">
        <v>0</v>
      </c>
      <c r="J347">
        <v>1</v>
      </c>
      <c r="K347">
        <v>0</v>
      </c>
      <c r="L347">
        <v>0</v>
      </c>
      <c r="M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2">
      <c r="A348">
        <v>347</v>
      </c>
      <c r="B348" t="s">
        <v>470</v>
      </c>
      <c r="C348" t="s">
        <v>103</v>
      </c>
      <c r="D348">
        <v>24</v>
      </c>
      <c r="E348" t="s">
        <v>186</v>
      </c>
      <c r="F348">
        <v>34</v>
      </c>
      <c r="G348">
        <v>15</v>
      </c>
      <c r="H348">
        <v>22</v>
      </c>
      <c r="I348">
        <v>3.9</v>
      </c>
      <c r="J348">
        <v>8</v>
      </c>
      <c r="K348">
        <v>0.49099999999999999</v>
      </c>
      <c r="L348">
        <v>0.7</v>
      </c>
      <c r="M348">
        <v>2.2000000000000002</v>
      </c>
      <c r="N348">
        <v>0.32900000000000001</v>
      </c>
      <c r="O348">
        <v>3.2</v>
      </c>
      <c r="P348">
        <v>5.8</v>
      </c>
      <c r="Q348">
        <v>0.55300000000000005</v>
      </c>
      <c r="R348">
        <v>0.53700000000000003</v>
      </c>
      <c r="S348">
        <v>0.8</v>
      </c>
      <c r="T348">
        <v>1</v>
      </c>
      <c r="U348">
        <v>0.81799999999999995</v>
      </c>
      <c r="V348">
        <v>0.6</v>
      </c>
      <c r="W348">
        <v>1.2</v>
      </c>
      <c r="X348">
        <v>1.8</v>
      </c>
      <c r="Y348">
        <v>4.7</v>
      </c>
      <c r="Z348">
        <v>0.9</v>
      </c>
      <c r="AA348">
        <v>0.1</v>
      </c>
      <c r="AB348">
        <v>1.9</v>
      </c>
      <c r="AC348">
        <v>2.1</v>
      </c>
      <c r="AD348">
        <v>9.4</v>
      </c>
    </row>
    <row r="349" spans="1:30" x14ac:dyDescent="0.2">
      <c r="A349">
        <v>348</v>
      </c>
      <c r="B349" t="s">
        <v>471</v>
      </c>
      <c r="C349" t="s">
        <v>112</v>
      </c>
      <c r="D349">
        <v>24</v>
      </c>
      <c r="E349" t="s">
        <v>186</v>
      </c>
      <c r="F349">
        <v>43</v>
      </c>
      <c r="G349">
        <v>18</v>
      </c>
      <c r="H349">
        <v>26.6</v>
      </c>
      <c r="I349">
        <v>4.5</v>
      </c>
      <c r="J349">
        <v>8.6999999999999993</v>
      </c>
      <c r="K349">
        <v>0.52100000000000002</v>
      </c>
      <c r="L349">
        <v>2.2000000000000002</v>
      </c>
      <c r="M349">
        <v>4.7</v>
      </c>
      <c r="N349">
        <v>0.46300000000000002</v>
      </c>
      <c r="O349">
        <v>2.4</v>
      </c>
      <c r="P349">
        <v>4</v>
      </c>
      <c r="Q349">
        <v>0.59</v>
      </c>
      <c r="R349">
        <v>0.64600000000000002</v>
      </c>
      <c r="S349">
        <v>1.2</v>
      </c>
      <c r="T349">
        <v>1.7</v>
      </c>
      <c r="U349">
        <v>0.70799999999999996</v>
      </c>
      <c r="V349">
        <v>1</v>
      </c>
      <c r="W349">
        <v>2.9</v>
      </c>
      <c r="X349">
        <v>3.9</v>
      </c>
      <c r="Y349">
        <v>1.4</v>
      </c>
      <c r="Z349">
        <v>1</v>
      </c>
      <c r="AA349">
        <v>0.7</v>
      </c>
      <c r="AB349">
        <v>0.9</v>
      </c>
      <c r="AC349">
        <v>3.2</v>
      </c>
      <c r="AD349">
        <v>12.4</v>
      </c>
    </row>
    <row r="350" spans="1:30" x14ac:dyDescent="0.2">
      <c r="A350">
        <v>349</v>
      </c>
      <c r="B350" t="s">
        <v>472</v>
      </c>
      <c r="C350" t="s">
        <v>84</v>
      </c>
      <c r="D350">
        <v>30</v>
      </c>
      <c r="E350" t="s">
        <v>101</v>
      </c>
      <c r="F350">
        <v>45</v>
      </c>
      <c r="G350">
        <v>1</v>
      </c>
      <c r="H350">
        <v>22.1</v>
      </c>
      <c r="I350">
        <v>3.4</v>
      </c>
      <c r="J350">
        <v>7.8</v>
      </c>
      <c r="K350">
        <v>0.439</v>
      </c>
      <c r="L350">
        <v>1.8</v>
      </c>
      <c r="M350">
        <v>4.9000000000000004</v>
      </c>
      <c r="N350">
        <v>0.36499999999999999</v>
      </c>
      <c r="O350">
        <v>1.7</v>
      </c>
      <c r="P350">
        <v>3</v>
      </c>
      <c r="Q350">
        <v>0.56000000000000005</v>
      </c>
      <c r="R350">
        <v>0.55200000000000005</v>
      </c>
      <c r="S350">
        <v>0.7</v>
      </c>
      <c r="T350">
        <v>0.8</v>
      </c>
      <c r="U350">
        <v>0.86099999999999999</v>
      </c>
      <c r="V350">
        <v>0.3</v>
      </c>
      <c r="W350">
        <v>3.4</v>
      </c>
      <c r="X350">
        <v>3.8</v>
      </c>
      <c r="Y350">
        <v>1.3</v>
      </c>
      <c r="Z350">
        <v>0.2</v>
      </c>
      <c r="AA350">
        <v>0.2</v>
      </c>
      <c r="AB350">
        <v>0.8</v>
      </c>
      <c r="AC350">
        <v>2.2999999999999998</v>
      </c>
      <c r="AD350">
        <v>9.4</v>
      </c>
    </row>
    <row r="351" spans="1:30" x14ac:dyDescent="0.2">
      <c r="A351">
        <v>350</v>
      </c>
      <c r="B351" t="s">
        <v>473</v>
      </c>
      <c r="C351" t="s">
        <v>103</v>
      </c>
      <c r="D351">
        <v>21</v>
      </c>
      <c r="E351" t="s">
        <v>97</v>
      </c>
      <c r="F351">
        <v>6</v>
      </c>
      <c r="G351">
        <v>0</v>
      </c>
      <c r="H351">
        <v>3.5</v>
      </c>
      <c r="I351">
        <v>0.5</v>
      </c>
      <c r="J351">
        <v>1.3</v>
      </c>
      <c r="K351">
        <v>0.375</v>
      </c>
      <c r="L351">
        <v>0.3</v>
      </c>
      <c r="M351">
        <v>0.8</v>
      </c>
      <c r="N351">
        <v>0.4</v>
      </c>
      <c r="O351">
        <v>0.2</v>
      </c>
      <c r="P351">
        <v>0.5</v>
      </c>
      <c r="Q351">
        <v>0.33300000000000002</v>
      </c>
      <c r="R351">
        <v>0.5</v>
      </c>
      <c r="S351">
        <v>0</v>
      </c>
      <c r="T351">
        <v>0.3</v>
      </c>
      <c r="U351">
        <v>0</v>
      </c>
      <c r="V351">
        <v>0</v>
      </c>
      <c r="W351">
        <v>0.2</v>
      </c>
      <c r="X351">
        <v>0.2</v>
      </c>
      <c r="Y351">
        <v>0</v>
      </c>
      <c r="Z351">
        <v>0.2</v>
      </c>
      <c r="AA351">
        <v>0</v>
      </c>
      <c r="AB351">
        <v>0</v>
      </c>
      <c r="AC351">
        <v>0</v>
      </c>
      <c r="AD351">
        <v>1.3</v>
      </c>
    </row>
    <row r="352" spans="1:30" x14ac:dyDescent="0.2">
      <c r="A352">
        <v>351</v>
      </c>
      <c r="B352" t="s">
        <v>474</v>
      </c>
      <c r="C352" t="s">
        <v>84</v>
      </c>
      <c r="D352">
        <v>23</v>
      </c>
      <c r="E352" t="s">
        <v>170</v>
      </c>
      <c r="F352">
        <v>37</v>
      </c>
      <c r="G352">
        <v>0</v>
      </c>
      <c r="H352">
        <v>9.4</v>
      </c>
      <c r="I352">
        <v>1.1000000000000001</v>
      </c>
      <c r="J352">
        <v>2.5</v>
      </c>
      <c r="K352">
        <v>0.45700000000000002</v>
      </c>
      <c r="L352">
        <v>0.1</v>
      </c>
      <c r="M352">
        <v>0.4</v>
      </c>
      <c r="N352">
        <v>0.313</v>
      </c>
      <c r="O352">
        <v>1</v>
      </c>
      <c r="P352">
        <v>2.1</v>
      </c>
      <c r="Q352">
        <v>0.48699999999999999</v>
      </c>
      <c r="R352">
        <v>0.48399999999999999</v>
      </c>
      <c r="S352">
        <v>0.7</v>
      </c>
      <c r="T352">
        <v>1.1000000000000001</v>
      </c>
      <c r="U352">
        <v>0.64100000000000001</v>
      </c>
      <c r="V352">
        <v>1.1000000000000001</v>
      </c>
      <c r="W352">
        <v>1</v>
      </c>
      <c r="X352">
        <v>2.1</v>
      </c>
      <c r="Y352">
        <v>0.5</v>
      </c>
      <c r="Z352">
        <v>0.2</v>
      </c>
      <c r="AA352">
        <v>0.5</v>
      </c>
      <c r="AB352">
        <v>0.6</v>
      </c>
      <c r="AC352">
        <v>1.5</v>
      </c>
      <c r="AD352">
        <v>3.1</v>
      </c>
    </row>
    <row r="353" spans="1:30" x14ac:dyDescent="0.2">
      <c r="A353">
        <v>352</v>
      </c>
      <c r="B353" t="s">
        <v>475</v>
      </c>
      <c r="C353" t="s">
        <v>92</v>
      </c>
      <c r="D353">
        <v>24</v>
      </c>
      <c r="E353" t="s">
        <v>95</v>
      </c>
      <c r="F353">
        <v>9</v>
      </c>
      <c r="G353">
        <v>1</v>
      </c>
      <c r="H353">
        <v>17.3</v>
      </c>
      <c r="I353">
        <v>2.4</v>
      </c>
      <c r="J353">
        <v>6.1</v>
      </c>
      <c r="K353">
        <v>0.4</v>
      </c>
      <c r="L353">
        <v>0.4</v>
      </c>
      <c r="M353">
        <v>2.6</v>
      </c>
      <c r="N353">
        <v>0.17399999999999999</v>
      </c>
      <c r="O353">
        <v>2</v>
      </c>
      <c r="P353">
        <v>3.6</v>
      </c>
      <c r="Q353">
        <v>0.56299999999999994</v>
      </c>
      <c r="R353">
        <v>0.436</v>
      </c>
      <c r="S353">
        <v>0.3</v>
      </c>
      <c r="T353">
        <v>0.3</v>
      </c>
      <c r="U353">
        <v>1</v>
      </c>
      <c r="V353">
        <v>0.3</v>
      </c>
      <c r="W353">
        <v>1.2</v>
      </c>
      <c r="X353">
        <v>1.6</v>
      </c>
      <c r="Y353">
        <v>1.8</v>
      </c>
      <c r="Z353">
        <v>0.3</v>
      </c>
      <c r="AA353">
        <v>0</v>
      </c>
      <c r="AB353">
        <v>0.6</v>
      </c>
      <c r="AC353">
        <v>1.4</v>
      </c>
      <c r="AD353">
        <v>5.7</v>
      </c>
    </row>
    <row r="354" spans="1:30" x14ac:dyDescent="0.2">
      <c r="A354">
        <v>353</v>
      </c>
      <c r="B354" t="s">
        <v>476</v>
      </c>
      <c r="C354" t="s">
        <v>92</v>
      </c>
      <c r="D354">
        <v>24</v>
      </c>
      <c r="E354" t="s">
        <v>88</v>
      </c>
      <c r="F354">
        <v>1</v>
      </c>
      <c r="G354">
        <v>0</v>
      </c>
      <c r="H354">
        <v>4</v>
      </c>
      <c r="I354">
        <v>0</v>
      </c>
      <c r="J354">
        <v>1</v>
      </c>
      <c r="K354">
        <v>0</v>
      </c>
      <c r="L354">
        <v>0</v>
      </c>
      <c r="M354">
        <v>0</v>
      </c>
      <c r="O354">
        <v>0</v>
      </c>
      <c r="P354">
        <v>1</v>
      </c>
      <c r="Q354">
        <v>0</v>
      </c>
      <c r="R354">
        <v>0</v>
      </c>
      <c r="S354">
        <v>2</v>
      </c>
      <c r="T354">
        <v>2</v>
      </c>
      <c r="U354">
        <v>1</v>
      </c>
      <c r="V354">
        <v>2</v>
      </c>
      <c r="W354">
        <v>0</v>
      </c>
      <c r="X354">
        <v>2</v>
      </c>
      <c r="Y354">
        <v>2</v>
      </c>
      <c r="Z354">
        <v>1</v>
      </c>
      <c r="AA354">
        <v>0</v>
      </c>
      <c r="AB354">
        <v>0</v>
      </c>
      <c r="AC354">
        <v>0</v>
      </c>
      <c r="AD354">
        <v>2</v>
      </c>
    </row>
    <row r="355" spans="1:30" x14ac:dyDescent="0.2">
      <c r="A355">
        <v>354</v>
      </c>
      <c r="B355" t="s">
        <v>477</v>
      </c>
      <c r="C355" t="s">
        <v>103</v>
      </c>
      <c r="D355">
        <v>25</v>
      </c>
      <c r="E355" t="s">
        <v>647</v>
      </c>
      <c r="F355">
        <v>5</v>
      </c>
      <c r="G355">
        <v>0</v>
      </c>
      <c r="H355">
        <v>8.6</v>
      </c>
      <c r="I355">
        <v>0.2</v>
      </c>
      <c r="J355">
        <v>1.8</v>
      </c>
      <c r="K355">
        <v>0.111</v>
      </c>
      <c r="L355">
        <v>0.2</v>
      </c>
      <c r="M355">
        <v>1.6</v>
      </c>
      <c r="N355">
        <v>0.125</v>
      </c>
      <c r="O355">
        <v>0</v>
      </c>
      <c r="P355">
        <v>0.2</v>
      </c>
      <c r="Q355">
        <v>0</v>
      </c>
      <c r="R355">
        <v>0.16700000000000001</v>
      </c>
      <c r="S355">
        <v>0.4</v>
      </c>
      <c r="T355">
        <v>0.4</v>
      </c>
      <c r="U355">
        <v>1</v>
      </c>
      <c r="V355">
        <v>0.2</v>
      </c>
      <c r="W355">
        <v>1</v>
      </c>
      <c r="X355">
        <v>1.2</v>
      </c>
      <c r="Y355">
        <v>0.8</v>
      </c>
      <c r="Z355">
        <v>0</v>
      </c>
      <c r="AA355">
        <v>0</v>
      </c>
      <c r="AB355">
        <v>0.2</v>
      </c>
      <c r="AC355">
        <v>0.8</v>
      </c>
      <c r="AD355">
        <v>1</v>
      </c>
    </row>
    <row r="356" spans="1:30" x14ac:dyDescent="0.2">
      <c r="A356">
        <v>355</v>
      </c>
      <c r="B356" t="s">
        <v>478</v>
      </c>
      <c r="C356" t="s">
        <v>29</v>
      </c>
      <c r="D356">
        <v>29</v>
      </c>
      <c r="E356" t="s">
        <v>646</v>
      </c>
      <c r="F356">
        <v>45</v>
      </c>
      <c r="G356">
        <v>45</v>
      </c>
      <c r="H356">
        <v>27.4</v>
      </c>
      <c r="I356">
        <v>4.5</v>
      </c>
      <c r="J356">
        <v>8.9</v>
      </c>
      <c r="K356">
        <v>0.505</v>
      </c>
      <c r="L356">
        <v>0.5</v>
      </c>
      <c r="M356">
        <v>1.8</v>
      </c>
      <c r="N356">
        <v>0.26600000000000001</v>
      </c>
      <c r="O356">
        <v>4</v>
      </c>
      <c r="P356">
        <v>7.2</v>
      </c>
      <c r="Q356">
        <v>0.56299999999999994</v>
      </c>
      <c r="R356">
        <v>0.53100000000000003</v>
      </c>
      <c r="S356">
        <v>2.2999999999999998</v>
      </c>
      <c r="T356">
        <v>3.3</v>
      </c>
      <c r="U356">
        <v>0.70899999999999996</v>
      </c>
      <c r="V356">
        <v>2.6</v>
      </c>
      <c r="W356">
        <v>7.6</v>
      </c>
      <c r="X356">
        <v>10.3</v>
      </c>
      <c r="Y356">
        <v>3.6</v>
      </c>
      <c r="Z356">
        <v>1</v>
      </c>
      <c r="AA356">
        <v>1</v>
      </c>
      <c r="AB356">
        <v>2.1</v>
      </c>
      <c r="AC356">
        <v>3.4</v>
      </c>
      <c r="AD356">
        <v>11.8</v>
      </c>
    </row>
    <row r="357" spans="1:30" x14ac:dyDescent="0.2">
      <c r="A357">
        <v>356</v>
      </c>
      <c r="B357" t="s">
        <v>479</v>
      </c>
      <c r="C357" t="s">
        <v>112</v>
      </c>
      <c r="D357">
        <v>25</v>
      </c>
      <c r="E357" t="s">
        <v>645</v>
      </c>
      <c r="F357">
        <v>22</v>
      </c>
      <c r="G357">
        <v>0</v>
      </c>
      <c r="H357">
        <v>11.1</v>
      </c>
      <c r="I357">
        <v>2.2999999999999998</v>
      </c>
      <c r="J357">
        <v>5</v>
      </c>
      <c r="K357">
        <v>0.45900000000000002</v>
      </c>
      <c r="L357">
        <v>0.9</v>
      </c>
      <c r="M357">
        <v>2.4</v>
      </c>
      <c r="N357">
        <v>0.36499999999999999</v>
      </c>
      <c r="O357">
        <v>1.4</v>
      </c>
      <c r="P357">
        <v>2.6</v>
      </c>
      <c r="Q357">
        <v>0.54400000000000004</v>
      </c>
      <c r="R357">
        <v>0.54600000000000004</v>
      </c>
      <c r="S357">
        <v>0.9</v>
      </c>
      <c r="T357">
        <v>1</v>
      </c>
      <c r="U357">
        <v>0.86399999999999999</v>
      </c>
      <c r="V357">
        <v>0.5</v>
      </c>
      <c r="W357">
        <v>1.5</v>
      </c>
      <c r="X357">
        <v>2</v>
      </c>
      <c r="Y357">
        <v>1.1000000000000001</v>
      </c>
      <c r="Z357">
        <v>0.3</v>
      </c>
      <c r="AA357">
        <v>0.1</v>
      </c>
      <c r="AB357">
        <v>0.7</v>
      </c>
      <c r="AC357">
        <v>1.2</v>
      </c>
      <c r="AD357">
        <v>6.3</v>
      </c>
    </row>
    <row r="358" spans="1:30" x14ac:dyDescent="0.2">
      <c r="A358">
        <v>357</v>
      </c>
      <c r="B358" t="s">
        <v>480</v>
      </c>
      <c r="C358" t="s">
        <v>112</v>
      </c>
      <c r="D358">
        <v>30</v>
      </c>
      <c r="E358" t="s">
        <v>172</v>
      </c>
      <c r="F358">
        <v>46</v>
      </c>
      <c r="G358">
        <v>6</v>
      </c>
      <c r="H358">
        <v>24.3</v>
      </c>
      <c r="I358">
        <v>2.4</v>
      </c>
      <c r="J358">
        <v>6.3</v>
      </c>
      <c r="K358">
        <v>0.38400000000000001</v>
      </c>
      <c r="L358">
        <v>1.9</v>
      </c>
      <c r="M358">
        <v>5.2</v>
      </c>
      <c r="N358">
        <v>0.36099999999999999</v>
      </c>
      <c r="O358">
        <v>0.6</v>
      </c>
      <c r="P358">
        <v>1.2</v>
      </c>
      <c r="Q358">
        <v>0.48099999999999998</v>
      </c>
      <c r="R358">
        <v>0.53100000000000003</v>
      </c>
      <c r="S358">
        <v>0.3</v>
      </c>
      <c r="T358">
        <v>0.4</v>
      </c>
      <c r="U358">
        <v>0.65</v>
      </c>
      <c r="V358">
        <v>0.8</v>
      </c>
      <c r="W358">
        <v>3.8</v>
      </c>
      <c r="X358">
        <v>4.5</v>
      </c>
      <c r="Y358">
        <v>2.9</v>
      </c>
      <c r="Z358">
        <v>0.7</v>
      </c>
      <c r="AA358">
        <v>0.6</v>
      </c>
      <c r="AB358">
        <v>1</v>
      </c>
      <c r="AC358">
        <v>2.5</v>
      </c>
      <c r="AD358">
        <v>7</v>
      </c>
    </row>
    <row r="359" spans="1:30" x14ac:dyDescent="0.2">
      <c r="A359">
        <v>358</v>
      </c>
      <c r="B359" t="s">
        <v>481</v>
      </c>
      <c r="C359" t="s">
        <v>112</v>
      </c>
      <c r="D359">
        <v>25</v>
      </c>
      <c r="E359" t="s">
        <v>110</v>
      </c>
      <c r="F359">
        <v>29</v>
      </c>
      <c r="G359">
        <v>8</v>
      </c>
      <c r="H359">
        <v>12.7</v>
      </c>
      <c r="I359">
        <v>1.2</v>
      </c>
      <c r="J359">
        <v>3.3</v>
      </c>
      <c r="K359">
        <v>0.379</v>
      </c>
      <c r="L359">
        <v>0.8</v>
      </c>
      <c r="M359">
        <v>2.4</v>
      </c>
      <c r="N359">
        <v>0.31</v>
      </c>
      <c r="O359">
        <v>0.5</v>
      </c>
      <c r="P359">
        <v>0.8</v>
      </c>
      <c r="Q359">
        <v>0.58299999999999996</v>
      </c>
      <c r="R359">
        <v>0.495</v>
      </c>
      <c r="S359">
        <v>0.1</v>
      </c>
      <c r="T359">
        <v>0.2</v>
      </c>
      <c r="U359">
        <v>0.4</v>
      </c>
      <c r="V359">
        <v>0.6</v>
      </c>
      <c r="W359">
        <v>1.8</v>
      </c>
      <c r="X359">
        <v>2.4</v>
      </c>
      <c r="Y359">
        <v>0.6</v>
      </c>
      <c r="Z359">
        <v>0.2</v>
      </c>
      <c r="AA359">
        <v>0.2</v>
      </c>
      <c r="AB359">
        <v>0.4</v>
      </c>
      <c r="AC359">
        <v>0.6</v>
      </c>
      <c r="AD359">
        <v>3.3</v>
      </c>
    </row>
    <row r="360" spans="1:30" x14ac:dyDescent="0.2">
      <c r="A360">
        <v>359</v>
      </c>
      <c r="B360" t="s">
        <v>482</v>
      </c>
      <c r="C360" t="s">
        <v>92</v>
      </c>
      <c r="D360">
        <v>25</v>
      </c>
      <c r="E360" t="s">
        <v>646</v>
      </c>
      <c r="F360">
        <v>42</v>
      </c>
      <c r="G360">
        <v>11</v>
      </c>
      <c r="H360">
        <v>18.2</v>
      </c>
      <c r="I360">
        <v>1.6</v>
      </c>
      <c r="J360">
        <v>3.9</v>
      </c>
      <c r="K360">
        <v>0.40899999999999997</v>
      </c>
      <c r="L360">
        <v>0.5</v>
      </c>
      <c r="M360">
        <v>1.8</v>
      </c>
      <c r="N360">
        <v>0.26300000000000001</v>
      </c>
      <c r="O360">
        <v>1.1000000000000001</v>
      </c>
      <c r="P360">
        <v>2.1</v>
      </c>
      <c r="Q360">
        <v>0.53400000000000003</v>
      </c>
      <c r="R360">
        <v>0.47</v>
      </c>
      <c r="S360">
        <v>1.5</v>
      </c>
      <c r="T360">
        <v>2.1</v>
      </c>
      <c r="U360">
        <v>0.71899999999999997</v>
      </c>
      <c r="V360">
        <v>1.3</v>
      </c>
      <c r="W360">
        <v>1.7</v>
      </c>
      <c r="X360">
        <v>3</v>
      </c>
      <c r="Y360">
        <v>1.2</v>
      </c>
      <c r="Z360">
        <v>0.9</v>
      </c>
      <c r="AA360">
        <v>0.5</v>
      </c>
      <c r="AB360">
        <v>0.5</v>
      </c>
      <c r="AC360">
        <v>1.5</v>
      </c>
      <c r="AD360">
        <v>5.2</v>
      </c>
    </row>
    <row r="361" spans="1:30" x14ac:dyDescent="0.2">
      <c r="A361">
        <v>360</v>
      </c>
      <c r="B361" t="s">
        <v>483</v>
      </c>
      <c r="C361" t="s">
        <v>29</v>
      </c>
      <c r="D361">
        <v>23</v>
      </c>
      <c r="E361" t="s">
        <v>150</v>
      </c>
      <c r="F361">
        <v>46</v>
      </c>
      <c r="G361">
        <v>3</v>
      </c>
      <c r="H361">
        <v>24.7</v>
      </c>
      <c r="I361">
        <v>3.6</v>
      </c>
      <c r="J361">
        <v>6.1</v>
      </c>
      <c r="K361">
        <v>0.59299999999999997</v>
      </c>
      <c r="L361">
        <v>0.3</v>
      </c>
      <c r="M361">
        <v>1.1000000000000001</v>
      </c>
      <c r="N361">
        <v>0.29399999999999998</v>
      </c>
      <c r="O361">
        <v>3.3</v>
      </c>
      <c r="P361">
        <v>5</v>
      </c>
      <c r="Q361">
        <v>0.65900000000000003</v>
      </c>
      <c r="R361">
        <v>0.62</v>
      </c>
      <c r="S361">
        <v>1.7</v>
      </c>
      <c r="T361">
        <v>2.1</v>
      </c>
      <c r="U361">
        <v>0.81299999999999994</v>
      </c>
      <c r="V361">
        <v>2.5</v>
      </c>
      <c r="W361">
        <v>4.0999999999999996</v>
      </c>
      <c r="X361">
        <v>6.6</v>
      </c>
      <c r="Y361">
        <v>1.4</v>
      </c>
      <c r="Z361">
        <v>0.5</v>
      </c>
      <c r="AA361">
        <v>1</v>
      </c>
      <c r="AB361">
        <v>0.9</v>
      </c>
      <c r="AC361">
        <v>2.9</v>
      </c>
      <c r="AD361">
        <v>9.1999999999999993</v>
      </c>
    </row>
    <row r="362" spans="1:30" x14ac:dyDescent="0.2">
      <c r="A362">
        <v>361</v>
      </c>
      <c r="B362" t="s">
        <v>484</v>
      </c>
      <c r="C362" t="s">
        <v>112</v>
      </c>
      <c r="D362">
        <v>23</v>
      </c>
      <c r="E362" t="s">
        <v>101</v>
      </c>
      <c r="F362">
        <v>36</v>
      </c>
      <c r="G362">
        <v>24</v>
      </c>
      <c r="H362">
        <v>26.5</v>
      </c>
      <c r="I362">
        <v>3.3</v>
      </c>
      <c r="J362">
        <v>6.6</v>
      </c>
      <c r="K362">
        <v>0.496</v>
      </c>
      <c r="L362">
        <v>0.9</v>
      </c>
      <c r="M362">
        <v>2.4</v>
      </c>
      <c r="N362">
        <v>0.375</v>
      </c>
      <c r="O362">
        <v>2.2999999999999998</v>
      </c>
      <c r="P362">
        <v>4.0999999999999996</v>
      </c>
      <c r="Q362">
        <v>0.56799999999999995</v>
      </c>
      <c r="R362">
        <v>0.56599999999999995</v>
      </c>
      <c r="S362">
        <v>1.6</v>
      </c>
      <c r="T362">
        <v>2.2999999999999998</v>
      </c>
      <c r="U362">
        <v>0.68300000000000005</v>
      </c>
      <c r="V362">
        <v>1.3</v>
      </c>
      <c r="W362">
        <v>1.9</v>
      </c>
      <c r="X362">
        <v>3.2</v>
      </c>
      <c r="Y362">
        <v>1.9</v>
      </c>
      <c r="Z362">
        <v>0.9</v>
      </c>
      <c r="AA362">
        <v>0.4</v>
      </c>
      <c r="AB362">
        <v>0.8</v>
      </c>
      <c r="AC362">
        <v>2.1</v>
      </c>
      <c r="AD362">
        <v>9</v>
      </c>
    </row>
    <row r="363" spans="1:30" x14ac:dyDescent="0.2">
      <c r="A363">
        <v>362</v>
      </c>
      <c r="B363" t="s">
        <v>485</v>
      </c>
      <c r="C363" t="s">
        <v>29</v>
      </c>
      <c r="D363">
        <v>32</v>
      </c>
      <c r="E363" t="s">
        <v>93</v>
      </c>
      <c r="F363">
        <v>47</v>
      </c>
      <c r="G363">
        <v>8</v>
      </c>
      <c r="H363">
        <v>20.5</v>
      </c>
      <c r="I363">
        <v>2.9</v>
      </c>
      <c r="J363">
        <v>5.2</v>
      </c>
      <c r="K363">
        <v>0.56000000000000005</v>
      </c>
      <c r="L363">
        <v>0.7</v>
      </c>
      <c r="M363">
        <v>1.7</v>
      </c>
      <c r="N363">
        <v>0.42499999999999999</v>
      </c>
      <c r="O363">
        <v>2.2000000000000002</v>
      </c>
      <c r="P363">
        <v>3.5</v>
      </c>
      <c r="Q363">
        <v>0.626</v>
      </c>
      <c r="R363">
        <v>0.63</v>
      </c>
      <c r="S363">
        <v>1.4</v>
      </c>
      <c r="T363">
        <v>1.7</v>
      </c>
      <c r="U363">
        <v>0.82899999999999996</v>
      </c>
      <c r="V363">
        <v>1.3</v>
      </c>
      <c r="W363">
        <v>3.9</v>
      </c>
      <c r="X363">
        <v>5.0999999999999996</v>
      </c>
      <c r="Y363">
        <v>4.3</v>
      </c>
      <c r="Z363">
        <v>0.8</v>
      </c>
      <c r="AA363">
        <v>0.3</v>
      </c>
      <c r="AB363">
        <v>1.7</v>
      </c>
      <c r="AC363">
        <v>2.7</v>
      </c>
      <c r="AD363">
        <v>8</v>
      </c>
    </row>
    <row r="364" spans="1:30" x14ac:dyDescent="0.2">
      <c r="A364">
        <v>363</v>
      </c>
      <c r="B364" t="s">
        <v>486</v>
      </c>
      <c r="C364" t="s">
        <v>112</v>
      </c>
      <c r="D364">
        <v>26</v>
      </c>
      <c r="E364" t="s">
        <v>116</v>
      </c>
      <c r="F364">
        <v>19</v>
      </c>
      <c r="G364">
        <v>0</v>
      </c>
      <c r="H364">
        <v>5.8</v>
      </c>
      <c r="I364">
        <v>1.7</v>
      </c>
      <c r="J364">
        <v>2.9</v>
      </c>
      <c r="K364">
        <v>0.58199999999999996</v>
      </c>
      <c r="L364">
        <v>0.3</v>
      </c>
      <c r="M364">
        <v>0.9</v>
      </c>
      <c r="N364">
        <v>0.29399999999999998</v>
      </c>
      <c r="O364">
        <v>1.4</v>
      </c>
      <c r="P364">
        <v>2</v>
      </c>
      <c r="Q364">
        <v>0.71099999999999997</v>
      </c>
      <c r="R364">
        <v>0.627</v>
      </c>
      <c r="S364">
        <v>0.8</v>
      </c>
      <c r="T364">
        <v>1.1000000000000001</v>
      </c>
      <c r="U364">
        <v>0.76200000000000001</v>
      </c>
      <c r="V364">
        <v>0.6</v>
      </c>
      <c r="W364">
        <v>0.9</v>
      </c>
      <c r="X364">
        <v>1.5</v>
      </c>
      <c r="Y364">
        <v>0.6</v>
      </c>
      <c r="Z364">
        <v>0.5</v>
      </c>
      <c r="AA364">
        <v>0.1</v>
      </c>
      <c r="AB364">
        <v>0.5</v>
      </c>
      <c r="AC364">
        <v>1.1000000000000001</v>
      </c>
      <c r="AD364">
        <v>4.5</v>
      </c>
    </row>
    <row r="365" spans="1:30" x14ac:dyDescent="0.2">
      <c r="A365">
        <v>364</v>
      </c>
      <c r="B365" t="s">
        <v>487</v>
      </c>
      <c r="C365" t="s">
        <v>112</v>
      </c>
      <c r="D365">
        <v>28</v>
      </c>
      <c r="E365" t="s">
        <v>133</v>
      </c>
      <c r="F365">
        <v>48</v>
      </c>
      <c r="G365">
        <v>1</v>
      </c>
      <c r="H365">
        <v>18.2</v>
      </c>
      <c r="I365">
        <v>2.8</v>
      </c>
      <c r="J365">
        <v>5.8</v>
      </c>
      <c r="K365">
        <v>0.48599999999999999</v>
      </c>
      <c r="L365">
        <v>1.2</v>
      </c>
      <c r="M365">
        <v>3.2</v>
      </c>
      <c r="N365">
        <v>0.373</v>
      </c>
      <c r="O365">
        <v>1.6</v>
      </c>
      <c r="P365">
        <v>2.6</v>
      </c>
      <c r="Q365">
        <v>0.626</v>
      </c>
      <c r="R365">
        <v>0.58899999999999997</v>
      </c>
      <c r="S365">
        <v>0.6</v>
      </c>
      <c r="T365">
        <v>1</v>
      </c>
      <c r="U365">
        <v>0.67400000000000004</v>
      </c>
      <c r="V365">
        <v>0.4</v>
      </c>
      <c r="W365">
        <v>2.2000000000000002</v>
      </c>
      <c r="X365">
        <v>2.6</v>
      </c>
      <c r="Y365">
        <v>1.9</v>
      </c>
      <c r="Z365">
        <v>0.5</v>
      </c>
      <c r="AA365">
        <v>0.1</v>
      </c>
      <c r="AB365">
        <v>0.6</v>
      </c>
      <c r="AC365">
        <v>1.5</v>
      </c>
      <c r="AD365">
        <v>7.4</v>
      </c>
    </row>
    <row r="366" spans="1:30" x14ac:dyDescent="0.2">
      <c r="A366">
        <v>365</v>
      </c>
      <c r="B366" t="s">
        <v>488</v>
      </c>
      <c r="C366" t="s">
        <v>112</v>
      </c>
      <c r="D366">
        <v>28</v>
      </c>
      <c r="E366" t="s">
        <v>127</v>
      </c>
      <c r="F366">
        <v>34</v>
      </c>
      <c r="G366">
        <v>23</v>
      </c>
      <c r="H366">
        <v>27.8</v>
      </c>
      <c r="I366">
        <v>5</v>
      </c>
      <c r="J366">
        <v>10.6</v>
      </c>
      <c r="K366">
        <v>0.47499999999999998</v>
      </c>
      <c r="L366">
        <v>1.5</v>
      </c>
      <c r="M366">
        <v>4.4000000000000004</v>
      </c>
      <c r="N366">
        <v>0.33600000000000002</v>
      </c>
      <c r="O366">
        <v>3.6</v>
      </c>
      <c r="P366">
        <v>6.2</v>
      </c>
      <c r="Q366">
        <v>0.57299999999999995</v>
      </c>
      <c r="R366">
        <v>0.54400000000000004</v>
      </c>
      <c r="S366">
        <v>1.7</v>
      </c>
      <c r="T366">
        <v>2.4</v>
      </c>
      <c r="U366">
        <v>0.72</v>
      </c>
      <c r="V366">
        <v>1</v>
      </c>
      <c r="W366">
        <v>3.2</v>
      </c>
      <c r="X366">
        <v>4.3</v>
      </c>
      <c r="Y366">
        <v>1.1000000000000001</v>
      </c>
      <c r="Z366">
        <v>1.1000000000000001</v>
      </c>
      <c r="AA366">
        <v>0.5</v>
      </c>
      <c r="AB366">
        <v>0.9</v>
      </c>
      <c r="AC366">
        <v>2.8</v>
      </c>
      <c r="AD366">
        <v>13.3</v>
      </c>
    </row>
    <row r="367" spans="1:30" x14ac:dyDescent="0.2">
      <c r="A367">
        <v>366</v>
      </c>
      <c r="B367" t="s">
        <v>489</v>
      </c>
      <c r="C367" t="s">
        <v>103</v>
      </c>
      <c r="D367">
        <v>38</v>
      </c>
      <c r="E367" t="s">
        <v>227</v>
      </c>
      <c r="F367">
        <v>32</v>
      </c>
      <c r="G367">
        <v>11</v>
      </c>
      <c r="H367">
        <v>27.6</v>
      </c>
      <c r="I367">
        <v>3.3</v>
      </c>
      <c r="J367">
        <v>7.7</v>
      </c>
      <c r="K367">
        <v>0.42399999999999999</v>
      </c>
      <c r="L367">
        <v>1.3</v>
      </c>
      <c r="M367">
        <v>3.7</v>
      </c>
      <c r="N367">
        <v>0.36099999999999999</v>
      </c>
      <c r="O367">
        <v>1.9</v>
      </c>
      <c r="P367">
        <v>3.9</v>
      </c>
      <c r="Q367">
        <v>0.48399999999999999</v>
      </c>
      <c r="R367">
        <v>0.51200000000000001</v>
      </c>
      <c r="S367">
        <v>1.1000000000000001</v>
      </c>
      <c r="T367">
        <v>1.3</v>
      </c>
      <c r="U367">
        <v>0.83299999999999996</v>
      </c>
      <c r="V367">
        <v>0.3</v>
      </c>
      <c r="W367">
        <v>3.5</v>
      </c>
      <c r="X367">
        <v>3.8</v>
      </c>
      <c r="Y367">
        <v>7.2</v>
      </c>
      <c r="Z367">
        <v>1.1000000000000001</v>
      </c>
      <c r="AA367">
        <v>0.1</v>
      </c>
      <c r="AB367">
        <v>1.2</v>
      </c>
      <c r="AC367">
        <v>1.8</v>
      </c>
      <c r="AD367">
        <v>8.9</v>
      </c>
    </row>
    <row r="368" spans="1:30" x14ac:dyDescent="0.2">
      <c r="A368">
        <v>367</v>
      </c>
      <c r="B368" t="s">
        <v>490</v>
      </c>
      <c r="C368" t="s">
        <v>103</v>
      </c>
      <c r="D368">
        <v>29</v>
      </c>
      <c r="E368" t="s">
        <v>107</v>
      </c>
      <c r="F368">
        <v>44</v>
      </c>
      <c r="G368">
        <v>2</v>
      </c>
      <c r="H368">
        <v>15</v>
      </c>
      <c r="I368">
        <v>2.2000000000000002</v>
      </c>
      <c r="J368">
        <v>4.8</v>
      </c>
      <c r="K368">
        <v>0.45900000000000002</v>
      </c>
      <c r="L368">
        <v>1.1000000000000001</v>
      </c>
      <c r="M368">
        <v>2.8</v>
      </c>
      <c r="N368">
        <v>0.40300000000000002</v>
      </c>
      <c r="O368">
        <v>1</v>
      </c>
      <c r="P368">
        <v>1.9</v>
      </c>
      <c r="Q368">
        <v>0.54100000000000004</v>
      </c>
      <c r="R368">
        <v>0.57899999999999996</v>
      </c>
      <c r="S368">
        <v>0.8</v>
      </c>
      <c r="T368">
        <v>0.9</v>
      </c>
      <c r="U368">
        <v>0.875</v>
      </c>
      <c r="V368">
        <v>0.1</v>
      </c>
      <c r="W368">
        <v>1.1000000000000001</v>
      </c>
      <c r="X368">
        <v>1.2</v>
      </c>
      <c r="Y368">
        <v>2.2999999999999998</v>
      </c>
      <c r="Z368">
        <v>0.4</v>
      </c>
      <c r="AA368">
        <v>0.1</v>
      </c>
      <c r="AB368">
        <v>0.7</v>
      </c>
      <c r="AC368">
        <v>1.6</v>
      </c>
      <c r="AD368">
        <v>6.3</v>
      </c>
    </row>
    <row r="369" spans="1:30" x14ac:dyDescent="0.2">
      <c r="A369">
        <v>368</v>
      </c>
      <c r="B369" t="s">
        <v>491</v>
      </c>
      <c r="C369" t="s">
        <v>92</v>
      </c>
      <c r="D369">
        <v>31</v>
      </c>
      <c r="E369" t="s">
        <v>227</v>
      </c>
      <c r="F369">
        <v>16</v>
      </c>
      <c r="G369">
        <v>0</v>
      </c>
      <c r="H369">
        <v>16.3</v>
      </c>
      <c r="I369">
        <v>2.2999999999999998</v>
      </c>
      <c r="J369">
        <v>4.9000000000000004</v>
      </c>
      <c r="K369">
        <v>0.45600000000000002</v>
      </c>
      <c r="L369">
        <v>0.6</v>
      </c>
      <c r="M369">
        <v>2</v>
      </c>
      <c r="N369">
        <v>0.28100000000000003</v>
      </c>
      <c r="O369">
        <v>1.7</v>
      </c>
      <c r="P369">
        <v>2.9</v>
      </c>
      <c r="Q369">
        <v>0.57399999999999995</v>
      </c>
      <c r="R369">
        <v>0.51300000000000001</v>
      </c>
      <c r="S369">
        <v>0.4</v>
      </c>
      <c r="T369">
        <v>0.6</v>
      </c>
      <c r="U369">
        <v>0.66700000000000004</v>
      </c>
      <c r="V369">
        <v>1</v>
      </c>
      <c r="W369">
        <v>2</v>
      </c>
      <c r="X369">
        <v>3</v>
      </c>
      <c r="Y369">
        <v>0.8</v>
      </c>
      <c r="Z369">
        <v>1.1000000000000001</v>
      </c>
      <c r="AA369">
        <v>0.3</v>
      </c>
      <c r="AB369">
        <v>0.6</v>
      </c>
      <c r="AC369">
        <v>1.8</v>
      </c>
      <c r="AD369">
        <v>5.4</v>
      </c>
    </row>
    <row r="370" spans="1:30" x14ac:dyDescent="0.2">
      <c r="A370">
        <v>369</v>
      </c>
      <c r="B370" t="s">
        <v>492</v>
      </c>
      <c r="C370" t="s">
        <v>84</v>
      </c>
      <c r="D370">
        <v>24</v>
      </c>
      <c r="E370" t="s">
        <v>131</v>
      </c>
      <c r="F370">
        <v>1</v>
      </c>
      <c r="G370">
        <v>0</v>
      </c>
      <c r="H370">
        <v>3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0</v>
      </c>
      <c r="R370">
        <v>1.5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3</v>
      </c>
    </row>
    <row r="371" spans="1:30" x14ac:dyDescent="0.2">
      <c r="A371">
        <v>370</v>
      </c>
      <c r="B371" t="s">
        <v>493</v>
      </c>
      <c r="C371" t="s">
        <v>29</v>
      </c>
      <c r="D371">
        <v>23</v>
      </c>
      <c r="E371" t="s">
        <v>645</v>
      </c>
      <c r="F371">
        <v>3</v>
      </c>
      <c r="G371">
        <v>0</v>
      </c>
      <c r="H371">
        <v>3.3</v>
      </c>
      <c r="I371">
        <v>0.3</v>
      </c>
      <c r="J371">
        <v>0.7</v>
      </c>
      <c r="K371">
        <v>0.5</v>
      </c>
      <c r="L371">
        <v>0</v>
      </c>
      <c r="M371">
        <v>0</v>
      </c>
      <c r="O371">
        <v>0.3</v>
      </c>
      <c r="P371">
        <v>0.7</v>
      </c>
      <c r="Q371">
        <v>0.5</v>
      </c>
      <c r="R371">
        <v>0.5</v>
      </c>
      <c r="S371">
        <v>0.3</v>
      </c>
      <c r="T371">
        <v>0.7</v>
      </c>
      <c r="U371">
        <v>0.5</v>
      </c>
      <c r="V371">
        <v>0</v>
      </c>
      <c r="W371">
        <v>0.3</v>
      </c>
      <c r="X371">
        <v>0.3</v>
      </c>
      <c r="Y371">
        <v>0</v>
      </c>
      <c r="Z371">
        <v>0</v>
      </c>
      <c r="AA371">
        <v>0</v>
      </c>
      <c r="AB371">
        <v>0</v>
      </c>
      <c r="AC371">
        <v>0.3</v>
      </c>
      <c r="AD371">
        <v>1</v>
      </c>
    </row>
    <row r="372" spans="1:30" x14ac:dyDescent="0.2">
      <c r="A372">
        <v>371</v>
      </c>
      <c r="B372" t="s">
        <v>494</v>
      </c>
      <c r="C372" t="s">
        <v>112</v>
      </c>
      <c r="D372">
        <v>20</v>
      </c>
      <c r="E372" t="s">
        <v>153</v>
      </c>
      <c r="F372">
        <v>25</v>
      </c>
      <c r="G372">
        <v>0</v>
      </c>
      <c r="H372">
        <v>6.2</v>
      </c>
      <c r="I372">
        <v>0.6</v>
      </c>
      <c r="J372">
        <v>1.5</v>
      </c>
      <c r="K372">
        <v>0.432</v>
      </c>
      <c r="L372">
        <v>0.2</v>
      </c>
      <c r="M372">
        <v>0.8</v>
      </c>
      <c r="N372">
        <v>0.21099999999999999</v>
      </c>
      <c r="O372">
        <v>0.5</v>
      </c>
      <c r="P372">
        <v>0.7</v>
      </c>
      <c r="Q372">
        <v>0.66700000000000004</v>
      </c>
      <c r="R372">
        <v>0.48599999999999999</v>
      </c>
      <c r="S372">
        <v>0.2</v>
      </c>
      <c r="T372">
        <v>0.4</v>
      </c>
      <c r="U372">
        <v>0.54500000000000004</v>
      </c>
      <c r="V372">
        <v>0.2</v>
      </c>
      <c r="W372">
        <v>0.4</v>
      </c>
      <c r="X372">
        <v>0.6</v>
      </c>
      <c r="Y372">
        <v>0.3</v>
      </c>
      <c r="Z372">
        <v>0</v>
      </c>
      <c r="AA372">
        <v>0.2</v>
      </c>
      <c r="AB372">
        <v>0.2</v>
      </c>
      <c r="AC372">
        <v>0.8</v>
      </c>
      <c r="AD372">
        <v>1.7</v>
      </c>
    </row>
    <row r="373" spans="1:30" x14ac:dyDescent="0.2">
      <c r="A373">
        <v>372</v>
      </c>
      <c r="B373" t="s">
        <v>495</v>
      </c>
      <c r="C373" t="s">
        <v>92</v>
      </c>
      <c r="D373">
        <v>24</v>
      </c>
      <c r="E373" t="s">
        <v>170</v>
      </c>
      <c r="F373">
        <v>16</v>
      </c>
      <c r="G373">
        <v>0</v>
      </c>
      <c r="H373">
        <v>6.1</v>
      </c>
      <c r="I373">
        <v>0.8</v>
      </c>
      <c r="J373">
        <v>1.8</v>
      </c>
      <c r="K373">
        <v>0.42899999999999999</v>
      </c>
      <c r="L373">
        <v>0.4</v>
      </c>
      <c r="M373">
        <v>1.3</v>
      </c>
      <c r="N373">
        <v>0.35</v>
      </c>
      <c r="O373">
        <v>0.3</v>
      </c>
      <c r="P373">
        <v>0.5</v>
      </c>
      <c r="Q373">
        <v>0.625</v>
      </c>
      <c r="R373">
        <v>0.55400000000000005</v>
      </c>
      <c r="S373">
        <v>0.1</v>
      </c>
      <c r="T373">
        <v>0.1</v>
      </c>
      <c r="U373">
        <v>1</v>
      </c>
      <c r="V373">
        <v>0.1</v>
      </c>
      <c r="W373">
        <v>0.6</v>
      </c>
      <c r="X373">
        <v>0.7</v>
      </c>
      <c r="Y373">
        <v>0.8</v>
      </c>
      <c r="Z373">
        <v>0.2</v>
      </c>
      <c r="AA373">
        <v>0</v>
      </c>
      <c r="AB373">
        <v>0.4</v>
      </c>
      <c r="AC373">
        <v>0.5</v>
      </c>
      <c r="AD373">
        <v>2.1</v>
      </c>
    </row>
    <row r="374" spans="1:30" x14ac:dyDescent="0.2">
      <c r="A374">
        <v>373</v>
      </c>
      <c r="B374" t="s">
        <v>496</v>
      </c>
      <c r="C374" t="s">
        <v>103</v>
      </c>
      <c r="D374">
        <v>23</v>
      </c>
      <c r="E374" t="s">
        <v>95</v>
      </c>
      <c r="F374">
        <v>4</v>
      </c>
      <c r="G374">
        <v>1</v>
      </c>
      <c r="H374">
        <v>19.5</v>
      </c>
      <c r="I374">
        <v>2.5</v>
      </c>
      <c r="J374">
        <v>5.5</v>
      </c>
      <c r="K374">
        <v>0.45500000000000002</v>
      </c>
      <c r="L374">
        <v>1</v>
      </c>
      <c r="M374">
        <v>1.8</v>
      </c>
      <c r="N374">
        <v>0.57099999999999995</v>
      </c>
      <c r="O374">
        <v>1.5</v>
      </c>
      <c r="P374">
        <v>3.8</v>
      </c>
      <c r="Q374">
        <v>0.4</v>
      </c>
      <c r="R374">
        <v>0.54500000000000004</v>
      </c>
      <c r="S374">
        <v>2.5</v>
      </c>
      <c r="T374">
        <v>3.5</v>
      </c>
      <c r="U374">
        <v>0.71399999999999997</v>
      </c>
      <c r="V374">
        <v>0.8</v>
      </c>
      <c r="W374">
        <v>2.2999999999999998</v>
      </c>
      <c r="X374">
        <v>3</v>
      </c>
      <c r="Y374">
        <v>4</v>
      </c>
      <c r="Z374">
        <v>0.8</v>
      </c>
      <c r="AA374">
        <v>0.3</v>
      </c>
      <c r="AB374">
        <v>2.2999999999999998</v>
      </c>
      <c r="AC374">
        <v>1.8</v>
      </c>
      <c r="AD374">
        <v>8.5</v>
      </c>
    </row>
    <row r="375" spans="1:30" x14ac:dyDescent="0.2">
      <c r="A375">
        <v>374</v>
      </c>
      <c r="B375" t="s">
        <v>497</v>
      </c>
      <c r="C375" t="s">
        <v>29</v>
      </c>
      <c r="D375">
        <v>33</v>
      </c>
      <c r="E375" t="s">
        <v>164</v>
      </c>
      <c r="F375">
        <v>16</v>
      </c>
      <c r="G375">
        <v>7</v>
      </c>
      <c r="H375">
        <v>17.5</v>
      </c>
      <c r="I375">
        <v>2.2999999999999998</v>
      </c>
      <c r="J375">
        <v>3.6</v>
      </c>
      <c r="K375">
        <v>0.64900000000000002</v>
      </c>
      <c r="L375">
        <v>0</v>
      </c>
      <c r="M375">
        <v>0</v>
      </c>
      <c r="O375">
        <v>2.2999999999999998</v>
      </c>
      <c r="P375">
        <v>3.6</v>
      </c>
      <c r="Q375">
        <v>0.64900000000000002</v>
      </c>
      <c r="R375">
        <v>0.64900000000000002</v>
      </c>
      <c r="S375">
        <v>1.5</v>
      </c>
      <c r="T375">
        <v>2.4</v>
      </c>
      <c r="U375">
        <v>0.61499999999999999</v>
      </c>
      <c r="V375">
        <v>1.5</v>
      </c>
      <c r="W375">
        <v>4.0999999999999996</v>
      </c>
      <c r="X375">
        <v>5.6</v>
      </c>
      <c r="Y375">
        <v>1.1000000000000001</v>
      </c>
      <c r="Z375">
        <v>0.3</v>
      </c>
      <c r="AA375">
        <v>0.4</v>
      </c>
      <c r="AB375">
        <v>0.6</v>
      </c>
      <c r="AC375">
        <v>1.4</v>
      </c>
      <c r="AD375">
        <v>6.1</v>
      </c>
    </row>
    <row r="376" spans="1:30" x14ac:dyDescent="0.2">
      <c r="A376">
        <v>375</v>
      </c>
      <c r="B376" t="s">
        <v>498</v>
      </c>
      <c r="C376" t="s">
        <v>92</v>
      </c>
      <c r="D376">
        <v>20</v>
      </c>
      <c r="E376" t="s">
        <v>227</v>
      </c>
      <c r="F376">
        <v>38</v>
      </c>
      <c r="G376">
        <v>11</v>
      </c>
      <c r="H376">
        <v>24.9</v>
      </c>
      <c r="I376">
        <v>3.7</v>
      </c>
      <c r="J376">
        <v>8</v>
      </c>
      <c r="K376">
        <v>0.46200000000000002</v>
      </c>
      <c r="L376">
        <v>1.3</v>
      </c>
      <c r="M376">
        <v>3.3</v>
      </c>
      <c r="N376">
        <v>0.38100000000000001</v>
      </c>
      <c r="O376">
        <v>2.4</v>
      </c>
      <c r="P376">
        <v>4.7</v>
      </c>
      <c r="Q376">
        <v>0.52</v>
      </c>
      <c r="R376">
        <v>0.54100000000000004</v>
      </c>
      <c r="S376">
        <v>0.6</v>
      </c>
      <c r="T376">
        <v>1</v>
      </c>
      <c r="U376">
        <v>0.60499999999999998</v>
      </c>
      <c r="V376">
        <v>1.5</v>
      </c>
      <c r="W376">
        <v>3.9</v>
      </c>
      <c r="X376">
        <v>5.4</v>
      </c>
      <c r="Y376">
        <v>3.2</v>
      </c>
      <c r="Z376">
        <v>0.8</v>
      </c>
      <c r="AA376">
        <v>0.1</v>
      </c>
      <c r="AB376">
        <v>1.3</v>
      </c>
      <c r="AC376">
        <v>1.9</v>
      </c>
      <c r="AD376">
        <v>9.1999999999999993</v>
      </c>
    </row>
    <row r="377" spans="1:30" x14ac:dyDescent="0.2">
      <c r="A377">
        <v>376</v>
      </c>
      <c r="B377" t="s">
        <v>499</v>
      </c>
      <c r="C377" t="s">
        <v>29</v>
      </c>
      <c r="D377">
        <v>28</v>
      </c>
      <c r="E377" t="s">
        <v>88</v>
      </c>
      <c r="F377">
        <v>36</v>
      </c>
      <c r="G377">
        <v>36</v>
      </c>
      <c r="H377">
        <v>26.5</v>
      </c>
      <c r="I377">
        <v>4.7</v>
      </c>
      <c r="J377">
        <v>6.9</v>
      </c>
      <c r="K377">
        <v>0.68500000000000005</v>
      </c>
      <c r="L377">
        <v>0</v>
      </c>
      <c r="M377">
        <v>0</v>
      </c>
      <c r="O377">
        <v>4.7</v>
      </c>
      <c r="P377">
        <v>6.9</v>
      </c>
      <c r="Q377">
        <v>0.68500000000000005</v>
      </c>
      <c r="R377">
        <v>0.68500000000000005</v>
      </c>
      <c r="S377">
        <v>1.2</v>
      </c>
      <c r="T377">
        <v>2.2000000000000002</v>
      </c>
      <c r="U377">
        <v>0.53200000000000003</v>
      </c>
      <c r="V377">
        <v>2.8</v>
      </c>
      <c r="W377">
        <v>5.6</v>
      </c>
      <c r="X377">
        <v>8.3000000000000007</v>
      </c>
      <c r="Y377">
        <v>2.5</v>
      </c>
      <c r="Z377">
        <v>0.7</v>
      </c>
      <c r="AA377">
        <v>1.4</v>
      </c>
      <c r="AB377">
        <v>1.6</v>
      </c>
      <c r="AC377">
        <v>2.9</v>
      </c>
      <c r="AD377">
        <v>10.6</v>
      </c>
    </row>
    <row r="378" spans="1:30" x14ac:dyDescent="0.2">
      <c r="A378">
        <v>377</v>
      </c>
      <c r="B378" t="s">
        <v>500</v>
      </c>
      <c r="C378" t="s">
        <v>84</v>
      </c>
      <c r="D378">
        <v>22</v>
      </c>
      <c r="E378" t="s">
        <v>147</v>
      </c>
      <c r="F378">
        <v>8</v>
      </c>
      <c r="G378">
        <v>0</v>
      </c>
      <c r="H378">
        <v>6</v>
      </c>
      <c r="I378">
        <v>0.4</v>
      </c>
      <c r="J378">
        <v>1.6</v>
      </c>
      <c r="K378">
        <v>0.23100000000000001</v>
      </c>
      <c r="L378">
        <v>0.1</v>
      </c>
      <c r="M378">
        <v>1.1000000000000001</v>
      </c>
      <c r="N378">
        <v>0.111</v>
      </c>
      <c r="O378">
        <v>0.3</v>
      </c>
      <c r="P378">
        <v>0.5</v>
      </c>
      <c r="Q378">
        <v>0.5</v>
      </c>
      <c r="R378">
        <v>0.26900000000000002</v>
      </c>
      <c r="S378">
        <v>0.1</v>
      </c>
      <c r="T378">
        <v>0.3</v>
      </c>
      <c r="U378">
        <v>0.5</v>
      </c>
      <c r="V378">
        <v>0.3</v>
      </c>
      <c r="W378">
        <v>0.9</v>
      </c>
      <c r="X378">
        <v>1.1000000000000001</v>
      </c>
      <c r="Y378">
        <v>0.6</v>
      </c>
      <c r="Z378">
        <v>0</v>
      </c>
      <c r="AA378">
        <v>0.1</v>
      </c>
      <c r="AB378">
        <v>0.4</v>
      </c>
      <c r="AC378">
        <v>0.6</v>
      </c>
      <c r="AD378">
        <v>1</v>
      </c>
    </row>
    <row r="379" spans="1:30" x14ac:dyDescent="0.2">
      <c r="A379">
        <v>378</v>
      </c>
      <c r="B379" t="s">
        <v>501</v>
      </c>
      <c r="C379" t="s">
        <v>92</v>
      </c>
      <c r="D379">
        <v>24</v>
      </c>
      <c r="E379" t="s">
        <v>116</v>
      </c>
      <c r="F379">
        <v>45</v>
      </c>
      <c r="G379">
        <v>45</v>
      </c>
      <c r="H379">
        <v>29.2</v>
      </c>
      <c r="I379">
        <v>5.9</v>
      </c>
      <c r="J379">
        <v>14.3</v>
      </c>
      <c r="K379">
        <v>0.41399999999999998</v>
      </c>
      <c r="L379">
        <v>2</v>
      </c>
      <c r="M379">
        <v>6.3</v>
      </c>
      <c r="N379">
        <v>0.312</v>
      </c>
      <c r="O379">
        <v>4</v>
      </c>
      <c r="P379">
        <v>8</v>
      </c>
      <c r="Q379">
        <v>0.49299999999999999</v>
      </c>
      <c r="R379">
        <v>0.48199999999999998</v>
      </c>
      <c r="S379">
        <v>2.7</v>
      </c>
      <c r="T379">
        <v>3.1</v>
      </c>
      <c r="U379">
        <v>0.871</v>
      </c>
      <c r="V379">
        <v>0.4</v>
      </c>
      <c r="W379">
        <v>1.8</v>
      </c>
      <c r="X379">
        <v>2.2000000000000002</v>
      </c>
      <c r="Y379">
        <v>3.4</v>
      </c>
      <c r="Z379">
        <v>1</v>
      </c>
      <c r="AA379">
        <v>0.4</v>
      </c>
      <c r="AB379">
        <v>2.2000000000000002</v>
      </c>
      <c r="AC379">
        <v>3</v>
      </c>
      <c r="AD379">
        <v>16.5</v>
      </c>
    </row>
    <row r="380" spans="1:30" x14ac:dyDescent="0.2">
      <c r="A380">
        <v>379</v>
      </c>
      <c r="B380" t="s">
        <v>502</v>
      </c>
      <c r="C380" t="s">
        <v>103</v>
      </c>
      <c r="D380">
        <v>23</v>
      </c>
      <c r="E380" t="s">
        <v>101</v>
      </c>
      <c r="F380">
        <v>29</v>
      </c>
      <c r="G380">
        <v>5</v>
      </c>
      <c r="H380">
        <v>15.9</v>
      </c>
      <c r="I380">
        <v>2.9</v>
      </c>
      <c r="J380">
        <v>5.7</v>
      </c>
      <c r="K380">
        <v>0.51200000000000001</v>
      </c>
      <c r="L380">
        <v>0.2</v>
      </c>
      <c r="M380">
        <v>0.7</v>
      </c>
      <c r="N380">
        <v>0.33300000000000002</v>
      </c>
      <c r="O380">
        <v>2.7</v>
      </c>
      <c r="P380">
        <v>4.9000000000000004</v>
      </c>
      <c r="Q380">
        <v>0.53800000000000003</v>
      </c>
      <c r="R380">
        <v>0.53400000000000003</v>
      </c>
      <c r="S380">
        <v>1.1000000000000001</v>
      </c>
      <c r="T380">
        <v>1.6</v>
      </c>
      <c r="U380">
        <v>0.69599999999999995</v>
      </c>
      <c r="V380">
        <v>0.5</v>
      </c>
      <c r="W380">
        <v>2.2000000000000002</v>
      </c>
      <c r="X380">
        <v>2.7</v>
      </c>
      <c r="Y380">
        <v>3.1</v>
      </c>
      <c r="Z380">
        <v>0.6</v>
      </c>
      <c r="AA380">
        <v>0.4</v>
      </c>
      <c r="AB380">
        <v>1.1000000000000001</v>
      </c>
      <c r="AC380">
        <v>1</v>
      </c>
      <c r="AD380">
        <v>7.1</v>
      </c>
    </row>
    <row r="381" spans="1:30" x14ac:dyDescent="0.2">
      <c r="A381">
        <v>380</v>
      </c>
      <c r="B381" t="s">
        <v>503</v>
      </c>
      <c r="C381" t="s">
        <v>84</v>
      </c>
      <c r="D381">
        <v>24</v>
      </c>
      <c r="E381" t="s">
        <v>88</v>
      </c>
      <c r="F381">
        <v>14</v>
      </c>
      <c r="G381">
        <v>5</v>
      </c>
      <c r="H381">
        <v>14.3</v>
      </c>
      <c r="I381">
        <v>1.6</v>
      </c>
      <c r="J381">
        <v>4.4000000000000004</v>
      </c>
      <c r="K381">
        <v>0.36099999999999999</v>
      </c>
      <c r="L381">
        <v>0.8</v>
      </c>
      <c r="M381">
        <v>2.4</v>
      </c>
      <c r="N381">
        <v>0.33300000000000002</v>
      </c>
      <c r="O381">
        <v>0.8</v>
      </c>
      <c r="P381">
        <v>2</v>
      </c>
      <c r="Q381">
        <v>0.39300000000000002</v>
      </c>
      <c r="R381">
        <v>0.45100000000000001</v>
      </c>
      <c r="S381">
        <v>0.8</v>
      </c>
      <c r="T381">
        <v>0.9</v>
      </c>
      <c r="U381">
        <v>0.91700000000000004</v>
      </c>
      <c r="V381">
        <v>1.1000000000000001</v>
      </c>
      <c r="W381">
        <v>2.4</v>
      </c>
      <c r="X381">
        <v>3.5</v>
      </c>
      <c r="Y381">
        <v>2.1</v>
      </c>
      <c r="Z381">
        <v>0.8</v>
      </c>
      <c r="AA381">
        <v>0.8</v>
      </c>
      <c r="AB381">
        <v>0.6</v>
      </c>
      <c r="AC381">
        <v>1.8</v>
      </c>
      <c r="AD381">
        <v>4.7</v>
      </c>
    </row>
    <row r="382" spans="1:30" x14ac:dyDescent="0.2">
      <c r="A382">
        <v>381</v>
      </c>
      <c r="B382" t="s">
        <v>504</v>
      </c>
      <c r="C382" t="s">
        <v>112</v>
      </c>
      <c r="D382">
        <v>25</v>
      </c>
      <c r="E382" t="s">
        <v>170</v>
      </c>
      <c r="F382">
        <v>49</v>
      </c>
      <c r="G382">
        <v>49</v>
      </c>
      <c r="H382">
        <v>31.5</v>
      </c>
      <c r="I382">
        <v>6.1</v>
      </c>
      <c r="J382">
        <v>12.9</v>
      </c>
      <c r="K382">
        <v>0.47499999999999998</v>
      </c>
      <c r="L382">
        <v>2.7</v>
      </c>
      <c r="M382">
        <v>6.8</v>
      </c>
      <c r="N382">
        <v>0.39600000000000002</v>
      </c>
      <c r="O382">
        <v>3.4</v>
      </c>
      <c r="P382">
        <v>6.1</v>
      </c>
      <c r="Q382">
        <v>0.56200000000000006</v>
      </c>
      <c r="R382">
        <v>0.57899999999999996</v>
      </c>
      <c r="S382">
        <v>1</v>
      </c>
      <c r="T382">
        <v>1.2</v>
      </c>
      <c r="U382">
        <v>0.77</v>
      </c>
      <c r="V382">
        <v>1.3</v>
      </c>
      <c r="W382">
        <v>5.8</v>
      </c>
      <c r="X382">
        <v>7.1</v>
      </c>
      <c r="Y382">
        <v>1.3</v>
      </c>
      <c r="Z382">
        <v>0.5</v>
      </c>
      <c r="AA382">
        <v>0.7</v>
      </c>
      <c r="AB382">
        <v>1</v>
      </c>
      <c r="AC382">
        <v>2</v>
      </c>
      <c r="AD382">
        <v>15.9</v>
      </c>
    </row>
    <row r="383" spans="1:30" x14ac:dyDescent="0.2">
      <c r="A383">
        <v>382</v>
      </c>
      <c r="B383" t="s">
        <v>505</v>
      </c>
      <c r="C383" t="s">
        <v>112</v>
      </c>
      <c r="D383">
        <v>30</v>
      </c>
      <c r="E383" t="s">
        <v>88</v>
      </c>
      <c r="F383">
        <v>15</v>
      </c>
      <c r="G383">
        <v>1</v>
      </c>
      <c r="H383">
        <v>11.6</v>
      </c>
      <c r="I383">
        <v>0.9</v>
      </c>
      <c r="J383">
        <v>2.2000000000000002</v>
      </c>
      <c r="K383">
        <v>0.42399999999999999</v>
      </c>
      <c r="L383">
        <v>0.5</v>
      </c>
      <c r="M383">
        <v>1.5</v>
      </c>
      <c r="N383">
        <v>0.34799999999999998</v>
      </c>
      <c r="O383">
        <v>0.4</v>
      </c>
      <c r="P383">
        <v>0.7</v>
      </c>
      <c r="Q383">
        <v>0.6</v>
      </c>
      <c r="R383">
        <v>0.54500000000000004</v>
      </c>
      <c r="S383">
        <v>0.2</v>
      </c>
      <c r="T383">
        <v>0.2</v>
      </c>
      <c r="U383">
        <v>1</v>
      </c>
      <c r="V383">
        <v>0.4</v>
      </c>
      <c r="W383">
        <v>1.5</v>
      </c>
      <c r="X383">
        <v>1.9</v>
      </c>
      <c r="Y383">
        <v>0.5</v>
      </c>
      <c r="Z383">
        <v>0.3</v>
      </c>
      <c r="AA383">
        <v>0.3</v>
      </c>
      <c r="AB383">
        <v>0.1</v>
      </c>
      <c r="AC383">
        <v>1.3</v>
      </c>
      <c r="AD383">
        <v>2.6</v>
      </c>
    </row>
    <row r="384" spans="1:30" x14ac:dyDescent="0.2">
      <c r="A384">
        <v>383</v>
      </c>
      <c r="B384" t="s">
        <v>506</v>
      </c>
      <c r="C384" t="s">
        <v>84</v>
      </c>
      <c r="D384">
        <v>28</v>
      </c>
      <c r="E384" t="s">
        <v>107</v>
      </c>
      <c r="F384">
        <v>48</v>
      </c>
      <c r="G384">
        <v>0</v>
      </c>
      <c r="H384">
        <v>23.3</v>
      </c>
      <c r="I384">
        <v>5</v>
      </c>
      <c r="J384">
        <v>9.9</v>
      </c>
      <c r="K384">
        <v>0.5</v>
      </c>
      <c r="L384">
        <v>1.1000000000000001</v>
      </c>
      <c r="M384">
        <v>2.9</v>
      </c>
      <c r="N384">
        <v>0.379</v>
      </c>
      <c r="O384">
        <v>3.9</v>
      </c>
      <c r="P384">
        <v>7</v>
      </c>
      <c r="Q384">
        <v>0.55100000000000005</v>
      </c>
      <c r="R384">
        <v>0.55600000000000005</v>
      </c>
      <c r="S384">
        <v>1.3</v>
      </c>
      <c r="T384">
        <v>1.7</v>
      </c>
      <c r="U384">
        <v>0.77500000000000002</v>
      </c>
      <c r="V384">
        <v>1.5</v>
      </c>
      <c r="W384">
        <v>5.3</v>
      </c>
      <c r="X384">
        <v>6.8</v>
      </c>
      <c r="Y384">
        <v>1</v>
      </c>
      <c r="Z384">
        <v>0.6</v>
      </c>
      <c r="AA384">
        <v>0.4</v>
      </c>
      <c r="AB384">
        <v>0.9</v>
      </c>
      <c r="AC384">
        <v>2.5</v>
      </c>
      <c r="AD384">
        <v>12.3</v>
      </c>
    </row>
    <row r="385" spans="1:30" x14ac:dyDescent="0.2">
      <c r="A385">
        <v>384</v>
      </c>
      <c r="B385" t="s">
        <v>507</v>
      </c>
      <c r="C385" t="s">
        <v>29</v>
      </c>
      <c r="D385">
        <v>28</v>
      </c>
      <c r="E385" t="s">
        <v>131</v>
      </c>
      <c r="F385">
        <v>34</v>
      </c>
      <c r="G385">
        <v>34</v>
      </c>
      <c r="H385">
        <v>29.8</v>
      </c>
      <c r="I385">
        <v>6.4</v>
      </c>
      <c r="J385">
        <v>12.4</v>
      </c>
      <c r="K385">
        <v>0.52100000000000002</v>
      </c>
      <c r="L385">
        <v>1.8</v>
      </c>
      <c r="M385">
        <v>5.0999999999999996</v>
      </c>
      <c r="N385">
        <v>0.35799999999999998</v>
      </c>
      <c r="O385">
        <v>4.5999999999999996</v>
      </c>
      <c r="P385">
        <v>7.3</v>
      </c>
      <c r="Q385">
        <v>0.63600000000000001</v>
      </c>
      <c r="R385">
        <v>0.59499999999999997</v>
      </c>
      <c r="S385">
        <v>4.7</v>
      </c>
      <c r="T385">
        <v>5.6</v>
      </c>
      <c r="U385">
        <v>0.83899999999999997</v>
      </c>
      <c r="V385">
        <v>1.7</v>
      </c>
      <c r="W385">
        <v>5.2</v>
      </c>
      <c r="X385">
        <v>6.9</v>
      </c>
      <c r="Y385">
        <v>2</v>
      </c>
      <c r="Z385">
        <v>0.6</v>
      </c>
      <c r="AA385">
        <v>1.8</v>
      </c>
      <c r="AB385">
        <v>1.6</v>
      </c>
      <c r="AC385">
        <v>2.9</v>
      </c>
      <c r="AD385">
        <v>19.399999999999999</v>
      </c>
    </row>
    <row r="386" spans="1:30" x14ac:dyDescent="0.2">
      <c r="A386">
        <v>385</v>
      </c>
      <c r="B386" t="s">
        <v>508</v>
      </c>
      <c r="C386" t="s">
        <v>84</v>
      </c>
      <c r="D386">
        <v>25</v>
      </c>
      <c r="E386" t="s">
        <v>93</v>
      </c>
      <c r="F386">
        <v>2</v>
      </c>
      <c r="G386">
        <v>0</v>
      </c>
      <c r="H386">
        <v>3.5</v>
      </c>
      <c r="I386">
        <v>0</v>
      </c>
      <c r="J386">
        <v>0.5</v>
      </c>
      <c r="K386">
        <v>0</v>
      </c>
      <c r="L386">
        <v>0</v>
      </c>
      <c r="M386">
        <v>0.5</v>
      </c>
      <c r="N386">
        <v>0</v>
      </c>
      <c r="O386">
        <v>0</v>
      </c>
      <c r="P386">
        <v>0</v>
      </c>
      <c r="R386">
        <v>0</v>
      </c>
      <c r="S386">
        <v>0</v>
      </c>
      <c r="T386">
        <v>0</v>
      </c>
      <c r="V386">
        <v>0</v>
      </c>
      <c r="W386">
        <v>2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2">
      <c r="A387">
        <v>386</v>
      </c>
      <c r="B387" t="s">
        <v>509</v>
      </c>
      <c r="C387" t="s">
        <v>29</v>
      </c>
      <c r="D387">
        <v>32</v>
      </c>
      <c r="E387" t="s">
        <v>183</v>
      </c>
      <c r="F387">
        <v>41</v>
      </c>
      <c r="G387">
        <v>8</v>
      </c>
      <c r="H387">
        <v>15.6</v>
      </c>
      <c r="I387">
        <v>1.5</v>
      </c>
      <c r="J387">
        <v>2.1</v>
      </c>
      <c r="K387">
        <v>0.70899999999999996</v>
      </c>
      <c r="L387">
        <v>0</v>
      </c>
      <c r="M387">
        <v>0</v>
      </c>
      <c r="N387">
        <v>0.5</v>
      </c>
      <c r="O387">
        <v>1.5</v>
      </c>
      <c r="P387">
        <v>2</v>
      </c>
      <c r="Q387">
        <v>0.71399999999999997</v>
      </c>
      <c r="R387">
        <v>0.71499999999999997</v>
      </c>
      <c r="S387">
        <v>1.4</v>
      </c>
      <c r="T387">
        <v>1.9</v>
      </c>
      <c r="U387">
        <v>0.72699999999999998</v>
      </c>
      <c r="V387">
        <v>1.8</v>
      </c>
      <c r="W387">
        <v>2</v>
      </c>
      <c r="X387">
        <v>3.8</v>
      </c>
      <c r="Y387">
        <v>1.7</v>
      </c>
      <c r="Z387">
        <v>0.5</v>
      </c>
      <c r="AA387">
        <v>0.4</v>
      </c>
      <c r="AB387">
        <v>0.6</v>
      </c>
      <c r="AC387">
        <v>2.1</v>
      </c>
      <c r="AD387">
        <v>4.4000000000000004</v>
      </c>
    </row>
    <row r="388" spans="1:30" x14ac:dyDescent="0.2">
      <c r="A388">
        <v>387</v>
      </c>
      <c r="B388" t="s">
        <v>510</v>
      </c>
      <c r="C388" t="s">
        <v>92</v>
      </c>
      <c r="D388">
        <v>30</v>
      </c>
      <c r="E388" t="s">
        <v>164</v>
      </c>
      <c r="F388">
        <v>46</v>
      </c>
      <c r="G388">
        <v>0</v>
      </c>
      <c r="H388">
        <v>25.4</v>
      </c>
      <c r="I388">
        <v>4.7</v>
      </c>
      <c r="J388">
        <v>9.5</v>
      </c>
      <c r="K388">
        <v>0.49399999999999999</v>
      </c>
      <c r="L388">
        <v>2.1</v>
      </c>
      <c r="M388">
        <v>4.5999999999999996</v>
      </c>
      <c r="N388">
        <v>0.45</v>
      </c>
      <c r="O388">
        <v>2.7</v>
      </c>
      <c r="P388">
        <v>5</v>
      </c>
      <c r="Q388">
        <v>0.53500000000000003</v>
      </c>
      <c r="R388">
        <v>0.60299999999999998</v>
      </c>
      <c r="S388">
        <v>2</v>
      </c>
      <c r="T388">
        <v>2.2999999999999998</v>
      </c>
      <c r="U388">
        <v>0.84899999999999998</v>
      </c>
      <c r="V388">
        <v>0.2</v>
      </c>
      <c r="W388">
        <v>2.5</v>
      </c>
      <c r="X388">
        <v>2.6</v>
      </c>
      <c r="Y388">
        <v>1</v>
      </c>
      <c r="Z388">
        <v>0.5</v>
      </c>
      <c r="AA388">
        <v>0.4</v>
      </c>
      <c r="AB388">
        <v>0.9</v>
      </c>
      <c r="AC388">
        <v>1.8</v>
      </c>
      <c r="AD388">
        <v>13.5</v>
      </c>
    </row>
    <row r="389" spans="1:30" x14ac:dyDescent="0.2">
      <c r="A389">
        <v>388</v>
      </c>
      <c r="B389" t="s">
        <v>511</v>
      </c>
      <c r="C389" t="s">
        <v>92</v>
      </c>
      <c r="D389">
        <v>21</v>
      </c>
      <c r="E389" t="s">
        <v>164</v>
      </c>
      <c r="F389">
        <v>1</v>
      </c>
      <c r="G389">
        <v>0</v>
      </c>
      <c r="H389">
        <v>5</v>
      </c>
      <c r="I389">
        <v>1</v>
      </c>
      <c r="J389">
        <v>2</v>
      </c>
      <c r="K389">
        <v>0.5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1</v>
      </c>
      <c r="R389">
        <v>0.5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3</v>
      </c>
      <c r="AC389">
        <v>0</v>
      </c>
      <c r="AD389">
        <v>2</v>
      </c>
    </row>
    <row r="390" spans="1:30" x14ac:dyDescent="0.2">
      <c r="A390">
        <v>389</v>
      </c>
      <c r="B390" t="s">
        <v>512</v>
      </c>
      <c r="C390" t="s">
        <v>84</v>
      </c>
      <c r="D390">
        <v>29</v>
      </c>
      <c r="E390" t="s">
        <v>205</v>
      </c>
      <c r="F390">
        <v>46</v>
      </c>
      <c r="G390">
        <v>46</v>
      </c>
      <c r="H390">
        <v>30.3</v>
      </c>
      <c r="I390">
        <v>3.4</v>
      </c>
      <c r="J390">
        <v>8</v>
      </c>
      <c r="K390">
        <v>0.42499999999999999</v>
      </c>
      <c r="L390">
        <v>2.1</v>
      </c>
      <c r="M390">
        <v>5.4</v>
      </c>
      <c r="N390">
        <v>0.38500000000000001</v>
      </c>
      <c r="O390">
        <v>1.3</v>
      </c>
      <c r="P390">
        <v>2.7</v>
      </c>
      <c r="Q390">
        <v>0.50800000000000001</v>
      </c>
      <c r="R390">
        <v>0.55400000000000005</v>
      </c>
      <c r="S390">
        <v>0.6</v>
      </c>
      <c r="T390">
        <v>0.8</v>
      </c>
      <c r="U390">
        <v>0.74399999999999999</v>
      </c>
      <c r="V390">
        <v>0.2</v>
      </c>
      <c r="W390">
        <v>2.6</v>
      </c>
      <c r="X390">
        <v>2.8</v>
      </c>
      <c r="Y390">
        <v>1.7</v>
      </c>
      <c r="Z390">
        <v>0.9</v>
      </c>
      <c r="AA390">
        <v>0.5</v>
      </c>
      <c r="AB390">
        <v>0.9</v>
      </c>
      <c r="AC390">
        <v>2.2000000000000002</v>
      </c>
      <c r="AD390">
        <v>9.5</v>
      </c>
    </row>
    <row r="391" spans="1:30" x14ac:dyDescent="0.2">
      <c r="A391">
        <v>390</v>
      </c>
      <c r="B391" t="s">
        <v>513</v>
      </c>
      <c r="C391" t="s">
        <v>103</v>
      </c>
      <c r="D391">
        <v>26</v>
      </c>
      <c r="E391" t="s">
        <v>131</v>
      </c>
      <c r="F391">
        <v>48</v>
      </c>
      <c r="G391">
        <v>0</v>
      </c>
      <c r="H391">
        <v>21</v>
      </c>
      <c r="I391">
        <v>2.8</v>
      </c>
      <c r="J391">
        <v>6.6</v>
      </c>
      <c r="K391">
        <v>0.42299999999999999</v>
      </c>
      <c r="L391">
        <v>1.7</v>
      </c>
      <c r="M391">
        <v>4.4000000000000004</v>
      </c>
      <c r="N391">
        <v>0.377</v>
      </c>
      <c r="O391">
        <v>1.1000000000000001</v>
      </c>
      <c r="P391">
        <v>2.2000000000000002</v>
      </c>
      <c r="Q391">
        <v>0.51400000000000001</v>
      </c>
      <c r="R391">
        <v>0.54900000000000004</v>
      </c>
      <c r="S391">
        <v>0.6</v>
      </c>
      <c r="T391">
        <v>0.7</v>
      </c>
      <c r="U391">
        <v>0.79400000000000004</v>
      </c>
      <c r="V391">
        <v>0.9</v>
      </c>
      <c r="W391">
        <v>2.2999999999999998</v>
      </c>
      <c r="X391">
        <v>3.2</v>
      </c>
      <c r="Y391">
        <v>2.9</v>
      </c>
      <c r="Z391">
        <v>0.4</v>
      </c>
      <c r="AA391">
        <v>0.1</v>
      </c>
      <c r="AB391">
        <v>0.6</v>
      </c>
      <c r="AC391">
        <v>1.3</v>
      </c>
      <c r="AD391">
        <v>7.8</v>
      </c>
    </row>
    <row r="392" spans="1:30" x14ac:dyDescent="0.2">
      <c r="A392">
        <v>391</v>
      </c>
      <c r="B392" t="s">
        <v>514</v>
      </c>
      <c r="C392" t="s">
        <v>84</v>
      </c>
      <c r="D392">
        <v>21</v>
      </c>
      <c r="E392" t="s">
        <v>183</v>
      </c>
      <c r="F392">
        <v>25</v>
      </c>
      <c r="G392">
        <v>0</v>
      </c>
      <c r="H392">
        <v>9.6</v>
      </c>
      <c r="I392">
        <v>0.9</v>
      </c>
      <c r="J392">
        <v>2.6</v>
      </c>
      <c r="K392">
        <v>0.35399999999999998</v>
      </c>
      <c r="L392">
        <v>0.3</v>
      </c>
      <c r="M392">
        <v>1.3</v>
      </c>
      <c r="N392">
        <v>0.25</v>
      </c>
      <c r="O392">
        <v>0.6</v>
      </c>
      <c r="P392">
        <v>1.3</v>
      </c>
      <c r="Q392">
        <v>0.45500000000000002</v>
      </c>
      <c r="R392">
        <v>0.41499999999999998</v>
      </c>
      <c r="S392">
        <v>0.9</v>
      </c>
      <c r="T392">
        <v>1.4</v>
      </c>
      <c r="U392">
        <v>0.67600000000000005</v>
      </c>
      <c r="V392">
        <v>0.6</v>
      </c>
      <c r="W392">
        <v>1.6</v>
      </c>
      <c r="X392">
        <v>2.2000000000000002</v>
      </c>
      <c r="Y392">
        <v>0.8</v>
      </c>
      <c r="Z392">
        <v>0.1</v>
      </c>
      <c r="AA392">
        <v>0.1</v>
      </c>
      <c r="AB392">
        <v>0.2</v>
      </c>
      <c r="AC392">
        <v>0.7</v>
      </c>
      <c r="AD392">
        <v>3.1</v>
      </c>
    </row>
    <row r="393" spans="1:30" x14ac:dyDescent="0.2">
      <c r="A393">
        <v>392</v>
      </c>
      <c r="B393" t="s">
        <v>515</v>
      </c>
      <c r="C393" t="s">
        <v>92</v>
      </c>
      <c r="D393">
        <v>26</v>
      </c>
      <c r="E393" t="s">
        <v>110</v>
      </c>
      <c r="F393">
        <v>12</v>
      </c>
      <c r="G393">
        <v>0</v>
      </c>
      <c r="H393">
        <v>12.9</v>
      </c>
      <c r="I393">
        <v>1.2</v>
      </c>
      <c r="J393">
        <v>3</v>
      </c>
      <c r="K393">
        <v>0.38900000000000001</v>
      </c>
      <c r="L393">
        <v>0.3</v>
      </c>
      <c r="M393">
        <v>1.3</v>
      </c>
      <c r="N393">
        <v>0.188</v>
      </c>
      <c r="O393">
        <v>0.9</v>
      </c>
      <c r="P393">
        <v>1.7</v>
      </c>
      <c r="Q393">
        <v>0.55000000000000004</v>
      </c>
      <c r="R393">
        <v>0.43099999999999999</v>
      </c>
      <c r="S393">
        <v>0.8</v>
      </c>
      <c r="T393">
        <v>1</v>
      </c>
      <c r="U393">
        <v>0.75</v>
      </c>
      <c r="V393">
        <v>0.3</v>
      </c>
      <c r="W393">
        <v>1.3</v>
      </c>
      <c r="X393">
        <v>1.5</v>
      </c>
      <c r="Y393">
        <v>1.5</v>
      </c>
      <c r="Z393">
        <v>0.6</v>
      </c>
      <c r="AA393">
        <v>0.4</v>
      </c>
      <c r="AB393">
        <v>0.6</v>
      </c>
      <c r="AC393">
        <v>1.2</v>
      </c>
      <c r="AD393">
        <v>3.3</v>
      </c>
    </row>
    <row r="394" spans="1:30" x14ac:dyDescent="0.2">
      <c r="A394">
        <v>393</v>
      </c>
      <c r="B394" t="s">
        <v>516</v>
      </c>
      <c r="C394" t="s">
        <v>29</v>
      </c>
      <c r="D394">
        <v>24</v>
      </c>
      <c r="E394" t="s">
        <v>131</v>
      </c>
      <c r="F394">
        <v>20</v>
      </c>
      <c r="G394">
        <v>0</v>
      </c>
      <c r="H394">
        <v>12.4</v>
      </c>
      <c r="I394">
        <v>1.9</v>
      </c>
      <c r="J394">
        <v>3.3</v>
      </c>
      <c r="K394">
        <v>0.58499999999999996</v>
      </c>
      <c r="L394">
        <v>0</v>
      </c>
      <c r="M394">
        <v>0</v>
      </c>
      <c r="O394">
        <v>1.9</v>
      </c>
      <c r="P394">
        <v>3.3</v>
      </c>
      <c r="Q394">
        <v>0.58499999999999996</v>
      </c>
      <c r="R394">
        <v>0.58499999999999996</v>
      </c>
      <c r="S394">
        <v>0.7</v>
      </c>
      <c r="T394">
        <v>1</v>
      </c>
      <c r="U394">
        <v>0.73699999999999999</v>
      </c>
      <c r="V394">
        <v>1.7</v>
      </c>
      <c r="W394">
        <v>2.5</v>
      </c>
      <c r="X394">
        <v>4.2</v>
      </c>
      <c r="Y394">
        <v>0.5</v>
      </c>
      <c r="Z394">
        <v>0.4</v>
      </c>
      <c r="AA394">
        <v>0.7</v>
      </c>
      <c r="AB394">
        <v>0.4</v>
      </c>
      <c r="AC394">
        <v>2</v>
      </c>
      <c r="AD394">
        <v>4.5</v>
      </c>
    </row>
    <row r="395" spans="1:30" x14ac:dyDescent="0.2">
      <c r="A395">
        <v>394</v>
      </c>
      <c r="B395" t="s">
        <v>517</v>
      </c>
      <c r="C395" t="s">
        <v>180</v>
      </c>
      <c r="D395">
        <v>24</v>
      </c>
      <c r="E395" t="s">
        <v>645</v>
      </c>
      <c r="F395">
        <v>42</v>
      </c>
      <c r="G395">
        <v>12</v>
      </c>
      <c r="H395">
        <v>26.2</v>
      </c>
      <c r="I395">
        <v>5.2</v>
      </c>
      <c r="J395">
        <v>11.9</v>
      </c>
      <c r="K395">
        <v>0.44</v>
      </c>
      <c r="L395">
        <v>2.2999999999999998</v>
      </c>
      <c r="M395">
        <v>5.6</v>
      </c>
      <c r="N395">
        <v>0.41</v>
      </c>
      <c r="O395">
        <v>2.9</v>
      </c>
      <c r="P395">
        <v>6.3</v>
      </c>
      <c r="Q395">
        <v>0.46600000000000003</v>
      </c>
      <c r="R395">
        <v>0.53600000000000003</v>
      </c>
      <c r="S395">
        <v>2.8</v>
      </c>
      <c r="T395">
        <v>3.2</v>
      </c>
      <c r="U395">
        <v>0.86599999999999999</v>
      </c>
      <c r="V395">
        <v>0.2</v>
      </c>
      <c r="W395">
        <v>2.9</v>
      </c>
      <c r="X395">
        <v>3.1</v>
      </c>
      <c r="Y395">
        <v>3.5</v>
      </c>
      <c r="Z395">
        <v>0.6</v>
      </c>
      <c r="AA395">
        <v>0.1</v>
      </c>
      <c r="AB395">
        <v>1.1000000000000001</v>
      </c>
      <c r="AC395">
        <v>1.6</v>
      </c>
      <c r="AD395">
        <v>15.5</v>
      </c>
    </row>
    <row r="396" spans="1:30" x14ac:dyDescent="0.2">
      <c r="A396">
        <v>395</v>
      </c>
      <c r="B396" t="s">
        <v>518</v>
      </c>
      <c r="C396" t="s">
        <v>92</v>
      </c>
      <c r="D396">
        <v>23</v>
      </c>
      <c r="E396" t="s">
        <v>227</v>
      </c>
      <c r="F396">
        <v>10</v>
      </c>
      <c r="G396">
        <v>0</v>
      </c>
      <c r="H396">
        <v>6.9</v>
      </c>
      <c r="I396">
        <v>1</v>
      </c>
      <c r="J396">
        <v>2.5</v>
      </c>
      <c r="K396">
        <v>0.4</v>
      </c>
      <c r="L396">
        <v>0.6</v>
      </c>
      <c r="M396">
        <v>1.5</v>
      </c>
      <c r="N396">
        <v>0.4</v>
      </c>
      <c r="O396">
        <v>0.4</v>
      </c>
      <c r="P396">
        <v>1</v>
      </c>
      <c r="Q396">
        <v>0.4</v>
      </c>
      <c r="R396">
        <v>0.52</v>
      </c>
      <c r="S396">
        <v>0.1</v>
      </c>
      <c r="T396">
        <v>0.2</v>
      </c>
      <c r="U396">
        <v>0.5</v>
      </c>
      <c r="V396">
        <v>0.4</v>
      </c>
      <c r="W396">
        <v>0.8</v>
      </c>
      <c r="X396">
        <v>1.2</v>
      </c>
      <c r="Y396">
        <v>0.5</v>
      </c>
      <c r="Z396">
        <v>0.1</v>
      </c>
      <c r="AA396">
        <v>0.1</v>
      </c>
      <c r="AB396">
        <v>0.5</v>
      </c>
      <c r="AC396">
        <v>0.8</v>
      </c>
      <c r="AD396">
        <v>2.7</v>
      </c>
    </row>
    <row r="397" spans="1:30" x14ac:dyDescent="0.2">
      <c r="A397">
        <v>396</v>
      </c>
      <c r="B397" t="s">
        <v>519</v>
      </c>
      <c r="C397" t="s">
        <v>84</v>
      </c>
      <c r="D397">
        <v>29</v>
      </c>
      <c r="E397" t="s">
        <v>114</v>
      </c>
      <c r="F397">
        <v>46</v>
      </c>
      <c r="G397">
        <v>46</v>
      </c>
      <c r="H397">
        <v>35.4</v>
      </c>
      <c r="I397">
        <v>8.6</v>
      </c>
      <c r="J397">
        <v>18.2</v>
      </c>
      <c r="K397">
        <v>0.47199999999999998</v>
      </c>
      <c r="L397">
        <v>1.7</v>
      </c>
      <c r="M397">
        <v>5.3</v>
      </c>
      <c r="N397">
        <v>0.311</v>
      </c>
      <c r="O397">
        <v>6.9</v>
      </c>
      <c r="P397">
        <v>12.9</v>
      </c>
      <c r="Q397">
        <v>0.53900000000000003</v>
      </c>
      <c r="R397">
        <v>0.51800000000000002</v>
      </c>
      <c r="S397">
        <v>5.0999999999999996</v>
      </c>
      <c r="T397">
        <v>6.6</v>
      </c>
      <c r="U397">
        <v>0.78100000000000003</v>
      </c>
      <c r="V397">
        <v>2.2000000000000002</v>
      </c>
      <c r="W397">
        <v>7</v>
      </c>
      <c r="X397">
        <v>9.1999999999999993</v>
      </c>
      <c r="Y397">
        <v>5</v>
      </c>
      <c r="Z397">
        <v>0.5</v>
      </c>
      <c r="AA397">
        <v>0.3</v>
      </c>
      <c r="AB397">
        <v>3.5</v>
      </c>
      <c r="AC397">
        <v>2.7</v>
      </c>
      <c r="AD397">
        <v>24</v>
      </c>
    </row>
    <row r="398" spans="1:30" x14ac:dyDescent="0.2">
      <c r="A398">
        <v>397</v>
      </c>
      <c r="B398" t="s">
        <v>520</v>
      </c>
      <c r="C398" t="s">
        <v>29</v>
      </c>
      <c r="D398">
        <v>27</v>
      </c>
      <c r="E398" t="s">
        <v>118</v>
      </c>
      <c r="F398">
        <v>36</v>
      </c>
      <c r="G398">
        <v>11</v>
      </c>
      <c r="H398">
        <v>17.600000000000001</v>
      </c>
      <c r="I398">
        <v>3.4</v>
      </c>
      <c r="J398">
        <v>7.1</v>
      </c>
      <c r="K398">
        <v>0.47499999999999998</v>
      </c>
      <c r="L398">
        <v>1.4</v>
      </c>
      <c r="M398">
        <v>3.6</v>
      </c>
      <c r="N398">
        <v>0.374</v>
      </c>
      <c r="O398">
        <v>2</v>
      </c>
      <c r="P398">
        <v>3.4</v>
      </c>
      <c r="Q398">
        <v>0.58099999999999996</v>
      </c>
      <c r="R398">
        <v>0.57099999999999995</v>
      </c>
      <c r="S398">
        <v>1</v>
      </c>
      <c r="T398">
        <v>1.3</v>
      </c>
      <c r="U398">
        <v>0.78300000000000003</v>
      </c>
      <c r="V398">
        <v>1.4</v>
      </c>
      <c r="W398">
        <v>2.5</v>
      </c>
      <c r="X398">
        <v>3.9</v>
      </c>
      <c r="Y398">
        <v>1.2</v>
      </c>
      <c r="Z398">
        <v>0.5</v>
      </c>
      <c r="AA398">
        <v>0.5</v>
      </c>
      <c r="AB398">
        <v>0.8</v>
      </c>
      <c r="AC398">
        <v>2.5</v>
      </c>
      <c r="AD398">
        <v>9.1</v>
      </c>
    </row>
    <row r="399" spans="1:30" x14ac:dyDescent="0.2">
      <c r="A399">
        <v>398</v>
      </c>
      <c r="B399" t="s">
        <v>521</v>
      </c>
      <c r="C399" t="s">
        <v>92</v>
      </c>
      <c r="D399">
        <v>25</v>
      </c>
      <c r="E399" t="s">
        <v>205</v>
      </c>
      <c r="F399">
        <v>49</v>
      </c>
      <c r="G399">
        <v>24</v>
      </c>
      <c r="H399">
        <v>30.6</v>
      </c>
      <c r="I399">
        <v>5.3</v>
      </c>
      <c r="J399">
        <v>10.9</v>
      </c>
      <c r="K399">
        <v>0.48599999999999999</v>
      </c>
      <c r="L399">
        <v>1.6</v>
      </c>
      <c r="M399">
        <v>4.5999999999999996</v>
      </c>
      <c r="N399">
        <v>0.34399999999999997</v>
      </c>
      <c r="O399">
        <v>3.7</v>
      </c>
      <c r="P399">
        <v>6.3</v>
      </c>
      <c r="Q399">
        <v>0.58899999999999997</v>
      </c>
      <c r="R399">
        <v>0.55800000000000005</v>
      </c>
      <c r="S399">
        <v>3</v>
      </c>
      <c r="T399">
        <v>3.5</v>
      </c>
      <c r="U399">
        <v>0.86599999999999999</v>
      </c>
      <c r="V399">
        <v>0.8</v>
      </c>
      <c r="W399">
        <v>3.2</v>
      </c>
      <c r="X399">
        <v>4</v>
      </c>
      <c r="Y399">
        <v>5.2</v>
      </c>
      <c r="Z399">
        <v>0.9</v>
      </c>
      <c r="AA399">
        <v>0.1</v>
      </c>
      <c r="AB399">
        <v>2.1</v>
      </c>
      <c r="AC399">
        <v>1.8</v>
      </c>
      <c r="AD399">
        <v>15.2</v>
      </c>
    </row>
    <row r="400" spans="1:30" x14ac:dyDescent="0.2">
      <c r="A400">
        <v>399</v>
      </c>
      <c r="B400" t="s">
        <v>522</v>
      </c>
      <c r="C400" t="s">
        <v>112</v>
      </c>
      <c r="D400">
        <v>24</v>
      </c>
      <c r="E400" t="s">
        <v>205</v>
      </c>
      <c r="F400">
        <v>35</v>
      </c>
      <c r="G400">
        <v>26</v>
      </c>
      <c r="H400">
        <v>23.3</v>
      </c>
      <c r="I400">
        <v>2.4</v>
      </c>
      <c r="J400">
        <v>5.9</v>
      </c>
      <c r="K400">
        <v>0.40500000000000003</v>
      </c>
      <c r="L400">
        <v>0.9</v>
      </c>
      <c r="M400">
        <v>2.7</v>
      </c>
      <c r="N400">
        <v>0.33700000000000002</v>
      </c>
      <c r="O400">
        <v>1.5</v>
      </c>
      <c r="P400">
        <v>3.1</v>
      </c>
      <c r="Q400">
        <v>0.46400000000000002</v>
      </c>
      <c r="R400">
        <v>0.48299999999999998</v>
      </c>
      <c r="S400">
        <v>1</v>
      </c>
      <c r="T400">
        <v>1.3</v>
      </c>
      <c r="U400">
        <v>0.78300000000000003</v>
      </c>
      <c r="V400">
        <v>0.5</v>
      </c>
      <c r="W400">
        <v>1.9</v>
      </c>
      <c r="X400">
        <v>2.4</v>
      </c>
      <c r="Y400">
        <v>1.3</v>
      </c>
      <c r="Z400">
        <v>1.2</v>
      </c>
      <c r="AA400">
        <v>0.3</v>
      </c>
      <c r="AB400">
        <v>0.9</v>
      </c>
      <c r="AC400">
        <v>1.6</v>
      </c>
      <c r="AD400">
        <v>6.7</v>
      </c>
    </row>
    <row r="401" spans="1:30" x14ac:dyDescent="0.2">
      <c r="A401">
        <v>400</v>
      </c>
      <c r="B401" t="s">
        <v>523</v>
      </c>
      <c r="C401" t="s">
        <v>29</v>
      </c>
      <c r="D401">
        <v>24</v>
      </c>
      <c r="E401" t="s">
        <v>127</v>
      </c>
      <c r="F401">
        <v>46</v>
      </c>
      <c r="G401">
        <v>10</v>
      </c>
      <c r="H401">
        <v>16</v>
      </c>
      <c r="I401">
        <v>2.7</v>
      </c>
      <c r="J401">
        <v>4.8</v>
      </c>
      <c r="K401">
        <v>0.56100000000000005</v>
      </c>
      <c r="L401">
        <v>0.2</v>
      </c>
      <c r="M401">
        <v>0.6</v>
      </c>
      <c r="N401">
        <v>0.38500000000000001</v>
      </c>
      <c r="O401">
        <v>2.5</v>
      </c>
      <c r="P401">
        <v>4.2</v>
      </c>
      <c r="Q401">
        <v>0.58499999999999996</v>
      </c>
      <c r="R401">
        <v>0.58399999999999996</v>
      </c>
      <c r="S401">
        <v>0.6</v>
      </c>
      <c r="T401">
        <v>0.8</v>
      </c>
      <c r="U401">
        <v>0.70299999999999996</v>
      </c>
      <c r="V401">
        <v>1.9</v>
      </c>
      <c r="W401">
        <v>3</v>
      </c>
      <c r="X401">
        <v>4.9000000000000004</v>
      </c>
      <c r="Y401">
        <v>1.2</v>
      </c>
      <c r="Z401">
        <v>0.7</v>
      </c>
      <c r="AA401">
        <v>0.7</v>
      </c>
      <c r="AB401">
        <v>0.8</v>
      </c>
      <c r="AC401">
        <v>2.2999999999999998</v>
      </c>
      <c r="AD401">
        <v>6.2</v>
      </c>
    </row>
    <row r="402" spans="1:30" x14ac:dyDescent="0.2">
      <c r="A402">
        <v>401</v>
      </c>
      <c r="B402" t="s">
        <v>524</v>
      </c>
      <c r="C402" t="s">
        <v>29</v>
      </c>
      <c r="D402">
        <v>24</v>
      </c>
      <c r="E402" t="s">
        <v>97</v>
      </c>
      <c r="F402">
        <v>48</v>
      </c>
      <c r="G402">
        <v>0</v>
      </c>
      <c r="H402">
        <v>22.4</v>
      </c>
      <c r="I402">
        <v>4.5999999999999996</v>
      </c>
      <c r="J402">
        <v>9.5</v>
      </c>
      <c r="K402">
        <v>0.48699999999999999</v>
      </c>
      <c r="L402">
        <v>2</v>
      </c>
      <c r="M402">
        <v>4.8</v>
      </c>
      <c r="N402">
        <v>0.41699999999999998</v>
      </c>
      <c r="O402">
        <v>2.7</v>
      </c>
      <c r="P402">
        <v>4.8</v>
      </c>
      <c r="Q402">
        <v>0.55700000000000005</v>
      </c>
      <c r="R402">
        <v>0.59099999999999997</v>
      </c>
      <c r="S402">
        <v>1.1000000000000001</v>
      </c>
      <c r="T402">
        <v>1.4</v>
      </c>
      <c r="U402">
        <v>0.754</v>
      </c>
      <c r="V402">
        <v>0.9</v>
      </c>
      <c r="W402">
        <v>3.6</v>
      </c>
      <c r="X402">
        <v>4.5999999999999996</v>
      </c>
      <c r="Y402">
        <v>1.1000000000000001</v>
      </c>
      <c r="Z402">
        <v>0.7</v>
      </c>
      <c r="AA402">
        <v>0.7</v>
      </c>
      <c r="AB402">
        <v>1.3</v>
      </c>
      <c r="AC402">
        <v>2</v>
      </c>
      <c r="AD402">
        <v>12.4</v>
      </c>
    </row>
    <row r="403" spans="1:30" x14ac:dyDescent="0.2">
      <c r="A403">
        <v>402</v>
      </c>
      <c r="B403" t="s">
        <v>525</v>
      </c>
      <c r="C403" t="s">
        <v>92</v>
      </c>
      <c r="D403">
        <v>24</v>
      </c>
      <c r="E403" t="s">
        <v>159</v>
      </c>
      <c r="F403">
        <v>5</v>
      </c>
      <c r="G403">
        <v>0</v>
      </c>
      <c r="H403">
        <v>6</v>
      </c>
      <c r="I403">
        <v>1</v>
      </c>
      <c r="J403">
        <v>1.8</v>
      </c>
      <c r="K403">
        <v>0.55600000000000005</v>
      </c>
      <c r="L403">
        <v>0.2</v>
      </c>
      <c r="M403">
        <v>0.8</v>
      </c>
      <c r="N403">
        <v>0.25</v>
      </c>
      <c r="O403">
        <v>0.8</v>
      </c>
      <c r="P403">
        <v>1</v>
      </c>
      <c r="Q403">
        <v>0.8</v>
      </c>
      <c r="R403">
        <v>0.61099999999999999</v>
      </c>
      <c r="S403">
        <v>0.4</v>
      </c>
      <c r="T403">
        <v>0.4</v>
      </c>
      <c r="U403">
        <v>1</v>
      </c>
      <c r="V403">
        <v>0.2</v>
      </c>
      <c r="W403">
        <v>0.6</v>
      </c>
      <c r="X403">
        <v>0.8</v>
      </c>
      <c r="Y403">
        <v>0.6</v>
      </c>
      <c r="Z403">
        <v>0</v>
      </c>
      <c r="AA403">
        <v>0</v>
      </c>
      <c r="AB403">
        <v>0.4</v>
      </c>
      <c r="AC403">
        <v>0.8</v>
      </c>
      <c r="AD403">
        <v>2.6</v>
      </c>
    </row>
    <row r="404" spans="1:30" x14ac:dyDescent="0.2">
      <c r="A404">
        <v>403</v>
      </c>
      <c r="B404" t="s">
        <v>526</v>
      </c>
      <c r="C404" t="s">
        <v>29</v>
      </c>
      <c r="D404">
        <v>26</v>
      </c>
      <c r="E404" t="s">
        <v>647</v>
      </c>
      <c r="F404">
        <v>37</v>
      </c>
      <c r="G404">
        <v>24</v>
      </c>
      <c r="H404">
        <v>25.1</v>
      </c>
      <c r="I404">
        <v>3.7</v>
      </c>
      <c r="J404">
        <v>5.4</v>
      </c>
      <c r="K404">
        <v>0.68799999999999994</v>
      </c>
      <c r="L404">
        <v>0</v>
      </c>
      <c r="M404">
        <v>0</v>
      </c>
      <c r="O404">
        <v>3.7</v>
      </c>
      <c r="P404">
        <v>5.4</v>
      </c>
      <c r="Q404">
        <v>0.68799999999999994</v>
      </c>
      <c r="R404">
        <v>0.68799999999999994</v>
      </c>
      <c r="S404">
        <v>2.2000000000000002</v>
      </c>
      <c r="T404">
        <v>2.9</v>
      </c>
      <c r="U404">
        <v>0.748</v>
      </c>
      <c r="V404">
        <v>2.7</v>
      </c>
      <c r="W404">
        <v>5.0999999999999996</v>
      </c>
      <c r="X404">
        <v>7.8</v>
      </c>
      <c r="Y404">
        <v>0.8</v>
      </c>
      <c r="Z404">
        <v>0.3</v>
      </c>
      <c r="AA404">
        <v>1.4</v>
      </c>
      <c r="AB404">
        <v>1</v>
      </c>
      <c r="AC404">
        <v>2.7</v>
      </c>
      <c r="AD404">
        <v>9.6</v>
      </c>
    </row>
    <row r="405" spans="1:30" x14ac:dyDescent="0.2">
      <c r="A405">
        <v>404</v>
      </c>
      <c r="B405" t="s">
        <v>527</v>
      </c>
      <c r="C405" t="s">
        <v>92</v>
      </c>
      <c r="D405">
        <v>30</v>
      </c>
      <c r="E405" t="s">
        <v>90</v>
      </c>
      <c r="F405">
        <v>38</v>
      </c>
      <c r="G405">
        <v>5</v>
      </c>
      <c r="H405">
        <v>25.9</v>
      </c>
      <c r="I405">
        <v>3.6</v>
      </c>
      <c r="J405">
        <v>8.1999999999999993</v>
      </c>
      <c r="K405">
        <v>0.442</v>
      </c>
      <c r="L405">
        <v>1.6</v>
      </c>
      <c r="M405">
        <v>4.4000000000000004</v>
      </c>
      <c r="N405">
        <v>0.35299999999999998</v>
      </c>
      <c r="O405">
        <v>2.1</v>
      </c>
      <c r="P405">
        <v>3.8</v>
      </c>
      <c r="Q405">
        <v>0.54500000000000004</v>
      </c>
      <c r="R405">
        <v>0.53700000000000003</v>
      </c>
      <c r="S405">
        <v>1.2</v>
      </c>
      <c r="T405">
        <v>1.3</v>
      </c>
      <c r="U405">
        <v>0.94</v>
      </c>
      <c r="V405">
        <v>0.4</v>
      </c>
      <c r="W405">
        <v>2.2999999999999998</v>
      </c>
      <c r="X405">
        <v>2.8</v>
      </c>
      <c r="Y405">
        <v>2.5</v>
      </c>
      <c r="Z405">
        <v>0.6</v>
      </c>
      <c r="AA405">
        <v>0.4</v>
      </c>
      <c r="AB405">
        <v>0.9</v>
      </c>
      <c r="AC405">
        <v>1.7</v>
      </c>
      <c r="AD405">
        <v>10</v>
      </c>
    </row>
    <row r="406" spans="1:30" x14ac:dyDescent="0.2">
      <c r="A406">
        <v>405</v>
      </c>
      <c r="B406" t="s">
        <v>528</v>
      </c>
      <c r="C406" t="s">
        <v>112</v>
      </c>
      <c r="D406">
        <v>29</v>
      </c>
      <c r="E406" t="s">
        <v>90</v>
      </c>
      <c r="F406">
        <v>45</v>
      </c>
      <c r="G406">
        <v>17</v>
      </c>
      <c r="H406">
        <v>27.5</v>
      </c>
      <c r="I406">
        <v>4.5999999999999996</v>
      </c>
      <c r="J406">
        <v>10.1</v>
      </c>
      <c r="K406">
        <v>0.45200000000000001</v>
      </c>
      <c r="L406">
        <v>2.8</v>
      </c>
      <c r="M406">
        <v>6.8</v>
      </c>
      <c r="N406">
        <v>0.40400000000000003</v>
      </c>
      <c r="O406">
        <v>1.8</v>
      </c>
      <c r="P406">
        <v>3.3</v>
      </c>
      <c r="Q406">
        <v>0.55000000000000004</v>
      </c>
      <c r="R406">
        <v>0.58799999999999997</v>
      </c>
      <c r="S406">
        <v>1.3</v>
      </c>
      <c r="T406">
        <v>1.5</v>
      </c>
      <c r="U406">
        <v>0.879</v>
      </c>
      <c r="V406">
        <v>0.2</v>
      </c>
      <c r="W406">
        <v>2.2000000000000002</v>
      </c>
      <c r="X406">
        <v>2.5</v>
      </c>
      <c r="Y406">
        <v>2.8</v>
      </c>
      <c r="Z406">
        <v>0.6</v>
      </c>
      <c r="AA406">
        <v>0.2</v>
      </c>
      <c r="AB406">
        <v>1.4</v>
      </c>
      <c r="AC406">
        <v>2.2999999999999998</v>
      </c>
      <c r="AD406">
        <v>13.2</v>
      </c>
    </row>
    <row r="407" spans="1:30" x14ac:dyDescent="0.2">
      <c r="A407">
        <v>406</v>
      </c>
      <c r="B407" t="s">
        <v>529</v>
      </c>
      <c r="C407" t="s">
        <v>92</v>
      </c>
      <c r="D407">
        <v>26</v>
      </c>
      <c r="E407" t="s">
        <v>227</v>
      </c>
      <c r="F407">
        <v>7</v>
      </c>
      <c r="G407">
        <v>0</v>
      </c>
      <c r="H407">
        <v>3.7</v>
      </c>
      <c r="I407">
        <v>0</v>
      </c>
      <c r="J407">
        <v>1.3</v>
      </c>
      <c r="K407">
        <v>0</v>
      </c>
      <c r="L407">
        <v>0</v>
      </c>
      <c r="M407">
        <v>0.7</v>
      </c>
      <c r="N407">
        <v>0</v>
      </c>
      <c r="O407">
        <v>0</v>
      </c>
      <c r="P407">
        <v>0.6</v>
      </c>
      <c r="Q407">
        <v>0</v>
      </c>
      <c r="R407">
        <v>0</v>
      </c>
      <c r="S407">
        <v>0.6</v>
      </c>
      <c r="T407">
        <v>0.9</v>
      </c>
      <c r="U407">
        <v>0.66700000000000004</v>
      </c>
      <c r="V407">
        <v>0.1</v>
      </c>
      <c r="W407">
        <v>0.3</v>
      </c>
      <c r="X407">
        <v>0.4</v>
      </c>
      <c r="Y407">
        <v>0.3</v>
      </c>
      <c r="Z407">
        <v>0</v>
      </c>
      <c r="AA407">
        <v>0.1</v>
      </c>
      <c r="AB407">
        <v>0</v>
      </c>
      <c r="AC407">
        <v>0.1</v>
      </c>
      <c r="AD407">
        <v>0.6</v>
      </c>
    </row>
    <row r="408" spans="1:30" x14ac:dyDescent="0.2">
      <c r="A408">
        <v>407</v>
      </c>
      <c r="B408" t="s">
        <v>530</v>
      </c>
      <c r="C408" t="s">
        <v>29</v>
      </c>
      <c r="D408">
        <v>25</v>
      </c>
      <c r="E408" t="s">
        <v>114</v>
      </c>
      <c r="F408">
        <v>21</v>
      </c>
      <c r="G408">
        <v>21</v>
      </c>
      <c r="H408">
        <v>29.2</v>
      </c>
      <c r="I408">
        <v>2.8</v>
      </c>
      <c r="J408">
        <v>4.7</v>
      </c>
      <c r="K408">
        <v>0.59199999999999997</v>
      </c>
      <c r="L408">
        <v>0</v>
      </c>
      <c r="M408">
        <v>0</v>
      </c>
      <c r="O408">
        <v>2.8</v>
      </c>
      <c r="P408">
        <v>4.7</v>
      </c>
      <c r="Q408">
        <v>0.59199999999999997</v>
      </c>
      <c r="R408">
        <v>0.59199999999999997</v>
      </c>
      <c r="S408">
        <v>0.7</v>
      </c>
      <c r="T408">
        <v>1.8</v>
      </c>
      <c r="U408">
        <v>0.36799999999999999</v>
      </c>
      <c r="V408">
        <v>5.3</v>
      </c>
      <c r="W408">
        <v>5</v>
      </c>
      <c r="X408">
        <v>10.3</v>
      </c>
      <c r="Y408">
        <v>0.7</v>
      </c>
      <c r="Z408">
        <v>1.5</v>
      </c>
      <c r="AA408">
        <v>1.3</v>
      </c>
      <c r="AB408">
        <v>1</v>
      </c>
      <c r="AC408">
        <v>1.9</v>
      </c>
      <c r="AD408">
        <v>6.2</v>
      </c>
    </row>
    <row r="409" spans="1:30" x14ac:dyDescent="0.2">
      <c r="A409">
        <v>408</v>
      </c>
      <c r="B409" t="s">
        <v>531</v>
      </c>
      <c r="C409" t="s">
        <v>29</v>
      </c>
      <c r="D409">
        <v>23</v>
      </c>
      <c r="E409" t="s">
        <v>90</v>
      </c>
      <c r="F409">
        <v>20</v>
      </c>
      <c r="G409">
        <v>7</v>
      </c>
      <c r="H409">
        <v>11.5</v>
      </c>
      <c r="I409">
        <v>1.6</v>
      </c>
      <c r="J409">
        <v>3</v>
      </c>
      <c r="K409">
        <v>0.51700000000000002</v>
      </c>
      <c r="L409">
        <v>0.4</v>
      </c>
      <c r="M409">
        <v>0.6</v>
      </c>
      <c r="N409">
        <v>0.58299999999999996</v>
      </c>
      <c r="O409">
        <v>1.2</v>
      </c>
      <c r="P409">
        <v>2.4</v>
      </c>
      <c r="Q409">
        <v>0.5</v>
      </c>
      <c r="R409">
        <v>0.57499999999999996</v>
      </c>
      <c r="S409">
        <v>0.7</v>
      </c>
      <c r="T409">
        <v>1</v>
      </c>
      <c r="U409">
        <v>0.7</v>
      </c>
      <c r="V409">
        <v>1</v>
      </c>
      <c r="W409">
        <v>2.2000000000000002</v>
      </c>
      <c r="X409">
        <v>3.1</v>
      </c>
      <c r="Y409">
        <v>1.4</v>
      </c>
      <c r="Z409">
        <v>0.3</v>
      </c>
      <c r="AA409">
        <v>0.4</v>
      </c>
      <c r="AB409">
        <v>0.7</v>
      </c>
      <c r="AC409">
        <v>1.5</v>
      </c>
      <c r="AD409">
        <v>4.2</v>
      </c>
    </row>
    <row r="410" spans="1:30" x14ac:dyDescent="0.2">
      <c r="A410">
        <v>409</v>
      </c>
      <c r="B410" t="s">
        <v>532</v>
      </c>
      <c r="C410" t="s">
        <v>84</v>
      </c>
      <c r="D410">
        <v>23</v>
      </c>
      <c r="E410" t="s">
        <v>104</v>
      </c>
      <c r="F410">
        <v>19</v>
      </c>
      <c r="G410">
        <v>1</v>
      </c>
      <c r="H410">
        <v>10.8</v>
      </c>
      <c r="I410">
        <v>1.6</v>
      </c>
      <c r="J410">
        <v>3</v>
      </c>
      <c r="K410">
        <v>0.52600000000000002</v>
      </c>
      <c r="L410">
        <v>0.4</v>
      </c>
      <c r="M410">
        <v>1.1000000000000001</v>
      </c>
      <c r="N410">
        <v>0.38100000000000001</v>
      </c>
      <c r="O410">
        <v>1.2</v>
      </c>
      <c r="P410">
        <v>1.9</v>
      </c>
      <c r="Q410">
        <v>0.61099999999999999</v>
      </c>
      <c r="R410">
        <v>0.59599999999999997</v>
      </c>
      <c r="S410">
        <v>0.5</v>
      </c>
      <c r="T410">
        <v>0.6</v>
      </c>
      <c r="U410">
        <v>0.90900000000000003</v>
      </c>
      <c r="V410">
        <v>0.7</v>
      </c>
      <c r="W410">
        <v>1.8</v>
      </c>
      <c r="X410">
        <v>2.5</v>
      </c>
      <c r="Y410">
        <v>0.5</v>
      </c>
      <c r="Z410">
        <v>0.4</v>
      </c>
      <c r="AA410">
        <v>0.2</v>
      </c>
      <c r="AB410">
        <v>0.5</v>
      </c>
      <c r="AC410">
        <v>0.7</v>
      </c>
      <c r="AD410">
        <v>4.0999999999999996</v>
      </c>
    </row>
    <row r="411" spans="1:30" x14ac:dyDescent="0.2">
      <c r="A411">
        <v>410</v>
      </c>
      <c r="B411" t="s">
        <v>533</v>
      </c>
      <c r="C411" t="s">
        <v>84</v>
      </c>
      <c r="D411">
        <v>22</v>
      </c>
      <c r="E411" t="s">
        <v>95</v>
      </c>
      <c r="F411">
        <v>44</v>
      </c>
      <c r="G411">
        <v>12</v>
      </c>
      <c r="H411">
        <v>23</v>
      </c>
      <c r="I411">
        <v>3.1</v>
      </c>
      <c r="J411">
        <v>7.7</v>
      </c>
      <c r="K411">
        <v>0.40400000000000003</v>
      </c>
      <c r="L411">
        <v>1</v>
      </c>
      <c r="M411">
        <v>3.2</v>
      </c>
      <c r="N411">
        <v>0.30499999999999999</v>
      </c>
      <c r="O411">
        <v>2.1</v>
      </c>
      <c r="P411">
        <v>4.5</v>
      </c>
      <c r="Q411">
        <v>0.47399999999999998</v>
      </c>
      <c r="R411">
        <v>0.46700000000000003</v>
      </c>
      <c r="S411">
        <v>0.9</v>
      </c>
      <c r="T411">
        <v>1.3</v>
      </c>
      <c r="U411">
        <v>0.70699999999999996</v>
      </c>
      <c r="V411">
        <v>1.1000000000000001</v>
      </c>
      <c r="W411">
        <v>3</v>
      </c>
      <c r="X411">
        <v>4.2</v>
      </c>
      <c r="Y411">
        <v>1.5</v>
      </c>
      <c r="Z411">
        <v>0.5</v>
      </c>
      <c r="AA411">
        <v>0.3</v>
      </c>
      <c r="AB411">
        <v>1</v>
      </c>
      <c r="AC411">
        <v>1.4</v>
      </c>
      <c r="AD411">
        <v>8.1</v>
      </c>
    </row>
    <row r="412" spans="1:30" x14ac:dyDescent="0.2">
      <c r="A412">
        <v>411</v>
      </c>
      <c r="B412" t="s">
        <v>534</v>
      </c>
      <c r="C412" t="s">
        <v>103</v>
      </c>
      <c r="D412">
        <v>21</v>
      </c>
      <c r="E412" t="s">
        <v>116</v>
      </c>
      <c r="F412">
        <v>10</v>
      </c>
      <c r="G412">
        <v>0</v>
      </c>
      <c r="H412">
        <v>6.6</v>
      </c>
      <c r="I412">
        <v>1.3</v>
      </c>
      <c r="J412">
        <v>2.5</v>
      </c>
      <c r="K412">
        <v>0.52</v>
      </c>
      <c r="L412">
        <v>0.2</v>
      </c>
      <c r="M412">
        <v>0.3</v>
      </c>
      <c r="N412">
        <v>0.66700000000000004</v>
      </c>
      <c r="O412">
        <v>1.1000000000000001</v>
      </c>
      <c r="P412">
        <v>2.2000000000000002</v>
      </c>
      <c r="Q412">
        <v>0.5</v>
      </c>
      <c r="R412">
        <v>0.56000000000000005</v>
      </c>
      <c r="S412">
        <v>1.3</v>
      </c>
      <c r="T412">
        <v>1.7</v>
      </c>
      <c r="U412">
        <v>0.76500000000000001</v>
      </c>
      <c r="V412">
        <v>0.2</v>
      </c>
      <c r="W412">
        <v>0.9</v>
      </c>
      <c r="X412">
        <v>1.1000000000000001</v>
      </c>
      <c r="Y412">
        <v>1.1000000000000001</v>
      </c>
      <c r="Z412">
        <v>0.8</v>
      </c>
      <c r="AA412">
        <v>0.3</v>
      </c>
      <c r="AB412">
        <v>0.7</v>
      </c>
      <c r="AC412">
        <v>0.7</v>
      </c>
      <c r="AD412">
        <v>4.0999999999999996</v>
      </c>
    </row>
    <row r="413" spans="1:30" x14ac:dyDescent="0.2">
      <c r="A413">
        <v>412</v>
      </c>
      <c r="B413" t="s">
        <v>535</v>
      </c>
      <c r="C413" t="s">
        <v>103</v>
      </c>
      <c r="D413">
        <v>35</v>
      </c>
      <c r="E413" t="s">
        <v>95</v>
      </c>
      <c r="F413">
        <v>17</v>
      </c>
      <c r="G413">
        <v>7</v>
      </c>
      <c r="H413">
        <v>17.899999999999999</v>
      </c>
      <c r="I413">
        <v>3.3</v>
      </c>
      <c r="J413">
        <v>7.5</v>
      </c>
      <c r="K413">
        <v>0.438</v>
      </c>
      <c r="L413">
        <v>0.6</v>
      </c>
      <c r="M413">
        <v>1.9</v>
      </c>
      <c r="N413">
        <v>0.33300000000000002</v>
      </c>
      <c r="O413">
        <v>2.6</v>
      </c>
      <c r="P413">
        <v>5.6</v>
      </c>
      <c r="Q413">
        <v>0.47399999999999998</v>
      </c>
      <c r="R413">
        <v>0.48</v>
      </c>
      <c r="S413">
        <v>1.1000000000000001</v>
      </c>
      <c r="T413">
        <v>1.2</v>
      </c>
      <c r="U413">
        <v>0.90500000000000003</v>
      </c>
      <c r="V413">
        <v>0.4</v>
      </c>
      <c r="W413">
        <v>1.4</v>
      </c>
      <c r="X413">
        <v>1.8</v>
      </c>
      <c r="Y413">
        <v>3.4</v>
      </c>
      <c r="Z413">
        <v>0.4</v>
      </c>
      <c r="AA413">
        <v>0.1</v>
      </c>
      <c r="AB413">
        <v>1.3</v>
      </c>
      <c r="AC413">
        <v>1.1000000000000001</v>
      </c>
      <c r="AD413">
        <v>8.4</v>
      </c>
    </row>
    <row r="414" spans="1:30" x14ac:dyDescent="0.2">
      <c r="A414">
        <v>413</v>
      </c>
      <c r="B414" t="s">
        <v>536</v>
      </c>
      <c r="C414" t="s">
        <v>180</v>
      </c>
      <c r="D414">
        <v>29</v>
      </c>
      <c r="E414" t="s">
        <v>645</v>
      </c>
      <c r="F414">
        <v>35</v>
      </c>
      <c r="G414">
        <v>34</v>
      </c>
      <c r="H414">
        <v>34.6</v>
      </c>
      <c r="I414">
        <v>7.7</v>
      </c>
      <c r="J414">
        <v>17.3</v>
      </c>
      <c r="K414">
        <v>0.44900000000000001</v>
      </c>
      <c r="L414">
        <v>2.6</v>
      </c>
      <c r="M414">
        <v>7.2</v>
      </c>
      <c r="N414">
        <v>0.35599999999999998</v>
      </c>
      <c r="O414">
        <v>5.2</v>
      </c>
      <c r="P414">
        <v>10</v>
      </c>
      <c r="Q414">
        <v>0.51600000000000001</v>
      </c>
      <c r="R414">
        <v>0.52300000000000002</v>
      </c>
      <c r="S414">
        <v>3.3</v>
      </c>
      <c r="T414">
        <v>3.8</v>
      </c>
      <c r="U414">
        <v>0.85099999999999998</v>
      </c>
      <c r="V414">
        <v>0.6</v>
      </c>
      <c r="W414">
        <v>3.3</v>
      </c>
      <c r="X414">
        <v>3.9</v>
      </c>
      <c r="Y414">
        <v>6.5</v>
      </c>
      <c r="Z414">
        <v>1.1000000000000001</v>
      </c>
      <c r="AA414">
        <v>0.4</v>
      </c>
      <c r="AB414">
        <v>2.1</v>
      </c>
      <c r="AC414">
        <v>1.7</v>
      </c>
      <c r="AD414">
        <v>21.3</v>
      </c>
    </row>
    <row r="415" spans="1:30" x14ac:dyDescent="0.2">
      <c r="A415">
        <v>414</v>
      </c>
      <c r="B415" t="s">
        <v>537</v>
      </c>
      <c r="C415" t="s">
        <v>92</v>
      </c>
      <c r="D415">
        <v>19</v>
      </c>
      <c r="E415" t="s">
        <v>118</v>
      </c>
      <c r="F415">
        <v>16</v>
      </c>
      <c r="G415">
        <v>0</v>
      </c>
      <c r="H415">
        <v>7.4</v>
      </c>
      <c r="I415">
        <v>0.9</v>
      </c>
      <c r="J415">
        <v>2.7</v>
      </c>
      <c r="K415">
        <v>0.34899999999999998</v>
      </c>
      <c r="L415">
        <v>0.4</v>
      </c>
      <c r="M415">
        <v>1.1000000000000001</v>
      </c>
      <c r="N415">
        <v>0.41199999999999998</v>
      </c>
      <c r="O415">
        <v>0.5</v>
      </c>
      <c r="P415">
        <v>1.6</v>
      </c>
      <c r="Q415">
        <v>0.308</v>
      </c>
      <c r="R415">
        <v>0.43</v>
      </c>
      <c r="S415">
        <v>0.3</v>
      </c>
      <c r="T415">
        <v>0.5</v>
      </c>
      <c r="U415">
        <v>0.625</v>
      </c>
      <c r="V415">
        <v>0.4</v>
      </c>
      <c r="W415">
        <v>0.9</v>
      </c>
      <c r="X415">
        <v>1.3</v>
      </c>
      <c r="Y415">
        <v>0.7</v>
      </c>
      <c r="Z415">
        <v>0.2</v>
      </c>
      <c r="AA415">
        <v>0</v>
      </c>
      <c r="AB415">
        <v>0.4</v>
      </c>
      <c r="AC415">
        <v>0.4</v>
      </c>
      <c r="AD415">
        <v>2.6</v>
      </c>
    </row>
    <row r="416" spans="1:30" x14ac:dyDescent="0.2">
      <c r="A416">
        <v>415</v>
      </c>
      <c r="B416" t="s">
        <v>538</v>
      </c>
      <c r="C416" t="s">
        <v>103</v>
      </c>
      <c r="D416">
        <v>27</v>
      </c>
      <c r="E416" t="s">
        <v>205</v>
      </c>
      <c r="F416">
        <v>45</v>
      </c>
      <c r="G416">
        <v>38</v>
      </c>
      <c r="H416">
        <v>30.7</v>
      </c>
      <c r="I416">
        <v>6.3</v>
      </c>
      <c r="J416">
        <v>13.4</v>
      </c>
      <c r="K416">
        <v>0.47399999999999998</v>
      </c>
      <c r="L416">
        <v>2.6</v>
      </c>
      <c r="M416">
        <v>6.1</v>
      </c>
      <c r="N416">
        <v>0.41699999999999998</v>
      </c>
      <c r="O416">
        <v>3.8</v>
      </c>
      <c r="P416">
        <v>7.2</v>
      </c>
      <c r="Q416">
        <v>0.52300000000000002</v>
      </c>
      <c r="R416">
        <v>0.56999999999999995</v>
      </c>
      <c r="S416">
        <v>1.8</v>
      </c>
      <c r="T416">
        <v>2.2999999999999998</v>
      </c>
      <c r="U416">
        <v>0.79800000000000004</v>
      </c>
      <c r="V416">
        <v>0.4</v>
      </c>
      <c r="W416">
        <v>2.2000000000000002</v>
      </c>
      <c r="X416">
        <v>2.6</v>
      </c>
      <c r="Y416">
        <v>6.1</v>
      </c>
      <c r="Z416">
        <v>0.8</v>
      </c>
      <c r="AA416">
        <v>0.5</v>
      </c>
      <c r="AB416">
        <v>2</v>
      </c>
      <c r="AC416">
        <v>2</v>
      </c>
      <c r="AD416">
        <v>17.100000000000001</v>
      </c>
    </row>
    <row r="417" spans="1:30" x14ac:dyDescent="0.2">
      <c r="A417">
        <v>416</v>
      </c>
      <c r="B417" t="s">
        <v>539</v>
      </c>
      <c r="C417" t="s">
        <v>112</v>
      </c>
      <c r="D417">
        <v>26</v>
      </c>
      <c r="E417" t="s">
        <v>104</v>
      </c>
      <c r="F417">
        <v>13</v>
      </c>
      <c r="G417">
        <v>1</v>
      </c>
      <c r="H417">
        <v>22.9</v>
      </c>
      <c r="I417">
        <v>2.9</v>
      </c>
      <c r="J417">
        <v>6.4</v>
      </c>
      <c r="K417">
        <v>0.45800000000000002</v>
      </c>
      <c r="L417">
        <v>2.5</v>
      </c>
      <c r="M417">
        <v>5.2</v>
      </c>
      <c r="N417">
        <v>0.47099999999999997</v>
      </c>
      <c r="O417">
        <v>0.5</v>
      </c>
      <c r="P417">
        <v>1.2</v>
      </c>
      <c r="Q417">
        <v>0.4</v>
      </c>
      <c r="R417">
        <v>0.65100000000000002</v>
      </c>
      <c r="S417">
        <v>1</v>
      </c>
      <c r="T417">
        <v>1.1000000000000001</v>
      </c>
      <c r="U417">
        <v>0.92900000000000005</v>
      </c>
      <c r="V417">
        <v>0.4</v>
      </c>
      <c r="W417">
        <v>1.9</v>
      </c>
      <c r="X417">
        <v>2.2999999999999998</v>
      </c>
      <c r="Y417">
        <v>1.1000000000000001</v>
      </c>
      <c r="Z417">
        <v>0.4</v>
      </c>
      <c r="AA417">
        <v>0.1</v>
      </c>
      <c r="AB417">
        <v>1.2</v>
      </c>
      <c r="AC417">
        <v>1.8</v>
      </c>
      <c r="AD417">
        <v>9.3000000000000007</v>
      </c>
    </row>
    <row r="418" spans="1:30" x14ac:dyDescent="0.2">
      <c r="A418">
        <v>417</v>
      </c>
      <c r="B418" t="s">
        <v>540</v>
      </c>
      <c r="C418" t="s">
        <v>29</v>
      </c>
      <c r="D418">
        <v>27</v>
      </c>
      <c r="E418" t="s">
        <v>135</v>
      </c>
      <c r="F418">
        <v>46</v>
      </c>
      <c r="G418">
        <v>46</v>
      </c>
      <c r="H418">
        <v>35.4</v>
      </c>
      <c r="I418">
        <v>8</v>
      </c>
      <c r="J418">
        <v>13</v>
      </c>
      <c r="K418">
        <v>0.61599999999999999</v>
      </c>
      <c r="L418">
        <v>0.5</v>
      </c>
      <c r="M418">
        <v>1.1000000000000001</v>
      </c>
      <c r="N418">
        <v>0.45100000000000001</v>
      </c>
      <c r="O418">
        <v>7.5</v>
      </c>
      <c r="P418">
        <v>11.9</v>
      </c>
      <c r="Q418">
        <v>0.63200000000000001</v>
      </c>
      <c r="R418">
        <v>0.63600000000000001</v>
      </c>
      <c r="S418">
        <v>3.4</v>
      </c>
      <c r="T418">
        <v>5</v>
      </c>
      <c r="U418">
        <v>0.68</v>
      </c>
      <c r="V418">
        <v>3.3</v>
      </c>
      <c r="W418">
        <v>9.8000000000000007</v>
      </c>
      <c r="X418">
        <v>13</v>
      </c>
      <c r="Y418">
        <v>8</v>
      </c>
      <c r="Z418">
        <v>0.8</v>
      </c>
      <c r="AA418">
        <v>0.5</v>
      </c>
      <c r="AB418">
        <v>3.3</v>
      </c>
      <c r="AC418">
        <v>3.2</v>
      </c>
      <c r="AD418">
        <v>19.899999999999999</v>
      </c>
    </row>
    <row r="419" spans="1:30" x14ac:dyDescent="0.2">
      <c r="A419">
        <v>418</v>
      </c>
      <c r="B419" t="s">
        <v>541</v>
      </c>
      <c r="C419" t="s">
        <v>84</v>
      </c>
      <c r="D419">
        <v>24</v>
      </c>
      <c r="E419" t="s">
        <v>93</v>
      </c>
      <c r="F419">
        <v>22</v>
      </c>
      <c r="G419">
        <v>0</v>
      </c>
      <c r="H419">
        <v>6.1</v>
      </c>
      <c r="I419">
        <v>1</v>
      </c>
      <c r="J419">
        <v>2.6</v>
      </c>
      <c r="K419">
        <v>0.38600000000000001</v>
      </c>
      <c r="L419">
        <v>0.2</v>
      </c>
      <c r="M419">
        <v>1</v>
      </c>
      <c r="N419">
        <v>0.23799999999999999</v>
      </c>
      <c r="O419">
        <v>0.8</v>
      </c>
      <c r="P419">
        <v>1.6</v>
      </c>
      <c r="Q419">
        <v>0.47199999999999998</v>
      </c>
      <c r="R419">
        <v>0.43</v>
      </c>
      <c r="S419">
        <v>0.6</v>
      </c>
      <c r="T419">
        <v>0.8</v>
      </c>
      <c r="U419">
        <v>0.82399999999999995</v>
      </c>
      <c r="V419">
        <v>0.3</v>
      </c>
      <c r="W419">
        <v>1.5</v>
      </c>
      <c r="X419">
        <v>1.8</v>
      </c>
      <c r="Y419">
        <v>0.2</v>
      </c>
      <c r="Z419">
        <v>0</v>
      </c>
      <c r="AA419">
        <v>0.1</v>
      </c>
      <c r="AB419">
        <v>0.4</v>
      </c>
      <c r="AC419">
        <v>0.6</v>
      </c>
      <c r="AD419">
        <v>2.9</v>
      </c>
    </row>
    <row r="420" spans="1:30" x14ac:dyDescent="0.2">
      <c r="A420">
        <v>419</v>
      </c>
      <c r="B420" t="s">
        <v>542</v>
      </c>
      <c r="C420" t="s">
        <v>112</v>
      </c>
      <c r="D420">
        <v>25</v>
      </c>
      <c r="E420" t="s">
        <v>178</v>
      </c>
      <c r="F420">
        <v>9</v>
      </c>
      <c r="G420">
        <v>0</v>
      </c>
      <c r="H420">
        <v>5</v>
      </c>
      <c r="I420">
        <v>0.6</v>
      </c>
      <c r="J420">
        <v>0.9</v>
      </c>
      <c r="K420">
        <v>0.625</v>
      </c>
      <c r="L420">
        <v>0</v>
      </c>
      <c r="M420">
        <v>0.2</v>
      </c>
      <c r="N420">
        <v>0</v>
      </c>
      <c r="O420">
        <v>0.6</v>
      </c>
      <c r="P420">
        <v>0.7</v>
      </c>
      <c r="Q420">
        <v>0.83299999999999996</v>
      </c>
      <c r="R420">
        <v>0.625</v>
      </c>
      <c r="S420">
        <v>0.2</v>
      </c>
      <c r="T420">
        <v>0.2</v>
      </c>
      <c r="U420">
        <v>1</v>
      </c>
      <c r="V420">
        <v>0.2</v>
      </c>
      <c r="W420">
        <v>0.9</v>
      </c>
      <c r="X420">
        <v>1.1000000000000001</v>
      </c>
      <c r="Y420">
        <v>0.2</v>
      </c>
      <c r="Z420">
        <v>0.1</v>
      </c>
      <c r="AA420">
        <v>0.1</v>
      </c>
      <c r="AB420">
        <v>0</v>
      </c>
      <c r="AC420">
        <v>0.3</v>
      </c>
      <c r="AD420">
        <v>1.3</v>
      </c>
    </row>
    <row r="421" spans="1:30" x14ac:dyDescent="0.2">
      <c r="A421">
        <v>420</v>
      </c>
      <c r="B421" t="s">
        <v>543</v>
      </c>
      <c r="C421" t="s">
        <v>84</v>
      </c>
      <c r="D421">
        <v>21</v>
      </c>
      <c r="E421" t="s">
        <v>153</v>
      </c>
      <c r="F421">
        <v>3</v>
      </c>
      <c r="G421">
        <v>0</v>
      </c>
      <c r="H421">
        <v>3.7</v>
      </c>
      <c r="I421">
        <v>1</v>
      </c>
      <c r="J421">
        <v>1</v>
      </c>
      <c r="K421">
        <v>1</v>
      </c>
      <c r="L421">
        <v>0</v>
      </c>
      <c r="M421">
        <v>0</v>
      </c>
      <c r="O421">
        <v>1</v>
      </c>
      <c r="P421">
        <v>1</v>
      </c>
      <c r="Q421">
        <v>1</v>
      </c>
      <c r="R421">
        <v>1</v>
      </c>
      <c r="S421">
        <v>0.7</v>
      </c>
      <c r="T421">
        <v>1</v>
      </c>
      <c r="U421">
        <v>0.66700000000000004</v>
      </c>
      <c r="V421">
        <v>0.7</v>
      </c>
      <c r="W421">
        <v>1.3</v>
      </c>
      <c r="X421">
        <v>2</v>
      </c>
      <c r="Y421">
        <v>0</v>
      </c>
      <c r="Z421">
        <v>0</v>
      </c>
      <c r="AA421">
        <v>0</v>
      </c>
      <c r="AB421">
        <v>0.3</v>
      </c>
      <c r="AC421">
        <v>0</v>
      </c>
      <c r="AD421">
        <v>2.7</v>
      </c>
    </row>
    <row r="422" spans="1:30" x14ac:dyDescent="0.2">
      <c r="A422">
        <v>421</v>
      </c>
      <c r="B422" t="s">
        <v>544</v>
      </c>
      <c r="C422" t="s">
        <v>84</v>
      </c>
      <c r="D422">
        <v>21</v>
      </c>
      <c r="E422" t="s">
        <v>227</v>
      </c>
      <c r="F422">
        <v>6</v>
      </c>
      <c r="G422">
        <v>0</v>
      </c>
      <c r="H422">
        <v>5.8</v>
      </c>
      <c r="I422">
        <v>0.7</v>
      </c>
      <c r="J422">
        <v>1.8</v>
      </c>
      <c r="K422">
        <v>0.36399999999999999</v>
      </c>
      <c r="L422">
        <v>0.2</v>
      </c>
      <c r="M422">
        <v>1</v>
      </c>
      <c r="N422">
        <v>0.16700000000000001</v>
      </c>
      <c r="O422">
        <v>0.5</v>
      </c>
      <c r="P422">
        <v>0.8</v>
      </c>
      <c r="Q422">
        <v>0.6</v>
      </c>
      <c r="R422">
        <v>0.40899999999999997</v>
      </c>
      <c r="S422">
        <v>1</v>
      </c>
      <c r="T422">
        <v>1</v>
      </c>
      <c r="U422">
        <v>1</v>
      </c>
      <c r="V422">
        <v>0.8</v>
      </c>
      <c r="W422">
        <v>1.2</v>
      </c>
      <c r="X422">
        <v>2</v>
      </c>
      <c r="Y422">
        <v>0.3</v>
      </c>
      <c r="Z422">
        <v>0</v>
      </c>
      <c r="AA422">
        <v>0</v>
      </c>
      <c r="AB422">
        <v>0.3</v>
      </c>
      <c r="AC422">
        <v>0.5</v>
      </c>
      <c r="AD422">
        <v>2.5</v>
      </c>
    </row>
    <row r="423" spans="1:30" x14ac:dyDescent="0.2">
      <c r="A423">
        <v>422</v>
      </c>
      <c r="B423" t="s">
        <v>545</v>
      </c>
      <c r="C423" t="s">
        <v>29</v>
      </c>
      <c r="D423">
        <v>29</v>
      </c>
      <c r="E423" t="s">
        <v>227</v>
      </c>
      <c r="F423">
        <v>44</v>
      </c>
      <c r="G423">
        <v>9</v>
      </c>
      <c r="H423">
        <v>20.5</v>
      </c>
      <c r="I423">
        <v>3.5</v>
      </c>
      <c r="J423">
        <v>7.4</v>
      </c>
      <c r="K423">
        <v>0.48099999999999998</v>
      </c>
      <c r="L423">
        <v>1.5</v>
      </c>
      <c r="M423">
        <v>3.8</v>
      </c>
      <c r="N423">
        <v>0.41199999999999998</v>
      </c>
      <c r="O423">
        <v>2</v>
      </c>
      <c r="P423">
        <v>3.6</v>
      </c>
      <c r="Q423">
        <v>0.55300000000000005</v>
      </c>
      <c r="R423">
        <v>0.58599999999999997</v>
      </c>
      <c r="S423">
        <v>1.6</v>
      </c>
      <c r="T423">
        <v>1.9</v>
      </c>
      <c r="U423">
        <v>0.85399999999999998</v>
      </c>
      <c r="V423">
        <v>1.4</v>
      </c>
      <c r="W423">
        <v>4</v>
      </c>
      <c r="X423">
        <v>5.5</v>
      </c>
      <c r="Y423">
        <v>2.6</v>
      </c>
      <c r="Z423">
        <v>0.6</v>
      </c>
      <c r="AA423">
        <v>0.2</v>
      </c>
      <c r="AB423">
        <v>1.3</v>
      </c>
      <c r="AC423">
        <v>2.2000000000000002</v>
      </c>
      <c r="AD423">
        <v>10.199999999999999</v>
      </c>
    </row>
    <row r="424" spans="1:30" x14ac:dyDescent="0.2">
      <c r="A424">
        <v>423</v>
      </c>
      <c r="B424" t="s">
        <v>546</v>
      </c>
      <c r="C424" t="s">
        <v>29</v>
      </c>
      <c r="D424">
        <v>24</v>
      </c>
      <c r="E424" t="s">
        <v>147</v>
      </c>
      <c r="F424">
        <v>10</v>
      </c>
      <c r="G424">
        <v>0</v>
      </c>
      <c r="H424">
        <v>7.3</v>
      </c>
      <c r="I424">
        <v>0.6</v>
      </c>
      <c r="J424">
        <v>1.2</v>
      </c>
      <c r="K424">
        <v>0.5</v>
      </c>
      <c r="L424">
        <v>0.2</v>
      </c>
      <c r="M424">
        <v>0.5</v>
      </c>
      <c r="N424">
        <v>0.4</v>
      </c>
      <c r="O424">
        <v>0.4</v>
      </c>
      <c r="P424">
        <v>0.7</v>
      </c>
      <c r="Q424">
        <v>0.57099999999999995</v>
      </c>
      <c r="R424">
        <v>0.58299999999999996</v>
      </c>
      <c r="S424">
        <v>0.6</v>
      </c>
      <c r="T424">
        <v>0.8</v>
      </c>
      <c r="U424">
        <v>0.75</v>
      </c>
      <c r="V424">
        <v>0.7</v>
      </c>
      <c r="W424">
        <v>2</v>
      </c>
      <c r="X424">
        <v>2.7</v>
      </c>
      <c r="Y424">
        <v>0.2</v>
      </c>
      <c r="Z424">
        <v>0</v>
      </c>
      <c r="AA424">
        <v>0.5</v>
      </c>
      <c r="AB424">
        <v>0.2</v>
      </c>
      <c r="AC424">
        <v>1.5</v>
      </c>
      <c r="AD424">
        <v>2</v>
      </c>
    </row>
    <row r="425" spans="1:30" x14ac:dyDescent="0.2">
      <c r="A425">
        <v>424</v>
      </c>
      <c r="B425" t="s">
        <v>547</v>
      </c>
      <c r="C425" t="s">
        <v>103</v>
      </c>
      <c r="D425">
        <v>23</v>
      </c>
      <c r="E425" t="s">
        <v>159</v>
      </c>
      <c r="F425">
        <v>42</v>
      </c>
      <c r="G425">
        <v>0</v>
      </c>
      <c r="H425">
        <v>15.4</v>
      </c>
      <c r="I425">
        <v>2.7</v>
      </c>
      <c r="J425">
        <v>5.8</v>
      </c>
      <c r="K425">
        <v>0.47099999999999997</v>
      </c>
      <c r="L425">
        <v>1</v>
      </c>
      <c r="M425">
        <v>2.5</v>
      </c>
      <c r="N425">
        <v>0.40600000000000003</v>
      </c>
      <c r="O425">
        <v>1.7</v>
      </c>
      <c r="P425">
        <v>3.2</v>
      </c>
      <c r="Q425">
        <v>0.52200000000000002</v>
      </c>
      <c r="R425">
        <v>0.56000000000000005</v>
      </c>
      <c r="S425">
        <v>0.7</v>
      </c>
      <c r="T425">
        <v>0.8</v>
      </c>
      <c r="U425">
        <v>0.90600000000000003</v>
      </c>
      <c r="V425">
        <v>0.1</v>
      </c>
      <c r="W425">
        <v>1.4</v>
      </c>
      <c r="X425">
        <v>1.5</v>
      </c>
      <c r="Y425">
        <v>2.7</v>
      </c>
      <c r="Z425">
        <v>0.5</v>
      </c>
      <c r="AA425">
        <v>0.2</v>
      </c>
      <c r="AB425">
        <v>0.9</v>
      </c>
      <c r="AC425">
        <v>1.3</v>
      </c>
      <c r="AD425">
        <v>7.1</v>
      </c>
    </row>
    <row r="426" spans="1:30" x14ac:dyDescent="0.2">
      <c r="A426">
        <v>425</v>
      </c>
      <c r="B426" t="s">
        <v>648</v>
      </c>
      <c r="C426" t="s">
        <v>84</v>
      </c>
      <c r="D426">
        <v>26</v>
      </c>
      <c r="E426" t="s">
        <v>110</v>
      </c>
      <c r="F426">
        <v>12</v>
      </c>
      <c r="G426">
        <v>0</v>
      </c>
      <c r="H426">
        <v>3.8</v>
      </c>
      <c r="I426">
        <v>0.4</v>
      </c>
      <c r="J426">
        <v>1.3</v>
      </c>
      <c r="K426">
        <v>0.33300000000000002</v>
      </c>
      <c r="L426">
        <v>0.2</v>
      </c>
      <c r="M426">
        <v>0.8</v>
      </c>
      <c r="N426">
        <v>0.222</v>
      </c>
      <c r="O426">
        <v>0.3</v>
      </c>
      <c r="P426">
        <v>0.5</v>
      </c>
      <c r="Q426">
        <v>0.5</v>
      </c>
      <c r="R426">
        <v>0.4</v>
      </c>
      <c r="S426">
        <v>0</v>
      </c>
      <c r="T426">
        <v>0.2</v>
      </c>
      <c r="U426">
        <v>0</v>
      </c>
      <c r="V426">
        <v>0.1</v>
      </c>
      <c r="W426">
        <v>0.5</v>
      </c>
      <c r="X426">
        <v>0.6</v>
      </c>
      <c r="Y426">
        <v>0.3</v>
      </c>
      <c r="Z426">
        <v>0</v>
      </c>
      <c r="AA426">
        <v>0</v>
      </c>
      <c r="AB426">
        <v>0.3</v>
      </c>
      <c r="AC426">
        <v>0.6</v>
      </c>
      <c r="AD426">
        <v>1</v>
      </c>
    </row>
    <row r="427" spans="1:30" x14ac:dyDescent="0.2">
      <c r="A427">
        <v>426</v>
      </c>
      <c r="B427" t="s">
        <v>549</v>
      </c>
      <c r="C427" t="s">
        <v>103</v>
      </c>
      <c r="D427">
        <v>30</v>
      </c>
      <c r="E427" t="s">
        <v>88</v>
      </c>
      <c r="F427">
        <v>47</v>
      </c>
      <c r="G427">
        <v>33</v>
      </c>
      <c r="H427">
        <v>31</v>
      </c>
      <c r="I427">
        <v>5</v>
      </c>
      <c r="J427">
        <v>11.1</v>
      </c>
      <c r="K427">
        <v>0.45</v>
      </c>
      <c r="L427">
        <v>1.5</v>
      </c>
      <c r="M427">
        <v>4.3</v>
      </c>
      <c r="N427">
        <v>0.35299999999999998</v>
      </c>
      <c r="O427">
        <v>3.5</v>
      </c>
      <c r="P427">
        <v>6.8</v>
      </c>
      <c r="Q427">
        <v>0.51100000000000001</v>
      </c>
      <c r="R427">
        <v>0.51800000000000002</v>
      </c>
      <c r="S427">
        <v>2.5</v>
      </c>
      <c r="T427">
        <v>2.9</v>
      </c>
      <c r="U427">
        <v>0.85299999999999998</v>
      </c>
      <c r="V427">
        <v>0.4</v>
      </c>
      <c r="W427">
        <v>2.2999999999999998</v>
      </c>
      <c r="X427">
        <v>2.7</v>
      </c>
      <c r="Y427">
        <v>6.3</v>
      </c>
      <c r="Z427">
        <v>0.9</v>
      </c>
      <c r="AA427">
        <v>0.1</v>
      </c>
      <c r="AB427">
        <v>1.7</v>
      </c>
      <c r="AC427">
        <v>2.1</v>
      </c>
      <c r="AD427">
        <v>13.9</v>
      </c>
    </row>
    <row r="428" spans="1:30" x14ac:dyDescent="0.2">
      <c r="A428">
        <v>427</v>
      </c>
      <c r="B428" t="s">
        <v>550</v>
      </c>
      <c r="C428" t="s">
        <v>92</v>
      </c>
      <c r="D428">
        <v>23</v>
      </c>
      <c r="E428" t="s">
        <v>104</v>
      </c>
      <c r="F428">
        <v>5</v>
      </c>
      <c r="G428">
        <v>0</v>
      </c>
      <c r="H428">
        <v>10.4</v>
      </c>
      <c r="I428">
        <v>0.8</v>
      </c>
      <c r="J428">
        <v>2.6</v>
      </c>
      <c r="K428">
        <v>0.308</v>
      </c>
      <c r="L428">
        <v>0.2</v>
      </c>
      <c r="M428">
        <v>0.4</v>
      </c>
      <c r="N428">
        <v>0.5</v>
      </c>
      <c r="O428">
        <v>0.6</v>
      </c>
      <c r="P428">
        <v>2.2000000000000002</v>
      </c>
      <c r="Q428">
        <v>0.27300000000000002</v>
      </c>
      <c r="R428">
        <v>0.34599999999999997</v>
      </c>
      <c r="S428">
        <v>1</v>
      </c>
      <c r="T428">
        <v>1.2</v>
      </c>
      <c r="U428">
        <v>0.83299999999999996</v>
      </c>
      <c r="V428">
        <v>0.2</v>
      </c>
      <c r="W428">
        <v>1.2</v>
      </c>
      <c r="X428">
        <v>1.4</v>
      </c>
      <c r="Y428">
        <v>0.8</v>
      </c>
      <c r="Z428">
        <v>0.4</v>
      </c>
      <c r="AA428">
        <v>0.2</v>
      </c>
      <c r="AB428">
        <v>0</v>
      </c>
      <c r="AC428">
        <v>0.8</v>
      </c>
      <c r="AD428">
        <v>2.8</v>
      </c>
    </row>
    <row r="429" spans="1:30" x14ac:dyDescent="0.2">
      <c r="A429">
        <v>428</v>
      </c>
      <c r="B429" t="s">
        <v>551</v>
      </c>
      <c r="C429" t="s">
        <v>29</v>
      </c>
      <c r="D429">
        <v>21</v>
      </c>
      <c r="E429" t="s">
        <v>178</v>
      </c>
      <c r="F429">
        <v>47</v>
      </c>
      <c r="G429">
        <v>47</v>
      </c>
      <c r="H429">
        <v>32.700000000000003</v>
      </c>
      <c r="I429">
        <v>8.6</v>
      </c>
      <c r="J429">
        <v>15.9</v>
      </c>
      <c r="K429">
        <v>0.54100000000000004</v>
      </c>
      <c r="L429">
        <v>0.6</v>
      </c>
      <c r="M429">
        <v>2</v>
      </c>
      <c r="N429">
        <v>0.28000000000000003</v>
      </c>
      <c r="O429">
        <v>8.1</v>
      </c>
      <c r="P429">
        <v>14</v>
      </c>
      <c r="Q429">
        <v>0.57799999999999996</v>
      </c>
      <c r="R429">
        <v>0.55800000000000005</v>
      </c>
      <c r="S429">
        <v>3.9</v>
      </c>
      <c r="T429">
        <v>5.4</v>
      </c>
      <c r="U429">
        <v>0.72</v>
      </c>
      <c r="V429">
        <v>2.7</v>
      </c>
      <c r="W429">
        <v>6.5</v>
      </c>
      <c r="X429">
        <v>9.1999999999999993</v>
      </c>
      <c r="Y429">
        <v>5.0999999999999996</v>
      </c>
      <c r="Z429">
        <v>1.2</v>
      </c>
      <c r="AA429">
        <v>0.7</v>
      </c>
      <c r="AB429">
        <v>2.6</v>
      </c>
      <c r="AC429">
        <v>3.3</v>
      </c>
      <c r="AD429">
        <v>21.7</v>
      </c>
    </row>
    <row r="430" spans="1:30" x14ac:dyDescent="0.2">
      <c r="A430">
        <v>429</v>
      </c>
      <c r="B430" t="s">
        <v>552</v>
      </c>
      <c r="C430" t="s">
        <v>112</v>
      </c>
      <c r="D430">
        <v>20</v>
      </c>
      <c r="E430" t="s">
        <v>93</v>
      </c>
      <c r="F430">
        <v>4</v>
      </c>
      <c r="G430">
        <v>0</v>
      </c>
      <c r="H430">
        <v>3</v>
      </c>
      <c r="I430">
        <v>0.5</v>
      </c>
      <c r="J430">
        <v>1.5</v>
      </c>
      <c r="K430">
        <v>0.33300000000000002</v>
      </c>
      <c r="L430">
        <v>0.3</v>
      </c>
      <c r="M430">
        <v>0.5</v>
      </c>
      <c r="N430">
        <v>0.5</v>
      </c>
      <c r="O430">
        <v>0.3</v>
      </c>
      <c r="P430">
        <v>1</v>
      </c>
      <c r="Q430">
        <v>0.25</v>
      </c>
      <c r="R430">
        <v>0.41699999999999998</v>
      </c>
      <c r="S430">
        <v>0</v>
      </c>
      <c r="T430">
        <v>0</v>
      </c>
      <c r="V430">
        <v>0.3</v>
      </c>
      <c r="W430">
        <v>0.5</v>
      </c>
      <c r="X430">
        <v>0.8</v>
      </c>
      <c r="Y430">
        <v>0.5</v>
      </c>
      <c r="Z430">
        <v>0</v>
      </c>
      <c r="AA430">
        <v>0</v>
      </c>
      <c r="AB430">
        <v>0</v>
      </c>
      <c r="AC430">
        <v>0.3</v>
      </c>
      <c r="AD430">
        <v>1.3</v>
      </c>
    </row>
    <row r="431" spans="1:30" x14ac:dyDescent="0.2">
      <c r="A431">
        <v>430</v>
      </c>
      <c r="B431" t="s">
        <v>553</v>
      </c>
      <c r="C431" t="s">
        <v>92</v>
      </c>
      <c r="D431">
        <v>25</v>
      </c>
      <c r="E431" t="s">
        <v>93</v>
      </c>
      <c r="F431">
        <v>49</v>
      </c>
      <c r="G431">
        <v>26</v>
      </c>
      <c r="H431">
        <v>24.3</v>
      </c>
      <c r="I431">
        <v>5.9</v>
      </c>
      <c r="J431">
        <v>12.2</v>
      </c>
      <c r="K431">
        <v>0.48299999999999998</v>
      </c>
      <c r="L431">
        <v>1.5</v>
      </c>
      <c r="M431">
        <v>3.9</v>
      </c>
      <c r="N431">
        <v>0.38</v>
      </c>
      <c r="O431">
        <v>4.4000000000000004</v>
      </c>
      <c r="P431">
        <v>8.3000000000000007</v>
      </c>
      <c r="Q431">
        <v>0.53200000000000003</v>
      </c>
      <c r="R431">
        <v>0.54400000000000004</v>
      </c>
      <c r="S431">
        <v>4.0999999999999996</v>
      </c>
      <c r="T431">
        <v>4.5999999999999996</v>
      </c>
      <c r="U431">
        <v>0.877</v>
      </c>
      <c r="V431">
        <v>0.9</v>
      </c>
      <c r="W431">
        <v>1.7</v>
      </c>
      <c r="X431">
        <v>2.6</v>
      </c>
      <c r="Y431">
        <v>4.4000000000000004</v>
      </c>
      <c r="Z431">
        <v>0.7</v>
      </c>
      <c r="AA431">
        <v>0.2</v>
      </c>
      <c r="AB431">
        <v>1.8</v>
      </c>
      <c r="AC431">
        <v>2</v>
      </c>
      <c r="AD431">
        <v>17.399999999999999</v>
      </c>
    </row>
    <row r="432" spans="1:30" x14ac:dyDescent="0.2">
      <c r="A432">
        <v>431</v>
      </c>
      <c r="B432" t="s">
        <v>554</v>
      </c>
      <c r="C432" t="s">
        <v>92</v>
      </c>
      <c r="D432">
        <v>26</v>
      </c>
      <c r="E432" t="s">
        <v>116</v>
      </c>
      <c r="F432">
        <v>30</v>
      </c>
      <c r="G432">
        <v>0</v>
      </c>
      <c r="H432">
        <v>15</v>
      </c>
      <c r="I432">
        <v>2.8</v>
      </c>
      <c r="J432">
        <v>6.1</v>
      </c>
      <c r="K432">
        <v>0.45100000000000001</v>
      </c>
      <c r="L432">
        <v>1.3</v>
      </c>
      <c r="M432">
        <v>3.4</v>
      </c>
      <c r="N432">
        <v>0.38200000000000001</v>
      </c>
      <c r="O432">
        <v>1.5</v>
      </c>
      <c r="P432">
        <v>2.7</v>
      </c>
      <c r="Q432">
        <v>0.53700000000000003</v>
      </c>
      <c r="R432">
        <v>0.55700000000000005</v>
      </c>
      <c r="S432">
        <v>0.9</v>
      </c>
      <c r="T432">
        <v>1.2</v>
      </c>
      <c r="U432">
        <v>0.77800000000000002</v>
      </c>
      <c r="V432">
        <v>0.3</v>
      </c>
      <c r="W432">
        <v>1</v>
      </c>
      <c r="X432">
        <v>1.3</v>
      </c>
      <c r="Y432">
        <v>1.4</v>
      </c>
      <c r="Z432">
        <v>0.5</v>
      </c>
      <c r="AA432">
        <v>0.2</v>
      </c>
      <c r="AB432">
        <v>0.6</v>
      </c>
      <c r="AC432">
        <v>1.7</v>
      </c>
      <c r="AD432">
        <v>7.8</v>
      </c>
    </row>
    <row r="433" spans="1:30" x14ac:dyDescent="0.2">
      <c r="A433">
        <v>432</v>
      </c>
      <c r="B433" t="s">
        <v>555</v>
      </c>
      <c r="C433" t="s">
        <v>29</v>
      </c>
      <c r="D433">
        <v>22</v>
      </c>
      <c r="E433" t="s">
        <v>172</v>
      </c>
      <c r="F433">
        <v>37</v>
      </c>
      <c r="G433">
        <v>1</v>
      </c>
      <c r="H433">
        <v>16</v>
      </c>
      <c r="I433">
        <v>3</v>
      </c>
      <c r="J433">
        <v>5.2</v>
      </c>
      <c r="K433">
        <v>0.57499999999999996</v>
      </c>
      <c r="L433">
        <v>0</v>
      </c>
      <c r="M433">
        <v>0.2</v>
      </c>
      <c r="N433">
        <v>0.14299999999999999</v>
      </c>
      <c r="O433">
        <v>3</v>
      </c>
      <c r="P433">
        <v>5</v>
      </c>
      <c r="Q433">
        <v>0.59099999999999997</v>
      </c>
      <c r="R433">
        <v>0.57799999999999996</v>
      </c>
      <c r="S433">
        <v>1.5</v>
      </c>
      <c r="T433">
        <v>2.4</v>
      </c>
      <c r="U433">
        <v>0.61399999999999999</v>
      </c>
      <c r="V433">
        <v>2.8</v>
      </c>
      <c r="W433">
        <v>4.2</v>
      </c>
      <c r="X433">
        <v>7</v>
      </c>
      <c r="Y433">
        <v>1.4</v>
      </c>
      <c r="Z433">
        <v>0.5</v>
      </c>
      <c r="AA433">
        <v>0.9</v>
      </c>
      <c r="AB433">
        <v>1</v>
      </c>
      <c r="AC433">
        <v>2.2999999999999998</v>
      </c>
      <c r="AD433">
        <v>7.5</v>
      </c>
    </row>
    <row r="434" spans="1:30" x14ac:dyDescent="0.2">
      <c r="A434">
        <v>433</v>
      </c>
      <c r="B434" t="s">
        <v>556</v>
      </c>
      <c r="C434" t="s">
        <v>92</v>
      </c>
      <c r="D434">
        <v>20</v>
      </c>
      <c r="E434" t="s">
        <v>118</v>
      </c>
      <c r="F434">
        <v>32</v>
      </c>
      <c r="G434">
        <v>25</v>
      </c>
      <c r="H434">
        <v>33.1</v>
      </c>
      <c r="I434">
        <v>5.5</v>
      </c>
      <c r="J434">
        <v>13.6</v>
      </c>
      <c r="K434">
        <v>0.40600000000000003</v>
      </c>
      <c r="L434">
        <v>1.9</v>
      </c>
      <c r="M434">
        <v>5.6</v>
      </c>
      <c r="N434">
        <v>0.33300000000000002</v>
      </c>
      <c r="O434">
        <v>3.6</v>
      </c>
      <c r="P434">
        <v>7.9</v>
      </c>
      <c r="Q434">
        <v>0.45700000000000002</v>
      </c>
      <c r="R434">
        <v>0.47499999999999998</v>
      </c>
      <c r="S434">
        <v>3.1</v>
      </c>
      <c r="T434">
        <v>3.7</v>
      </c>
      <c r="U434">
        <v>0.82399999999999995</v>
      </c>
      <c r="V434">
        <v>1.3</v>
      </c>
      <c r="W434">
        <v>3.7</v>
      </c>
      <c r="X434">
        <v>5</v>
      </c>
      <c r="Y434">
        <v>2.9</v>
      </c>
      <c r="Z434">
        <v>0.9</v>
      </c>
      <c r="AA434">
        <v>0.4</v>
      </c>
      <c r="AB434">
        <v>2.2999999999999998</v>
      </c>
      <c r="AC434">
        <v>2.8</v>
      </c>
      <c r="AD434">
        <v>15.9</v>
      </c>
    </row>
    <row r="435" spans="1:30" x14ac:dyDescent="0.2">
      <c r="A435">
        <v>434</v>
      </c>
      <c r="B435" t="s">
        <v>557</v>
      </c>
      <c r="C435" t="s">
        <v>92</v>
      </c>
      <c r="D435">
        <v>22</v>
      </c>
      <c r="E435" t="s">
        <v>186</v>
      </c>
      <c r="F435">
        <v>26</v>
      </c>
      <c r="G435">
        <v>0</v>
      </c>
      <c r="H435">
        <v>10.3</v>
      </c>
      <c r="I435">
        <v>1</v>
      </c>
      <c r="J435">
        <v>2.9</v>
      </c>
      <c r="K435">
        <v>0.35499999999999998</v>
      </c>
      <c r="L435">
        <v>0.5</v>
      </c>
      <c r="M435">
        <v>1.9</v>
      </c>
      <c r="N435">
        <v>0.28599999999999998</v>
      </c>
      <c r="O435">
        <v>0.5</v>
      </c>
      <c r="P435">
        <v>1</v>
      </c>
      <c r="Q435">
        <v>0.48099999999999998</v>
      </c>
      <c r="R435">
        <v>0.44700000000000001</v>
      </c>
      <c r="S435">
        <v>0.3</v>
      </c>
      <c r="T435">
        <v>0.5</v>
      </c>
      <c r="U435">
        <v>0.75</v>
      </c>
      <c r="V435">
        <v>0.3</v>
      </c>
      <c r="W435">
        <v>1</v>
      </c>
      <c r="X435">
        <v>1.2</v>
      </c>
      <c r="Y435">
        <v>0.9</v>
      </c>
      <c r="Z435">
        <v>0.5</v>
      </c>
      <c r="AA435">
        <v>0</v>
      </c>
      <c r="AB435">
        <v>0.1</v>
      </c>
      <c r="AC435">
        <v>1.3</v>
      </c>
      <c r="AD435">
        <v>3</v>
      </c>
    </row>
    <row r="436" spans="1:30" x14ac:dyDescent="0.2">
      <c r="A436">
        <v>435</v>
      </c>
      <c r="B436" t="s">
        <v>558</v>
      </c>
      <c r="C436" t="s">
        <v>84</v>
      </c>
      <c r="D436">
        <v>29</v>
      </c>
      <c r="E436" t="s">
        <v>645</v>
      </c>
      <c r="F436">
        <v>46</v>
      </c>
      <c r="G436">
        <v>46</v>
      </c>
      <c r="H436">
        <v>34.4</v>
      </c>
      <c r="I436">
        <v>8.4</v>
      </c>
      <c r="J436">
        <v>15.9</v>
      </c>
      <c r="K436">
        <v>0.52900000000000003</v>
      </c>
      <c r="L436">
        <v>1.1000000000000001</v>
      </c>
      <c r="M436">
        <v>3.5</v>
      </c>
      <c r="N436">
        <v>0.32700000000000001</v>
      </c>
      <c r="O436">
        <v>7.3</v>
      </c>
      <c r="P436">
        <v>12.4</v>
      </c>
      <c r="Q436">
        <v>0.58599999999999997</v>
      </c>
      <c r="R436">
        <v>0.56499999999999995</v>
      </c>
      <c r="S436">
        <v>4.0999999999999996</v>
      </c>
      <c r="T436">
        <v>5.5</v>
      </c>
      <c r="U436">
        <v>0.751</v>
      </c>
      <c r="V436">
        <v>1.5</v>
      </c>
      <c r="W436">
        <v>5</v>
      </c>
      <c r="X436">
        <v>6.5</v>
      </c>
      <c r="Y436">
        <v>4.9000000000000004</v>
      </c>
      <c r="Z436">
        <v>0.8</v>
      </c>
      <c r="AA436">
        <v>0.2</v>
      </c>
      <c r="AB436">
        <v>2</v>
      </c>
      <c r="AC436">
        <v>2.4</v>
      </c>
      <c r="AD436">
        <v>22.1</v>
      </c>
    </row>
    <row r="437" spans="1:30" x14ac:dyDescent="0.2">
      <c r="A437">
        <v>436</v>
      </c>
      <c r="B437" t="s">
        <v>559</v>
      </c>
      <c r="C437" t="s">
        <v>103</v>
      </c>
      <c r="D437">
        <v>27</v>
      </c>
      <c r="E437" t="s">
        <v>172</v>
      </c>
      <c r="F437">
        <v>7</v>
      </c>
      <c r="G437">
        <v>6</v>
      </c>
      <c r="H437">
        <v>29.9</v>
      </c>
      <c r="I437">
        <v>3.4</v>
      </c>
      <c r="J437">
        <v>5.9</v>
      </c>
      <c r="K437">
        <v>0.58499999999999996</v>
      </c>
      <c r="L437">
        <v>0</v>
      </c>
      <c r="M437">
        <v>0</v>
      </c>
      <c r="O437">
        <v>3.4</v>
      </c>
      <c r="P437">
        <v>5.9</v>
      </c>
      <c r="Q437">
        <v>0.58499999999999996</v>
      </c>
      <c r="R437">
        <v>0.58499999999999996</v>
      </c>
      <c r="S437">
        <v>0.1</v>
      </c>
      <c r="T437">
        <v>0.6</v>
      </c>
      <c r="U437">
        <v>0.25</v>
      </c>
      <c r="V437">
        <v>3</v>
      </c>
      <c r="W437">
        <v>7.4</v>
      </c>
      <c r="X437">
        <v>10.4</v>
      </c>
      <c r="Y437">
        <v>7.3</v>
      </c>
      <c r="Z437">
        <v>0.6</v>
      </c>
      <c r="AA437">
        <v>0.9</v>
      </c>
      <c r="AB437">
        <v>2.1</v>
      </c>
      <c r="AC437">
        <v>2.7</v>
      </c>
      <c r="AD437">
        <v>7</v>
      </c>
    </row>
    <row r="438" spans="1:30" x14ac:dyDescent="0.2">
      <c r="A438">
        <v>437</v>
      </c>
      <c r="B438" t="s">
        <v>560</v>
      </c>
      <c r="C438" t="s">
        <v>92</v>
      </c>
      <c r="D438">
        <v>24</v>
      </c>
      <c r="E438" t="s">
        <v>118</v>
      </c>
      <c r="F438">
        <v>26</v>
      </c>
      <c r="G438">
        <v>26</v>
      </c>
      <c r="H438">
        <v>33.6</v>
      </c>
      <c r="I438">
        <v>8</v>
      </c>
      <c r="J438">
        <v>18.2</v>
      </c>
      <c r="K438">
        <v>0.439</v>
      </c>
      <c r="L438">
        <v>3.3</v>
      </c>
      <c r="M438">
        <v>8.6999999999999993</v>
      </c>
      <c r="N438">
        <v>0.38700000000000001</v>
      </c>
      <c r="O438">
        <v>4.5999999999999996</v>
      </c>
      <c r="P438">
        <v>9.5</v>
      </c>
      <c r="Q438">
        <v>0.48599999999999999</v>
      </c>
      <c r="R438">
        <v>0.53100000000000003</v>
      </c>
      <c r="S438">
        <v>3.6</v>
      </c>
      <c r="T438">
        <v>4</v>
      </c>
      <c r="U438">
        <v>0.90400000000000003</v>
      </c>
      <c r="V438">
        <v>0.5</v>
      </c>
      <c r="W438">
        <v>2.9</v>
      </c>
      <c r="X438">
        <v>3.5</v>
      </c>
      <c r="Y438">
        <v>5.2</v>
      </c>
      <c r="Z438">
        <v>0.4</v>
      </c>
      <c r="AA438">
        <v>0.2</v>
      </c>
      <c r="AB438">
        <v>2.5</v>
      </c>
      <c r="AC438">
        <v>2.1</v>
      </c>
      <c r="AD438">
        <v>22.9</v>
      </c>
    </row>
    <row r="439" spans="1:30" x14ac:dyDescent="0.2">
      <c r="A439">
        <v>438</v>
      </c>
      <c r="B439" t="s">
        <v>649</v>
      </c>
      <c r="C439" t="s">
        <v>29</v>
      </c>
      <c r="D439">
        <v>25</v>
      </c>
      <c r="E439" t="s">
        <v>114</v>
      </c>
      <c r="F439">
        <v>24</v>
      </c>
      <c r="G439">
        <v>7</v>
      </c>
      <c r="H439">
        <v>8.9</v>
      </c>
      <c r="I439">
        <v>0.8</v>
      </c>
      <c r="J439">
        <v>1</v>
      </c>
      <c r="K439">
        <v>0.72</v>
      </c>
      <c r="L439">
        <v>0</v>
      </c>
      <c r="M439">
        <v>0</v>
      </c>
      <c r="O439">
        <v>0.8</v>
      </c>
      <c r="P439">
        <v>1</v>
      </c>
      <c r="Q439">
        <v>0.72</v>
      </c>
      <c r="R439">
        <v>0.72</v>
      </c>
      <c r="S439">
        <v>0.2</v>
      </c>
      <c r="T439">
        <v>0.3</v>
      </c>
      <c r="U439">
        <v>0.57099999999999995</v>
      </c>
      <c r="V439">
        <v>0.6</v>
      </c>
      <c r="W439">
        <v>1.4</v>
      </c>
      <c r="X439">
        <v>2</v>
      </c>
      <c r="Y439">
        <v>0.3</v>
      </c>
      <c r="Z439">
        <v>0.1</v>
      </c>
      <c r="AA439">
        <v>0.3</v>
      </c>
      <c r="AB439">
        <v>0.3</v>
      </c>
      <c r="AC439">
        <v>0.8</v>
      </c>
      <c r="AD439">
        <v>1.7</v>
      </c>
    </row>
    <row r="440" spans="1:30" x14ac:dyDescent="0.2">
      <c r="A440">
        <v>439</v>
      </c>
      <c r="B440" t="s">
        <v>562</v>
      </c>
      <c r="C440" t="s">
        <v>29</v>
      </c>
      <c r="D440">
        <v>25</v>
      </c>
      <c r="E440" t="s">
        <v>114</v>
      </c>
      <c r="F440">
        <v>2</v>
      </c>
      <c r="G440">
        <v>0</v>
      </c>
      <c r="H440">
        <v>1</v>
      </c>
      <c r="I440">
        <v>0</v>
      </c>
      <c r="J440">
        <v>0.5</v>
      </c>
      <c r="K440">
        <v>0</v>
      </c>
      <c r="L440">
        <v>0</v>
      </c>
      <c r="M440">
        <v>0</v>
      </c>
      <c r="O440">
        <v>0</v>
      </c>
      <c r="P440">
        <v>0.5</v>
      </c>
      <c r="Q440">
        <v>0</v>
      </c>
      <c r="R440">
        <v>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2">
      <c r="A441">
        <v>440</v>
      </c>
      <c r="B441" t="s">
        <v>563</v>
      </c>
      <c r="C441" t="s">
        <v>112</v>
      </c>
      <c r="D441">
        <v>24</v>
      </c>
      <c r="E441" t="s">
        <v>135</v>
      </c>
      <c r="F441">
        <v>5</v>
      </c>
      <c r="G441">
        <v>0</v>
      </c>
      <c r="H441">
        <v>3.8</v>
      </c>
      <c r="I441">
        <v>0.4</v>
      </c>
      <c r="J441">
        <v>0.6</v>
      </c>
      <c r="K441">
        <v>0.66700000000000004</v>
      </c>
      <c r="L441">
        <v>0</v>
      </c>
      <c r="M441">
        <v>0.2</v>
      </c>
      <c r="N441">
        <v>0</v>
      </c>
      <c r="O441">
        <v>0.4</v>
      </c>
      <c r="P441">
        <v>0.4</v>
      </c>
      <c r="Q441">
        <v>1</v>
      </c>
      <c r="R441">
        <v>0.66700000000000004</v>
      </c>
      <c r="S441">
        <v>0</v>
      </c>
      <c r="T441">
        <v>0</v>
      </c>
      <c r="V441">
        <v>0</v>
      </c>
      <c r="W441">
        <v>0.8</v>
      </c>
      <c r="X441">
        <v>0.8</v>
      </c>
      <c r="Y441">
        <v>0.4</v>
      </c>
      <c r="Z441">
        <v>0</v>
      </c>
      <c r="AA441">
        <v>0.2</v>
      </c>
      <c r="AB441">
        <v>0.4</v>
      </c>
      <c r="AC441">
        <v>0.6</v>
      </c>
      <c r="AD441">
        <v>0.8</v>
      </c>
    </row>
    <row r="442" spans="1:30" x14ac:dyDescent="0.2">
      <c r="A442">
        <v>441</v>
      </c>
      <c r="B442" t="s">
        <v>564</v>
      </c>
      <c r="C442" t="s">
        <v>103</v>
      </c>
      <c r="D442">
        <v>24</v>
      </c>
      <c r="E442" t="s">
        <v>127</v>
      </c>
      <c r="F442">
        <v>1</v>
      </c>
      <c r="G442">
        <v>0</v>
      </c>
      <c r="H442">
        <v>1</v>
      </c>
      <c r="I442">
        <v>0</v>
      </c>
      <c r="J442">
        <v>0</v>
      </c>
      <c r="L442">
        <v>0</v>
      </c>
      <c r="M442">
        <v>0</v>
      </c>
      <c r="O442">
        <v>0</v>
      </c>
      <c r="P442">
        <v>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2">
      <c r="A443">
        <v>442</v>
      </c>
      <c r="B443" t="s">
        <v>565</v>
      </c>
      <c r="C443" t="s">
        <v>103</v>
      </c>
      <c r="D443">
        <v>29</v>
      </c>
      <c r="E443" t="s">
        <v>95</v>
      </c>
      <c r="F443">
        <v>20</v>
      </c>
      <c r="G443">
        <v>20</v>
      </c>
      <c r="H443">
        <v>30.3</v>
      </c>
      <c r="I443">
        <v>5.0999999999999996</v>
      </c>
      <c r="J443">
        <v>11.9</v>
      </c>
      <c r="K443">
        <v>0.43</v>
      </c>
      <c r="L443">
        <v>2.1</v>
      </c>
      <c r="M443">
        <v>6.7</v>
      </c>
      <c r="N443">
        <v>0.313</v>
      </c>
      <c r="O443">
        <v>3</v>
      </c>
      <c r="P443">
        <v>5.2</v>
      </c>
      <c r="Q443">
        <v>0.58299999999999996</v>
      </c>
      <c r="R443">
        <v>0.51900000000000002</v>
      </c>
      <c r="S443">
        <v>2.2000000000000002</v>
      </c>
      <c r="T443">
        <v>2.8</v>
      </c>
      <c r="U443">
        <v>0.76800000000000002</v>
      </c>
      <c r="V443">
        <v>0.3</v>
      </c>
      <c r="W443">
        <v>2.4</v>
      </c>
      <c r="X443">
        <v>2.7</v>
      </c>
      <c r="Y443">
        <v>4.3</v>
      </c>
      <c r="Z443">
        <v>2.1</v>
      </c>
      <c r="AA443">
        <v>0.3</v>
      </c>
      <c r="AB443">
        <v>3.1</v>
      </c>
      <c r="AC443">
        <v>2.7</v>
      </c>
      <c r="AD443">
        <v>14.5</v>
      </c>
    </row>
    <row r="444" spans="1:30" x14ac:dyDescent="0.2">
      <c r="A444">
        <v>443</v>
      </c>
      <c r="B444" t="s">
        <v>566</v>
      </c>
      <c r="C444" t="s">
        <v>103</v>
      </c>
      <c r="D444">
        <v>26</v>
      </c>
      <c r="E444" t="s">
        <v>172</v>
      </c>
      <c r="F444">
        <v>32</v>
      </c>
      <c r="G444">
        <v>1</v>
      </c>
      <c r="H444">
        <v>19.600000000000001</v>
      </c>
      <c r="I444">
        <v>2.9</v>
      </c>
      <c r="J444">
        <v>6.6</v>
      </c>
      <c r="K444">
        <v>0.434</v>
      </c>
      <c r="L444">
        <v>0.5</v>
      </c>
      <c r="M444">
        <v>1.9</v>
      </c>
      <c r="N444">
        <v>0.26700000000000002</v>
      </c>
      <c r="O444">
        <v>2.4</v>
      </c>
      <c r="P444">
        <v>4.8</v>
      </c>
      <c r="Q444">
        <v>0.5</v>
      </c>
      <c r="R444">
        <v>0.47199999999999998</v>
      </c>
      <c r="S444">
        <v>0.9</v>
      </c>
      <c r="T444">
        <v>1.1000000000000001</v>
      </c>
      <c r="U444">
        <v>0.80600000000000005</v>
      </c>
      <c r="V444">
        <v>1</v>
      </c>
      <c r="W444">
        <v>2.2999999999999998</v>
      </c>
      <c r="X444">
        <v>3.3</v>
      </c>
      <c r="Y444">
        <v>4</v>
      </c>
      <c r="Z444">
        <v>1.2</v>
      </c>
      <c r="AA444">
        <v>0.2</v>
      </c>
      <c r="AB444">
        <v>1.2</v>
      </c>
      <c r="AC444">
        <v>2.4</v>
      </c>
      <c r="AD444">
        <v>7.2</v>
      </c>
    </row>
    <row r="445" spans="1:30" x14ac:dyDescent="0.2">
      <c r="A445">
        <v>444</v>
      </c>
      <c r="B445" t="s">
        <v>567</v>
      </c>
      <c r="C445" t="s">
        <v>92</v>
      </c>
      <c r="D445">
        <v>26</v>
      </c>
      <c r="E445" t="s">
        <v>90</v>
      </c>
      <c r="F445">
        <v>9</v>
      </c>
      <c r="G445">
        <v>0</v>
      </c>
      <c r="H445">
        <v>14.6</v>
      </c>
      <c r="I445">
        <v>1.7</v>
      </c>
      <c r="J445">
        <v>3.7</v>
      </c>
      <c r="K445">
        <v>0.45500000000000002</v>
      </c>
      <c r="L445">
        <v>0.8</v>
      </c>
      <c r="M445">
        <v>1.9</v>
      </c>
      <c r="N445">
        <v>0.41199999999999998</v>
      </c>
      <c r="O445">
        <v>0.9</v>
      </c>
      <c r="P445">
        <v>1.8</v>
      </c>
      <c r="Q445">
        <v>0.5</v>
      </c>
      <c r="R445">
        <v>0.56100000000000005</v>
      </c>
      <c r="S445">
        <v>0.2</v>
      </c>
      <c r="T445">
        <v>0.2</v>
      </c>
      <c r="U445">
        <v>1</v>
      </c>
      <c r="V445">
        <v>0.7</v>
      </c>
      <c r="W445">
        <v>0.9</v>
      </c>
      <c r="X445">
        <v>1.6</v>
      </c>
      <c r="Y445">
        <v>1.6</v>
      </c>
      <c r="Z445">
        <v>1</v>
      </c>
      <c r="AA445">
        <v>0.3</v>
      </c>
      <c r="AB445">
        <v>0.6</v>
      </c>
      <c r="AC445">
        <v>1.3</v>
      </c>
      <c r="AD445">
        <v>4.3</v>
      </c>
    </row>
    <row r="446" spans="1:30" x14ac:dyDescent="0.2">
      <c r="A446">
        <v>445</v>
      </c>
      <c r="B446" t="s">
        <v>568</v>
      </c>
      <c r="C446" t="s">
        <v>103</v>
      </c>
      <c r="D446">
        <v>35</v>
      </c>
      <c r="E446" t="s">
        <v>647</v>
      </c>
      <c r="F446">
        <v>39</v>
      </c>
      <c r="G446">
        <v>3</v>
      </c>
      <c r="H446">
        <v>16.600000000000001</v>
      </c>
      <c r="I446">
        <v>1.5</v>
      </c>
      <c r="J446">
        <v>3.5</v>
      </c>
      <c r="K446">
        <v>0.438</v>
      </c>
      <c r="L446">
        <v>0.1</v>
      </c>
      <c r="M446">
        <v>0.2</v>
      </c>
      <c r="N446">
        <v>0.42899999999999999</v>
      </c>
      <c r="O446">
        <v>1.5</v>
      </c>
      <c r="P446">
        <v>3.3</v>
      </c>
      <c r="Q446">
        <v>0.438</v>
      </c>
      <c r="R446">
        <v>0.44900000000000001</v>
      </c>
      <c r="S446">
        <v>0.1</v>
      </c>
      <c r="T446">
        <v>0.1</v>
      </c>
      <c r="U446">
        <v>0.75</v>
      </c>
      <c r="V446">
        <v>0.3</v>
      </c>
      <c r="W446">
        <v>1.5</v>
      </c>
      <c r="X446">
        <v>1.7</v>
      </c>
      <c r="Y446">
        <v>3.3</v>
      </c>
      <c r="Z446">
        <v>0.3</v>
      </c>
      <c r="AA446">
        <v>0.1</v>
      </c>
      <c r="AB446">
        <v>1.1000000000000001</v>
      </c>
      <c r="AC446">
        <v>1.1000000000000001</v>
      </c>
      <c r="AD446">
        <v>3.2</v>
      </c>
    </row>
    <row r="447" spans="1:30" x14ac:dyDescent="0.2">
      <c r="A447">
        <v>446</v>
      </c>
      <c r="B447" t="s">
        <v>569</v>
      </c>
      <c r="C447" t="s">
        <v>84</v>
      </c>
      <c r="D447">
        <v>20</v>
      </c>
      <c r="E447" t="s">
        <v>178</v>
      </c>
      <c r="F447">
        <v>42</v>
      </c>
      <c r="G447">
        <v>42</v>
      </c>
      <c r="H447">
        <v>31.5</v>
      </c>
      <c r="I447">
        <v>5</v>
      </c>
      <c r="J447">
        <v>10.5</v>
      </c>
      <c r="K447">
        <v>0.47199999999999998</v>
      </c>
      <c r="L447">
        <v>1.7</v>
      </c>
      <c r="M447">
        <v>4.5</v>
      </c>
      <c r="N447">
        <v>0.374</v>
      </c>
      <c r="O447">
        <v>3.3</v>
      </c>
      <c r="P447">
        <v>6.1</v>
      </c>
      <c r="Q447">
        <v>0.54300000000000004</v>
      </c>
      <c r="R447">
        <v>0.55100000000000005</v>
      </c>
      <c r="S447">
        <v>1.8</v>
      </c>
      <c r="T447">
        <v>2.2000000000000002</v>
      </c>
      <c r="U447">
        <v>0.80900000000000005</v>
      </c>
      <c r="V447">
        <v>1.9</v>
      </c>
      <c r="W447">
        <v>6.6</v>
      </c>
      <c r="X447">
        <v>8.5</v>
      </c>
      <c r="Y447">
        <v>1.5</v>
      </c>
      <c r="Z447">
        <v>0.6</v>
      </c>
      <c r="AA447">
        <v>0.8</v>
      </c>
      <c r="AB447">
        <v>1.2</v>
      </c>
      <c r="AC447">
        <v>2.8</v>
      </c>
      <c r="AD447">
        <v>13.4</v>
      </c>
    </row>
    <row r="448" spans="1:30" x14ac:dyDescent="0.2">
      <c r="A448">
        <v>447</v>
      </c>
      <c r="B448" t="s">
        <v>570</v>
      </c>
      <c r="C448" t="s">
        <v>29</v>
      </c>
      <c r="D448">
        <v>23</v>
      </c>
      <c r="E448" t="s">
        <v>186</v>
      </c>
      <c r="F448">
        <v>34</v>
      </c>
      <c r="G448">
        <v>13</v>
      </c>
      <c r="H448">
        <v>18.100000000000001</v>
      </c>
      <c r="I448">
        <v>4</v>
      </c>
      <c r="J448">
        <v>6.5</v>
      </c>
      <c r="K448">
        <v>0.62</v>
      </c>
      <c r="L448">
        <v>1.1000000000000001</v>
      </c>
      <c r="M448">
        <v>2.4</v>
      </c>
      <c r="N448">
        <v>0.46899999999999997</v>
      </c>
      <c r="O448">
        <v>2.9</v>
      </c>
      <c r="P448">
        <v>4.0999999999999996</v>
      </c>
      <c r="Q448">
        <v>0.70699999999999996</v>
      </c>
      <c r="R448">
        <v>0.70599999999999996</v>
      </c>
      <c r="S448">
        <v>1.3</v>
      </c>
      <c r="T448">
        <v>1.8</v>
      </c>
      <c r="U448">
        <v>0.71</v>
      </c>
      <c r="V448">
        <v>1.6</v>
      </c>
      <c r="W448">
        <v>4</v>
      </c>
      <c r="X448">
        <v>5.6</v>
      </c>
      <c r="Y448">
        <v>1.1000000000000001</v>
      </c>
      <c r="Z448">
        <v>0.2</v>
      </c>
      <c r="AA448">
        <v>0.6</v>
      </c>
      <c r="AB448">
        <v>0.9</v>
      </c>
      <c r="AC448">
        <v>2.4</v>
      </c>
      <c r="AD448">
        <v>10.5</v>
      </c>
    </row>
    <row r="449" spans="1:30" x14ac:dyDescent="0.2">
      <c r="A449">
        <v>448</v>
      </c>
      <c r="B449" t="s">
        <v>571</v>
      </c>
      <c r="C449" t="s">
        <v>92</v>
      </c>
      <c r="D449">
        <v>19</v>
      </c>
      <c r="E449" t="s">
        <v>647</v>
      </c>
      <c r="F449">
        <v>31</v>
      </c>
      <c r="G449">
        <v>0</v>
      </c>
      <c r="H449">
        <v>15.1</v>
      </c>
      <c r="I449">
        <v>2.5</v>
      </c>
      <c r="J449">
        <v>5.7</v>
      </c>
      <c r="K449">
        <v>0.42699999999999999</v>
      </c>
      <c r="L449">
        <v>1.4</v>
      </c>
      <c r="M449">
        <v>2.9</v>
      </c>
      <c r="N449">
        <v>0.46700000000000003</v>
      </c>
      <c r="O449">
        <v>1.1000000000000001</v>
      </c>
      <c r="P449">
        <v>2.8</v>
      </c>
      <c r="Q449">
        <v>0.38600000000000001</v>
      </c>
      <c r="R449">
        <v>0.54500000000000004</v>
      </c>
      <c r="S449">
        <v>0.1</v>
      </c>
      <c r="T449">
        <v>0.1</v>
      </c>
      <c r="U449">
        <v>0.75</v>
      </c>
      <c r="V449">
        <v>0.5</v>
      </c>
      <c r="W449">
        <v>1</v>
      </c>
      <c r="X449">
        <v>1.5</v>
      </c>
      <c r="Y449">
        <v>1.1000000000000001</v>
      </c>
      <c r="Z449">
        <v>0.1</v>
      </c>
      <c r="AA449">
        <v>0.2</v>
      </c>
      <c r="AB449">
        <v>0.9</v>
      </c>
      <c r="AC449">
        <v>1.1000000000000001</v>
      </c>
      <c r="AD449">
        <v>6.4</v>
      </c>
    </row>
    <row r="450" spans="1:30" x14ac:dyDescent="0.2">
      <c r="A450">
        <v>449</v>
      </c>
      <c r="B450" t="s">
        <v>572</v>
      </c>
      <c r="C450" t="s">
        <v>103</v>
      </c>
      <c r="D450">
        <v>21</v>
      </c>
      <c r="E450" t="s">
        <v>127</v>
      </c>
      <c r="F450">
        <v>5</v>
      </c>
      <c r="G450">
        <v>0</v>
      </c>
      <c r="H450">
        <v>4.8</v>
      </c>
      <c r="I450">
        <v>0.6</v>
      </c>
      <c r="J450">
        <v>2.6</v>
      </c>
      <c r="K450">
        <v>0.23100000000000001</v>
      </c>
      <c r="L450">
        <v>0.6</v>
      </c>
      <c r="M450">
        <v>2</v>
      </c>
      <c r="N450">
        <v>0.3</v>
      </c>
      <c r="O450">
        <v>0</v>
      </c>
      <c r="P450">
        <v>0.6</v>
      </c>
      <c r="Q450">
        <v>0</v>
      </c>
      <c r="R450">
        <v>0.34599999999999997</v>
      </c>
      <c r="S450">
        <v>0.4</v>
      </c>
      <c r="T450">
        <v>0.4</v>
      </c>
      <c r="U450">
        <v>1</v>
      </c>
      <c r="V450">
        <v>0</v>
      </c>
      <c r="W450">
        <v>0</v>
      </c>
      <c r="X450">
        <v>0</v>
      </c>
      <c r="Y450">
        <v>1.2</v>
      </c>
      <c r="Z450">
        <v>0.8</v>
      </c>
      <c r="AA450">
        <v>0</v>
      </c>
      <c r="AB450">
        <v>0.4</v>
      </c>
      <c r="AC450">
        <v>0.2</v>
      </c>
      <c r="AD450">
        <v>2.2000000000000002</v>
      </c>
    </row>
    <row r="451" spans="1:30" x14ac:dyDescent="0.2">
      <c r="A451">
        <v>450</v>
      </c>
      <c r="B451" t="s">
        <v>573</v>
      </c>
      <c r="C451" t="s">
        <v>84</v>
      </c>
      <c r="D451">
        <v>20</v>
      </c>
      <c r="E451" t="s">
        <v>133</v>
      </c>
      <c r="F451">
        <v>48</v>
      </c>
      <c r="G451">
        <v>47</v>
      </c>
      <c r="H451">
        <v>29.5</v>
      </c>
      <c r="I451">
        <v>4.5</v>
      </c>
      <c r="J451">
        <v>10.199999999999999</v>
      </c>
      <c r="K451">
        <v>0.44400000000000001</v>
      </c>
      <c r="L451">
        <v>1</v>
      </c>
      <c r="M451">
        <v>2.8</v>
      </c>
      <c r="N451">
        <v>0.373</v>
      </c>
      <c r="O451">
        <v>3.5</v>
      </c>
      <c r="P451">
        <v>7.4</v>
      </c>
      <c r="Q451">
        <v>0.47</v>
      </c>
      <c r="R451">
        <v>0.495</v>
      </c>
      <c r="S451">
        <v>1.6</v>
      </c>
      <c r="T451">
        <v>2</v>
      </c>
      <c r="U451">
        <v>0.79200000000000004</v>
      </c>
      <c r="V451">
        <v>1.8</v>
      </c>
      <c r="W451">
        <v>4.2</v>
      </c>
      <c r="X451">
        <v>5.9</v>
      </c>
      <c r="Y451">
        <v>3.8</v>
      </c>
      <c r="Z451">
        <v>0.7</v>
      </c>
      <c r="AA451">
        <v>0.5</v>
      </c>
      <c r="AB451">
        <v>2</v>
      </c>
      <c r="AC451">
        <v>2.4</v>
      </c>
      <c r="AD451">
        <v>11.7</v>
      </c>
    </row>
    <row r="452" spans="1:30" x14ac:dyDescent="0.2">
      <c r="A452">
        <v>451</v>
      </c>
      <c r="B452" t="s">
        <v>574</v>
      </c>
      <c r="C452" t="s">
        <v>92</v>
      </c>
      <c r="D452">
        <v>21</v>
      </c>
      <c r="E452" t="s">
        <v>127</v>
      </c>
      <c r="F452">
        <v>28</v>
      </c>
      <c r="G452">
        <v>0</v>
      </c>
      <c r="H452">
        <v>10.3</v>
      </c>
      <c r="I452">
        <v>1.3</v>
      </c>
      <c r="J452">
        <v>3.3</v>
      </c>
      <c r="K452">
        <v>0.38500000000000001</v>
      </c>
      <c r="L452">
        <v>0.3</v>
      </c>
      <c r="M452">
        <v>1</v>
      </c>
      <c r="N452">
        <v>0.24099999999999999</v>
      </c>
      <c r="O452">
        <v>1</v>
      </c>
      <c r="P452">
        <v>2.2000000000000002</v>
      </c>
      <c r="Q452">
        <v>0.45200000000000001</v>
      </c>
      <c r="R452">
        <v>0.42299999999999999</v>
      </c>
      <c r="S452">
        <v>0.8</v>
      </c>
      <c r="T452">
        <v>1</v>
      </c>
      <c r="U452">
        <v>0.77800000000000002</v>
      </c>
      <c r="V452">
        <v>0.7</v>
      </c>
      <c r="W452">
        <v>0.9</v>
      </c>
      <c r="X452">
        <v>1.5</v>
      </c>
      <c r="Y452">
        <v>0.9</v>
      </c>
      <c r="Z452">
        <v>0.6</v>
      </c>
      <c r="AA452">
        <v>0.4</v>
      </c>
      <c r="AB452">
        <v>0.8</v>
      </c>
      <c r="AC452">
        <v>1.5</v>
      </c>
      <c r="AD452">
        <v>3.5</v>
      </c>
    </row>
    <row r="453" spans="1:30" x14ac:dyDescent="0.2">
      <c r="A453">
        <v>452</v>
      </c>
      <c r="B453" t="s">
        <v>575</v>
      </c>
      <c r="C453" t="s">
        <v>84</v>
      </c>
      <c r="D453">
        <v>26</v>
      </c>
      <c r="E453" t="s">
        <v>131</v>
      </c>
      <c r="F453">
        <v>18</v>
      </c>
      <c r="G453">
        <v>1</v>
      </c>
      <c r="H453">
        <v>6.4</v>
      </c>
      <c r="I453">
        <v>1.1000000000000001</v>
      </c>
      <c r="J453">
        <v>2.2999999999999998</v>
      </c>
      <c r="K453">
        <v>0.46300000000000002</v>
      </c>
      <c r="L453">
        <v>0.1</v>
      </c>
      <c r="M453">
        <v>0.4</v>
      </c>
      <c r="N453">
        <v>0.28599999999999998</v>
      </c>
      <c r="O453">
        <v>0.9</v>
      </c>
      <c r="P453">
        <v>1.9</v>
      </c>
      <c r="Q453">
        <v>0.5</v>
      </c>
      <c r="R453">
        <v>0.48799999999999999</v>
      </c>
      <c r="S453">
        <v>0.4</v>
      </c>
      <c r="T453">
        <v>0.6</v>
      </c>
      <c r="U453">
        <v>0.72699999999999998</v>
      </c>
      <c r="V453">
        <v>0.6</v>
      </c>
      <c r="W453">
        <v>1</v>
      </c>
      <c r="X453">
        <v>1.6</v>
      </c>
      <c r="Y453">
        <v>0.4</v>
      </c>
      <c r="Z453">
        <v>0.3</v>
      </c>
      <c r="AA453">
        <v>0.3</v>
      </c>
      <c r="AB453">
        <v>0.5</v>
      </c>
      <c r="AC453">
        <v>0.7</v>
      </c>
      <c r="AD453">
        <v>2.7</v>
      </c>
    </row>
    <row r="454" spans="1:30" x14ac:dyDescent="0.2">
      <c r="A454">
        <v>453</v>
      </c>
      <c r="B454" t="s">
        <v>576</v>
      </c>
      <c r="C454" t="s">
        <v>84</v>
      </c>
      <c r="D454">
        <v>22</v>
      </c>
      <c r="E454" t="s">
        <v>159</v>
      </c>
      <c r="F454">
        <v>35</v>
      </c>
      <c r="G454">
        <v>34</v>
      </c>
      <c r="H454">
        <v>30.6</v>
      </c>
      <c r="I454">
        <v>4.0999999999999996</v>
      </c>
      <c r="J454">
        <v>8.6</v>
      </c>
      <c r="K454">
        <v>0.47</v>
      </c>
      <c r="L454">
        <v>1.4</v>
      </c>
      <c r="M454">
        <v>3.7</v>
      </c>
      <c r="N454">
        <v>0.374</v>
      </c>
      <c r="O454">
        <v>2.7</v>
      </c>
      <c r="P454">
        <v>4.9000000000000004</v>
      </c>
      <c r="Q454">
        <v>0.54400000000000004</v>
      </c>
      <c r="R454">
        <v>0.55100000000000005</v>
      </c>
      <c r="S454">
        <v>1.5</v>
      </c>
      <c r="T454">
        <v>2</v>
      </c>
      <c r="U454">
        <v>0.746</v>
      </c>
      <c r="V454">
        <v>1.8</v>
      </c>
      <c r="W454">
        <v>5</v>
      </c>
      <c r="X454">
        <v>6.8</v>
      </c>
      <c r="Y454">
        <v>1.7</v>
      </c>
      <c r="Z454">
        <v>0.4</v>
      </c>
      <c r="AA454">
        <v>0.8</v>
      </c>
      <c r="AB454">
        <v>1.5</v>
      </c>
      <c r="AC454">
        <v>2.5</v>
      </c>
      <c r="AD454">
        <v>11</v>
      </c>
    </row>
    <row r="455" spans="1:30" x14ac:dyDescent="0.2">
      <c r="A455">
        <v>454</v>
      </c>
      <c r="B455" t="s">
        <v>577</v>
      </c>
      <c r="C455" t="s">
        <v>112</v>
      </c>
      <c r="D455">
        <v>21</v>
      </c>
      <c r="E455" t="s">
        <v>170</v>
      </c>
      <c r="F455">
        <v>33</v>
      </c>
      <c r="G455">
        <v>0</v>
      </c>
      <c r="H455">
        <v>13.9</v>
      </c>
      <c r="I455">
        <v>2.2000000000000002</v>
      </c>
      <c r="J455">
        <v>5.6</v>
      </c>
      <c r="K455">
        <v>0.38400000000000001</v>
      </c>
      <c r="L455">
        <v>1.1000000000000001</v>
      </c>
      <c r="M455">
        <v>3.5</v>
      </c>
      <c r="N455">
        <v>0.32200000000000001</v>
      </c>
      <c r="O455">
        <v>1</v>
      </c>
      <c r="P455">
        <v>2.1</v>
      </c>
      <c r="Q455">
        <v>0.48599999999999999</v>
      </c>
      <c r="R455">
        <v>0.48399999999999999</v>
      </c>
      <c r="S455">
        <v>0.5</v>
      </c>
      <c r="T455">
        <v>0.7</v>
      </c>
      <c r="U455">
        <v>0.69599999999999995</v>
      </c>
      <c r="V455">
        <v>0.1</v>
      </c>
      <c r="W455">
        <v>1.4</v>
      </c>
      <c r="X455">
        <v>1.5</v>
      </c>
      <c r="Y455">
        <v>1.1000000000000001</v>
      </c>
      <c r="Z455">
        <v>0.5</v>
      </c>
      <c r="AA455">
        <v>0.2</v>
      </c>
      <c r="AB455">
        <v>0.5</v>
      </c>
      <c r="AC455">
        <v>1.4</v>
      </c>
      <c r="AD455">
        <v>5.9</v>
      </c>
    </row>
    <row r="456" spans="1:30" x14ac:dyDescent="0.2">
      <c r="A456">
        <v>455</v>
      </c>
      <c r="B456" t="s">
        <v>578</v>
      </c>
      <c r="C456" t="s">
        <v>112</v>
      </c>
      <c r="D456">
        <v>27</v>
      </c>
      <c r="E456" t="s">
        <v>101</v>
      </c>
      <c r="F456">
        <v>45</v>
      </c>
      <c r="G456">
        <v>45</v>
      </c>
      <c r="H456">
        <v>33.1</v>
      </c>
      <c r="I456">
        <v>4.5</v>
      </c>
      <c r="J456">
        <v>11.2</v>
      </c>
      <c r="K456">
        <v>0.40200000000000002</v>
      </c>
      <c r="L456">
        <v>2.5</v>
      </c>
      <c r="M456">
        <v>7.4</v>
      </c>
      <c r="N456">
        <v>0.33400000000000002</v>
      </c>
      <c r="O456">
        <v>2</v>
      </c>
      <c r="P456">
        <v>3.8</v>
      </c>
      <c r="Q456">
        <v>0.53500000000000003</v>
      </c>
      <c r="R456">
        <v>0.51300000000000001</v>
      </c>
      <c r="S456">
        <v>1.1000000000000001</v>
      </c>
      <c r="T456">
        <v>1.3</v>
      </c>
      <c r="U456">
        <v>0.81699999999999995</v>
      </c>
      <c r="V456">
        <v>0.8</v>
      </c>
      <c r="W456">
        <v>4.2</v>
      </c>
      <c r="X456">
        <v>5</v>
      </c>
      <c r="Y456">
        <v>3.7</v>
      </c>
      <c r="Z456">
        <v>0.9</v>
      </c>
      <c r="AA456">
        <v>0.5</v>
      </c>
      <c r="AB456">
        <v>1.6</v>
      </c>
      <c r="AC456">
        <v>2.8</v>
      </c>
      <c r="AD456">
        <v>12.6</v>
      </c>
    </row>
    <row r="457" spans="1:30" x14ac:dyDescent="0.2">
      <c r="A457">
        <v>456</v>
      </c>
      <c r="B457" t="s">
        <v>579</v>
      </c>
      <c r="C457" t="s">
        <v>92</v>
      </c>
      <c r="D457">
        <v>22</v>
      </c>
      <c r="E457" t="s">
        <v>110</v>
      </c>
      <c r="F457">
        <v>44</v>
      </c>
      <c r="G457">
        <v>44</v>
      </c>
      <c r="H457">
        <v>26.5</v>
      </c>
      <c r="I457">
        <v>4.4000000000000004</v>
      </c>
      <c r="J457">
        <v>9.8000000000000007</v>
      </c>
      <c r="K457">
        <v>0.44900000000000001</v>
      </c>
      <c r="L457">
        <v>2</v>
      </c>
      <c r="M457">
        <v>5.2</v>
      </c>
      <c r="N457">
        <v>0.38300000000000001</v>
      </c>
      <c r="O457">
        <v>2.4</v>
      </c>
      <c r="P457">
        <v>4.7</v>
      </c>
      <c r="Q457">
        <v>0.52200000000000002</v>
      </c>
      <c r="R457">
        <v>0.55000000000000004</v>
      </c>
      <c r="S457">
        <v>1.5</v>
      </c>
      <c r="T457">
        <v>2</v>
      </c>
      <c r="U457">
        <v>0.77300000000000002</v>
      </c>
      <c r="V457">
        <v>0.7</v>
      </c>
      <c r="W457">
        <v>2.5</v>
      </c>
      <c r="X457">
        <v>3.2</v>
      </c>
      <c r="Y457">
        <v>2.4</v>
      </c>
      <c r="Z457">
        <v>1.4</v>
      </c>
      <c r="AA457">
        <v>0.6</v>
      </c>
      <c r="AB457">
        <v>1.9</v>
      </c>
      <c r="AC457">
        <v>2.9</v>
      </c>
      <c r="AD457">
        <v>12.3</v>
      </c>
    </row>
    <row r="458" spans="1:30" x14ac:dyDescent="0.2">
      <c r="A458">
        <v>457</v>
      </c>
      <c r="B458" t="s">
        <v>580</v>
      </c>
      <c r="C458" t="s">
        <v>112</v>
      </c>
      <c r="D458">
        <v>24</v>
      </c>
      <c r="E458" t="s">
        <v>90</v>
      </c>
      <c r="F458">
        <v>9</v>
      </c>
      <c r="G458">
        <v>0</v>
      </c>
      <c r="H458">
        <v>4.9000000000000004</v>
      </c>
      <c r="I458">
        <v>1</v>
      </c>
      <c r="J458">
        <v>2.2999999999999998</v>
      </c>
      <c r="K458">
        <v>0.42899999999999999</v>
      </c>
      <c r="L458">
        <v>0.6</v>
      </c>
      <c r="M458">
        <v>1.7</v>
      </c>
      <c r="N458">
        <v>0.33300000000000002</v>
      </c>
      <c r="O458">
        <v>0.4</v>
      </c>
      <c r="P458">
        <v>0.7</v>
      </c>
      <c r="Q458">
        <v>0.66700000000000004</v>
      </c>
      <c r="R458">
        <v>0.54800000000000004</v>
      </c>
      <c r="S458">
        <v>0</v>
      </c>
      <c r="T458">
        <v>0</v>
      </c>
      <c r="V458">
        <v>0.1</v>
      </c>
      <c r="W458">
        <v>0.1</v>
      </c>
      <c r="X458">
        <v>0.2</v>
      </c>
      <c r="Y458">
        <v>0.3</v>
      </c>
      <c r="Z458">
        <v>0.1</v>
      </c>
      <c r="AA458">
        <v>0.1</v>
      </c>
      <c r="AB458">
        <v>0.3</v>
      </c>
      <c r="AC458">
        <v>0.2</v>
      </c>
      <c r="AD458">
        <v>2.6</v>
      </c>
    </row>
    <row r="459" spans="1:30" x14ac:dyDescent="0.2">
      <c r="A459">
        <v>458</v>
      </c>
      <c r="B459" t="s">
        <v>581</v>
      </c>
      <c r="C459" t="s">
        <v>112</v>
      </c>
      <c r="D459">
        <v>28</v>
      </c>
      <c r="E459" t="s">
        <v>178</v>
      </c>
      <c r="F459">
        <v>44</v>
      </c>
      <c r="G459">
        <v>9</v>
      </c>
      <c r="H459">
        <v>18.2</v>
      </c>
      <c r="I459">
        <v>1.9</v>
      </c>
      <c r="J459">
        <v>3.9</v>
      </c>
      <c r="K459">
        <v>0.47699999999999998</v>
      </c>
      <c r="L459">
        <v>0.4</v>
      </c>
      <c r="M459">
        <v>1.5</v>
      </c>
      <c r="N459">
        <v>0.29199999999999998</v>
      </c>
      <c r="O459">
        <v>1.4</v>
      </c>
      <c r="P459">
        <v>2.4</v>
      </c>
      <c r="Q459">
        <v>0.58899999999999997</v>
      </c>
      <c r="R459">
        <v>0.53200000000000003</v>
      </c>
      <c r="S459">
        <v>0.5</v>
      </c>
      <c r="T459">
        <v>0.6</v>
      </c>
      <c r="U459">
        <v>0.71399999999999997</v>
      </c>
      <c r="V459">
        <v>1</v>
      </c>
      <c r="W459">
        <v>2.4</v>
      </c>
      <c r="X459">
        <v>3.3</v>
      </c>
      <c r="Y459">
        <v>1.1000000000000001</v>
      </c>
      <c r="Z459">
        <v>0.7</v>
      </c>
      <c r="AA459">
        <v>0.2</v>
      </c>
      <c r="AB459">
        <v>0.5</v>
      </c>
      <c r="AC459">
        <v>2.4</v>
      </c>
      <c r="AD459">
        <v>4.5999999999999996</v>
      </c>
    </row>
    <row r="460" spans="1:30" x14ac:dyDescent="0.2">
      <c r="A460">
        <v>459</v>
      </c>
      <c r="B460" t="s">
        <v>582</v>
      </c>
      <c r="C460" t="s">
        <v>84</v>
      </c>
      <c r="D460">
        <v>25</v>
      </c>
      <c r="E460" t="s">
        <v>131</v>
      </c>
      <c r="F460">
        <v>45</v>
      </c>
      <c r="G460">
        <v>45</v>
      </c>
      <c r="H460">
        <v>35.799999999999997</v>
      </c>
      <c r="I460">
        <v>9.1</v>
      </c>
      <c r="J460">
        <v>19.2</v>
      </c>
      <c r="K460">
        <v>0.47299999999999998</v>
      </c>
      <c r="L460">
        <v>3</v>
      </c>
      <c r="M460">
        <v>8.1999999999999993</v>
      </c>
      <c r="N460">
        <v>0.36299999999999999</v>
      </c>
      <c r="O460">
        <v>6.1</v>
      </c>
      <c r="P460">
        <v>11</v>
      </c>
      <c r="Q460">
        <v>0.55600000000000005</v>
      </c>
      <c r="R460">
        <v>0.55100000000000005</v>
      </c>
      <c r="S460">
        <v>5.8</v>
      </c>
      <c r="T460">
        <v>7.1</v>
      </c>
      <c r="U460">
        <v>0.81299999999999994</v>
      </c>
      <c r="V460">
        <v>0.9</v>
      </c>
      <c r="W460">
        <v>7.6</v>
      </c>
      <c r="X460">
        <v>8.4</v>
      </c>
      <c r="Y460">
        <v>4.5</v>
      </c>
      <c r="Z460">
        <v>1</v>
      </c>
      <c r="AA460">
        <v>0.6</v>
      </c>
      <c r="AB460">
        <v>2.6</v>
      </c>
      <c r="AC460">
        <v>2</v>
      </c>
      <c r="AD460">
        <v>26.9</v>
      </c>
    </row>
    <row r="461" spans="1:30" x14ac:dyDescent="0.2">
      <c r="A461">
        <v>460</v>
      </c>
      <c r="B461" t="s">
        <v>583</v>
      </c>
      <c r="C461" t="s">
        <v>84</v>
      </c>
      <c r="D461">
        <v>24</v>
      </c>
      <c r="E461" t="s">
        <v>153</v>
      </c>
      <c r="F461">
        <v>17</v>
      </c>
      <c r="G461">
        <v>0</v>
      </c>
      <c r="H461">
        <v>7.5</v>
      </c>
      <c r="I461">
        <v>0.8</v>
      </c>
      <c r="J461">
        <v>1.5</v>
      </c>
      <c r="K461">
        <v>0.53800000000000003</v>
      </c>
      <c r="L461">
        <v>0.1</v>
      </c>
      <c r="M461">
        <v>0.4</v>
      </c>
      <c r="N461">
        <v>0.14299999999999999</v>
      </c>
      <c r="O461">
        <v>0.8</v>
      </c>
      <c r="P461">
        <v>1.1000000000000001</v>
      </c>
      <c r="Q461">
        <v>0.68400000000000005</v>
      </c>
      <c r="R461">
        <v>0.55800000000000005</v>
      </c>
      <c r="S461">
        <v>0.1</v>
      </c>
      <c r="T461">
        <v>0.1</v>
      </c>
      <c r="U461">
        <v>1</v>
      </c>
      <c r="V461">
        <v>0.8</v>
      </c>
      <c r="W461">
        <v>0.8</v>
      </c>
      <c r="X461">
        <v>1.5</v>
      </c>
      <c r="Y461">
        <v>0.4</v>
      </c>
      <c r="Z461">
        <v>0.2</v>
      </c>
      <c r="AA461">
        <v>0.1</v>
      </c>
      <c r="AB461">
        <v>0.4</v>
      </c>
      <c r="AC461">
        <v>0.8</v>
      </c>
      <c r="AD461">
        <v>1.8</v>
      </c>
    </row>
    <row r="462" spans="1:30" x14ac:dyDescent="0.2">
      <c r="A462">
        <v>461</v>
      </c>
      <c r="B462" t="s">
        <v>584</v>
      </c>
      <c r="C462" t="s">
        <v>92</v>
      </c>
      <c r="D462">
        <v>37</v>
      </c>
      <c r="E462" t="s">
        <v>88</v>
      </c>
      <c r="F462">
        <v>13</v>
      </c>
      <c r="G462">
        <v>0</v>
      </c>
      <c r="H462">
        <v>3.8</v>
      </c>
      <c r="I462">
        <v>0.5</v>
      </c>
      <c r="J462">
        <v>1.2</v>
      </c>
      <c r="K462">
        <v>0.4</v>
      </c>
      <c r="L462">
        <v>0.2</v>
      </c>
      <c r="M462">
        <v>0.5</v>
      </c>
      <c r="N462">
        <v>0.33300000000000002</v>
      </c>
      <c r="O462">
        <v>0.3</v>
      </c>
      <c r="P462">
        <v>0.7</v>
      </c>
      <c r="Q462">
        <v>0.44400000000000001</v>
      </c>
      <c r="R462">
        <v>0.46700000000000003</v>
      </c>
      <c r="S462">
        <v>0.3</v>
      </c>
      <c r="T462">
        <v>0.3</v>
      </c>
      <c r="U462">
        <v>1</v>
      </c>
      <c r="V462">
        <v>0.3</v>
      </c>
      <c r="W462">
        <v>0.5</v>
      </c>
      <c r="X462">
        <v>0.8</v>
      </c>
      <c r="Y462">
        <v>0.5</v>
      </c>
      <c r="Z462">
        <v>0.2</v>
      </c>
      <c r="AA462">
        <v>0</v>
      </c>
      <c r="AB462">
        <v>0.2</v>
      </c>
      <c r="AC462">
        <v>0.3</v>
      </c>
      <c r="AD462">
        <v>1.4</v>
      </c>
    </row>
    <row r="463" spans="1:30" x14ac:dyDescent="0.2">
      <c r="A463">
        <v>462</v>
      </c>
      <c r="B463" t="s">
        <v>585</v>
      </c>
      <c r="C463" t="s">
        <v>92</v>
      </c>
      <c r="D463">
        <v>21</v>
      </c>
      <c r="E463" t="s">
        <v>153</v>
      </c>
      <c r="F463">
        <v>32</v>
      </c>
      <c r="G463">
        <v>1</v>
      </c>
      <c r="H463">
        <v>9.6999999999999993</v>
      </c>
      <c r="I463">
        <v>0.8</v>
      </c>
      <c r="J463">
        <v>2.1</v>
      </c>
      <c r="K463">
        <v>0.373</v>
      </c>
      <c r="L463">
        <v>0.3</v>
      </c>
      <c r="M463">
        <v>1.2</v>
      </c>
      <c r="N463">
        <v>0.21099999999999999</v>
      </c>
      <c r="O463">
        <v>0.5</v>
      </c>
      <c r="P463">
        <v>0.9</v>
      </c>
      <c r="Q463">
        <v>0.58599999999999997</v>
      </c>
      <c r="R463">
        <v>0.433</v>
      </c>
      <c r="S463">
        <v>0.5</v>
      </c>
      <c r="T463">
        <v>0.7</v>
      </c>
      <c r="U463">
        <v>0.72699999999999998</v>
      </c>
      <c r="V463">
        <v>0.3</v>
      </c>
      <c r="W463">
        <v>1.3</v>
      </c>
      <c r="X463">
        <v>1.6</v>
      </c>
      <c r="Y463">
        <v>1.2</v>
      </c>
      <c r="Z463">
        <v>0.3</v>
      </c>
      <c r="AA463">
        <v>0.3</v>
      </c>
      <c r="AB463">
        <v>0.5</v>
      </c>
      <c r="AC463">
        <v>1.2</v>
      </c>
      <c r="AD463">
        <v>2.2999999999999998</v>
      </c>
    </row>
    <row r="464" spans="1:30" x14ac:dyDescent="0.2">
      <c r="A464">
        <v>463</v>
      </c>
      <c r="B464" t="s">
        <v>586</v>
      </c>
      <c r="C464" t="s">
        <v>29</v>
      </c>
      <c r="D464">
        <v>31</v>
      </c>
      <c r="E464" t="s">
        <v>645</v>
      </c>
      <c r="F464">
        <v>36</v>
      </c>
      <c r="G464">
        <v>1</v>
      </c>
      <c r="H464">
        <v>17.3</v>
      </c>
      <c r="I464">
        <v>2.6</v>
      </c>
      <c r="J464">
        <v>4.9000000000000004</v>
      </c>
      <c r="K464">
        <v>0.53400000000000003</v>
      </c>
      <c r="L464">
        <v>0.4</v>
      </c>
      <c r="M464">
        <v>1</v>
      </c>
      <c r="N464">
        <v>0.40500000000000003</v>
      </c>
      <c r="O464">
        <v>2.2000000000000002</v>
      </c>
      <c r="P464">
        <v>3.9</v>
      </c>
      <c r="Q464">
        <v>0.56699999999999995</v>
      </c>
      <c r="R464">
        <v>0.57599999999999996</v>
      </c>
      <c r="S464">
        <v>0.8</v>
      </c>
      <c r="T464">
        <v>1.1000000000000001</v>
      </c>
      <c r="U464">
        <v>0.71799999999999997</v>
      </c>
      <c r="V464">
        <v>1.6</v>
      </c>
      <c r="W464">
        <v>2.1</v>
      </c>
      <c r="X464">
        <v>3.6</v>
      </c>
      <c r="Y464">
        <v>1</v>
      </c>
      <c r="Z464">
        <v>0.5</v>
      </c>
      <c r="AA464">
        <v>0.9</v>
      </c>
      <c r="AB464">
        <v>0.7</v>
      </c>
      <c r="AC464">
        <v>2.4</v>
      </c>
      <c r="AD464">
        <v>6.5</v>
      </c>
    </row>
    <row r="465" spans="1:30" x14ac:dyDescent="0.2">
      <c r="A465">
        <v>464</v>
      </c>
      <c r="B465" t="s">
        <v>587</v>
      </c>
      <c r="C465" t="s">
        <v>92</v>
      </c>
      <c r="D465">
        <v>22</v>
      </c>
      <c r="E465" t="s">
        <v>172</v>
      </c>
      <c r="F465">
        <v>38</v>
      </c>
      <c r="G465">
        <v>23</v>
      </c>
      <c r="H465">
        <v>28.9</v>
      </c>
      <c r="I465">
        <v>7.7</v>
      </c>
      <c r="J465">
        <v>17.100000000000001</v>
      </c>
      <c r="K465">
        <v>0.44900000000000001</v>
      </c>
      <c r="L465">
        <v>1.9</v>
      </c>
      <c r="M465">
        <v>5.4</v>
      </c>
      <c r="N465">
        <v>0.35799999999999998</v>
      </c>
      <c r="O465">
        <v>5.8</v>
      </c>
      <c r="P465">
        <v>11.7</v>
      </c>
      <c r="Q465">
        <v>0.49099999999999999</v>
      </c>
      <c r="R465">
        <v>0.505</v>
      </c>
      <c r="S465">
        <v>3.9</v>
      </c>
      <c r="T465">
        <v>4.7</v>
      </c>
      <c r="U465">
        <v>0.82699999999999996</v>
      </c>
      <c r="V465">
        <v>0.3</v>
      </c>
      <c r="W465">
        <v>2.4</v>
      </c>
      <c r="X465">
        <v>2.7</v>
      </c>
      <c r="Y465">
        <v>2.4</v>
      </c>
      <c r="Z465">
        <v>0.6</v>
      </c>
      <c r="AA465">
        <v>0.3</v>
      </c>
      <c r="AB465">
        <v>1.8</v>
      </c>
      <c r="AC465">
        <v>1.9</v>
      </c>
      <c r="AD465">
        <v>21.2</v>
      </c>
    </row>
    <row r="466" spans="1:30" x14ac:dyDescent="0.2">
      <c r="A466">
        <v>465</v>
      </c>
      <c r="B466" t="s">
        <v>588</v>
      </c>
      <c r="C466" t="s">
        <v>112</v>
      </c>
      <c r="D466">
        <v>21</v>
      </c>
      <c r="E466" t="s">
        <v>178</v>
      </c>
      <c r="F466">
        <v>28</v>
      </c>
      <c r="G466">
        <v>1</v>
      </c>
      <c r="H466">
        <v>16.399999999999999</v>
      </c>
      <c r="I466">
        <v>2.4</v>
      </c>
      <c r="J466">
        <v>5.0999999999999996</v>
      </c>
      <c r="K466">
        <v>0.47199999999999998</v>
      </c>
      <c r="L466">
        <v>0.2</v>
      </c>
      <c r="M466">
        <v>1.2</v>
      </c>
      <c r="N466">
        <v>0.17599999999999999</v>
      </c>
      <c r="O466">
        <v>2.2000000000000002</v>
      </c>
      <c r="P466">
        <v>3.9</v>
      </c>
      <c r="Q466">
        <v>0.56499999999999995</v>
      </c>
      <c r="R466">
        <v>0.49299999999999999</v>
      </c>
      <c r="S466">
        <v>1.4</v>
      </c>
      <c r="T466">
        <v>1.9</v>
      </c>
      <c r="U466">
        <v>0.70399999999999996</v>
      </c>
      <c r="V466">
        <v>1.1000000000000001</v>
      </c>
      <c r="W466">
        <v>3.3</v>
      </c>
      <c r="X466">
        <v>4.3</v>
      </c>
      <c r="Y466">
        <v>2.1</v>
      </c>
      <c r="Z466">
        <v>1</v>
      </c>
      <c r="AA466">
        <v>0.4</v>
      </c>
      <c r="AB466">
        <v>1.3</v>
      </c>
      <c r="AC466">
        <v>2</v>
      </c>
      <c r="AD466">
        <v>6.4</v>
      </c>
    </row>
    <row r="467" spans="1:30" x14ac:dyDescent="0.2">
      <c r="A467">
        <v>466</v>
      </c>
      <c r="B467" t="s">
        <v>589</v>
      </c>
      <c r="C467" t="s">
        <v>112</v>
      </c>
      <c r="D467">
        <v>21</v>
      </c>
      <c r="E467" t="s">
        <v>159</v>
      </c>
      <c r="F467">
        <v>47</v>
      </c>
      <c r="G467">
        <v>24</v>
      </c>
      <c r="H467">
        <v>23.5</v>
      </c>
      <c r="I467">
        <v>3.4</v>
      </c>
      <c r="J467">
        <v>7.2</v>
      </c>
      <c r="K467">
        <v>0.47199999999999998</v>
      </c>
      <c r="L467">
        <v>0.2</v>
      </c>
      <c r="M467">
        <v>1.6</v>
      </c>
      <c r="N467">
        <v>0.14499999999999999</v>
      </c>
      <c r="O467">
        <v>3.2</v>
      </c>
      <c r="P467">
        <v>5.6</v>
      </c>
      <c r="Q467">
        <v>0.56699999999999995</v>
      </c>
      <c r="R467">
        <v>0.48799999999999999</v>
      </c>
      <c r="S467">
        <v>1.2</v>
      </c>
      <c r="T467">
        <v>1.8</v>
      </c>
      <c r="U467">
        <v>0.64700000000000002</v>
      </c>
      <c r="V467">
        <v>2.1</v>
      </c>
      <c r="W467">
        <v>4.5</v>
      </c>
      <c r="X467">
        <v>6.6</v>
      </c>
      <c r="Y467">
        <v>1.9</v>
      </c>
      <c r="Z467">
        <v>0.9</v>
      </c>
      <c r="AA467">
        <v>0.9</v>
      </c>
      <c r="AB467">
        <v>1.3</v>
      </c>
      <c r="AC467">
        <v>2.8</v>
      </c>
      <c r="AD467">
        <v>8.1999999999999993</v>
      </c>
    </row>
    <row r="468" spans="1:30" x14ac:dyDescent="0.2">
      <c r="A468">
        <v>467</v>
      </c>
      <c r="B468" t="s">
        <v>590</v>
      </c>
      <c r="C468" t="s">
        <v>112</v>
      </c>
      <c r="D468">
        <v>33</v>
      </c>
      <c r="E468" t="s">
        <v>227</v>
      </c>
      <c r="F468">
        <v>42</v>
      </c>
      <c r="G468">
        <v>42</v>
      </c>
      <c r="H468">
        <v>30.9</v>
      </c>
      <c r="I468">
        <v>6.1</v>
      </c>
      <c r="J468">
        <v>14.5</v>
      </c>
      <c r="K468">
        <v>0.42099999999999999</v>
      </c>
      <c r="L468">
        <v>3.4</v>
      </c>
      <c r="M468">
        <v>8.8000000000000007</v>
      </c>
      <c r="N468">
        <v>0.38500000000000001</v>
      </c>
      <c r="O468">
        <v>2.7</v>
      </c>
      <c r="P468">
        <v>5.7</v>
      </c>
      <c r="Q468">
        <v>0.47699999999999998</v>
      </c>
      <c r="R468">
        <v>0.53900000000000003</v>
      </c>
      <c r="S468">
        <v>1.9</v>
      </c>
      <c r="T468">
        <v>2.1</v>
      </c>
      <c r="U468">
        <v>0.91</v>
      </c>
      <c r="V468">
        <v>0.5</v>
      </c>
      <c r="W468">
        <v>2.9</v>
      </c>
      <c r="X468">
        <v>3.4</v>
      </c>
      <c r="Y468">
        <v>2.4</v>
      </c>
      <c r="Z468">
        <v>0.5</v>
      </c>
      <c r="AA468">
        <v>0.5</v>
      </c>
      <c r="AB468">
        <v>1.7</v>
      </c>
      <c r="AC468">
        <v>2</v>
      </c>
      <c r="AD468">
        <v>17.600000000000001</v>
      </c>
    </row>
    <row r="469" spans="1:30" x14ac:dyDescent="0.2">
      <c r="A469">
        <v>468</v>
      </c>
      <c r="B469" t="s">
        <v>591</v>
      </c>
      <c r="C469" t="s">
        <v>84</v>
      </c>
      <c r="D469">
        <v>32</v>
      </c>
      <c r="E469" t="s">
        <v>101</v>
      </c>
      <c r="F469">
        <v>36</v>
      </c>
      <c r="G469">
        <v>0</v>
      </c>
      <c r="H469">
        <v>12.4</v>
      </c>
      <c r="I469">
        <v>1.7</v>
      </c>
      <c r="J469">
        <v>2.6</v>
      </c>
      <c r="K469">
        <v>0.64900000000000002</v>
      </c>
      <c r="L469">
        <v>0</v>
      </c>
      <c r="M469">
        <v>0</v>
      </c>
      <c r="N469">
        <v>0</v>
      </c>
      <c r="O469">
        <v>1.7</v>
      </c>
      <c r="P469">
        <v>2.6</v>
      </c>
      <c r="Q469">
        <v>0.65600000000000003</v>
      </c>
      <c r="R469">
        <v>0.64900000000000002</v>
      </c>
      <c r="S469">
        <v>0.4</v>
      </c>
      <c r="T469">
        <v>1.2</v>
      </c>
      <c r="U469">
        <v>0.31</v>
      </c>
      <c r="V469">
        <v>1.6</v>
      </c>
      <c r="W469">
        <v>2.2999999999999998</v>
      </c>
      <c r="X469">
        <v>3.9</v>
      </c>
      <c r="Y469">
        <v>1.1000000000000001</v>
      </c>
      <c r="Z469">
        <v>0.2</v>
      </c>
      <c r="AA469">
        <v>0.3</v>
      </c>
      <c r="AB469">
        <v>0.6</v>
      </c>
      <c r="AC469">
        <v>1.4</v>
      </c>
      <c r="AD469">
        <v>3.8</v>
      </c>
    </row>
    <row r="470" spans="1:30" x14ac:dyDescent="0.2">
      <c r="A470">
        <v>469</v>
      </c>
      <c r="B470" t="s">
        <v>592</v>
      </c>
      <c r="C470" t="s">
        <v>84</v>
      </c>
      <c r="D470">
        <v>21</v>
      </c>
      <c r="E470" t="s">
        <v>647</v>
      </c>
      <c r="F470">
        <v>38</v>
      </c>
      <c r="G470">
        <v>1</v>
      </c>
      <c r="H470">
        <v>14</v>
      </c>
      <c r="I470">
        <v>1.3</v>
      </c>
      <c r="J470">
        <v>3.5</v>
      </c>
      <c r="K470">
        <v>0.35799999999999998</v>
      </c>
      <c r="L470">
        <v>0.5</v>
      </c>
      <c r="M470">
        <v>1.6</v>
      </c>
      <c r="N470">
        <v>0.32200000000000001</v>
      </c>
      <c r="O470">
        <v>0.8</v>
      </c>
      <c r="P470">
        <v>2</v>
      </c>
      <c r="Q470">
        <v>0.38700000000000001</v>
      </c>
      <c r="R470">
        <v>0.42899999999999999</v>
      </c>
      <c r="S470">
        <v>0.2</v>
      </c>
      <c r="T470">
        <v>0.3</v>
      </c>
      <c r="U470">
        <v>0.53800000000000003</v>
      </c>
      <c r="V470">
        <v>1</v>
      </c>
      <c r="W470">
        <v>1.6</v>
      </c>
      <c r="X470">
        <v>2.6</v>
      </c>
      <c r="Y470">
        <v>0.4</v>
      </c>
      <c r="Z470">
        <v>0.2</v>
      </c>
      <c r="AA470">
        <v>0.4</v>
      </c>
      <c r="AB470">
        <v>0.3</v>
      </c>
      <c r="AC470">
        <v>1</v>
      </c>
      <c r="AD470">
        <v>3.2</v>
      </c>
    </row>
    <row r="471" spans="1:30" x14ac:dyDescent="0.2">
      <c r="A471">
        <v>470</v>
      </c>
      <c r="B471" t="s">
        <v>593</v>
      </c>
      <c r="C471" t="s">
        <v>112</v>
      </c>
      <c r="D471">
        <v>26</v>
      </c>
      <c r="E471" t="s">
        <v>118</v>
      </c>
      <c r="F471">
        <v>46</v>
      </c>
      <c r="G471">
        <v>15</v>
      </c>
      <c r="H471">
        <v>22.7</v>
      </c>
      <c r="I471">
        <v>2</v>
      </c>
      <c r="J471">
        <v>4.7</v>
      </c>
      <c r="K471">
        <v>0.41899999999999998</v>
      </c>
      <c r="L471">
        <v>1.4</v>
      </c>
      <c r="M471">
        <v>3.7</v>
      </c>
      <c r="N471">
        <v>0.36599999999999999</v>
      </c>
      <c r="O471">
        <v>0.6</v>
      </c>
      <c r="P471">
        <v>1</v>
      </c>
      <c r="Q471">
        <v>0.622</v>
      </c>
      <c r="R471">
        <v>0.56499999999999995</v>
      </c>
      <c r="S471">
        <v>0.3</v>
      </c>
      <c r="T471">
        <v>0.3</v>
      </c>
      <c r="U471">
        <v>0.81299999999999994</v>
      </c>
      <c r="V471">
        <v>0.4</v>
      </c>
      <c r="W471">
        <v>1.5</v>
      </c>
      <c r="X471">
        <v>2</v>
      </c>
      <c r="Y471">
        <v>1.2</v>
      </c>
      <c r="Z471">
        <v>1.5</v>
      </c>
      <c r="AA471">
        <v>0.8</v>
      </c>
      <c r="AB471">
        <v>0.6</v>
      </c>
      <c r="AC471">
        <v>1.4</v>
      </c>
      <c r="AD471">
        <v>5.6</v>
      </c>
    </row>
    <row r="472" spans="1:30" x14ac:dyDescent="0.2">
      <c r="A472">
        <v>471</v>
      </c>
      <c r="B472" t="s">
        <v>594</v>
      </c>
      <c r="C472" t="s">
        <v>29</v>
      </c>
      <c r="D472">
        <v>25</v>
      </c>
      <c r="E472" t="s">
        <v>95</v>
      </c>
      <c r="F472">
        <v>34</v>
      </c>
      <c r="G472">
        <v>13</v>
      </c>
      <c r="H472">
        <v>20.6</v>
      </c>
      <c r="I472">
        <v>2.6</v>
      </c>
      <c r="J472">
        <v>6.3</v>
      </c>
      <c r="K472">
        <v>0.40799999999999997</v>
      </c>
      <c r="L472">
        <v>0.4</v>
      </c>
      <c r="M472">
        <v>1.6</v>
      </c>
      <c r="N472">
        <v>0.22600000000000001</v>
      </c>
      <c r="O472">
        <v>2.2000000000000002</v>
      </c>
      <c r="P472">
        <v>4.7</v>
      </c>
      <c r="Q472">
        <v>0.46899999999999997</v>
      </c>
      <c r="R472">
        <v>0.437</v>
      </c>
      <c r="S472">
        <v>0.5</v>
      </c>
      <c r="T472">
        <v>1.3</v>
      </c>
      <c r="U472">
        <v>0.41899999999999998</v>
      </c>
      <c r="V472">
        <v>1.6</v>
      </c>
      <c r="W472">
        <v>3</v>
      </c>
      <c r="X472">
        <v>4.5999999999999996</v>
      </c>
      <c r="Y472">
        <v>1.7</v>
      </c>
      <c r="Z472">
        <v>1.2</v>
      </c>
      <c r="AA472">
        <v>1</v>
      </c>
      <c r="AB472">
        <v>0.9</v>
      </c>
      <c r="AC472">
        <v>1.8</v>
      </c>
      <c r="AD472">
        <v>6</v>
      </c>
    </row>
    <row r="473" spans="1:30" x14ac:dyDescent="0.2">
      <c r="A473">
        <v>472</v>
      </c>
      <c r="B473" t="s">
        <v>595</v>
      </c>
      <c r="C473" t="s">
        <v>112</v>
      </c>
      <c r="D473">
        <v>23</v>
      </c>
      <c r="E473" t="s">
        <v>114</v>
      </c>
      <c r="F473">
        <v>3</v>
      </c>
      <c r="G473">
        <v>0</v>
      </c>
      <c r="H473">
        <v>1.3</v>
      </c>
      <c r="I473">
        <v>0</v>
      </c>
      <c r="J473">
        <v>0</v>
      </c>
      <c r="L473">
        <v>0</v>
      </c>
      <c r="M473">
        <v>0</v>
      </c>
      <c r="O473">
        <v>0</v>
      </c>
      <c r="P473">
        <v>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0.3</v>
      </c>
      <c r="Z473">
        <v>0</v>
      </c>
      <c r="AA473">
        <v>0.3</v>
      </c>
      <c r="AB473">
        <v>0</v>
      </c>
      <c r="AC473">
        <v>0</v>
      </c>
      <c r="AD473">
        <v>0</v>
      </c>
    </row>
    <row r="474" spans="1:30" x14ac:dyDescent="0.2">
      <c r="A474">
        <v>473</v>
      </c>
      <c r="B474" t="s">
        <v>596</v>
      </c>
      <c r="C474" t="s">
        <v>84</v>
      </c>
      <c r="D474">
        <v>25</v>
      </c>
      <c r="E474" t="s">
        <v>186</v>
      </c>
      <c r="F474">
        <v>48</v>
      </c>
      <c r="G474">
        <v>28</v>
      </c>
      <c r="H474">
        <v>23.2</v>
      </c>
      <c r="I474">
        <v>4.5</v>
      </c>
      <c r="J474">
        <v>7.8</v>
      </c>
      <c r="K474">
        <v>0.57499999999999996</v>
      </c>
      <c r="L474">
        <v>1.3</v>
      </c>
      <c r="M474">
        <v>3.2</v>
      </c>
      <c r="N474">
        <v>0.39</v>
      </c>
      <c r="O474">
        <v>3.2</v>
      </c>
      <c r="P474">
        <v>4.5</v>
      </c>
      <c r="Q474">
        <v>0.70599999999999996</v>
      </c>
      <c r="R474">
        <v>0.65600000000000003</v>
      </c>
      <c r="S474">
        <v>1.1000000000000001</v>
      </c>
      <c r="T474">
        <v>1.4</v>
      </c>
      <c r="U474">
        <v>0.76100000000000001</v>
      </c>
      <c r="V474">
        <v>1.1000000000000001</v>
      </c>
      <c r="W474">
        <v>2.9</v>
      </c>
      <c r="X474">
        <v>4</v>
      </c>
      <c r="Y474">
        <v>1.6</v>
      </c>
      <c r="Z474">
        <v>0.5</v>
      </c>
      <c r="AA474">
        <v>0.5</v>
      </c>
      <c r="AB474">
        <v>0.8</v>
      </c>
      <c r="AC474">
        <v>2</v>
      </c>
      <c r="AD474">
        <v>11.2</v>
      </c>
    </row>
    <row r="475" spans="1:30" x14ac:dyDescent="0.2">
      <c r="A475">
        <v>474</v>
      </c>
      <c r="B475" t="s">
        <v>597</v>
      </c>
      <c r="C475" t="s">
        <v>112</v>
      </c>
      <c r="D475">
        <v>30</v>
      </c>
      <c r="E475" t="s">
        <v>135</v>
      </c>
      <c r="F475">
        <v>11</v>
      </c>
      <c r="G475">
        <v>0</v>
      </c>
      <c r="H475">
        <v>4.8</v>
      </c>
      <c r="I475">
        <v>0.3</v>
      </c>
      <c r="J475">
        <v>1.1000000000000001</v>
      </c>
      <c r="K475">
        <v>0.25</v>
      </c>
      <c r="L475">
        <v>0.1</v>
      </c>
      <c r="M475">
        <v>0.4</v>
      </c>
      <c r="N475">
        <v>0.25</v>
      </c>
      <c r="O475">
        <v>0.2</v>
      </c>
      <c r="P475">
        <v>0.7</v>
      </c>
      <c r="Q475">
        <v>0.25</v>
      </c>
      <c r="R475">
        <v>0.29199999999999998</v>
      </c>
      <c r="S475">
        <v>0</v>
      </c>
      <c r="T475">
        <v>0</v>
      </c>
      <c r="V475">
        <v>0.4</v>
      </c>
      <c r="W475">
        <v>0.9</v>
      </c>
      <c r="X475">
        <v>1.3</v>
      </c>
      <c r="Y475">
        <v>0.4</v>
      </c>
      <c r="Z475">
        <v>0.1</v>
      </c>
      <c r="AA475">
        <v>0.1</v>
      </c>
      <c r="AB475">
        <v>0.2</v>
      </c>
      <c r="AC475">
        <v>1</v>
      </c>
      <c r="AD475">
        <v>0.6</v>
      </c>
    </row>
    <row r="476" spans="1:30" x14ac:dyDescent="0.2">
      <c r="A476">
        <v>475</v>
      </c>
      <c r="B476" t="s">
        <v>598</v>
      </c>
      <c r="C476" t="s">
        <v>84</v>
      </c>
      <c r="D476">
        <v>28</v>
      </c>
      <c r="E476" t="s">
        <v>97</v>
      </c>
      <c r="F476">
        <v>47</v>
      </c>
      <c r="G476">
        <v>47</v>
      </c>
      <c r="H476">
        <v>33.200000000000003</v>
      </c>
      <c r="I476">
        <v>8.1999999999999993</v>
      </c>
      <c r="J476">
        <v>15.6</v>
      </c>
      <c r="K476">
        <v>0.52200000000000002</v>
      </c>
      <c r="L476">
        <v>2.2000000000000002</v>
      </c>
      <c r="M476">
        <v>5</v>
      </c>
      <c r="N476">
        <v>0.443</v>
      </c>
      <c r="O476">
        <v>6</v>
      </c>
      <c r="P476">
        <v>10.6</v>
      </c>
      <c r="Q476">
        <v>0.56000000000000005</v>
      </c>
      <c r="R476">
        <v>0.59299999999999997</v>
      </c>
      <c r="S476">
        <v>4.2</v>
      </c>
      <c r="T476">
        <v>4.8</v>
      </c>
      <c r="U476">
        <v>0.872</v>
      </c>
      <c r="V476">
        <v>1.4</v>
      </c>
      <c r="W476">
        <v>7.3</v>
      </c>
      <c r="X476">
        <v>8.6999999999999993</v>
      </c>
      <c r="Y476">
        <v>3.1</v>
      </c>
      <c r="Z476">
        <v>0.7</v>
      </c>
      <c r="AA476">
        <v>0.6</v>
      </c>
      <c r="AB476">
        <v>2.9</v>
      </c>
      <c r="AC476">
        <v>3.3</v>
      </c>
      <c r="AD476">
        <v>22.7</v>
      </c>
    </row>
    <row r="477" spans="1:30" x14ac:dyDescent="0.2">
      <c r="A477">
        <v>476</v>
      </c>
      <c r="B477" t="s">
        <v>599</v>
      </c>
      <c r="C477" t="s">
        <v>92</v>
      </c>
      <c r="D477">
        <v>25</v>
      </c>
      <c r="E477" t="s">
        <v>88</v>
      </c>
      <c r="F477">
        <v>42</v>
      </c>
      <c r="G477">
        <v>12</v>
      </c>
      <c r="H477">
        <v>26.1</v>
      </c>
      <c r="I477">
        <v>4.4000000000000004</v>
      </c>
      <c r="J477">
        <v>10.3</v>
      </c>
      <c r="K477">
        <v>0.432</v>
      </c>
      <c r="L477">
        <v>2.5</v>
      </c>
      <c r="M477">
        <v>5.8</v>
      </c>
      <c r="N477">
        <v>0.42399999999999999</v>
      </c>
      <c r="O477">
        <v>2</v>
      </c>
      <c r="P477">
        <v>4.5</v>
      </c>
      <c r="Q477">
        <v>0.441</v>
      </c>
      <c r="R477">
        <v>0.55100000000000005</v>
      </c>
      <c r="S477">
        <v>0.7</v>
      </c>
      <c r="T477">
        <v>1</v>
      </c>
      <c r="U477">
        <v>0.65100000000000002</v>
      </c>
      <c r="V477">
        <v>0.2</v>
      </c>
      <c r="W477">
        <v>1.9</v>
      </c>
      <c r="X477">
        <v>2.1</v>
      </c>
      <c r="Y477">
        <v>1.5</v>
      </c>
      <c r="Z477">
        <v>0.8</v>
      </c>
      <c r="AA477">
        <v>0.1</v>
      </c>
      <c r="AB477">
        <v>0.7</v>
      </c>
      <c r="AC477">
        <v>1.3</v>
      </c>
      <c r="AD477">
        <v>12</v>
      </c>
    </row>
    <row r="478" spans="1:30" x14ac:dyDescent="0.2">
      <c r="A478">
        <v>477</v>
      </c>
      <c r="B478" t="s">
        <v>600</v>
      </c>
      <c r="C478" t="s">
        <v>84</v>
      </c>
      <c r="D478">
        <v>24</v>
      </c>
      <c r="E478" t="s">
        <v>186</v>
      </c>
      <c r="F478">
        <v>6</v>
      </c>
      <c r="G478">
        <v>0</v>
      </c>
      <c r="H478">
        <v>5.7</v>
      </c>
      <c r="I478">
        <v>1.3</v>
      </c>
      <c r="J478">
        <v>2.7</v>
      </c>
      <c r="K478">
        <v>0.5</v>
      </c>
      <c r="L478">
        <v>0</v>
      </c>
      <c r="M478">
        <v>0</v>
      </c>
      <c r="O478">
        <v>1.3</v>
      </c>
      <c r="P478">
        <v>2.7</v>
      </c>
      <c r="Q478">
        <v>0.5</v>
      </c>
      <c r="R478">
        <v>0.5</v>
      </c>
      <c r="S478">
        <v>0.8</v>
      </c>
      <c r="T478">
        <v>1</v>
      </c>
      <c r="U478">
        <v>0.83299999999999996</v>
      </c>
      <c r="V478">
        <v>1</v>
      </c>
      <c r="W478">
        <v>1</v>
      </c>
      <c r="X478">
        <v>2</v>
      </c>
      <c r="Y478">
        <v>0.3</v>
      </c>
      <c r="Z478">
        <v>0.3</v>
      </c>
      <c r="AA478">
        <v>0</v>
      </c>
      <c r="AB478">
        <v>0</v>
      </c>
      <c r="AC478">
        <v>0.2</v>
      </c>
      <c r="AD478">
        <v>3.5</v>
      </c>
    </row>
    <row r="479" spans="1:30" x14ac:dyDescent="0.2">
      <c r="A479">
        <v>478</v>
      </c>
      <c r="B479" t="s">
        <v>601</v>
      </c>
      <c r="C479" t="s">
        <v>84</v>
      </c>
      <c r="D479">
        <v>38</v>
      </c>
      <c r="E479" t="s">
        <v>645</v>
      </c>
      <c r="F479">
        <v>15</v>
      </c>
      <c r="G479">
        <v>3</v>
      </c>
      <c r="H479">
        <v>15.9</v>
      </c>
      <c r="I479">
        <v>0.4</v>
      </c>
      <c r="J479">
        <v>1.3</v>
      </c>
      <c r="K479">
        <v>0.316</v>
      </c>
      <c r="L479">
        <v>0.3</v>
      </c>
      <c r="M479">
        <v>1.1000000000000001</v>
      </c>
      <c r="N479">
        <v>0.313</v>
      </c>
      <c r="O479">
        <v>0.1</v>
      </c>
      <c r="P479">
        <v>0.2</v>
      </c>
      <c r="Q479">
        <v>0.33300000000000002</v>
      </c>
      <c r="R479">
        <v>0.44700000000000001</v>
      </c>
      <c r="S479">
        <v>0.2</v>
      </c>
      <c r="T479">
        <v>0.2</v>
      </c>
      <c r="U479">
        <v>1</v>
      </c>
      <c r="V479">
        <v>1.1000000000000001</v>
      </c>
      <c r="W479">
        <v>1.8</v>
      </c>
      <c r="X479">
        <v>2.9</v>
      </c>
      <c r="Y479">
        <v>0.5</v>
      </c>
      <c r="Z479">
        <v>0.6</v>
      </c>
      <c r="AA479">
        <v>0.2</v>
      </c>
      <c r="AB479">
        <v>0.3</v>
      </c>
      <c r="AC479">
        <v>2.2999999999999998</v>
      </c>
      <c r="AD479">
        <v>1.3</v>
      </c>
    </row>
    <row r="480" spans="1:30" x14ac:dyDescent="0.2">
      <c r="A480">
        <v>479</v>
      </c>
      <c r="B480" t="s">
        <v>602</v>
      </c>
      <c r="C480" t="s">
        <v>29</v>
      </c>
      <c r="D480">
        <v>27</v>
      </c>
      <c r="E480" t="s">
        <v>186</v>
      </c>
      <c r="F480">
        <v>46</v>
      </c>
      <c r="G480">
        <v>46</v>
      </c>
      <c r="H480">
        <v>27.4</v>
      </c>
      <c r="I480">
        <v>6.2</v>
      </c>
      <c r="J480">
        <v>12</v>
      </c>
      <c r="K480">
        <v>0.52</v>
      </c>
      <c r="L480">
        <v>1.4</v>
      </c>
      <c r="M480">
        <v>4.0999999999999996</v>
      </c>
      <c r="N480">
        <v>0.33700000000000002</v>
      </c>
      <c r="O480">
        <v>4.8</v>
      </c>
      <c r="P480">
        <v>7.8</v>
      </c>
      <c r="Q480">
        <v>0.61699999999999999</v>
      </c>
      <c r="R480">
        <v>0.57799999999999996</v>
      </c>
      <c r="S480">
        <v>3.4</v>
      </c>
      <c r="T480">
        <v>4.3</v>
      </c>
      <c r="U480">
        <v>0.79200000000000004</v>
      </c>
      <c r="V480">
        <v>1.7</v>
      </c>
      <c r="W480">
        <v>5.3</v>
      </c>
      <c r="X480">
        <v>7</v>
      </c>
      <c r="Y480">
        <v>1.3</v>
      </c>
      <c r="Z480">
        <v>0.5</v>
      </c>
      <c r="AA480">
        <v>1.9</v>
      </c>
      <c r="AB480">
        <v>1.5</v>
      </c>
      <c r="AC480">
        <v>3.2</v>
      </c>
      <c r="AD480">
        <v>17.2</v>
      </c>
    </row>
    <row r="481" spans="1:30" x14ac:dyDescent="0.2">
      <c r="A481">
        <v>480</v>
      </c>
      <c r="B481" t="s">
        <v>603</v>
      </c>
      <c r="C481" t="s">
        <v>84</v>
      </c>
      <c r="D481">
        <v>23</v>
      </c>
      <c r="E481" t="s">
        <v>170</v>
      </c>
      <c r="F481">
        <v>9</v>
      </c>
      <c r="G481">
        <v>0</v>
      </c>
      <c r="H481">
        <v>3</v>
      </c>
      <c r="I481">
        <v>0.1</v>
      </c>
      <c r="J481">
        <v>0.8</v>
      </c>
      <c r="K481">
        <v>0.14299999999999999</v>
      </c>
      <c r="L481">
        <v>0</v>
      </c>
      <c r="M481">
        <v>0.7</v>
      </c>
      <c r="N481">
        <v>0</v>
      </c>
      <c r="O481">
        <v>0.1</v>
      </c>
      <c r="P481">
        <v>0.1</v>
      </c>
      <c r="Q481">
        <v>1</v>
      </c>
      <c r="R481">
        <v>0.14299999999999999</v>
      </c>
      <c r="S481">
        <v>0</v>
      </c>
      <c r="T481">
        <v>0</v>
      </c>
      <c r="V481">
        <v>0</v>
      </c>
      <c r="W481">
        <v>0.7</v>
      </c>
      <c r="X481">
        <v>0.7</v>
      </c>
      <c r="Y481">
        <v>0.1</v>
      </c>
      <c r="Z481">
        <v>0</v>
      </c>
      <c r="AA481">
        <v>0</v>
      </c>
      <c r="AB481">
        <v>0.2</v>
      </c>
      <c r="AC481">
        <v>0.7</v>
      </c>
      <c r="AD481">
        <v>0.2</v>
      </c>
    </row>
    <row r="482" spans="1:30" x14ac:dyDescent="0.2">
      <c r="A482">
        <v>481</v>
      </c>
      <c r="B482" t="s">
        <v>604</v>
      </c>
      <c r="C482" t="s">
        <v>92</v>
      </c>
      <c r="D482">
        <v>24</v>
      </c>
      <c r="E482" t="s">
        <v>159</v>
      </c>
      <c r="F482">
        <v>15</v>
      </c>
      <c r="G482">
        <v>0</v>
      </c>
      <c r="H482">
        <v>10.3</v>
      </c>
      <c r="I482">
        <v>1.3</v>
      </c>
      <c r="J482">
        <v>2.9</v>
      </c>
      <c r="K482">
        <v>0.45500000000000002</v>
      </c>
      <c r="L482">
        <v>0.9</v>
      </c>
      <c r="M482">
        <v>1.8</v>
      </c>
      <c r="N482">
        <v>0.51900000000000002</v>
      </c>
      <c r="O482">
        <v>0.4</v>
      </c>
      <c r="P482">
        <v>1.1000000000000001</v>
      </c>
      <c r="Q482">
        <v>0.35299999999999998</v>
      </c>
      <c r="R482">
        <v>0.61399999999999999</v>
      </c>
      <c r="S482">
        <v>1.4</v>
      </c>
      <c r="T482">
        <v>1.5</v>
      </c>
      <c r="U482">
        <v>0.91300000000000003</v>
      </c>
      <c r="V482">
        <v>0.2</v>
      </c>
      <c r="W482">
        <v>1.7</v>
      </c>
      <c r="X482">
        <v>1.9</v>
      </c>
      <c r="Y482">
        <v>0.5</v>
      </c>
      <c r="Z482">
        <v>0.3</v>
      </c>
      <c r="AA482">
        <v>0.3</v>
      </c>
      <c r="AB482">
        <v>0.7</v>
      </c>
      <c r="AC482">
        <v>1.6</v>
      </c>
      <c r="AD482">
        <v>5</v>
      </c>
    </row>
    <row r="483" spans="1:30" x14ac:dyDescent="0.2">
      <c r="A483">
        <v>482</v>
      </c>
      <c r="B483" t="s">
        <v>605</v>
      </c>
      <c r="C483" t="s">
        <v>29</v>
      </c>
      <c r="D483">
        <v>31</v>
      </c>
      <c r="E483" t="s">
        <v>104</v>
      </c>
      <c r="F483">
        <v>48</v>
      </c>
      <c r="G483">
        <v>48</v>
      </c>
      <c r="H483">
        <v>26.3</v>
      </c>
      <c r="I483">
        <v>5.5</v>
      </c>
      <c r="J483">
        <v>9.6999999999999993</v>
      </c>
      <c r="K483">
        <v>0.56899999999999995</v>
      </c>
      <c r="L483">
        <v>0.6</v>
      </c>
      <c r="M483">
        <v>1.8</v>
      </c>
      <c r="N483">
        <v>0.34499999999999997</v>
      </c>
      <c r="O483">
        <v>4.9000000000000004</v>
      </c>
      <c r="P483">
        <v>7.9</v>
      </c>
      <c r="Q483">
        <v>0.62</v>
      </c>
      <c r="R483">
        <v>0.60099999999999998</v>
      </c>
      <c r="S483">
        <v>2.4</v>
      </c>
      <c r="T483">
        <v>3.1</v>
      </c>
      <c r="U483">
        <v>0.79100000000000004</v>
      </c>
      <c r="V483">
        <v>2.6</v>
      </c>
      <c r="W483">
        <v>7.1</v>
      </c>
      <c r="X483">
        <v>9.6999999999999993</v>
      </c>
      <c r="Y483">
        <v>2.2999999999999998</v>
      </c>
      <c r="Z483">
        <v>0.5</v>
      </c>
      <c r="AA483">
        <v>1.1000000000000001</v>
      </c>
      <c r="AB483">
        <v>1.4</v>
      </c>
      <c r="AC483">
        <v>3.1</v>
      </c>
      <c r="AD483">
        <v>14.1</v>
      </c>
    </row>
    <row r="484" spans="1:30" x14ac:dyDescent="0.2">
      <c r="A484">
        <v>483</v>
      </c>
      <c r="B484" t="s">
        <v>606</v>
      </c>
      <c r="C484" t="s">
        <v>84</v>
      </c>
      <c r="D484">
        <v>24</v>
      </c>
      <c r="E484" t="s">
        <v>205</v>
      </c>
      <c r="F484">
        <v>28</v>
      </c>
      <c r="G484">
        <v>5</v>
      </c>
      <c r="H484">
        <v>20.2</v>
      </c>
      <c r="I484">
        <v>2</v>
      </c>
      <c r="J484">
        <v>3.8</v>
      </c>
      <c r="K484">
        <v>0.52300000000000002</v>
      </c>
      <c r="L484">
        <v>0.2</v>
      </c>
      <c r="M484">
        <v>0.9</v>
      </c>
      <c r="N484">
        <v>0.25</v>
      </c>
      <c r="O484">
        <v>1.8</v>
      </c>
      <c r="P484">
        <v>3</v>
      </c>
      <c r="Q484">
        <v>0.60199999999999998</v>
      </c>
      <c r="R484">
        <v>0.55100000000000005</v>
      </c>
      <c r="S484">
        <v>0.8</v>
      </c>
      <c r="T484">
        <v>1.2</v>
      </c>
      <c r="U484">
        <v>0.64700000000000002</v>
      </c>
      <c r="V484">
        <v>1.4</v>
      </c>
      <c r="W484">
        <v>3.3</v>
      </c>
      <c r="X484">
        <v>4.7</v>
      </c>
      <c r="Y484">
        <v>1.2</v>
      </c>
      <c r="Z484">
        <v>1.2</v>
      </c>
      <c r="AA484">
        <v>0.2</v>
      </c>
      <c r="AB484">
        <v>0.9</v>
      </c>
      <c r="AC484">
        <v>1.5</v>
      </c>
      <c r="AD484">
        <v>5</v>
      </c>
    </row>
    <row r="485" spans="1:30" x14ac:dyDescent="0.2">
      <c r="A485">
        <v>484</v>
      </c>
      <c r="B485" t="s">
        <v>607</v>
      </c>
      <c r="C485" t="s">
        <v>103</v>
      </c>
      <c r="D485">
        <v>29</v>
      </c>
      <c r="E485" t="s">
        <v>178</v>
      </c>
      <c r="F485">
        <v>45</v>
      </c>
      <c r="G485">
        <v>45</v>
      </c>
      <c r="H485">
        <v>37.1</v>
      </c>
      <c r="I485">
        <v>5.6</v>
      </c>
      <c r="J485">
        <v>13.7</v>
      </c>
      <c r="K485">
        <v>0.40799999999999997</v>
      </c>
      <c r="L485">
        <v>2.9</v>
      </c>
      <c r="M485">
        <v>7.8</v>
      </c>
      <c r="N485">
        <v>0.373</v>
      </c>
      <c r="O485">
        <v>2.7</v>
      </c>
      <c r="P485">
        <v>5.9</v>
      </c>
      <c r="Q485">
        <v>0.45500000000000002</v>
      </c>
      <c r="R485">
        <v>0.51500000000000001</v>
      </c>
      <c r="S485">
        <v>2.7</v>
      </c>
      <c r="T485">
        <v>3.1</v>
      </c>
      <c r="U485">
        <v>0.85799999999999998</v>
      </c>
      <c r="V485">
        <v>0.4</v>
      </c>
      <c r="W485">
        <v>3.4</v>
      </c>
      <c r="X485">
        <v>3.8</v>
      </c>
      <c r="Y485">
        <v>8.4</v>
      </c>
      <c r="Z485">
        <v>1.1000000000000001</v>
      </c>
      <c r="AA485">
        <v>0.9</v>
      </c>
      <c r="AB485">
        <v>1.6</v>
      </c>
      <c r="AC485">
        <v>2.2000000000000002</v>
      </c>
      <c r="AD485">
        <v>16.8</v>
      </c>
    </row>
    <row r="486" spans="1:30" x14ac:dyDescent="0.2">
      <c r="A486">
        <v>485</v>
      </c>
      <c r="B486" t="s">
        <v>608</v>
      </c>
      <c r="C486" t="s">
        <v>92</v>
      </c>
      <c r="D486">
        <v>23</v>
      </c>
      <c r="E486" t="s">
        <v>133</v>
      </c>
      <c r="F486">
        <v>43</v>
      </c>
      <c r="G486">
        <v>37</v>
      </c>
      <c r="H486">
        <v>31.4</v>
      </c>
      <c r="I486">
        <v>6.7</v>
      </c>
      <c r="J486">
        <v>14.5</v>
      </c>
      <c r="K486">
        <v>0.46600000000000003</v>
      </c>
      <c r="L486">
        <v>2.4</v>
      </c>
      <c r="M486">
        <v>6.7</v>
      </c>
      <c r="N486">
        <v>0.36099999999999999</v>
      </c>
      <c r="O486">
        <v>4.3</v>
      </c>
      <c r="P486">
        <v>7.8</v>
      </c>
      <c r="Q486">
        <v>0.55700000000000005</v>
      </c>
      <c r="R486">
        <v>0.55000000000000004</v>
      </c>
      <c r="S486">
        <v>2.5</v>
      </c>
      <c r="T486">
        <v>3.1</v>
      </c>
      <c r="U486">
        <v>0.79900000000000004</v>
      </c>
      <c r="V486">
        <v>0.4</v>
      </c>
      <c r="W486">
        <v>3.2</v>
      </c>
      <c r="X486">
        <v>3.6</v>
      </c>
      <c r="Y486">
        <v>3.6</v>
      </c>
      <c r="Z486">
        <v>1.1000000000000001</v>
      </c>
      <c r="AA486">
        <v>0.2</v>
      </c>
      <c r="AB486">
        <v>1.4</v>
      </c>
      <c r="AC486">
        <v>1.1000000000000001</v>
      </c>
      <c r="AD486">
        <v>18.399999999999999</v>
      </c>
    </row>
    <row r="487" spans="1:30" x14ac:dyDescent="0.2">
      <c r="A487">
        <v>486</v>
      </c>
      <c r="B487" t="s">
        <v>609</v>
      </c>
      <c r="C487" t="s">
        <v>84</v>
      </c>
      <c r="D487">
        <v>28</v>
      </c>
      <c r="E487" t="s">
        <v>135</v>
      </c>
      <c r="F487">
        <v>33</v>
      </c>
      <c r="G487">
        <v>0</v>
      </c>
      <c r="H487">
        <v>12.7</v>
      </c>
      <c r="I487">
        <v>2.2000000000000002</v>
      </c>
      <c r="J487">
        <v>4.8</v>
      </c>
      <c r="K487">
        <v>0.45600000000000002</v>
      </c>
      <c r="L487">
        <v>1.1000000000000001</v>
      </c>
      <c r="M487">
        <v>2.9</v>
      </c>
      <c r="N487">
        <v>0.375</v>
      </c>
      <c r="O487">
        <v>1.1000000000000001</v>
      </c>
      <c r="P487">
        <v>1.9</v>
      </c>
      <c r="Q487">
        <v>0.58099999999999996</v>
      </c>
      <c r="R487">
        <v>0.56999999999999995</v>
      </c>
      <c r="S487">
        <v>0.2</v>
      </c>
      <c r="T487">
        <v>0.3</v>
      </c>
      <c r="U487">
        <v>0.7</v>
      </c>
      <c r="V487">
        <v>0.9</v>
      </c>
      <c r="W487">
        <v>1.7</v>
      </c>
      <c r="X487">
        <v>2.6</v>
      </c>
      <c r="Y487">
        <v>0.4</v>
      </c>
      <c r="Z487">
        <v>0.5</v>
      </c>
      <c r="AA487">
        <v>0.2</v>
      </c>
      <c r="AB487">
        <v>0.3</v>
      </c>
      <c r="AC487">
        <v>0.9</v>
      </c>
      <c r="AD487">
        <v>5.7</v>
      </c>
    </row>
    <row r="488" spans="1:30" x14ac:dyDescent="0.2">
      <c r="A488">
        <v>487</v>
      </c>
      <c r="B488" t="s">
        <v>610</v>
      </c>
      <c r="C488" t="s">
        <v>103</v>
      </c>
      <c r="D488">
        <v>27</v>
      </c>
      <c r="E488" t="s">
        <v>205</v>
      </c>
      <c r="F488">
        <v>5</v>
      </c>
      <c r="G488">
        <v>0</v>
      </c>
      <c r="H488">
        <v>25.4</v>
      </c>
      <c r="I488">
        <v>2.4</v>
      </c>
      <c r="J488">
        <v>6.4</v>
      </c>
      <c r="K488">
        <v>0.375</v>
      </c>
      <c r="L488">
        <v>0.4</v>
      </c>
      <c r="M488">
        <v>3.4</v>
      </c>
      <c r="N488">
        <v>0.11799999999999999</v>
      </c>
      <c r="O488">
        <v>2</v>
      </c>
      <c r="P488">
        <v>3</v>
      </c>
      <c r="Q488">
        <v>0.66700000000000004</v>
      </c>
      <c r="R488">
        <v>0.40600000000000003</v>
      </c>
      <c r="S488">
        <v>0.2</v>
      </c>
      <c r="T488">
        <v>0.4</v>
      </c>
      <c r="U488">
        <v>0.5</v>
      </c>
      <c r="V488">
        <v>0.4</v>
      </c>
      <c r="W488">
        <v>0.6</v>
      </c>
      <c r="X488">
        <v>1</v>
      </c>
      <c r="Y488">
        <v>3</v>
      </c>
      <c r="Z488">
        <v>1.2</v>
      </c>
      <c r="AA488">
        <v>0</v>
      </c>
      <c r="AB488">
        <v>0.4</v>
      </c>
      <c r="AC488">
        <v>2.4</v>
      </c>
      <c r="AD488">
        <v>5.4</v>
      </c>
    </row>
    <row r="489" spans="1:30" x14ac:dyDescent="0.2">
      <c r="A489">
        <v>488</v>
      </c>
      <c r="B489" t="s">
        <v>611</v>
      </c>
      <c r="C489" t="s">
        <v>29</v>
      </c>
      <c r="D489">
        <v>33</v>
      </c>
      <c r="E489" t="s">
        <v>153</v>
      </c>
      <c r="F489">
        <v>44</v>
      </c>
      <c r="G489">
        <v>42</v>
      </c>
      <c r="H489">
        <v>33.799999999999997</v>
      </c>
      <c r="I489">
        <v>7.3</v>
      </c>
      <c r="J489">
        <v>15.4</v>
      </c>
      <c r="K489">
        <v>0.47299999999999998</v>
      </c>
      <c r="L489">
        <v>1.1000000000000001</v>
      </c>
      <c r="M489">
        <v>4</v>
      </c>
      <c r="N489">
        <v>0.27</v>
      </c>
      <c r="O489">
        <v>6.2</v>
      </c>
      <c r="P489">
        <v>11.4</v>
      </c>
      <c r="Q489">
        <v>0.54500000000000004</v>
      </c>
      <c r="R489">
        <v>0.50800000000000001</v>
      </c>
      <c r="S489">
        <v>1.3</v>
      </c>
      <c r="T489">
        <v>1.5</v>
      </c>
      <c r="U489">
        <v>0.86199999999999999</v>
      </c>
      <c r="V489">
        <v>2.6</v>
      </c>
      <c r="W489">
        <v>7.9</v>
      </c>
      <c r="X489">
        <v>10.5</v>
      </c>
      <c r="Y489">
        <v>3.5</v>
      </c>
      <c r="Z489">
        <v>0.7</v>
      </c>
      <c r="AA489">
        <v>0.8</v>
      </c>
      <c r="AB489">
        <v>1.5</v>
      </c>
      <c r="AC489">
        <v>2.5</v>
      </c>
      <c r="AD489">
        <v>17</v>
      </c>
    </row>
    <row r="490" spans="1:30" x14ac:dyDescent="0.2">
      <c r="A490">
        <v>489</v>
      </c>
      <c r="B490" t="s">
        <v>612</v>
      </c>
      <c r="C490" t="s">
        <v>84</v>
      </c>
      <c r="D490">
        <v>27</v>
      </c>
      <c r="E490" t="s">
        <v>101</v>
      </c>
      <c r="F490">
        <v>38</v>
      </c>
      <c r="G490">
        <v>29</v>
      </c>
      <c r="H490">
        <v>21.9</v>
      </c>
      <c r="I490">
        <v>1.9</v>
      </c>
      <c r="J490">
        <v>4.5999999999999996</v>
      </c>
      <c r="K490">
        <v>0.41599999999999998</v>
      </c>
      <c r="L490">
        <v>1.6</v>
      </c>
      <c r="M490">
        <v>3.9</v>
      </c>
      <c r="N490">
        <v>0.39900000000000002</v>
      </c>
      <c r="O490">
        <v>0.3</v>
      </c>
      <c r="P490">
        <v>0.7</v>
      </c>
      <c r="Q490">
        <v>0.52</v>
      </c>
      <c r="R490">
        <v>0.58699999999999997</v>
      </c>
      <c r="S490">
        <v>0.4</v>
      </c>
      <c r="T490">
        <v>0.5</v>
      </c>
      <c r="U490">
        <v>0.78900000000000003</v>
      </c>
      <c r="V490">
        <v>0.9</v>
      </c>
      <c r="W490">
        <v>3.6</v>
      </c>
      <c r="X490">
        <v>4.4000000000000004</v>
      </c>
      <c r="Y490">
        <v>0.8</v>
      </c>
      <c r="Z490">
        <v>0.9</v>
      </c>
      <c r="AA490">
        <v>0.3</v>
      </c>
      <c r="AB490">
        <v>0.5</v>
      </c>
      <c r="AC490">
        <v>2</v>
      </c>
      <c r="AD490">
        <v>5.7</v>
      </c>
    </row>
    <row r="491" spans="1:30" x14ac:dyDescent="0.2">
      <c r="A491">
        <v>490</v>
      </c>
      <c r="B491" t="s">
        <v>613</v>
      </c>
      <c r="C491" t="s">
        <v>112</v>
      </c>
      <c r="D491">
        <v>22</v>
      </c>
      <c r="E491" t="s">
        <v>110</v>
      </c>
      <c r="F491">
        <v>40</v>
      </c>
      <c r="G491">
        <v>40</v>
      </c>
      <c r="H491">
        <v>33</v>
      </c>
      <c r="I491">
        <v>7.5</v>
      </c>
      <c r="J491">
        <v>16.100000000000001</v>
      </c>
      <c r="K491">
        <v>0.46700000000000003</v>
      </c>
      <c r="L491">
        <v>1.6</v>
      </c>
      <c r="M491">
        <v>5</v>
      </c>
      <c r="N491">
        <v>0.313</v>
      </c>
      <c r="O491">
        <v>6</v>
      </c>
      <c r="P491">
        <v>11.1</v>
      </c>
      <c r="Q491">
        <v>0.53500000000000003</v>
      </c>
      <c r="R491">
        <v>0.51500000000000001</v>
      </c>
      <c r="S491">
        <v>3.8</v>
      </c>
      <c r="T491">
        <v>4.5</v>
      </c>
      <c r="U491">
        <v>0.85499999999999998</v>
      </c>
      <c r="V491">
        <v>1.1000000000000001</v>
      </c>
      <c r="W491">
        <v>4.5999999999999996</v>
      </c>
      <c r="X491">
        <v>5.8</v>
      </c>
      <c r="Y491">
        <v>4</v>
      </c>
      <c r="Z491">
        <v>1.1000000000000001</v>
      </c>
      <c r="AA491">
        <v>0.3</v>
      </c>
      <c r="AB491">
        <v>2</v>
      </c>
      <c r="AC491">
        <v>2.4</v>
      </c>
      <c r="AD491">
        <v>20.399999999999999</v>
      </c>
    </row>
    <row r="492" spans="1:30" x14ac:dyDescent="0.2">
      <c r="A492">
        <v>491</v>
      </c>
      <c r="B492" t="s">
        <v>614</v>
      </c>
      <c r="C492" t="s">
        <v>29</v>
      </c>
      <c r="D492">
        <v>26</v>
      </c>
      <c r="E492" t="s">
        <v>110</v>
      </c>
      <c r="F492">
        <v>46</v>
      </c>
      <c r="G492">
        <v>1</v>
      </c>
      <c r="H492">
        <v>19</v>
      </c>
      <c r="I492">
        <v>4.4000000000000004</v>
      </c>
      <c r="J492">
        <v>7.5</v>
      </c>
      <c r="K492">
        <v>0.58299999999999996</v>
      </c>
      <c r="L492">
        <v>0.5</v>
      </c>
      <c r="M492">
        <v>1.7</v>
      </c>
      <c r="N492">
        <v>0.32900000000000001</v>
      </c>
      <c r="O492">
        <v>3.8</v>
      </c>
      <c r="P492">
        <v>5.8</v>
      </c>
      <c r="Q492">
        <v>0.65400000000000003</v>
      </c>
      <c r="R492">
        <v>0.61899999999999999</v>
      </c>
      <c r="S492">
        <v>2.2000000000000002</v>
      </c>
      <c r="T492">
        <v>2.8</v>
      </c>
      <c r="U492">
        <v>0.78600000000000003</v>
      </c>
      <c r="V492">
        <v>1.6</v>
      </c>
      <c r="W492">
        <v>3.1</v>
      </c>
      <c r="X492">
        <v>4.5999999999999996</v>
      </c>
      <c r="Y492">
        <v>1.3</v>
      </c>
      <c r="Z492">
        <v>0.5</v>
      </c>
      <c r="AA492">
        <v>0.3</v>
      </c>
      <c r="AB492">
        <v>1.1000000000000001</v>
      </c>
      <c r="AC492">
        <v>2.2000000000000002</v>
      </c>
      <c r="AD492">
        <v>11.5</v>
      </c>
    </row>
    <row r="493" spans="1:30" x14ac:dyDescent="0.2">
      <c r="A493">
        <v>492</v>
      </c>
      <c r="B493" t="s">
        <v>615</v>
      </c>
      <c r="C493" t="s">
        <v>112</v>
      </c>
      <c r="D493">
        <v>29</v>
      </c>
      <c r="E493" t="s">
        <v>118</v>
      </c>
      <c r="F493">
        <v>7</v>
      </c>
      <c r="G493">
        <v>0</v>
      </c>
      <c r="H493">
        <v>6.6</v>
      </c>
      <c r="I493">
        <v>0.9</v>
      </c>
      <c r="J493">
        <v>2.6</v>
      </c>
      <c r="K493">
        <v>0.33300000000000002</v>
      </c>
      <c r="L493">
        <v>0.9</v>
      </c>
      <c r="M493">
        <v>2.2999999999999998</v>
      </c>
      <c r="N493">
        <v>0.375</v>
      </c>
      <c r="O493">
        <v>0</v>
      </c>
      <c r="P493">
        <v>0.3</v>
      </c>
      <c r="Q493">
        <v>0</v>
      </c>
      <c r="R493">
        <v>0.5</v>
      </c>
      <c r="S493">
        <v>0.3</v>
      </c>
      <c r="T493">
        <v>0.3</v>
      </c>
      <c r="U493">
        <v>1</v>
      </c>
      <c r="V493">
        <v>0</v>
      </c>
      <c r="W493">
        <v>1.3</v>
      </c>
      <c r="X493">
        <v>1.3</v>
      </c>
      <c r="Y493">
        <v>0</v>
      </c>
      <c r="Z493">
        <v>0.3</v>
      </c>
      <c r="AA493">
        <v>0.1</v>
      </c>
      <c r="AB493">
        <v>0.1</v>
      </c>
      <c r="AC493">
        <v>0.6</v>
      </c>
      <c r="AD493">
        <v>2.9</v>
      </c>
    </row>
    <row r="494" spans="1:30" x14ac:dyDescent="0.2">
      <c r="A494">
        <v>493</v>
      </c>
      <c r="B494" t="s">
        <v>616</v>
      </c>
      <c r="C494" t="s">
        <v>112</v>
      </c>
      <c r="D494">
        <v>21</v>
      </c>
      <c r="E494" t="s">
        <v>118</v>
      </c>
      <c r="F494">
        <v>44</v>
      </c>
      <c r="G494">
        <v>10</v>
      </c>
      <c r="H494">
        <v>21.4</v>
      </c>
      <c r="I494">
        <v>3</v>
      </c>
      <c r="J494">
        <v>6.3</v>
      </c>
      <c r="K494">
        <v>0.47699999999999998</v>
      </c>
      <c r="L494">
        <v>0.6</v>
      </c>
      <c r="M494">
        <v>2</v>
      </c>
      <c r="N494">
        <v>0.29899999999999999</v>
      </c>
      <c r="O494">
        <v>2.4</v>
      </c>
      <c r="P494">
        <v>4.4000000000000004</v>
      </c>
      <c r="Q494">
        <v>0.55700000000000005</v>
      </c>
      <c r="R494">
        <v>0.52300000000000002</v>
      </c>
      <c r="S494">
        <v>1.8</v>
      </c>
      <c r="T494">
        <v>2.4</v>
      </c>
      <c r="U494">
        <v>0.752</v>
      </c>
      <c r="V494">
        <v>1.9</v>
      </c>
      <c r="W494">
        <v>4.5</v>
      </c>
      <c r="X494">
        <v>6.3</v>
      </c>
      <c r="Y494">
        <v>0.9</v>
      </c>
      <c r="Z494">
        <v>0.7</v>
      </c>
      <c r="AA494">
        <v>0.4</v>
      </c>
      <c r="AB494">
        <v>1</v>
      </c>
      <c r="AC494">
        <v>2.2999999999999998</v>
      </c>
      <c r="AD494">
        <v>8.4</v>
      </c>
    </row>
    <row r="495" spans="1:30" x14ac:dyDescent="0.2">
      <c r="A495">
        <v>494</v>
      </c>
      <c r="B495" t="s">
        <v>617</v>
      </c>
      <c r="C495" t="s">
        <v>84</v>
      </c>
      <c r="D495">
        <v>20</v>
      </c>
      <c r="E495" t="s">
        <v>186</v>
      </c>
      <c r="F495">
        <v>15</v>
      </c>
      <c r="G495">
        <v>0</v>
      </c>
      <c r="H495">
        <v>11</v>
      </c>
      <c r="I495">
        <v>1.9</v>
      </c>
      <c r="J495">
        <v>4.3</v>
      </c>
      <c r="K495">
        <v>0.438</v>
      </c>
      <c r="L495">
        <v>0.8</v>
      </c>
      <c r="M495">
        <v>2</v>
      </c>
      <c r="N495">
        <v>0.4</v>
      </c>
      <c r="O495">
        <v>1.1000000000000001</v>
      </c>
      <c r="P495">
        <v>2.2999999999999998</v>
      </c>
      <c r="Q495">
        <v>0.47099999999999997</v>
      </c>
      <c r="R495">
        <v>0.53100000000000003</v>
      </c>
      <c r="S495">
        <v>0.4</v>
      </c>
      <c r="T495">
        <v>0.5</v>
      </c>
      <c r="U495">
        <v>0.85699999999999998</v>
      </c>
      <c r="V495">
        <v>0.5</v>
      </c>
      <c r="W495">
        <v>1.3</v>
      </c>
      <c r="X495">
        <v>1.9</v>
      </c>
      <c r="Y495">
        <v>1.3</v>
      </c>
      <c r="Z495">
        <v>0.6</v>
      </c>
      <c r="AA495">
        <v>0.3</v>
      </c>
      <c r="AB495">
        <v>0.5</v>
      </c>
      <c r="AC495">
        <v>1</v>
      </c>
      <c r="AD495">
        <v>4.9000000000000004</v>
      </c>
    </row>
    <row r="496" spans="1:30" x14ac:dyDescent="0.2">
      <c r="A496">
        <v>495</v>
      </c>
      <c r="B496" t="s">
        <v>618</v>
      </c>
      <c r="C496" t="s">
        <v>92</v>
      </c>
      <c r="D496">
        <v>25</v>
      </c>
      <c r="E496" t="s">
        <v>172</v>
      </c>
      <c r="F496">
        <v>29</v>
      </c>
      <c r="G496">
        <v>0</v>
      </c>
      <c r="H496">
        <v>18.899999999999999</v>
      </c>
      <c r="I496">
        <v>4.4000000000000004</v>
      </c>
      <c r="J496">
        <v>9.1999999999999993</v>
      </c>
      <c r="K496">
        <v>0.47399999999999998</v>
      </c>
      <c r="L496">
        <v>2.2000000000000002</v>
      </c>
      <c r="M496">
        <v>5</v>
      </c>
      <c r="N496">
        <v>0.438</v>
      </c>
      <c r="O496">
        <v>2.2000000000000002</v>
      </c>
      <c r="P496">
        <v>4.2</v>
      </c>
      <c r="Q496">
        <v>0.51600000000000001</v>
      </c>
      <c r="R496">
        <v>0.59299999999999997</v>
      </c>
      <c r="S496">
        <v>1.1000000000000001</v>
      </c>
      <c r="T496">
        <v>1.4</v>
      </c>
      <c r="U496">
        <v>0.76200000000000001</v>
      </c>
      <c r="V496">
        <v>0.2</v>
      </c>
      <c r="W496">
        <v>1.9</v>
      </c>
      <c r="X496">
        <v>2.2000000000000002</v>
      </c>
      <c r="Y496">
        <v>1.6</v>
      </c>
      <c r="Z496">
        <v>0.8</v>
      </c>
      <c r="AA496">
        <v>0.3</v>
      </c>
      <c r="AB496">
        <v>1.1000000000000001</v>
      </c>
      <c r="AC496">
        <v>1.2</v>
      </c>
      <c r="AD496">
        <v>12.1</v>
      </c>
    </row>
    <row r="497" spans="1:30" x14ac:dyDescent="0.2">
      <c r="A497">
        <v>496</v>
      </c>
      <c r="B497" t="s">
        <v>619</v>
      </c>
      <c r="C497" t="s">
        <v>92</v>
      </c>
      <c r="D497">
        <v>20</v>
      </c>
      <c r="E497" t="s">
        <v>147</v>
      </c>
      <c r="F497">
        <v>48</v>
      </c>
      <c r="G497">
        <v>7</v>
      </c>
      <c r="H497">
        <v>21</v>
      </c>
      <c r="I497">
        <v>2.6</v>
      </c>
      <c r="J497">
        <v>5.0999999999999996</v>
      </c>
      <c r="K497">
        <v>0.50800000000000001</v>
      </c>
      <c r="L497">
        <v>1.1000000000000001</v>
      </c>
      <c r="M497">
        <v>2.6</v>
      </c>
      <c r="N497">
        <v>0.42099999999999999</v>
      </c>
      <c r="O497">
        <v>1.5</v>
      </c>
      <c r="P497">
        <v>2.5</v>
      </c>
      <c r="Q497">
        <v>0.60199999999999998</v>
      </c>
      <c r="R497">
        <v>0.61699999999999999</v>
      </c>
      <c r="S497">
        <v>0.4</v>
      </c>
      <c r="T497">
        <v>0.5</v>
      </c>
      <c r="U497">
        <v>0.83299999999999996</v>
      </c>
      <c r="V497">
        <v>0.6</v>
      </c>
      <c r="W497">
        <v>1.6</v>
      </c>
      <c r="X497">
        <v>2.2999999999999998</v>
      </c>
      <c r="Y497">
        <v>1.4</v>
      </c>
      <c r="Z497">
        <v>0.7</v>
      </c>
      <c r="AA497">
        <v>0.4</v>
      </c>
      <c r="AB497">
        <v>0.5</v>
      </c>
      <c r="AC497">
        <v>1.8</v>
      </c>
      <c r="AD497">
        <v>6.7</v>
      </c>
    </row>
    <row r="498" spans="1:30" x14ac:dyDescent="0.2">
      <c r="A498">
        <v>497</v>
      </c>
      <c r="B498" t="s">
        <v>620</v>
      </c>
      <c r="C498" t="s">
        <v>112</v>
      </c>
      <c r="D498">
        <v>19</v>
      </c>
      <c r="E498" t="s">
        <v>131</v>
      </c>
      <c r="F498">
        <v>2</v>
      </c>
      <c r="G498">
        <v>0</v>
      </c>
      <c r="H498">
        <v>3</v>
      </c>
      <c r="I498">
        <v>0</v>
      </c>
      <c r="J498">
        <v>0.5</v>
      </c>
      <c r="K498">
        <v>0</v>
      </c>
      <c r="L498">
        <v>0</v>
      </c>
      <c r="M498">
        <v>0.5</v>
      </c>
      <c r="N498">
        <v>0</v>
      </c>
      <c r="O498">
        <v>0</v>
      </c>
      <c r="P498">
        <v>0</v>
      </c>
      <c r="R498">
        <v>0</v>
      </c>
      <c r="S498">
        <v>0</v>
      </c>
      <c r="T498">
        <v>0</v>
      </c>
      <c r="V498">
        <v>0</v>
      </c>
      <c r="W498">
        <v>2.5</v>
      </c>
      <c r="X498">
        <v>2.5</v>
      </c>
      <c r="Y498">
        <v>0.5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2">
      <c r="A499">
        <v>498</v>
      </c>
      <c r="B499" t="s">
        <v>621</v>
      </c>
      <c r="C499" t="s">
        <v>84</v>
      </c>
      <c r="D499">
        <v>25</v>
      </c>
      <c r="E499" t="s">
        <v>647</v>
      </c>
      <c r="F499">
        <v>40</v>
      </c>
      <c r="G499">
        <v>17</v>
      </c>
      <c r="H499">
        <v>29.1</v>
      </c>
      <c r="I499">
        <v>5.2</v>
      </c>
      <c r="J499">
        <v>11.5</v>
      </c>
      <c r="K499">
        <v>0.45300000000000001</v>
      </c>
      <c r="L499">
        <v>1.9</v>
      </c>
      <c r="M499">
        <v>5.6</v>
      </c>
      <c r="N499">
        <v>0.34200000000000003</v>
      </c>
      <c r="O499">
        <v>3.3</v>
      </c>
      <c r="P499">
        <v>5.9</v>
      </c>
      <c r="Q499">
        <v>0.56000000000000005</v>
      </c>
      <c r="R499">
        <v>0.53700000000000003</v>
      </c>
      <c r="S499">
        <v>1.5</v>
      </c>
      <c r="T499">
        <v>2</v>
      </c>
      <c r="U499">
        <v>0.747</v>
      </c>
      <c r="V499">
        <v>1.2</v>
      </c>
      <c r="W499">
        <v>3.9</v>
      </c>
      <c r="X499">
        <v>5.0999999999999996</v>
      </c>
      <c r="Y499">
        <v>2.2000000000000002</v>
      </c>
      <c r="Z499">
        <v>0.8</v>
      </c>
      <c r="AA499">
        <v>0.8</v>
      </c>
      <c r="AB499">
        <v>1.5</v>
      </c>
      <c r="AC499">
        <v>2.6</v>
      </c>
      <c r="AD499">
        <v>13.8</v>
      </c>
    </row>
    <row r="500" spans="1:30" x14ac:dyDescent="0.2">
      <c r="A500">
        <v>499</v>
      </c>
      <c r="B500" t="s">
        <v>622</v>
      </c>
      <c r="C500" t="s">
        <v>103</v>
      </c>
      <c r="D500">
        <v>22</v>
      </c>
      <c r="E500" t="s">
        <v>107</v>
      </c>
      <c r="F500">
        <v>2</v>
      </c>
      <c r="G500">
        <v>0</v>
      </c>
      <c r="H500">
        <v>3</v>
      </c>
      <c r="I500">
        <v>0.5</v>
      </c>
      <c r="J500">
        <v>1.5</v>
      </c>
      <c r="K500">
        <v>0.33300000000000002</v>
      </c>
      <c r="L500">
        <v>0.5</v>
      </c>
      <c r="M500">
        <v>1</v>
      </c>
      <c r="N500">
        <v>0.5</v>
      </c>
      <c r="O500">
        <v>0</v>
      </c>
      <c r="P500">
        <v>0.5</v>
      </c>
      <c r="Q500">
        <v>0</v>
      </c>
      <c r="R500">
        <v>0.5</v>
      </c>
      <c r="S500">
        <v>0</v>
      </c>
      <c r="T500">
        <v>0</v>
      </c>
      <c r="V500">
        <v>0</v>
      </c>
      <c r="W500">
        <v>0.5</v>
      </c>
      <c r="X500">
        <v>0.5</v>
      </c>
      <c r="Y500">
        <v>0</v>
      </c>
      <c r="Z500">
        <v>0.5</v>
      </c>
      <c r="AA500">
        <v>0</v>
      </c>
      <c r="AB500">
        <v>1</v>
      </c>
      <c r="AC500">
        <v>0</v>
      </c>
      <c r="AD500">
        <v>1.5</v>
      </c>
    </row>
    <row r="501" spans="1:30" x14ac:dyDescent="0.2">
      <c r="A501">
        <v>500</v>
      </c>
      <c r="B501" t="s">
        <v>650</v>
      </c>
      <c r="C501" t="s">
        <v>112</v>
      </c>
      <c r="D501">
        <v>29</v>
      </c>
      <c r="E501" t="s">
        <v>646</v>
      </c>
      <c r="F501">
        <v>27</v>
      </c>
      <c r="G501">
        <v>0</v>
      </c>
      <c r="H501">
        <v>13.9</v>
      </c>
      <c r="I501">
        <v>1.2</v>
      </c>
      <c r="J501">
        <v>3.4</v>
      </c>
      <c r="K501">
        <v>0.34399999999999997</v>
      </c>
      <c r="L501">
        <v>0.9</v>
      </c>
      <c r="M501">
        <v>2.7</v>
      </c>
      <c r="N501">
        <v>0.315</v>
      </c>
      <c r="O501">
        <v>0.3</v>
      </c>
      <c r="P501">
        <v>0.7</v>
      </c>
      <c r="Q501">
        <v>0.45</v>
      </c>
      <c r="R501">
        <v>0.46800000000000003</v>
      </c>
      <c r="S501">
        <v>0.4</v>
      </c>
      <c r="T501">
        <v>0.6</v>
      </c>
      <c r="U501">
        <v>0.66700000000000004</v>
      </c>
      <c r="V501">
        <v>0.4</v>
      </c>
      <c r="W501">
        <v>1.3</v>
      </c>
      <c r="X501">
        <v>1.7</v>
      </c>
      <c r="Y501">
        <v>0.4</v>
      </c>
      <c r="Z501">
        <v>0.3</v>
      </c>
      <c r="AA501">
        <v>0.3</v>
      </c>
      <c r="AB501">
        <v>0.6</v>
      </c>
      <c r="AC501">
        <v>1.3</v>
      </c>
      <c r="AD501">
        <v>3.6</v>
      </c>
    </row>
    <row r="502" spans="1:30" x14ac:dyDescent="0.2">
      <c r="A502">
        <v>501</v>
      </c>
      <c r="B502" t="s">
        <v>651</v>
      </c>
      <c r="C502" t="s">
        <v>92</v>
      </c>
      <c r="D502">
        <v>26</v>
      </c>
      <c r="E502" t="s">
        <v>147</v>
      </c>
      <c r="F502">
        <v>18</v>
      </c>
      <c r="G502">
        <v>0</v>
      </c>
      <c r="H502">
        <v>7.2</v>
      </c>
      <c r="I502">
        <v>0.9</v>
      </c>
      <c r="J502">
        <v>2.2000000000000002</v>
      </c>
      <c r="K502">
        <v>0.42499999999999999</v>
      </c>
      <c r="L502">
        <v>0.8</v>
      </c>
      <c r="M502">
        <v>2.1</v>
      </c>
      <c r="N502">
        <v>0.40500000000000003</v>
      </c>
      <c r="O502">
        <v>0.1</v>
      </c>
      <c r="P502">
        <v>0.2</v>
      </c>
      <c r="Q502">
        <v>0.66700000000000004</v>
      </c>
      <c r="R502">
        <v>0.61299999999999999</v>
      </c>
      <c r="S502">
        <v>0</v>
      </c>
      <c r="T502">
        <v>0</v>
      </c>
      <c r="V502">
        <v>0.1</v>
      </c>
      <c r="W502">
        <v>0.8</v>
      </c>
      <c r="X502">
        <v>0.8</v>
      </c>
      <c r="Y502">
        <v>0.6</v>
      </c>
      <c r="Z502">
        <v>0</v>
      </c>
      <c r="AA502">
        <v>0.2</v>
      </c>
      <c r="AB502">
        <v>0.1</v>
      </c>
      <c r="AC502">
        <v>0.7</v>
      </c>
      <c r="AD502">
        <v>2.7</v>
      </c>
    </row>
    <row r="503" spans="1:30" x14ac:dyDescent="0.2">
      <c r="A503">
        <v>502</v>
      </c>
      <c r="B503" t="s">
        <v>652</v>
      </c>
      <c r="C503" t="s">
        <v>84</v>
      </c>
      <c r="D503">
        <v>23</v>
      </c>
      <c r="E503" t="s">
        <v>172</v>
      </c>
      <c r="F503">
        <v>33</v>
      </c>
      <c r="G503">
        <v>0</v>
      </c>
      <c r="H503">
        <v>11.8</v>
      </c>
      <c r="I503">
        <v>2.2000000000000002</v>
      </c>
      <c r="J503">
        <v>4.2</v>
      </c>
      <c r="K503">
        <v>0.53600000000000003</v>
      </c>
      <c r="L503">
        <v>0.3</v>
      </c>
      <c r="M503">
        <v>0.9</v>
      </c>
      <c r="N503">
        <v>0.34499999999999997</v>
      </c>
      <c r="O503">
        <v>1.9</v>
      </c>
      <c r="P503">
        <v>3.3</v>
      </c>
      <c r="Q503">
        <v>0.58699999999999997</v>
      </c>
      <c r="R503">
        <v>0.57199999999999995</v>
      </c>
      <c r="S503">
        <v>0.7</v>
      </c>
      <c r="T503">
        <v>0.9</v>
      </c>
      <c r="U503">
        <v>0.82799999999999996</v>
      </c>
      <c r="V503">
        <v>0.9</v>
      </c>
      <c r="W503">
        <v>1.8</v>
      </c>
      <c r="X503">
        <v>2.7</v>
      </c>
      <c r="Y503">
        <v>1.5</v>
      </c>
      <c r="Z503">
        <v>0.5</v>
      </c>
      <c r="AA503">
        <v>0.2</v>
      </c>
      <c r="AB503">
        <v>0.8</v>
      </c>
      <c r="AC503">
        <v>1.6</v>
      </c>
      <c r="AD503">
        <v>5.5</v>
      </c>
    </row>
    <row r="504" spans="1:30" x14ac:dyDescent="0.2">
      <c r="A504">
        <v>503</v>
      </c>
      <c r="B504" t="s">
        <v>653</v>
      </c>
      <c r="C504" t="s">
        <v>112</v>
      </c>
      <c r="D504">
        <v>21</v>
      </c>
      <c r="E504" t="s">
        <v>170</v>
      </c>
      <c r="F504">
        <v>47</v>
      </c>
      <c r="G504">
        <v>3</v>
      </c>
      <c r="H504">
        <v>17.8</v>
      </c>
      <c r="I504">
        <v>2.6</v>
      </c>
      <c r="J504">
        <v>5.5</v>
      </c>
      <c r="K504">
        <v>0.46500000000000002</v>
      </c>
      <c r="L504">
        <v>0.7</v>
      </c>
      <c r="M504">
        <v>2.1</v>
      </c>
      <c r="N504">
        <v>0.316</v>
      </c>
      <c r="O504">
        <v>1.9</v>
      </c>
      <c r="P504">
        <v>3.4</v>
      </c>
      <c r="Q504">
        <v>0.55600000000000005</v>
      </c>
      <c r="R504">
        <v>0.52500000000000002</v>
      </c>
      <c r="S504">
        <v>1</v>
      </c>
      <c r="T504">
        <v>1.5</v>
      </c>
      <c r="U504">
        <v>0.69599999999999995</v>
      </c>
      <c r="V504">
        <v>0.6</v>
      </c>
      <c r="W504">
        <v>2.2000000000000002</v>
      </c>
      <c r="X504">
        <v>2.7</v>
      </c>
      <c r="Y504">
        <v>1</v>
      </c>
      <c r="Z504">
        <v>0.6</v>
      </c>
      <c r="AA504">
        <v>0.9</v>
      </c>
      <c r="AB504">
        <v>0.6</v>
      </c>
      <c r="AC504">
        <v>1.7</v>
      </c>
      <c r="AD504">
        <v>6.8</v>
      </c>
    </row>
    <row r="505" spans="1:30" x14ac:dyDescent="0.2">
      <c r="A505">
        <v>504</v>
      </c>
      <c r="B505" t="s">
        <v>654</v>
      </c>
      <c r="C505" t="s">
        <v>29</v>
      </c>
      <c r="D505">
        <v>20</v>
      </c>
      <c r="E505" t="s">
        <v>133</v>
      </c>
      <c r="F505">
        <v>42</v>
      </c>
      <c r="G505">
        <v>42</v>
      </c>
      <c r="H505">
        <v>28.6</v>
      </c>
      <c r="I505">
        <v>7.6</v>
      </c>
      <c r="J505">
        <v>16.3</v>
      </c>
      <c r="K505">
        <v>0.46500000000000002</v>
      </c>
      <c r="L505">
        <v>1.5</v>
      </c>
      <c r="M505">
        <v>5</v>
      </c>
      <c r="N505">
        <v>0.30099999999999999</v>
      </c>
      <c r="O505">
        <v>6.1</v>
      </c>
      <c r="P505">
        <v>11.3</v>
      </c>
      <c r="Q505">
        <v>0.53700000000000003</v>
      </c>
      <c r="R505">
        <v>0.51100000000000001</v>
      </c>
      <c r="S505">
        <v>3.9</v>
      </c>
      <c r="T505">
        <v>4.9000000000000004</v>
      </c>
      <c r="U505">
        <v>0.80900000000000005</v>
      </c>
      <c r="V505">
        <v>2.2000000000000002</v>
      </c>
      <c r="W505">
        <v>7.9</v>
      </c>
      <c r="X505">
        <v>10.1</v>
      </c>
      <c r="Y505">
        <v>3.1</v>
      </c>
      <c r="Z505">
        <v>1.1000000000000001</v>
      </c>
      <c r="AA505">
        <v>3.2</v>
      </c>
      <c r="AB505">
        <v>3.4</v>
      </c>
      <c r="AC505">
        <v>2.2999999999999998</v>
      </c>
      <c r="AD505">
        <v>20.6</v>
      </c>
    </row>
    <row r="506" spans="1:30" x14ac:dyDescent="0.2">
      <c r="A506">
        <v>505</v>
      </c>
      <c r="B506" t="s">
        <v>655</v>
      </c>
      <c r="C506" t="s">
        <v>92</v>
      </c>
      <c r="D506">
        <v>20</v>
      </c>
      <c r="E506" t="s">
        <v>133</v>
      </c>
      <c r="F506">
        <v>27</v>
      </c>
      <c r="G506">
        <v>1</v>
      </c>
      <c r="H506">
        <v>11.7</v>
      </c>
      <c r="I506">
        <v>1.5</v>
      </c>
      <c r="J506">
        <v>3</v>
      </c>
      <c r="K506">
        <v>0.5</v>
      </c>
      <c r="L506">
        <v>0.1</v>
      </c>
      <c r="M506">
        <v>0.6</v>
      </c>
      <c r="N506">
        <v>0.11799999999999999</v>
      </c>
      <c r="O506">
        <v>1.4</v>
      </c>
      <c r="P506">
        <v>2.4</v>
      </c>
      <c r="Q506">
        <v>0.6</v>
      </c>
      <c r="R506">
        <v>0.51200000000000001</v>
      </c>
      <c r="S506">
        <v>0.5</v>
      </c>
      <c r="T506">
        <v>0.9</v>
      </c>
      <c r="U506">
        <v>0.52</v>
      </c>
      <c r="V506">
        <v>0.3</v>
      </c>
      <c r="W506">
        <v>0.9</v>
      </c>
      <c r="X506">
        <v>1.1000000000000001</v>
      </c>
      <c r="Y506">
        <v>2.2999999999999998</v>
      </c>
      <c r="Z506">
        <v>0.5</v>
      </c>
      <c r="AA506">
        <v>0.1</v>
      </c>
      <c r="AB506">
        <v>0.6</v>
      </c>
      <c r="AC506">
        <v>1.4</v>
      </c>
      <c r="AD506">
        <v>3.6</v>
      </c>
    </row>
    <row r="507" spans="1:30" x14ac:dyDescent="0.2">
      <c r="A507">
        <v>506</v>
      </c>
      <c r="B507" t="s">
        <v>656</v>
      </c>
      <c r="C507" t="s">
        <v>103</v>
      </c>
      <c r="D507">
        <v>35</v>
      </c>
      <c r="E507" t="s">
        <v>164</v>
      </c>
      <c r="F507">
        <v>46</v>
      </c>
      <c r="G507">
        <v>10</v>
      </c>
      <c r="H507">
        <v>23</v>
      </c>
      <c r="I507">
        <v>4.5</v>
      </c>
      <c r="J507">
        <v>9.8000000000000007</v>
      </c>
      <c r="K507">
        <v>0.46300000000000002</v>
      </c>
      <c r="L507">
        <v>0.7</v>
      </c>
      <c r="M507">
        <v>2.2999999999999998</v>
      </c>
      <c r="N507">
        <v>0.28599999999999998</v>
      </c>
      <c r="O507">
        <v>3.9</v>
      </c>
      <c r="P507">
        <v>7.5</v>
      </c>
      <c r="Q507">
        <v>0.51700000000000002</v>
      </c>
      <c r="R507">
        <v>0.497</v>
      </c>
      <c r="S507">
        <v>1.6</v>
      </c>
      <c r="T507">
        <v>2.4</v>
      </c>
      <c r="U507">
        <v>0.67300000000000004</v>
      </c>
      <c r="V507">
        <v>1.5</v>
      </c>
      <c r="W507">
        <v>4.2</v>
      </c>
      <c r="X507">
        <v>5.7</v>
      </c>
      <c r="Y507">
        <v>4.7</v>
      </c>
      <c r="Z507">
        <v>1.1000000000000001</v>
      </c>
      <c r="AA507">
        <v>0.4</v>
      </c>
      <c r="AB507">
        <v>2.1</v>
      </c>
      <c r="AC507">
        <v>1.8</v>
      </c>
      <c r="AD507">
        <v>11.3</v>
      </c>
    </row>
    <row r="508" spans="1:30" x14ac:dyDescent="0.2">
      <c r="A508">
        <v>507</v>
      </c>
      <c r="B508" t="s">
        <v>657</v>
      </c>
      <c r="C508" t="s">
        <v>103</v>
      </c>
      <c r="D508">
        <v>23</v>
      </c>
      <c r="E508" t="s">
        <v>153</v>
      </c>
      <c r="F508">
        <v>49</v>
      </c>
      <c r="G508">
        <v>49</v>
      </c>
      <c r="H508">
        <v>36</v>
      </c>
      <c r="I508">
        <v>6.8</v>
      </c>
      <c r="J508">
        <v>14.8</v>
      </c>
      <c r="K508">
        <v>0.46100000000000002</v>
      </c>
      <c r="L508">
        <v>2.8</v>
      </c>
      <c r="M508">
        <v>7.1</v>
      </c>
      <c r="N508">
        <v>0.39100000000000001</v>
      </c>
      <c r="O508">
        <v>4</v>
      </c>
      <c r="P508">
        <v>7.7</v>
      </c>
      <c r="Q508">
        <v>0.52500000000000002</v>
      </c>
      <c r="R508">
        <v>0.55400000000000005</v>
      </c>
      <c r="S508">
        <v>2.6</v>
      </c>
      <c r="T508">
        <v>3.2</v>
      </c>
      <c r="U508">
        <v>0.81499999999999995</v>
      </c>
      <c r="V508">
        <v>0.5</v>
      </c>
      <c r="W508">
        <v>4.0999999999999996</v>
      </c>
      <c r="X508">
        <v>4.7</v>
      </c>
      <c r="Y508">
        <v>5.0999999999999996</v>
      </c>
      <c r="Z508">
        <v>0.7</v>
      </c>
      <c r="AA508">
        <v>0.3</v>
      </c>
      <c r="AB508">
        <v>2.1</v>
      </c>
      <c r="AC508">
        <v>2.2999999999999998</v>
      </c>
      <c r="AD508">
        <v>19</v>
      </c>
    </row>
    <row r="509" spans="1:30" x14ac:dyDescent="0.2">
      <c r="A509">
        <v>508</v>
      </c>
      <c r="B509" t="s">
        <v>644</v>
      </c>
      <c r="C509" t="s">
        <v>92</v>
      </c>
      <c r="D509">
        <v>29</v>
      </c>
      <c r="E509" t="s">
        <v>131</v>
      </c>
      <c r="F509">
        <v>44</v>
      </c>
      <c r="G509">
        <v>44</v>
      </c>
      <c r="H509">
        <v>32.1</v>
      </c>
      <c r="I509">
        <v>5.4</v>
      </c>
      <c r="J509">
        <v>11.8</v>
      </c>
      <c r="K509">
        <v>0.45800000000000002</v>
      </c>
      <c r="L509">
        <v>2.7</v>
      </c>
      <c r="M509">
        <v>6.7</v>
      </c>
      <c r="N509">
        <v>0.4</v>
      </c>
      <c r="O509">
        <v>2.7</v>
      </c>
      <c r="P509">
        <v>5.0999999999999996</v>
      </c>
      <c r="Q509">
        <v>0.53300000000000003</v>
      </c>
      <c r="R509">
        <v>0.57099999999999995</v>
      </c>
      <c r="S509">
        <v>2.2999999999999998</v>
      </c>
      <c r="T509">
        <v>2.6</v>
      </c>
      <c r="U509">
        <v>0.89500000000000002</v>
      </c>
      <c r="V509">
        <v>0.7</v>
      </c>
      <c r="W509">
        <v>3.3</v>
      </c>
      <c r="X509">
        <v>4</v>
      </c>
      <c r="Y509">
        <v>4.7</v>
      </c>
      <c r="Z509">
        <v>1</v>
      </c>
      <c r="AA509">
        <v>1.2</v>
      </c>
      <c r="AB509">
        <v>1.6</v>
      </c>
      <c r="AC509">
        <v>2.2000000000000002</v>
      </c>
      <c r="AD509">
        <v>15.8</v>
      </c>
    </row>
    <row r="510" spans="1:30" x14ac:dyDescent="0.2">
      <c r="A510">
        <v>509</v>
      </c>
      <c r="B510" t="s">
        <v>658</v>
      </c>
      <c r="C510" t="s">
        <v>112</v>
      </c>
      <c r="D510">
        <v>19</v>
      </c>
      <c r="E510" t="s">
        <v>178</v>
      </c>
      <c r="F510">
        <v>24</v>
      </c>
      <c r="G510">
        <v>1</v>
      </c>
      <c r="H510">
        <v>16.5</v>
      </c>
      <c r="I510">
        <v>4.0999999999999996</v>
      </c>
      <c r="J510">
        <v>8.5</v>
      </c>
      <c r="K510">
        <v>0.48299999999999998</v>
      </c>
      <c r="L510">
        <v>1.6</v>
      </c>
      <c r="M510">
        <v>4</v>
      </c>
      <c r="N510">
        <v>0.39600000000000002</v>
      </c>
      <c r="O510">
        <v>2.5</v>
      </c>
      <c r="P510">
        <v>4.5</v>
      </c>
      <c r="Q510">
        <v>0.56000000000000005</v>
      </c>
      <c r="R510">
        <v>0.57599999999999996</v>
      </c>
      <c r="S510">
        <v>1.4</v>
      </c>
      <c r="T510">
        <v>2.1</v>
      </c>
      <c r="U510">
        <v>0.66</v>
      </c>
      <c r="V510">
        <v>0.7</v>
      </c>
      <c r="W510">
        <v>3.1</v>
      </c>
      <c r="X510">
        <v>3.8</v>
      </c>
      <c r="Y510">
        <v>0.4</v>
      </c>
      <c r="Z510">
        <v>0.6</v>
      </c>
      <c r="AA510">
        <v>0.3</v>
      </c>
      <c r="AB510">
        <v>0.6</v>
      </c>
      <c r="AC510">
        <v>1.3</v>
      </c>
      <c r="AD510">
        <v>11.2</v>
      </c>
    </row>
    <row r="511" spans="1:30" x14ac:dyDescent="0.2">
      <c r="A511">
        <v>510</v>
      </c>
      <c r="B511" t="s">
        <v>659</v>
      </c>
      <c r="C511" t="s">
        <v>92</v>
      </c>
      <c r="D511">
        <v>25</v>
      </c>
      <c r="E511" t="s">
        <v>147</v>
      </c>
      <c r="F511">
        <v>45</v>
      </c>
      <c r="G511">
        <v>0</v>
      </c>
      <c r="H511">
        <v>13.5</v>
      </c>
      <c r="I511">
        <v>2.2999999999999998</v>
      </c>
      <c r="J511">
        <v>3.8</v>
      </c>
      <c r="K511">
        <v>0.60199999999999998</v>
      </c>
      <c r="L511">
        <v>0.7</v>
      </c>
      <c r="M511">
        <v>1.2</v>
      </c>
      <c r="N511">
        <v>0.55600000000000005</v>
      </c>
      <c r="O511">
        <v>1.6</v>
      </c>
      <c r="P511">
        <v>2.6</v>
      </c>
      <c r="Q511">
        <v>0.624</v>
      </c>
      <c r="R511">
        <v>0.69</v>
      </c>
      <c r="S511">
        <v>0.5</v>
      </c>
      <c r="T511">
        <v>0.6</v>
      </c>
      <c r="U511">
        <v>0.75900000000000001</v>
      </c>
      <c r="V511">
        <v>0.6</v>
      </c>
      <c r="W511">
        <v>1.6</v>
      </c>
      <c r="X511">
        <v>2.2999999999999998</v>
      </c>
      <c r="Y511">
        <v>0.9</v>
      </c>
      <c r="Z511">
        <v>0.5</v>
      </c>
      <c r="AA511">
        <v>0.1</v>
      </c>
      <c r="AB511">
        <v>0.5</v>
      </c>
      <c r="AC511">
        <v>1.2</v>
      </c>
      <c r="AD511">
        <v>5.7</v>
      </c>
    </row>
    <row r="512" spans="1:30" x14ac:dyDescent="0.2">
      <c r="A512">
        <v>511</v>
      </c>
      <c r="B512" t="s">
        <v>660</v>
      </c>
      <c r="C512" t="s">
        <v>112</v>
      </c>
      <c r="D512">
        <v>28</v>
      </c>
      <c r="E512" t="s">
        <v>227</v>
      </c>
      <c r="F512">
        <v>40</v>
      </c>
      <c r="G512">
        <v>29</v>
      </c>
      <c r="H512">
        <v>27.2</v>
      </c>
      <c r="I512">
        <v>4.8</v>
      </c>
      <c r="J512">
        <v>10.8</v>
      </c>
      <c r="K512">
        <v>0.442</v>
      </c>
      <c r="L512">
        <v>1</v>
      </c>
      <c r="M512">
        <v>3.2</v>
      </c>
      <c r="N512">
        <v>0.313</v>
      </c>
      <c r="O512">
        <v>3.8</v>
      </c>
      <c r="P512">
        <v>7.6</v>
      </c>
      <c r="Q512">
        <v>0.497</v>
      </c>
      <c r="R512">
        <v>0.48799999999999999</v>
      </c>
      <c r="S512">
        <v>2</v>
      </c>
      <c r="T512">
        <v>2.8</v>
      </c>
      <c r="U512">
        <v>0.71199999999999997</v>
      </c>
      <c r="V512">
        <v>1.7</v>
      </c>
      <c r="W512">
        <v>2.6</v>
      </c>
      <c r="X512">
        <v>4.2</v>
      </c>
      <c r="Y512">
        <v>1.6</v>
      </c>
      <c r="Z512">
        <v>0.4</v>
      </c>
      <c r="AA512">
        <v>0.5</v>
      </c>
      <c r="AB512">
        <v>1.4</v>
      </c>
      <c r="AC512">
        <v>2.4</v>
      </c>
      <c r="AD512">
        <v>12.5</v>
      </c>
    </row>
    <row r="513" spans="1:30" x14ac:dyDescent="0.2">
      <c r="A513">
        <v>512</v>
      </c>
      <c r="B513" t="s">
        <v>661</v>
      </c>
      <c r="C513" t="s">
        <v>103</v>
      </c>
      <c r="D513">
        <v>25</v>
      </c>
      <c r="E513" t="s">
        <v>107</v>
      </c>
      <c r="F513">
        <v>3</v>
      </c>
      <c r="G513">
        <v>0</v>
      </c>
      <c r="H513">
        <v>2.7</v>
      </c>
      <c r="I513">
        <v>0.7</v>
      </c>
      <c r="J513">
        <v>1.7</v>
      </c>
      <c r="K513">
        <v>0.4</v>
      </c>
      <c r="L513">
        <v>0</v>
      </c>
      <c r="M513">
        <v>0.7</v>
      </c>
      <c r="N513">
        <v>0</v>
      </c>
      <c r="O513">
        <v>0.7</v>
      </c>
      <c r="P513">
        <v>1</v>
      </c>
      <c r="Q513">
        <v>0.66700000000000004</v>
      </c>
      <c r="R513">
        <v>0.4</v>
      </c>
      <c r="S513">
        <v>0.7</v>
      </c>
      <c r="T513">
        <v>0.7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0.3</v>
      </c>
      <c r="AC513">
        <v>0.3</v>
      </c>
      <c r="AD513">
        <v>2</v>
      </c>
    </row>
    <row r="514" spans="1:30" x14ac:dyDescent="0.2">
      <c r="A514">
        <v>513</v>
      </c>
      <c r="B514" t="s">
        <v>662</v>
      </c>
      <c r="C514" t="s">
        <v>103</v>
      </c>
      <c r="D514">
        <v>24</v>
      </c>
      <c r="E514" t="s">
        <v>183</v>
      </c>
      <c r="F514">
        <v>7</v>
      </c>
      <c r="G514">
        <v>0</v>
      </c>
      <c r="H514">
        <v>6.1</v>
      </c>
      <c r="I514">
        <v>1.1000000000000001</v>
      </c>
      <c r="J514">
        <v>2.2999999999999998</v>
      </c>
      <c r="K514">
        <v>0.5</v>
      </c>
      <c r="L514">
        <v>0.3</v>
      </c>
      <c r="M514">
        <v>0.7</v>
      </c>
      <c r="N514">
        <v>0.4</v>
      </c>
      <c r="O514">
        <v>0.9</v>
      </c>
      <c r="P514">
        <v>1.6</v>
      </c>
      <c r="Q514">
        <v>0.54500000000000004</v>
      </c>
      <c r="R514">
        <v>0.56299999999999994</v>
      </c>
      <c r="S514">
        <v>0.7</v>
      </c>
      <c r="T514">
        <v>1.3</v>
      </c>
      <c r="U514">
        <v>0.55600000000000005</v>
      </c>
      <c r="V514">
        <v>0.3</v>
      </c>
      <c r="W514">
        <v>0.4</v>
      </c>
      <c r="X514">
        <v>0.7</v>
      </c>
      <c r="Y514">
        <v>1.1000000000000001</v>
      </c>
      <c r="Z514">
        <v>0.1</v>
      </c>
      <c r="AA514">
        <v>0.1</v>
      </c>
      <c r="AB514">
        <v>0.3</v>
      </c>
      <c r="AC514">
        <v>0.1</v>
      </c>
      <c r="AD514">
        <v>3.3</v>
      </c>
    </row>
    <row r="515" spans="1:30" x14ac:dyDescent="0.2">
      <c r="A515">
        <v>514</v>
      </c>
      <c r="B515" t="s">
        <v>663</v>
      </c>
      <c r="C515" t="s">
        <v>84</v>
      </c>
      <c r="D515">
        <v>25</v>
      </c>
      <c r="E515" t="s">
        <v>183</v>
      </c>
      <c r="F515">
        <v>44</v>
      </c>
      <c r="G515">
        <v>32</v>
      </c>
      <c r="H515">
        <v>26.6</v>
      </c>
      <c r="I515">
        <v>2.8</v>
      </c>
      <c r="J515">
        <v>6.8</v>
      </c>
      <c r="K515">
        <v>0.41499999999999998</v>
      </c>
      <c r="L515">
        <v>1.7</v>
      </c>
      <c r="M515">
        <v>4.5999999999999996</v>
      </c>
      <c r="N515">
        <v>0.376</v>
      </c>
      <c r="O515">
        <v>1.1000000000000001</v>
      </c>
      <c r="P515">
        <v>2.2999999999999998</v>
      </c>
      <c r="Q515">
        <v>0.495</v>
      </c>
      <c r="R515">
        <v>0.54200000000000004</v>
      </c>
      <c r="S515">
        <v>0.8</v>
      </c>
      <c r="T515">
        <v>1.1000000000000001</v>
      </c>
      <c r="U515">
        <v>0.72899999999999998</v>
      </c>
      <c r="V515">
        <v>1</v>
      </c>
      <c r="W515">
        <v>2.5</v>
      </c>
      <c r="X515">
        <v>3.5</v>
      </c>
      <c r="Y515">
        <v>1.8</v>
      </c>
      <c r="Z515">
        <v>0.5</v>
      </c>
      <c r="AA515">
        <v>0.6</v>
      </c>
      <c r="AB515">
        <v>1</v>
      </c>
      <c r="AC515">
        <v>3</v>
      </c>
      <c r="AD515">
        <v>8.1999999999999993</v>
      </c>
    </row>
    <row r="516" spans="1:30" x14ac:dyDescent="0.2">
      <c r="A516">
        <v>515</v>
      </c>
      <c r="B516" t="s">
        <v>664</v>
      </c>
      <c r="C516" t="s">
        <v>84</v>
      </c>
      <c r="D516">
        <v>22</v>
      </c>
      <c r="E516" t="s">
        <v>147</v>
      </c>
      <c r="F516">
        <v>44</v>
      </c>
      <c r="G516">
        <v>44</v>
      </c>
      <c r="H516">
        <v>31.9</v>
      </c>
      <c r="I516">
        <v>7.3</v>
      </c>
      <c r="J516">
        <v>13.5</v>
      </c>
      <c r="K516">
        <v>0.53900000000000003</v>
      </c>
      <c r="L516">
        <v>1.4</v>
      </c>
      <c r="M516">
        <v>3.2</v>
      </c>
      <c r="N516">
        <v>0.45</v>
      </c>
      <c r="O516">
        <v>5.9</v>
      </c>
      <c r="P516">
        <v>10.4</v>
      </c>
      <c r="Q516">
        <v>0.56599999999999995</v>
      </c>
      <c r="R516">
        <v>0.59099999999999997</v>
      </c>
      <c r="S516">
        <v>2.6</v>
      </c>
      <c r="T516">
        <v>3.3</v>
      </c>
      <c r="U516">
        <v>0.80600000000000005</v>
      </c>
      <c r="V516">
        <v>0.5</v>
      </c>
      <c r="W516">
        <v>3.5</v>
      </c>
      <c r="X516">
        <v>4</v>
      </c>
      <c r="Y516">
        <v>4.5</v>
      </c>
      <c r="Z516">
        <v>1.1000000000000001</v>
      </c>
      <c r="AA516">
        <v>0.5</v>
      </c>
      <c r="AB516">
        <v>1.7</v>
      </c>
      <c r="AC516">
        <v>2.7</v>
      </c>
      <c r="AD516">
        <v>18.7</v>
      </c>
    </row>
    <row r="517" spans="1:30" x14ac:dyDescent="0.2">
      <c r="A517">
        <v>516</v>
      </c>
      <c r="B517" t="s">
        <v>665</v>
      </c>
      <c r="C517" t="s">
        <v>29</v>
      </c>
      <c r="D517">
        <v>21</v>
      </c>
      <c r="E517" t="s">
        <v>147</v>
      </c>
      <c r="F517">
        <v>40</v>
      </c>
      <c r="G517">
        <v>0</v>
      </c>
      <c r="H517">
        <v>12.1</v>
      </c>
      <c r="I517">
        <v>1.3</v>
      </c>
      <c r="J517">
        <v>3.2</v>
      </c>
      <c r="K517">
        <v>0.40200000000000002</v>
      </c>
      <c r="L517">
        <v>0.7</v>
      </c>
      <c r="M517">
        <v>2</v>
      </c>
      <c r="N517">
        <v>0.35</v>
      </c>
      <c r="O517">
        <v>0.6</v>
      </c>
      <c r="P517">
        <v>1.2</v>
      </c>
      <c r="Q517">
        <v>0.48899999999999999</v>
      </c>
      <c r="R517">
        <v>0.51200000000000001</v>
      </c>
      <c r="S517">
        <v>0.4</v>
      </c>
      <c r="T517">
        <v>0.4</v>
      </c>
      <c r="U517">
        <v>0.82399999999999995</v>
      </c>
      <c r="V517">
        <v>0.5</v>
      </c>
      <c r="W517">
        <v>2.6</v>
      </c>
      <c r="X517">
        <v>3.1</v>
      </c>
      <c r="Y517">
        <v>1.3</v>
      </c>
      <c r="Z517">
        <v>0.4</v>
      </c>
      <c r="AA517">
        <v>0.4</v>
      </c>
      <c r="AB517">
        <v>0.4</v>
      </c>
      <c r="AC517">
        <v>1.5</v>
      </c>
      <c r="AD517">
        <v>3.6</v>
      </c>
    </row>
    <row r="518" spans="1:30" x14ac:dyDescent="0.2">
      <c r="A518">
        <v>517</v>
      </c>
      <c r="B518" t="s">
        <v>666</v>
      </c>
      <c r="C518" t="s">
        <v>92</v>
      </c>
      <c r="D518">
        <v>24</v>
      </c>
      <c r="E518" t="s">
        <v>178</v>
      </c>
      <c r="F518">
        <v>7</v>
      </c>
      <c r="G518">
        <v>0</v>
      </c>
      <c r="H518">
        <v>7.9</v>
      </c>
      <c r="I518">
        <v>1.4</v>
      </c>
      <c r="J518">
        <v>3.3</v>
      </c>
      <c r="K518">
        <v>0.435</v>
      </c>
      <c r="L518">
        <v>0.1</v>
      </c>
      <c r="M518">
        <v>0.4</v>
      </c>
      <c r="N518">
        <v>0.33300000000000002</v>
      </c>
      <c r="O518">
        <v>1.3</v>
      </c>
      <c r="P518">
        <v>2.9</v>
      </c>
      <c r="Q518">
        <v>0.45</v>
      </c>
      <c r="R518">
        <v>0.45700000000000002</v>
      </c>
      <c r="S518">
        <v>0.6</v>
      </c>
      <c r="T518">
        <v>0.7</v>
      </c>
      <c r="U518">
        <v>0.8</v>
      </c>
      <c r="V518">
        <v>0.7</v>
      </c>
      <c r="W518">
        <v>0.1</v>
      </c>
      <c r="X518">
        <v>0.9</v>
      </c>
      <c r="Y518">
        <v>0.4</v>
      </c>
      <c r="Z518">
        <v>0.3</v>
      </c>
      <c r="AA518">
        <v>0</v>
      </c>
      <c r="AB518">
        <v>0.1</v>
      </c>
      <c r="AC518">
        <v>0.7</v>
      </c>
      <c r="AD518">
        <v>3.6</v>
      </c>
    </row>
    <row r="519" spans="1:30" x14ac:dyDescent="0.2">
      <c r="A519">
        <v>518</v>
      </c>
      <c r="B519" t="s">
        <v>667</v>
      </c>
      <c r="C519" t="s">
        <v>84</v>
      </c>
      <c r="D519">
        <v>29</v>
      </c>
      <c r="E519" t="s">
        <v>147</v>
      </c>
      <c r="F519">
        <v>37</v>
      </c>
      <c r="G519">
        <v>1</v>
      </c>
      <c r="H519">
        <v>15.1</v>
      </c>
      <c r="I519">
        <v>1.8</v>
      </c>
      <c r="J519">
        <v>3.9</v>
      </c>
      <c r="K519">
        <v>0.46899999999999997</v>
      </c>
      <c r="L519">
        <v>0.8</v>
      </c>
      <c r="M519">
        <v>2</v>
      </c>
      <c r="N519">
        <v>0.38700000000000001</v>
      </c>
      <c r="O519">
        <v>1.1000000000000001</v>
      </c>
      <c r="P519">
        <v>1.9</v>
      </c>
      <c r="Q519">
        <v>0.55700000000000005</v>
      </c>
      <c r="R519">
        <v>0.56899999999999995</v>
      </c>
      <c r="S519">
        <v>0.1</v>
      </c>
      <c r="T519">
        <v>0.3</v>
      </c>
      <c r="U519">
        <v>0.3</v>
      </c>
      <c r="V519">
        <v>0.8</v>
      </c>
      <c r="W519">
        <v>2.1</v>
      </c>
      <c r="X519">
        <v>2.9</v>
      </c>
      <c r="Y519">
        <v>1.3</v>
      </c>
      <c r="Z519">
        <v>0.6</v>
      </c>
      <c r="AA519">
        <v>0.1</v>
      </c>
      <c r="AB519">
        <v>0.4</v>
      </c>
      <c r="AC519">
        <v>1.4</v>
      </c>
      <c r="AD519">
        <v>4.5</v>
      </c>
    </row>
    <row r="520" spans="1:30" x14ac:dyDescent="0.2">
      <c r="A520">
        <v>519</v>
      </c>
      <c r="B520" t="s">
        <v>668</v>
      </c>
      <c r="C520" t="s">
        <v>29</v>
      </c>
      <c r="D520">
        <v>22</v>
      </c>
      <c r="E520" t="s">
        <v>647</v>
      </c>
      <c r="F520">
        <v>19</v>
      </c>
      <c r="G520">
        <v>19</v>
      </c>
      <c r="H520">
        <v>26.7</v>
      </c>
      <c r="I520">
        <v>5.2</v>
      </c>
      <c r="J520">
        <v>7.9</v>
      </c>
      <c r="K520">
        <v>0.64900000000000002</v>
      </c>
      <c r="L520">
        <v>0</v>
      </c>
      <c r="M520">
        <v>0</v>
      </c>
      <c r="O520">
        <v>5.2</v>
      </c>
      <c r="P520">
        <v>7.9</v>
      </c>
      <c r="Q520">
        <v>0.64900000000000002</v>
      </c>
      <c r="R520">
        <v>0.64900000000000002</v>
      </c>
      <c r="S520">
        <v>2.4</v>
      </c>
      <c r="T520">
        <v>3.4</v>
      </c>
      <c r="U520">
        <v>0.71899999999999997</v>
      </c>
      <c r="V520">
        <v>4</v>
      </c>
      <c r="W520">
        <v>5.7</v>
      </c>
      <c r="X520">
        <v>9.6999999999999993</v>
      </c>
      <c r="Y520">
        <v>1.2</v>
      </c>
      <c r="Z520">
        <v>0.8</v>
      </c>
      <c r="AA520">
        <v>1.1000000000000001</v>
      </c>
      <c r="AB520">
        <v>0.9</v>
      </c>
      <c r="AC520">
        <v>2.6</v>
      </c>
      <c r="AD520">
        <v>12.7</v>
      </c>
    </row>
    <row r="521" spans="1:30" x14ac:dyDescent="0.2">
      <c r="A521">
        <v>520</v>
      </c>
      <c r="B521" t="s">
        <v>669</v>
      </c>
      <c r="C521" t="s">
        <v>84</v>
      </c>
      <c r="D521">
        <v>22</v>
      </c>
      <c r="E521" t="s">
        <v>153</v>
      </c>
      <c r="F521">
        <v>43</v>
      </c>
      <c r="G521">
        <v>30</v>
      </c>
      <c r="H521">
        <v>27.3</v>
      </c>
      <c r="I521">
        <v>3.7</v>
      </c>
      <c r="J521">
        <v>8.3000000000000007</v>
      </c>
      <c r="K521">
        <v>0.443</v>
      </c>
      <c r="L521">
        <v>1.4</v>
      </c>
      <c r="M521">
        <v>3.4</v>
      </c>
      <c r="N521">
        <v>0.39900000000000002</v>
      </c>
      <c r="O521">
        <v>2.2999999999999998</v>
      </c>
      <c r="P521">
        <v>4.9000000000000004</v>
      </c>
      <c r="Q521">
        <v>0.47399999999999998</v>
      </c>
      <c r="R521">
        <v>0.52500000000000002</v>
      </c>
      <c r="S521">
        <v>1.2</v>
      </c>
      <c r="T521">
        <v>1.5</v>
      </c>
      <c r="U521">
        <v>0.78800000000000003</v>
      </c>
      <c r="V521">
        <v>1.1000000000000001</v>
      </c>
      <c r="W521">
        <v>2.8</v>
      </c>
      <c r="X521">
        <v>3.9</v>
      </c>
      <c r="Y521">
        <v>1.5</v>
      </c>
      <c r="Z521">
        <v>0.9</v>
      </c>
      <c r="AA521">
        <v>0.8</v>
      </c>
      <c r="AB521">
        <v>1.3</v>
      </c>
      <c r="AC521">
        <v>2</v>
      </c>
      <c r="AD521">
        <v>10</v>
      </c>
    </row>
    <row r="522" spans="1:30" x14ac:dyDescent="0.2">
      <c r="A522">
        <v>521</v>
      </c>
      <c r="B522" t="s">
        <v>670</v>
      </c>
      <c r="C522" t="s">
        <v>29</v>
      </c>
      <c r="D522">
        <v>26</v>
      </c>
      <c r="E522" t="s">
        <v>118</v>
      </c>
      <c r="F522">
        <v>6</v>
      </c>
      <c r="G522">
        <v>0</v>
      </c>
      <c r="H522">
        <v>19.8</v>
      </c>
      <c r="I522">
        <v>2.8</v>
      </c>
      <c r="J522">
        <v>4.3</v>
      </c>
      <c r="K522">
        <v>0.65400000000000003</v>
      </c>
      <c r="L522">
        <v>0</v>
      </c>
      <c r="M522">
        <v>0</v>
      </c>
      <c r="O522">
        <v>2.8</v>
      </c>
      <c r="P522">
        <v>4.3</v>
      </c>
      <c r="Q522">
        <v>0.65400000000000003</v>
      </c>
      <c r="R522">
        <v>0.65400000000000003</v>
      </c>
      <c r="S522">
        <v>1.2</v>
      </c>
      <c r="T522">
        <v>1.5</v>
      </c>
      <c r="U522">
        <v>0.77800000000000002</v>
      </c>
      <c r="V522">
        <v>1.8</v>
      </c>
      <c r="W522">
        <v>4.5</v>
      </c>
      <c r="X522">
        <v>6.3</v>
      </c>
      <c r="Y522">
        <v>0.8</v>
      </c>
      <c r="Z522">
        <v>1.2</v>
      </c>
      <c r="AA522">
        <v>1.2</v>
      </c>
      <c r="AB522">
        <v>1.2</v>
      </c>
      <c r="AC522">
        <v>2.8</v>
      </c>
      <c r="AD522">
        <v>6.8</v>
      </c>
    </row>
    <row r="523" spans="1:30" x14ac:dyDescent="0.2">
      <c r="A523">
        <v>522</v>
      </c>
      <c r="B523" t="s">
        <v>671</v>
      </c>
      <c r="C523" t="s">
        <v>92</v>
      </c>
      <c r="D523">
        <v>23</v>
      </c>
      <c r="E523" t="s">
        <v>95</v>
      </c>
      <c r="F523">
        <v>36</v>
      </c>
      <c r="G523">
        <v>17</v>
      </c>
      <c r="H523">
        <v>24.8</v>
      </c>
      <c r="I523">
        <v>2.6</v>
      </c>
      <c r="J523">
        <v>6</v>
      </c>
      <c r="K523">
        <v>0.438</v>
      </c>
      <c r="L523">
        <v>1.6</v>
      </c>
      <c r="M523">
        <v>4</v>
      </c>
      <c r="N523">
        <v>0.38900000000000001</v>
      </c>
      <c r="O523">
        <v>1.1000000000000001</v>
      </c>
      <c r="P523">
        <v>2</v>
      </c>
      <c r="Q523">
        <v>0.53400000000000003</v>
      </c>
      <c r="R523">
        <v>0.56699999999999995</v>
      </c>
      <c r="S523">
        <v>1.6</v>
      </c>
      <c r="T523">
        <v>2</v>
      </c>
      <c r="U523">
        <v>0.79500000000000004</v>
      </c>
      <c r="V523">
        <v>1.3</v>
      </c>
      <c r="W523">
        <v>4.2</v>
      </c>
      <c r="X523">
        <v>5.5</v>
      </c>
      <c r="Y523">
        <v>2.2000000000000002</v>
      </c>
      <c r="Z523">
        <v>0.8</v>
      </c>
      <c r="AA523">
        <v>0.6</v>
      </c>
      <c r="AB523">
        <v>1.1000000000000001</v>
      </c>
      <c r="AC523">
        <v>2.4</v>
      </c>
      <c r="AD523">
        <v>8.4</v>
      </c>
    </row>
    <row r="524" spans="1:30" x14ac:dyDescent="0.2">
      <c r="A524">
        <v>523</v>
      </c>
      <c r="B524" t="s">
        <v>672</v>
      </c>
      <c r="C524" t="s">
        <v>112</v>
      </c>
      <c r="D524">
        <v>22</v>
      </c>
      <c r="E524" t="s">
        <v>95</v>
      </c>
      <c r="F524">
        <v>44</v>
      </c>
      <c r="G524">
        <v>9</v>
      </c>
      <c r="H524">
        <v>18.8</v>
      </c>
      <c r="I524">
        <v>2.7</v>
      </c>
      <c r="J524">
        <v>7</v>
      </c>
      <c r="K524">
        <v>0.39</v>
      </c>
      <c r="L524">
        <v>1.1000000000000001</v>
      </c>
      <c r="M524">
        <v>3.5</v>
      </c>
      <c r="N524">
        <v>0.314</v>
      </c>
      <c r="O524">
        <v>1.6</v>
      </c>
      <c r="P524">
        <v>3.5</v>
      </c>
      <c r="Q524">
        <v>0.46700000000000003</v>
      </c>
      <c r="R524">
        <v>0.46899999999999997</v>
      </c>
      <c r="S524">
        <v>1.1000000000000001</v>
      </c>
      <c r="T524">
        <v>1.3</v>
      </c>
      <c r="U524">
        <v>0.83099999999999996</v>
      </c>
      <c r="V524">
        <v>0.7</v>
      </c>
      <c r="W524">
        <v>2.7</v>
      </c>
      <c r="X524">
        <v>3.4</v>
      </c>
      <c r="Y524">
        <v>1.5</v>
      </c>
      <c r="Z524">
        <v>0.6</v>
      </c>
      <c r="AA524">
        <v>0.2</v>
      </c>
      <c r="AB524">
        <v>1.3</v>
      </c>
      <c r="AC524">
        <v>1.7</v>
      </c>
      <c r="AD524">
        <v>7.7</v>
      </c>
    </row>
    <row r="525" spans="1:30" x14ac:dyDescent="0.2">
      <c r="A525">
        <v>524</v>
      </c>
      <c r="B525" t="s">
        <v>673</v>
      </c>
      <c r="C525" t="s">
        <v>84</v>
      </c>
      <c r="D525">
        <v>23</v>
      </c>
      <c r="E525" t="s">
        <v>104</v>
      </c>
      <c r="F525">
        <v>38</v>
      </c>
      <c r="G525">
        <v>38</v>
      </c>
      <c r="H525">
        <v>30.3</v>
      </c>
      <c r="I525">
        <v>8.6999999999999993</v>
      </c>
      <c r="J525">
        <v>14.8</v>
      </c>
      <c r="K525">
        <v>0.59</v>
      </c>
      <c r="L525">
        <v>0.1</v>
      </c>
      <c r="M525">
        <v>0.3</v>
      </c>
      <c r="N525">
        <v>0.36399999999999999</v>
      </c>
      <c r="O525">
        <v>8.6</v>
      </c>
      <c r="P525">
        <v>14.5</v>
      </c>
      <c r="Q525">
        <v>0.59399999999999997</v>
      </c>
      <c r="R525">
        <v>0.59299999999999997</v>
      </c>
      <c r="S525">
        <v>4.4000000000000004</v>
      </c>
      <c r="T525">
        <v>6.6</v>
      </c>
      <c r="U525">
        <v>0.66700000000000004</v>
      </c>
      <c r="V525">
        <v>1.7</v>
      </c>
      <c r="W525">
        <v>3.8</v>
      </c>
      <c r="X525">
        <v>5.5</v>
      </c>
      <c r="Y525">
        <v>4.7</v>
      </c>
      <c r="Z525">
        <v>1</v>
      </c>
      <c r="AA525">
        <v>0.4</v>
      </c>
      <c r="AB525">
        <v>2.6</v>
      </c>
      <c r="AC525">
        <v>2.4</v>
      </c>
      <c r="AD525">
        <v>22</v>
      </c>
    </row>
    <row r="526" spans="1:30" x14ac:dyDescent="0.2">
      <c r="A526">
        <v>525</v>
      </c>
      <c r="B526" t="s">
        <v>674</v>
      </c>
      <c r="C526" t="s">
        <v>84</v>
      </c>
      <c r="D526">
        <v>23</v>
      </c>
      <c r="E526" t="s">
        <v>172</v>
      </c>
      <c r="F526">
        <v>11</v>
      </c>
      <c r="G526">
        <v>0</v>
      </c>
      <c r="H526">
        <v>9.5</v>
      </c>
      <c r="I526">
        <v>1.5</v>
      </c>
      <c r="J526">
        <v>2.9</v>
      </c>
      <c r="K526">
        <v>0.5</v>
      </c>
      <c r="L526">
        <v>0.2</v>
      </c>
      <c r="M526">
        <v>0.7</v>
      </c>
      <c r="N526">
        <v>0.25</v>
      </c>
      <c r="O526">
        <v>1.3</v>
      </c>
      <c r="P526">
        <v>2.2000000000000002</v>
      </c>
      <c r="Q526">
        <v>0.58299999999999996</v>
      </c>
      <c r="R526">
        <v>0.53100000000000003</v>
      </c>
      <c r="S526">
        <v>1.4</v>
      </c>
      <c r="T526">
        <v>1.4</v>
      </c>
      <c r="U526">
        <v>1</v>
      </c>
      <c r="V526">
        <v>1.4</v>
      </c>
      <c r="W526">
        <v>0.8</v>
      </c>
      <c r="X526">
        <v>2.2000000000000002</v>
      </c>
      <c r="Y526">
        <v>0.8</v>
      </c>
      <c r="Z526">
        <v>0.3</v>
      </c>
      <c r="AA526">
        <v>0.1</v>
      </c>
      <c r="AB526">
        <v>0.3</v>
      </c>
      <c r="AC526">
        <v>0.8</v>
      </c>
      <c r="AD526">
        <v>4.5</v>
      </c>
    </row>
    <row r="527" spans="1:30" x14ac:dyDescent="0.2">
      <c r="A527">
        <v>526</v>
      </c>
      <c r="B527" t="s">
        <v>675</v>
      </c>
      <c r="C527" t="s">
        <v>112</v>
      </c>
      <c r="D527">
        <v>27</v>
      </c>
      <c r="E527" t="s">
        <v>645</v>
      </c>
      <c r="F527">
        <v>5</v>
      </c>
      <c r="G527">
        <v>0</v>
      </c>
      <c r="H527">
        <v>3.2</v>
      </c>
      <c r="I527">
        <v>0.8</v>
      </c>
      <c r="J527">
        <v>1.4</v>
      </c>
      <c r="K527">
        <v>0.57099999999999995</v>
      </c>
      <c r="L527">
        <v>0.8</v>
      </c>
      <c r="M527">
        <v>1.2</v>
      </c>
      <c r="N527">
        <v>0.66700000000000004</v>
      </c>
      <c r="O527">
        <v>0</v>
      </c>
      <c r="P527">
        <v>0.2</v>
      </c>
      <c r="Q527">
        <v>0</v>
      </c>
      <c r="R527">
        <v>0.85699999999999998</v>
      </c>
      <c r="S527">
        <v>0</v>
      </c>
      <c r="T527">
        <v>0</v>
      </c>
      <c r="V527">
        <v>0</v>
      </c>
      <c r="W527">
        <v>0.4</v>
      </c>
      <c r="X527">
        <v>0.4</v>
      </c>
      <c r="Y527">
        <v>0.6</v>
      </c>
      <c r="Z527">
        <v>0</v>
      </c>
      <c r="AA527">
        <v>0</v>
      </c>
      <c r="AB527">
        <v>0</v>
      </c>
      <c r="AC527">
        <v>0.4</v>
      </c>
      <c r="AD527">
        <v>2.4</v>
      </c>
    </row>
    <row r="528" spans="1:30" x14ac:dyDescent="0.2">
      <c r="A528">
        <v>527</v>
      </c>
      <c r="B528" t="s">
        <v>676</v>
      </c>
      <c r="C528" t="s">
        <v>29</v>
      </c>
      <c r="D528">
        <v>22</v>
      </c>
      <c r="E528" t="s">
        <v>159</v>
      </c>
      <c r="F528">
        <v>29</v>
      </c>
      <c r="G528">
        <v>0</v>
      </c>
      <c r="H528">
        <v>14.6</v>
      </c>
      <c r="I528">
        <v>2.7</v>
      </c>
      <c r="J528">
        <v>3.9</v>
      </c>
      <c r="K528">
        <v>0.67500000000000004</v>
      </c>
      <c r="L528">
        <v>0</v>
      </c>
      <c r="M528">
        <v>0.1</v>
      </c>
      <c r="N528">
        <v>0</v>
      </c>
      <c r="O528">
        <v>2.7</v>
      </c>
      <c r="P528">
        <v>3.9</v>
      </c>
      <c r="Q528">
        <v>0.68799999999999994</v>
      </c>
      <c r="R528">
        <v>0.67500000000000004</v>
      </c>
      <c r="S528">
        <v>0.7</v>
      </c>
      <c r="T528">
        <v>1.2</v>
      </c>
      <c r="U528">
        <v>0.61799999999999999</v>
      </c>
      <c r="V528">
        <v>1.4</v>
      </c>
      <c r="W528">
        <v>2.7</v>
      </c>
      <c r="X528">
        <v>4.0999999999999996</v>
      </c>
      <c r="Y528">
        <v>0.6</v>
      </c>
      <c r="Z528">
        <v>0.1</v>
      </c>
      <c r="AA528">
        <v>0.7</v>
      </c>
      <c r="AB528">
        <v>0.9</v>
      </c>
      <c r="AC528">
        <v>2</v>
      </c>
      <c r="AD528">
        <v>6</v>
      </c>
    </row>
    <row r="529" spans="1:30" x14ac:dyDescent="0.2">
      <c r="A529">
        <v>528</v>
      </c>
      <c r="B529" t="s">
        <v>677</v>
      </c>
      <c r="C529" t="s">
        <v>84</v>
      </c>
      <c r="D529">
        <v>28</v>
      </c>
      <c r="E529" t="s">
        <v>205</v>
      </c>
      <c r="F529">
        <v>43</v>
      </c>
      <c r="G529">
        <v>1</v>
      </c>
      <c r="H529">
        <v>18.2</v>
      </c>
      <c r="I529">
        <v>2.5</v>
      </c>
      <c r="J529">
        <v>5.3</v>
      </c>
      <c r="K529">
        <v>0.47399999999999998</v>
      </c>
      <c r="L529">
        <v>0.7</v>
      </c>
      <c r="M529">
        <v>2.2999999999999998</v>
      </c>
      <c r="N529">
        <v>0.313</v>
      </c>
      <c r="O529">
        <v>1.8</v>
      </c>
      <c r="P529">
        <v>3</v>
      </c>
      <c r="Q529">
        <v>0.59499999999999997</v>
      </c>
      <c r="R529">
        <v>0.54100000000000004</v>
      </c>
      <c r="S529">
        <v>1.3</v>
      </c>
      <c r="T529">
        <v>2</v>
      </c>
      <c r="U529">
        <v>0.69</v>
      </c>
      <c r="V529">
        <v>0.8</v>
      </c>
      <c r="W529">
        <v>4.5999999999999996</v>
      </c>
      <c r="X529">
        <v>5.4</v>
      </c>
      <c r="Y529">
        <v>1.1000000000000001</v>
      </c>
      <c r="Z529">
        <v>0.3</v>
      </c>
      <c r="AA529">
        <v>0.7</v>
      </c>
      <c r="AB529">
        <v>1.1000000000000001</v>
      </c>
      <c r="AC529">
        <v>1.5</v>
      </c>
      <c r="AD529">
        <v>7.1</v>
      </c>
    </row>
    <row r="530" spans="1:30" x14ac:dyDescent="0.2">
      <c r="A530">
        <v>529</v>
      </c>
      <c r="B530" t="s">
        <v>678</v>
      </c>
      <c r="C530" t="s">
        <v>103</v>
      </c>
      <c r="D530">
        <v>31</v>
      </c>
      <c r="E530" t="s">
        <v>116</v>
      </c>
      <c r="F530">
        <v>26</v>
      </c>
      <c r="G530">
        <v>0</v>
      </c>
      <c r="H530">
        <v>15.6</v>
      </c>
      <c r="I530">
        <v>1.6</v>
      </c>
      <c r="J530">
        <v>4.2</v>
      </c>
      <c r="K530">
        <v>0.38500000000000001</v>
      </c>
      <c r="L530">
        <v>0.5</v>
      </c>
      <c r="M530">
        <v>1.3</v>
      </c>
      <c r="N530">
        <v>0.36399999999999999</v>
      </c>
      <c r="O530">
        <v>1.2</v>
      </c>
      <c r="P530">
        <v>2.9</v>
      </c>
      <c r="Q530">
        <v>0.39500000000000002</v>
      </c>
      <c r="R530">
        <v>0.44</v>
      </c>
      <c r="S530">
        <v>0.8</v>
      </c>
      <c r="T530">
        <v>1</v>
      </c>
      <c r="U530">
        <v>0.81499999999999995</v>
      </c>
      <c r="V530">
        <v>0.4</v>
      </c>
      <c r="W530">
        <v>1.6</v>
      </c>
      <c r="X530">
        <v>2</v>
      </c>
      <c r="Y530">
        <v>2.8</v>
      </c>
      <c r="Z530">
        <v>1.2</v>
      </c>
      <c r="AA530">
        <v>0.2</v>
      </c>
      <c r="AB530">
        <v>0.4</v>
      </c>
      <c r="AC530">
        <v>0.8</v>
      </c>
      <c r="AD530">
        <v>4.5</v>
      </c>
    </row>
    <row r="531" spans="1:30" x14ac:dyDescent="0.2">
      <c r="A531">
        <v>530</v>
      </c>
      <c r="B531" t="s">
        <v>679</v>
      </c>
      <c r="C531" t="s">
        <v>84</v>
      </c>
      <c r="D531">
        <v>35</v>
      </c>
      <c r="E531" t="s">
        <v>88</v>
      </c>
      <c r="F531">
        <v>19</v>
      </c>
      <c r="G531">
        <v>6</v>
      </c>
      <c r="H531">
        <v>14.6</v>
      </c>
      <c r="I531">
        <v>2.2999999999999998</v>
      </c>
      <c r="J531">
        <v>3.9</v>
      </c>
      <c r="K531">
        <v>0.58699999999999997</v>
      </c>
      <c r="L531">
        <v>0.1</v>
      </c>
      <c r="M531">
        <v>0.3</v>
      </c>
      <c r="N531">
        <v>0.2</v>
      </c>
      <c r="O531">
        <v>2.2999999999999998</v>
      </c>
      <c r="P531">
        <v>3.7</v>
      </c>
      <c r="Q531">
        <v>0.61399999999999999</v>
      </c>
      <c r="R531">
        <v>0.59299999999999997</v>
      </c>
      <c r="S531">
        <v>0.2</v>
      </c>
      <c r="T531">
        <v>0.5</v>
      </c>
      <c r="U531">
        <v>0.44400000000000001</v>
      </c>
      <c r="V531">
        <v>1.2</v>
      </c>
      <c r="W531">
        <v>1.7</v>
      </c>
      <c r="X531">
        <v>2.9</v>
      </c>
      <c r="Y531">
        <v>2.2999999999999998</v>
      </c>
      <c r="Z531">
        <v>0.8</v>
      </c>
      <c r="AA531">
        <v>0.1</v>
      </c>
      <c r="AB531">
        <v>0.4</v>
      </c>
      <c r="AC531">
        <v>1.7</v>
      </c>
      <c r="AD531">
        <v>4.9000000000000004</v>
      </c>
    </row>
    <row r="532" spans="1:30" x14ac:dyDescent="0.2">
      <c r="A532">
        <v>531</v>
      </c>
      <c r="B532" t="s">
        <v>680</v>
      </c>
      <c r="C532" t="s">
        <v>103</v>
      </c>
      <c r="D532">
        <v>25</v>
      </c>
      <c r="E532" t="s">
        <v>150</v>
      </c>
      <c r="F532">
        <v>42</v>
      </c>
      <c r="G532">
        <v>42</v>
      </c>
      <c r="H532">
        <v>36.299999999999997</v>
      </c>
      <c r="I532">
        <v>8.4</v>
      </c>
      <c r="J532">
        <v>19.7</v>
      </c>
      <c r="K532">
        <v>0.42299999999999999</v>
      </c>
      <c r="L532">
        <v>3.3</v>
      </c>
      <c r="M532">
        <v>8.9</v>
      </c>
      <c r="N532">
        <v>0.36799999999999999</v>
      </c>
      <c r="O532">
        <v>5.0999999999999996</v>
      </c>
      <c r="P532">
        <v>10.9</v>
      </c>
      <c r="Q532">
        <v>0.46800000000000003</v>
      </c>
      <c r="R532">
        <v>0.50600000000000001</v>
      </c>
      <c r="S532">
        <v>7</v>
      </c>
      <c r="T532">
        <v>8.1999999999999993</v>
      </c>
      <c r="U532">
        <v>0.86299999999999999</v>
      </c>
      <c r="V532">
        <v>0.5</v>
      </c>
      <c r="W532">
        <v>2.4</v>
      </c>
      <c r="X532">
        <v>2.9</v>
      </c>
      <c r="Y532">
        <v>10.9</v>
      </c>
      <c r="Z532">
        <v>1.4</v>
      </c>
      <c r="AA532">
        <v>0.2</v>
      </c>
      <c r="AB532">
        <v>4.3</v>
      </c>
      <c r="AC532">
        <v>2</v>
      </c>
      <c r="AD532">
        <v>27</v>
      </c>
    </row>
    <row r="533" spans="1:30" x14ac:dyDescent="0.2">
      <c r="A533">
        <v>532</v>
      </c>
      <c r="B533" t="s">
        <v>681</v>
      </c>
      <c r="C533" t="s">
        <v>29</v>
      </c>
      <c r="D533">
        <v>25</v>
      </c>
      <c r="E533" t="s">
        <v>93</v>
      </c>
      <c r="F533">
        <v>26</v>
      </c>
      <c r="G533">
        <v>6</v>
      </c>
      <c r="H533">
        <v>10.199999999999999</v>
      </c>
      <c r="I533">
        <v>1.5</v>
      </c>
      <c r="J533">
        <v>3.1</v>
      </c>
      <c r="K533">
        <v>0.48799999999999999</v>
      </c>
      <c r="L533">
        <v>0.1</v>
      </c>
      <c r="M533">
        <v>0.6</v>
      </c>
      <c r="N533">
        <v>0.2</v>
      </c>
      <c r="O533">
        <v>1.4</v>
      </c>
      <c r="P533">
        <v>2.5</v>
      </c>
      <c r="Q533">
        <v>0.55400000000000005</v>
      </c>
      <c r="R533">
        <v>0.50600000000000001</v>
      </c>
      <c r="S533">
        <v>0.2</v>
      </c>
      <c r="T533">
        <v>0.4</v>
      </c>
      <c r="U533">
        <v>0.54500000000000004</v>
      </c>
      <c r="V533">
        <v>1.4</v>
      </c>
      <c r="W533">
        <v>2.6</v>
      </c>
      <c r="X533">
        <v>4</v>
      </c>
      <c r="Y533">
        <v>0.5</v>
      </c>
      <c r="Z533">
        <v>0.2</v>
      </c>
      <c r="AA533">
        <v>0.4</v>
      </c>
      <c r="AB533">
        <v>0.9</v>
      </c>
      <c r="AC533">
        <v>1.3</v>
      </c>
      <c r="AD533">
        <v>3.3</v>
      </c>
    </row>
    <row r="534" spans="1:30" x14ac:dyDescent="0.2">
      <c r="A534">
        <v>533</v>
      </c>
      <c r="B534" t="s">
        <v>682</v>
      </c>
      <c r="C534" t="s">
        <v>29</v>
      </c>
      <c r="D534">
        <v>31</v>
      </c>
      <c r="E534" t="s">
        <v>104</v>
      </c>
      <c r="F534">
        <v>33</v>
      </c>
      <c r="G534">
        <v>0</v>
      </c>
      <c r="H534">
        <v>8.3000000000000007</v>
      </c>
      <c r="I534">
        <v>0.6</v>
      </c>
      <c r="J534">
        <v>1.5</v>
      </c>
      <c r="K534">
        <v>0.39200000000000002</v>
      </c>
      <c r="L534">
        <v>0</v>
      </c>
      <c r="M534">
        <v>0.1</v>
      </c>
      <c r="N534">
        <v>0.33300000000000002</v>
      </c>
      <c r="O534">
        <v>0.6</v>
      </c>
      <c r="P534">
        <v>1.5</v>
      </c>
      <c r="Q534">
        <v>0.39600000000000002</v>
      </c>
      <c r="R534">
        <v>0.40200000000000002</v>
      </c>
      <c r="S534">
        <v>0.6</v>
      </c>
      <c r="T534">
        <v>1.1000000000000001</v>
      </c>
      <c r="U534">
        <v>0.6</v>
      </c>
      <c r="V534">
        <v>1.1000000000000001</v>
      </c>
      <c r="W534">
        <v>1.6</v>
      </c>
      <c r="X534">
        <v>2.7</v>
      </c>
      <c r="Y534">
        <v>1</v>
      </c>
      <c r="Z534">
        <v>0.2</v>
      </c>
      <c r="AA534">
        <v>0.1</v>
      </c>
      <c r="AB534">
        <v>0.3</v>
      </c>
      <c r="AC534">
        <v>1.2</v>
      </c>
      <c r="AD534">
        <v>1.9</v>
      </c>
    </row>
    <row r="535" spans="1:30" x14ac:dyDescent="0.2">
      <c r="A535">
        <v>534</v>
      </c>
      <c r="B535" t="s">
        <v>683</v>
      </c>
      <c r="C535" t="s">
        <v>29</v>
      </c>
      <c r="D535">
        <v>26</v>
      </c>
      <c r="E535" t="s">
        <v>164</v>
      </c>
      <c r="F535">
        <v>38</v>
      </c>
      <c r="G535">
        <v>38</v>
      </c>
      <c r="H535">
        <v>27.1</v>
      </c>
      <c r="I535">
        <v>5.3</v>
      </c>
      <c r="J535">
        <v>8.1</v>
      </c>
      <c r="K535">
        <v>0.65500000000000003</v>
      </c>
      <c r="L535">
        <v>0</v>
      </c>
      <c r="M535">
        <v>0</v>
      </c>
      <c r="O535">
        <v>5.3</v>
      </c>
      <c r="P535">
        <v>8.1</v>
      </c>
      <c r="Q535">
        <v>0.65500000000000003</v>
      </c>
      <c r="R535">
        <v>0.65500000000000003</v>
      </c>
      <c r="S535">
        <v>1.8</v>
      </c>
      <c r="T535">
        <v>2.8</v>
      </c>
      <c r="U535">
        <v>0.64800000000000002</v>
      </c>
      <c r="V535">
        <v>3.3</v>
      </c>
      <c r="W535">
        <v>6.5</v>
      </c>
      <c r="X535">
        <v>9.6999999999999993</v>
      </c>
      <c r="Y535">
        <v>1.3</v>
      </c>
      <c r="Z535">
        <v>0.2</v>
      </c>
      <c r="AA535">
        <v>1.4</v>
      </c>
      <c r="AB535">
        <v>1.1000000000000001</v>
      </c>
      <c r="AC535">
        <v>2.9</v>
      </c>
      <c r="AD535">
        <v>12.4</v>
      </c>
    </row>
  </sheetData>
  <hyperlinks>
    <hyperlink ref="B2" r:id="rId1" display="https://www.basketball-reference.com/players/a/achiupr01.html?utm_source=direct&amp;utm_medium=Share&amp;utm_campaign=ShareTool" xr:uid="{9939DF13-4E4F-4BC7-8563-6311209309EF}"/>
    <hyperlink ref="B3" r:id="rId2" display="https://www.basketball-reference.com/players/a/adebaba01.html?utm_source=direct&amp;utm_medium=Share&amp;utm_campaign=ShareTool" xr:uid="{3AA929F1-8D5D-4DDF-898A-C39F34D5012D}"/>
    <hyperlink ref="E3" r:id="rId3" display="https://www.basketball-reference.com/teams/MIA/2024.html?utm_source=direct&amp;utm_medium=Share&amp;utm_campaign=ShareTool" xr:uid="{8BDB7147-F261-48B1-A78F-98D4A1A14AB1}"/>
    <hyperlink ref="B4" r:id="rId4" display="https://www.basketball-reference.com/players/a/agbajoc01.html?utm_source=direct&amp;utm_medium=Share&amp;utm_campaign=ShareTool" xr:uid="{1EC01216-B96A-4A01-B3E3-3026DBBE1744}"/>
    <hyperlink ref="E4" r:id="rId5" display="https://www.basketball-reference.com/teams/UTA/2024.html?utm_source=direct&amp;utm_medium=Share&amp;utm_campaign=ShareTool" xr:uid="{90C7BE57-7949-440B-A148-FED091315DD1}"/>
    <hyperlink ref="B5" r:id="rId6" display="https://www.basketball-reference.com/players/a/aldamsa01.html?utm_source=direct&amp;utm_medium=Share&amp;utm_campaign=ShareTool" xr:uid="{DCF194DA-4450-400C-BA87-347CB8FEA907}"/>
    <hyperlink ref="E5" r:id="rId7" display="https://www.basketball-reference.com/teams/MEM/2024.html?utm_source=direct&amp;utm_medium=Share&amp;utm_campaign=ShareTool" xr:uid="{83440C60-EEFB-4DF2-B534-C5AFD9C0A4CC}"/>
    <hyperlink ref="B6" r:id="rId8" display="https://www.basketball-reference.com/players/a/alexani01.html?utm_source=direct&amp;utm_medium=Share&amp;utm_campaign=ShareTool" xr:uid="{857E21A1-CE05-465A-B84B-AE66DC4D64B4}"/>
    <hyperlink ref="E6" r:id="rId9" display="https://www.basketball-reference.com/teams/MIN/2024.html?utm_source=direct&amp;utm_medium=Share&amp;utm_campaign=ShareTool" xr:uid="{40655C9E-317D-45D5-B888-6250005F3A6E}"/>
    <hyperlink ref="B7" r:id="rId10" display="https://www.basketball-reference.com/players/a/allengr01.html?utm_source=direct&amp;utm_medium=Share&amp;utm_campaign=ShareTool" xr:uid="{EEEAF690-B421-4DAD-BB08-0F00C4775515}"/>
    <hyperlink ref="E7" r:id="rId11" display="https://www.basketball-reference.com/teams/PHO/2024.html?utm_source=direct&amp;utm_medium=Share&amp;utm_campaign=ShareTool" xr:uid="{1338A74C-D72F-48E6-BD21-97494949CDCF}"/>
    <hyperlink ref="B8" r:id="rId12" display="https://www.basketball-reference.com/players/a/allenja01.html?utm_source=direct&amp;utm_medium=Share&amp;utm_campaign=ShareTool" xr:uid="{C0F0017F-A07F-4741-BF5C-D8C930899E60}"/>
    <hyperlink ref="E8" r:id="rId13" display="https://www.basketball-reference.com/teams/CLE/2024.html?utm_source=direct&amp;utm_medium=Share&amp;utm_campaign=ShareTool" xr:uid="{7F2294FD-5895-4AE5-910C-624BDFFB9107}"/>
    <hyperlink ref="B9" r:id="rId14" display="https://www.basketball-reference.com/players/a/alvarjo01.html?utm_source=direct&amp;utm_medium=Share&amp;utm_campaign=ShareTool" xr:uid="{701C4D58-417A-4E92-B356-FD97420CC6AD}"/>
    <hyperlink ref="E9" r:id="rId15" display="https://www.basketball-reference.com/teams/NOP/2024.html?utm_source=direct&amp;utm_medium=Share&amp;utm_campaign=ShareTool" xr:uid="{7B2E729C-8F82-46AE-89DD-4D9DE808C0BC}"/>
    <hyperlink ref="B10" r:id="rId16" display="https://www.basketball-reference.com/players/a/anderky01.html?utm_source=direct&amp;utm_medium=Share&amp;utm_campaign=ShareTool" xr:uid="{3033E9A3-4309-491F-9AE9-B8938BEB1AB3}"/>
    <hyperlink ref="E10" r:id="rId17" display="https://www.basketball-reference.com/teams/MIN/2024.html?utm_source=direct&amp;utm_medium=Share&amp;utm_campaign=ShareTool" xr:uid="{2E76E83D-6472-427F-BC66-7B98FFD88BEC}"/>
    <hyperlink ref="B11" r:id="rId18" display="https://www.basketball-reference.com/players/a/antetgi01.html?utm_source=direct&amp;utm_medium=Share&amp;utm_campaign=ShareTool" xr:uid="{54595F10-AF84-488F-8BD8-51CFF6BB76EE}"/>
    <hyperlink ref="E11" r:id="rId19" display="https://www.basketball-reference.com/teams/MIL/2024.html?utm_source=direct&amp;utm_medium=Share&amp;utm_campaign=ShareTool" xr:uid="{E0B582A8-E475-4563-B885-D7E232541160}"/>
    <hyperlink ref="B12" r:id="rId20" display="https://www.basketball-reference.com/players/a/antetth01.html?utm_source=direct&amp;utm_medium=Share&amp;utm_campaign=ShareTool" xr:uid="{8D3310AC-8DCE-4090-8978-27853D4B6252}"/>
    <hyperlink ref="E12" r:id="rId21" display="https://www.basketball-reference.com/teams/MIL/2024.html?utm_source=direct&amp;utm_medium=Share&amp;utm_campaign=ShareTool" xr:uid="{8FFDD0D7-6C45-4033-AF3F-04548FDAEB03}"/>
    <hyperlink ref="B13" r:id="rId22" display="https://www.basketball-reference.com/players/a/anthoco01.html?utm_source=direct&amp;utm_medium=Share&amp;utm_campaign=ShareTool" xr:uid="{15D2AA94-ECE9-48CF-8D14-00A510E6A8F2}"/>
    <hyperlink ref="E13" r:id="rId23" display="https://www.basketball-reference.com/teams/ORL/2024.html?utm_source=direct&amp;utm_medium=Share&amp;utm_campaign=ShareTool" xr:uid="{48EA551D-C680-437B-A1E1-78A7A42E12FF}"/>
    <hyperlink ref="B14" r:id="rId24" display="https://www.basketball-reference.com/players/a/anunoog01.html?utm_source=direct&amp;utm_medium=Share&amp;utm_campaign=ShareTool" xr:uid="{6B48E43C-AD40-4A0F-9493-6954762EF5EF}"/>
    <hyperlink ref="B15" r:id="rId25" display="https://www.basketball-reference.com/players/a/arcidry01.html?utm_source=direct&amp;utm_medium=Share&amp;utm_campaign=ShareTool" xr:uid="{9F2E81E7-121B-457F-B581-1A7B82964925}"/>
    <hyperlink ref="E15" r:id="rId26" display="https://www.basketball-reference.com/teams/NYK/2024.html?utm_source=direct&amp;utm_medium=Share&amp;utm_campaign=ShareTool" xr:uid="{B20AFDC7-C070-48D0-AE6E-951B3C4BBC41}"/>
    <hyperlink ref="B16" r:id="rId27" display="https://www.basketball-reference.com/players/a/avdijde01.html?utm_source=direct&amp;utm_medium=Share&amp;utm_campaign=ShareTool" xr:uid="{0C3F1DD2-27B5-4D9B-8BE8-E29FC42218FE}"/>
    <hyperlink ref="E16" r:id="rId28" display="https://www.basketball-reference.com/teams/WAS/2024.html?utm_source=direct&amp;utm_medium=Share&amp;utm_campaign=ShareTool" xr:uid="{04CC28AC-C787-41AA-BF26-76F2A5256C58}"/>
    <hyperlink ref="B17" r:id="rId29" display="https://www.basketball-reference.com/players/a/aytonde01.html?utm_source=direct&amp;utm_medium=Share&amp;utm_campaign=ShareTool" xr:uid="{0CDB50C5-9E4A-40DF-9FA5-6CF165F9BD85}"/>
    <hyperlink ref="E17" r:id="rId30" display="https://www.basketball-reference.com/teams/POR/2024.html?utm_source=direct&amp;utm_medium=Share&amp;utm_campaign=ShareTool" xr:uid="{A9109ECA-DC14-4D78-89EC-338F9CEF9F91}"/>
    <hyperlink ref="B18" r:id="rId31" display="https://www.basketball-reference.com/players/a/azubuud01.html?utm_source=direct&amp;utm_medium=Share&amp;utm_campaign=ShareTool" xr:uid="{C807798B-8F77-4587-AFB7-E494FE7172AC}"/>
    <hyperlink ref="E18" r:id="rId32" display="https://www.basketball-reference.com/teams/PHO/2024.html?utm_source=direct&amp;utm_medium=Share&amp;utm_campaign=ShareTool" xr:uid="{01EE2F58-2522-4622-BEA2-8D29EF93C3F1}"/>
    <hyperlink ref="B19" r:id="rId33" display="https://www.basketball-reference.com/players/b/badjiib01.html?utm_source=direct&amp;utm_medium=Share&amp;utm_campaign=ShareTool" xr:uid="{7F0BE728-5D44-4750-B3DD-1F590225CDA8}"/>
    <hyperlink ref="E19" r:id="rId34" display="https://www.basketball-reference.com/teams/POR/2024.html?utm_source=direct&amp;utm_medium=Share&amp;utm_campaign=ShareTool" xr:uid="{4A3770CE-B57F-4DF5-8104-9FD38C8A215B}"/>
    <hyperlink ref="B20" r:id="rId35" display="https://www.basketball-reference.com/players/b/baglema01.html?utm_source=direct&amp;utm_medium=Share&amp;utm_campaign=ShareTool" xr:uid="{6EC3C483-77AE-4217-899E-8B610BE6C2F9}"/>
    <hyperlink ref="B21" r:id="rId36" display="https://www.basketball-reference.com/players/b/baileam01.html?utm_source=direct&amp;utm_medium=Share&amp;utm_campaign=ShareTool" xr:uid="{4324D4B1-F6AA-4F19-BDD0-1E4647A2E842}"/>
    <hyperlink ref="E21" r:id="rId37" display="https://www.basketball-reference.com/teams/CHO/2024.html?utm_source=direct&amp;utm_medium=Share&amp;utm_campaign=ShareTool" xr:uid="{A48FA603-6C83-4DD5-A945-0F2212D8ACA0}"/>
    <hyperlink ref="B22" r:id="rId38" display="https://www.basketball-reference.com/players/b/baldwpa01.html?utm_source=direct&amp;utm_medium=Share&amp;utm_campaign=ShareTool" xr:uid="{76B83F03-3659-4370-82DA-A0AF9EA3E38C}"/>
    <hyperlink ref="E22" r:id="rId39" display="https://www.basketball-reference.com/teams/WAS/2024.html?utm_source=direct&amp;utm_medium=Share&amp;utm_campaign=ShareTool" xr:uid="{5D810E4F-43E8-4B7A-B1E8-2EEC1104BD01}"/>
    <hyperlink ref="B23" r:id="rId40" display="https://www.basketball-reference.com/players/b/ballla01.html?utm_source=direct&amp;utm_medium=Share&amp;utm_campaign=ShareTool" xr:uid="{10B82C3B-55EE-4495-9D49-B227EB1E8A90}"/>
    <hyperlink ref="E23" r:id="rId41" display="https://www.basketball-reference.com/teams/CHO/2024.html?utm_source=direct&amp;utm_medium=Share&amp;utm_campaign=ShareTool" xr:uid="{42ADE50B-0F53-47CA-AA4C-DCD6407F25DA}"/>
    <hyperlink ref="B24" r:id="rId42" display="https://www.basketball-reference.com/players/b/bambamo01.html?utm_source=direct&amp;utm_medium=Share&amp;utm_campaign=ShareTool" xr:uid="{2405D3F1-1F03-410A-88D3-298DDA90A0E2}"/>
    <hyperlink ref="E24" r:id="rId43" display="https://www.basketball-reference.com/teams/PHI/2024.html?utm_source=direct&amp;utm_medium=Share&amp;utm_campaign=ShareTool" xr:uid="{ADEAFC24-660F-4D70-A1C1-BCC33350F574}"/>
    <hyperlink ref="B25" r:id="rId44" display="https://www.basketball-reference.com/players/b/banchpa01.html?utm_source=direct&amp;utm_medium=Share&amp;utm_campaign=ShareTool" xr:uid="{76906608-781C-4AB8-824C-A23B7DA04CB4}"/>
    <hyperlink ref="E25" r:id="rId45" display="https://www.basketball-reference.com/teams/ORL/2024.html?utm_source=direct&amp;utm_medium=Share&amp;utm_campaign=ShareTool" xr:uid="{7128B38D-D32A-4007-A6A1-DA26D1078B83}"/>
    <hyperlink ref="B26" r:id="rId46" display="https://www.basketball-reference.com/players/b/banede01.html?utm_source=direct&amp;utm_medium=Share&amp;utm_campaign=ShareTool" xr:uid="{429966C6-52B1-4FDB-B564-5C1BA9695865}"/>
    <hyperlink ref="E26" r:id="rId47" display="https://www.basketball-reference.com/teams/MEM/2024.html?utm_source=direct&amp;utm_medium=Share&amp;utm_campaign=ShareTool" xr:uid="{9291BAEB-B783-4D4B-A146-83ED321B7E40}"/>
    <hyperlink ref="B27" r:id="rId48" display="https://www.basketball-reference.com/players/b/bantoda01.html?utm_source=direct&amp;utm_medium=Share&amp;utm_campaign=ShareTool" xr:uid="{36B2FB4F-3897-4475-BBB3-A735F10B71A6}"/>
    <hyperlink ref="E27" r:id="rId49" display="https://www.basketball-reference.com/teams/BOS/2024.html?utm_source=direct&amp;utm_medium=Share&amp;utm_campaign=ShareTool" xr:uid="{5F3B7C64-F3DF-40AE-9C06-11E820D84B0D}"/>
    <hyperlink ref="B28" r:id="rId50" display="https://www.basketball-reference.com/players/b/barlodo01.html?utm_source=direct&amp;utm_medium=Share&amp;utm_campaign=ShareTool" xr:uid="{A76B7BE8-2626-47DF-A8CF-52FC2ED99971}"/>
    <hyperlink ref="E28" r:id="rId51" display="https://www.basketball-reference.com/teams/SAS/2024.html?utm_source=direct&amp;utm_medium=Share&amp;utm_campaign=ShareTool" xr:uid="{ECB5C9DC-BD64-4DAA-949F-2981EA2CB666}"/>
    <hyperlink ref="B29" r:id="rId52" display="https://www.basketball-reference.com/players/b/barneha02.html?utm_source=direct&amp;utm_medium=Share&amp;utm_campaign=ShareTool" xr:uid="{4CC03AE2-E6E3-459E-BC50-56A5E7B538D6}"/>
    <hyperlink ref="E29" r:id="rId53" display="https://www.basketball-reference.com/teams/SAC/2024.html?utm_source=direct&amp;utm_medium=Share&amp;utm_campaign=ShareTool" xr:uid="{01AE4122-2CE9-4A9F-86AF-355A092E6ACC}"/>
    <hyperlink ref="B30" r:id="rId54" display="https://www.basketball-reference.com/players/b/barnesc01.html?utm_source=direct&amp;utm_medium=Share&amp;utm_campaign=ShareTool" xr:uid="{E6976189-0138-42B6-A486-646D249C6B68}"/>
    <hyperlink ref="E30" r:id="rId55" display="https://www.basketball-reference.com/teams/TOR/2024.html?utm_source=direct&amp;utm_medium=Share&amp;utm_campaign=ShareTool" xr:uid="{95C4CD08-3A1A-4B64-8459-50C11EA51250}"/>
    <hyperlink ref="B31" r:id="rId56" display="https://www.basketball-reference.com/players/b/barrerj01.html?utm_source=direct&amp;utm_medium=Share&amp;utm_campaign=ShareTool" xr:uid="{AAD5A4B6-CD8F-486B-A648-B7C9A2DA2CDD}"/>
    <hyperlink ref="B32" r:id="rId57" display="https://www.basketball-reference.com/players/b/bassech01.html?utm_source=direct&amp;utm_medium=Share&amp;utm_campaign=ShareTool" xr:uid="{FA1A66BF-B141-46AE-98AC-E438183B8B28}"/>
    <hyperlink ref="E32" r:id="rId58" display="https://www.basketball-reference.com/teams/SAS/2024.html?utm_source=direct&amp;utm_medium=Share&amp;utm_campaign=ShareTool" xr:uid="{97FC28A8-3061-49B9-99B6-DAC33D26A3F4}"/>
    <hyperlink ref="B33" r:id="rId59" display="https://www.basketball-reference.com/players/b/batesem01.html?utm_source=direct&amp;utm_medium=Share&amp;utm_campaign=ShareTool" xr:uid="{A64A0503-2722-4BF6-8F49-35F1A9EA0F24}"/>
    <hyperlink ref="E33" r:id="rId60" display="https://www.basketball-reference.com/teams/CLE/2024.html?utm_source=direct&amp;utm_medium=Share&amp;utm_campaign=ShareTool" xr:uid="{936D9B20-0D09-4667-A13A-06FC4D1AFECE}"/>
    <hyperlink ref="B34" r:id="rId61" display="https://www.basketball-reference.com/players/b/bateske01.html?utm_source=direct&amp;utm_medium=Share&amp;utm_campaign=ShareTool" xr:uid="{828B049B-9892-4AB9-8EB4-84980EC8B66A}"/>
    <hyperlink ref="E34" r:id="rId62" display="https://www.basketball-reference.com/teams/PHO/2024.html?utm_source=direct&amp;utm_medium=Share&amp;utm_campaign=ShareTool" xr:uid="{F6F744C4-4495-44FF-9B74-5F2584C35FEE}"/>
    <hyperlink ref="B35" r:id="rId63" display="https://www.basketball-reference.com/players/b/batumni01.html?utm_source=direct&amp;utm_medium=Share&amp;utm_campaign=ShareTool" xr:uid="{7E23C026-50BF-4F16-BD88-2EB79A21BCE1}"/>
    <hyperlink ref="B36" r:id="rId64" display="https://www.basketball-reference.com/players/b/bealbr01.html?utm_source=direct&amp;utm_medium=Share&amp;utm_campaign=ShareTool" xr:uid="{65D1D4CD-4ECA-49DE-8BCB-26ECF893D54D}"/>
    <hyperlink ref="E36" r:id="rId65" display="https://www.basketball-reference.com/teams/PHO/2024.html?utm_source=direct&amp;utm_medium=Share&amp;utm_campaign=ShareTool" xr:uid="{B37D5AA3-8563-4FED-82A3-87ADA7AEC1DB}"/>
    <hyperlink ref="B37" r:id="rId66" display="https://www.basketball-reference.com/players/b/beaslma01.html?utm_source=direct&amp;utm_medium=Share&amp;utm_campaign=ShareTool" xr:uid="{D3827378-07CB-4B51-8EDD-C702BBAA958F}"/>
    <hyperlink ref="E37" r:id="rId67" display="https://www.basketball-reference.com/teams/MIL/2024.html?utm_source=direct&amp;utm_medium=Share&amp;utm_campaign=ShareTool" xr:uid="{A507B577-F904-4E54-B508-FCF00F773E6D}"/>
    <hyperlink ref="B38" r:id="rId68" display="https://www.basketball-reference.com/players/b/beaucma01.html?utm_source=direct&amp;utm_medium=Share&amp;utm_campaign=ShareTool" xr:uid="{634CC5EC-0AF8-425A-A654-C1262D023BA5}"/>
    <hyperlink ref="E38" r:id="rId69" display="https://www.basketball-reference.com/teams/MIL/2024.html?utm_source=direct&amp;utm_medium=Share&amp;utm_campaign=ShareTool" xr:uid="{62D46732-E3BF-4F2C-A8E8-2D2EB4C16801}"/>
    <hyperlink ref="B39" r:id="rId70" display="https://www.basketball-reference.com/players/b/bernaju01.html?utm_source=direct&amp;utm_medium=Share&amp;utm_campaign=ShareTool" xr:uid="{59C0D2EA-72CA-45C4-83C9-70E38A77CDA5}"/>
    <hyperlink ref="E39" r:id="rId71" display="https://www.basketball-reference.com/teams/WAS/2024.html?utm_source=direct&amp;utm_medium=Share&amp;utm_campaign=ShareTool" xr:uid="{F1738935-2CA2-4825-A26C-F7FFC8B51978}"/>
    <hyperlink ref="B40" r:id="rId72" display="https://www.basketball-reference.com/players/b/bertada01.html?utm_source=direct&amp;utm_medium=Share&amp;utm_campaign=ShareTool" xr:uid="{F356DF69-3EF1-4CE6-8DF0-0D0EC169BFFE}"/>
    <hyperlink ref="E40" r:id="rId73" display="https://www.basketball-reference.com/teams/OKC/2024.html?utm_source=direct&amp;utm_medium=Share&amp;utm_campaign=ShareTool" xr:uid="{154CC117-DFC8-4994-A619-B4CE597801BD}"/>
    <hyperlink ref="B41" r:id="rId74" display="https://www.basketball-reference.com/players/b/beverpa01.html?utm_source=direct&amp;utm_medium=Share&amp;utm_campaign=ShareTool" xr:uid="{3344C320-1EF9-490E-88A3-1523D44D2BDB}"/>
    <hyperlink ref="E41" r:id="rId75" display="https://www.basketball-reference.com/teams/PHI/2024.html?utm_source=direct&amp;utm_medium=Share&amp;utm_campaign=ShareTool" xr:uid="{E3AD66A6-2091-4D04-9FFA-6D68A1C96E85}"/>
    <hyperlink ref="B42" r:id="rId76" display="https://www.basketball-reference.com/players/b/beysa01.html?utm_source=direct&amp;utm_medium=Share&amp;utm_campaign=ShareTool" xr:uid="{012B1A2C-64A8-4B4D-9F04-E4336C789680}"/>
    <hyperlink ref="E42" r:id="rId77" display="https://www.basketball-reference.com/teams/ATL/2024.html?utm_source=direct&amp;utm_medium=Share&amp;utm_campaign=ShareTool" xr:uid="{BB0EB90C-521E-4881-B817-35906F76C5DD}"/>
    <hyperlink ref="B43" r:id="rId78" display="https://www.basketball-reference.com/players/b/bitadgo01.html?utm_source=direct&amp;utm_medium=Share&amp;utm_campaign=ShareTool" xr:uid="{CF7FAECF-913D-4E6A-8F26-15ABA704FF21}"/>
    <hyperlink ref="E43" r:id="rId79" display="https://www.basketball-reference.com/teams/ORL/2024.html?utm_source=direct&amp;utm_medium=Share&amp;utm_campaign=ShareTool" xr:uid="{436D95C7-3EB2-48A8-AF90-6F81B6C146B5}"/>
    <hyperlink ref="B44" r:id="rId80" display="https://www.basketball-reference.com/players/b/bitimon01.html?utm_source=direct&amp;utm_medium=Share&amp;utm_campaign=ShareTool" xr:uid="{6BA01396-9DC5-48D1-901C-7765B7CAA9CB}"/>
    <hyperlink ref="E44" r:id="rId81" display="https://www.basketball-reference.com/teams/CHI/2024.html?utm_source=direct&amp;utm_medium=Share&amp;utm_campaign=ShareTool" xr:uid="{9F4B75CF-7AA2-4710-95F8-C1E60ED962EF}"/>
    <hyperlink ref="B45" r:id="rId82" display="https://www.basketball-reference.com/players/b/biyombi01.html?utm_source=direct&amp;utm_medium=Share&amp;utm_campaign=ShareTool" xr:uid="{3A192C88-67A1-4AAD-9DA6-F4CFBCA57B30}"/>
    <hyperlink ref="E45" r:id="rId83" display="https://www.basketball-reference.com/teams/MEM/2024.html?utm_source=direct&amp;utm_medium=Share&amp;utm_campaign=ShareTool" xr:uid="{F300BE77-ADE9-4338-9605-47D35A45239C}"/>
    <hyperlink ref="B46" r:id="rId84" display="https://www.basketball-reference.com/players/b/blackan01.html?utm_source=direct&amp;utm_medium=Share&amp;utm_campaign=ShareTool" xr:uid="{3F4A5052-6AD0-40BB-B03C-BE4F819940B1}"/>
    <hyperlink ref="E46" r:id="rId85" display="https://www.basketball-reference.com/teams/ORL/2024.html?utm_source=direct&amp;utm_medium=Share&amp;utm_campaign=ShareTool" xr:uid="{177C7E1A-6AAB-40C4-B468-349FAE90C355}"/>
    <hyperlink ref="B47" r:id="rId86" display="https://www.basketball-reference.com/players/b/blackle01.html?utm_source=direct&amp;utm_medium=Share&amp;utm_campaign=ShareTool" xr:uid="{1B93ADF7-9973-44FB-B305-1E01285E6EE6}"/>
    <hyperlink ref="E47" r:id="rId87" display="https://www.basketball-reference.com/teams/CHO/2024.html?utm_source=direct&amp;utm_medium=Share&amp;utm_campaign=ShareTool" xr:uid="{39C59A8C-4F99-42D9-8954-81944AFA464C}"/>
    <hyperlink ref="B48" r:id="rId88" display="https://www.basketball-reference.com/players/b/bogdabo01.html?utm_source=direct&amp;utm_medium=Share&amp;utm_campaign=ShareTool" xr:uid="{4895CABF-4A9D-4DAD-8E01-F8B87C19D055}"/>
    <hyperlink ref="E48" r:id="rId89" display="https://www.basketball-reference.com/teams/ATL/2024.html?utm_source=direct&amp;utm_medium=Share&amp;utm_campaign=ShareTool" xr:uid="{E55ECBA1-C0A6-4D56-8C0D-F894027AABD7}"/>
    <hyperlink ref="B49" r:id="rId90" display="https://www.basketball-reference.com/players/b/bogdabo02.html?utm_source=direct&amp;utm_medium=Share&amp;utm_campaign=ShareTool" xr:uid="{468BB60E-82D0-4A56-9C5A-A46997536866}"/>
    <hyperlink ref="E49" r:id="rId91" display="https://www.basketball-reference.com/teams/DET/2024.html?utm_source=direct&amp;utm_medium=Share&amp;utm_campaign=ShareTool" xr:uid="{977B192D-8DD1-414D-A8D3-4A483AE50980}"/>
    <hyperlink ref="B50" r:id="rId92" display="https://www.basketball-reference.com/players/b/bolbo01.html?utm_source=direct&amp;utm_medium=Share&amp;utm_campaign=ShareTool" xr:uid="{27A8C8F2-5E16-4161-9E45-32A44454C265}"/>
    <hyperlink ref="E50" r:id="rId93" display="https://www.basketball-reference.com/teams/PHO/2024.html?utm_source=direct&amp;utm_medium=Share&amp;utm_campaign=ShareTool" xr:uid="{B167FAFE-CC24-42A2-A4D3-BC0DD8034CDE}"/>
    <hyperlink ref="B51" r:id="rId94" display="https://www.basketball-reference.com/players/b/boldema01.html?utm_source=direct&amp;utm_medium=Share&amp;utm_campaign=ShareTool" xr:uid="{F4881942-B62C-4893-A59D-ED459DDC1E7A}"/>
    <hyperlink ref="E51" r:id="rId95" display="https://www.basketball-reference.com/teams/MIL/2024.html?utm_source=direct&amp;utm_medium=Share&amp;utm_campaign=ShareTool" xr:uid="{9EBFE387-7A90-4D07-96AE-E53F2F888DFB}"/>
    <hyperlink ref="B52" r:id="rId96" display="https://www.basketball-reference.com/players/b/bookede01.html?utm_source=direct&amp;utm_medium=Share&amp;utm_campaign=ShareTool" xr:uid="{CB6729E0-1DF0-4225-9643-9E6D64864EC3}"/>
    <hyperlink ref="E52" r:id="rId97" display="https://www.basketball-reference.com/teams/PHO/2024.html?utm_source=direct&amp;utm_medium=Share&amp;utm_campaign=ShareTool" xr:uid="{CCF81286-26D3-41B6-B28F-74FF0B583537}"/>
    <hyperlink ref="B53" r:id="rId98" display="https://www.basketball-reference.com/players/b/bostobr01.html?utm_source=direct&amp;utm_medium=Share&amp;utm_campaign=ShareTool" xr:uid="{33CDB151-5B94-435B-B4B3-A2764EF0B182}"/>
    <hyperlink ref="E53" r:id="rId99" display="https://www.basketball-reference.com/teams/LAC/2024.html?utm_source=direct&amp;utm_medium=Share&amp;utm_campaign=ShareTool" xr:uid="{1CCF7C78-99B3-4430-9630-E0A9A9DC8EBD}"/>
    <hyperlink ref="B54" r:id="rId100" display="https://www.basketball-reference.com/players/b/bouchch01.html?utm_source=direct&amp;utm_medium=Share&amp;utm_campaign=ShareTool" xr:uid="{06EE9C01-B261-49D6-B8C1-4885B4812342}"/>
    <hyperlink ref="E54" r:id="rId101" display="https://www.basketball-reference.com/teams/TOR/2024.html?utm_source=direct&amp;utm_medium=Share&amp;utm_campaign=ShareTool" xr:uid="{B5808C24-4736-495A-84BC-9E61ADE0AE03}"/>
    <hyperlink ref="B55" r:id="rId102" display="https://www.basketball-reference.com/players/b/bouknja01.html?utm_source=direct&amp;utm_medium=Share&amp;utm_campaign=ShareTool" xr:uid="{F821F60A-255F-4891-875F-8E638230D054}"/>
    <hyperlink ref="E55" r:id="rId103" display="https://www.basketball-reference.com/teams/CHO/2024.html?utm_source=direct&amp;utm_medium=Share&amp;utm_campaign=ShareTool" xr:uid="{6D6FC5F2-D62B-46BD-8EA0-BC457E1F2456}"/>
    <hyperlink ref="B56" r:id="rId104" display="https://www.basketball-reference.com/players/b/bouyeja01.html?utm_source=direct&amp;utm_medium=Share&amp;utm_campaign=ShareTool" xr:uid="{A43CF924-8662-49C3-9D09-306055AE683B}"/>
    <hyperlink ref="E56" r:id="rId105" display="https://www.basketball-reference.com/teams/POR/2024.html?utm_source=direct&amp;utm_medium=Share&amp;utm_campaign=ShareTool" xr:uid="{C94E923F-F639-4DD9-9D90-7771127F341C}"/>
    <hyperlink ref="B57" r:id="rId106" display="https://www.basketball-reference.com/players/b/branhma01.html?utm_source=direct&amp;utm_medium=Share&amp;utm_campaign=ShareTool" xr:uid="{50D65AD5-CE34-4E87-B55B-029DB1399CCD}"/>
    <hyperlink ref="E57" r:id="rId107" display="https://www.basketball-reference.com/teams/SAS/2024.html?utm_source=direct&amp;utm_medium=Share&amp;utm_campaign=ShareTool" xr:uid="{EAC81FDC-B4D7-4D36-9930-730DAF4221D3}"/>
    <hyperlink ref="B58" r:id="rId108" display="https://www.basketball-reference.com/players/b/braunch01.html?utm_source=direct&amp;utm_medium=Share&amp;utm_campaign=ShareTool" xr:uid="{0D460A9F-F079-48BF-868B-1AB910153DFA}"/>
    <hyperlink ref="E58" r:id="rId109" display="https://www.basketball-reference.com/teams/DEN/2024.html?utm_source=direct&amp;utm_medium=Share&amp;utm_campaign=ShareTool" xr:uid="{E4554CCC-170F-4BA0-B20E-ACCBED426061}"/>
    <hyperlink ref="B59" r:id="rId110" display="https://www.basketball-reference.com/players/b/bridgmi01.html?utm_source=direct&amp;utm_medium=Share&amp;utm_campaign=ShareTool" xr:uid="{C5CD8137-18B1-4B08-A3C7-1B63E7AA2EC3}"/>
    <hyperlink ref="E59" r:id="rId111" display="https://www.basketball-reference.com/teams/BRK/2024.html?utm_source=direct&amp;utm_medium=Share&amp;utm_campaign=ShareTool" xr:uid="{241B2159-E3AD-4575-BF26-F56269BEB8B0}"/>
    <hyperlink ref="B60" r:id="rId112" display="https://www.basketball-reference.com/players/b/bridgmi02.html?utm_source=direct&amp;utm_medium=Share&amp;utm_campaign=ShareTool" xr:uid="{DE75FC0A-1041-4C18-9C7C-373BCD3AC6F2}"/>
    <hyperlink ref="E60" r:id="rId113" display="https://www.basketball-reference.com/teams/CHO/2024.html?utm_source=direct&amp;utm_medium=Share&amp;utm_campaign=ShareTool" xr:uid="{41FD71C8-54BA-4DC8-85E8-061C38145A55}"/>
    <hyperlink ref="B61" r:id="rId114" display="https://www.basketball-reference.com/players/b/brissos01.html?utm_source=direct&amp;utm_medium=Share&amp;utm_campaign=ShareTool" xr:uid="{F41F3DF9-DABD-475B-8855-D0B77DBA0345}"/>
    <hyperlink ref="E61" r:id="rId115" display="https://www.basketball-reference.com/teams/BOS/2024.html?utm_source=direct&amp;utm_medium=Share&amp;utm_campaign=ShareTool" xr:uid="{6E1156D6-0BBC-4122-A50C-557A17BCE7D2}"/>
    <hyperlink ref="B62" r:id="rId116" display="https://www.basketball-reference.com/players/b/brogdma01.html?utm_source=direct&amp;utm_medium=Share&amp;utm_campaign=ShareTool" xr:uid="{DABF5864-C91F-4FCC-869B-7C6507A65330}"/>
    <hyperlink ref="E62" r:id="rId117" display="https://www.basketball-reference.com/teams/POR/2024.html?utm_source=direct&amp;utm_medium=Share&amp;utm_campaign=ShareTool" xr:uid="{09F7A1E0-BE8F-489C-8A86-1BEA18384A89}"/>
    <hyperlink ref="B63" r:id="rId118" display="https://www.basketball-reference.com/players/b/brookar01.html?utm_source=direct&amp;utm_medium=Share&amp;utm_campaign=ShareTool" xr:uid="{EEFC8022-C369-4204-A2B9-D1B86434A24E}"/>
    <hyperlink ref="E63" r:id="rId119" display="https://www.basketball-reference.com/teams/BRK/2024.html?utm_source=direct&amp;utm_medium=Share&amp;utm_campaign=ShareTool" xr:uid="{CF396AA7-6A46-4E45-94D5-A6168CD1E5E9}"/>
    <hyperlink ref="B64" r:id="rId120" display="https://www.basketball-reference.com/players/b/brookdi01.html?utm_source=direct&amp;utm_medium=Share&amp;utm_campaign=ShareTool" xr:uid="{52E109AE-552B-4A1E-8678-623B0144BE3F}"/>
    <hyperlink ref="E64" r:id="rId121" display="https://www.basketball-reference.com/teams/HOU/2024.html?utm_source=direct&amp;utm_medium=Share&amp;utm_campaign=ShareTool" xr:uid="{DC1C6721-22E5-4ABC-8FC8-20AF55108CB5}"/>
    <hyperlink ref="B65" r:id="rId122" display="https://www.basketball-reference.com/players/b/brownbr01.html?utm_source=direct&amp;utm_medium=Share&amp;utm_campaign=ShareTool" xr:uid="{75B866D9-3CB5-4180-85DA-B585CFABB3A3}"/>
    <hyperlink ref="B66" r:id="rId123" display="https://www.basketball-reference.com/players/b/brownch02.html?utm_source=direct&amp;utm_medium=Share&amp;utm_campaign=ShareTool" xr:uid="{6728171F-E48E-46BA-A3CD-D79C6ED9A1E8}"/>
    <hyperlink ref="E66" r:id="rId124" display="https://www.basketball-reference.com/teams/NYK/2024.html?utm_source=direct&amp;utm_medium=Share&amp;utm_campaign=ShareTool" xr:uid="{6682FCD6-C940-4F70-87B7-5CC805F9CA1F}"/>
    <hyperlink ref="B67" r:id="rId125" display="https://www.basketball-reference.com/players/b/browngr01.html?utm_source=direct&amp;utm_medium=Share&amp;utm_campaign=ShareTool" xr:uid="{EFB37BC9-D1C7-450B-BF5D-408E8D9D6F32}"/>
    <hyperlink ref="E67" r:id="rId126" display="https://www.basketball-reference.com/teams/DAL/2024.html?utm_source=direct&amp;utm_medium=Share&amp;utm_campaign=ShareTool" xr:uid="{33DA6BC3-EFFF-454C-BC9F-CEB1B6547E05}"/>
    <hyperlink ref="B68" r:id="rId127" display="https://www.basketball-reference.com/players/b/brownja02.html?utm_source=direct&amp;utm_medium=Share&amp;utm_campaign=ShareTool" xr:uid="{4FA44A91-E67B-4F16-BE43-9CC0509CCECF}"/>
    <hyperlink ref="E68" r:id="rId128" display="https://www.basketball-reference.com/teams/BOS/2024.html?utm_source=direct&amp;utm_medium=Share&amp;utm_campaign=ShareTool" xr:uid="{0B9992B6-F607-4292-842E-151AB49F7ADF}"/>
    <hyperlink ref="B69" r:id="rId129" display="https://www.basketball-reference.com/players/b/brownke03.html?utm_source=direct&amp;utm_medium=Share&amp;utm_campaign=ShareTool" xr:uid="{A7069180-BA06-4025-B45F-81D570D4CE0A}"/>
    <hyperlink ref="E69" r:id="rId130" display="https://www.basketball-reference.com/teams/IND/2024.html?utm_source=direct&amp;utm_medium=Share&amp;utm_campaign=ShareTool" xr:uid="{C32B2758-0FD9-4F44-B3AF-6162261C0A70}"/>
    <hyperlink ref="B70" r:id="rId131" display="https://www.basketball-reference.com/players/b/brownko01.html?utm_source=direct&amp;utm_medium=Share&amp;utm_campaign=ShareTool" xr:uid="{9D2AC06B-9B37-4D99-8308-6D6538DAC02A}"/>
    <hyperlink ref="E70" r:id="rId132" display="https://www.basketball-reference.com/teams/LAC/2024.html?utm_source=direct&amp;utm_medium=Share&amp;utm_campaign=ShareTool" xr:uid="{4B449A55-D648-4309-B796-3669BCE5305C}"/>
    <hyperlink ref="B71" r:id="rId133" display="https://www.basketball-reference.com/players/b/brownmo01.html?utm_source=direct&amp;utm_medium=Share&amp;utm_campaign=ShareTool" xr:uid="{9088C136-0F7D-474D-873E-C6F0A7D0846F}"/>
    <hyperlink ref="E71" r:id="rId134" display="https://www.basketball-reference.com/teams/POR/2024.html?utm_source=direct&amp;utm_medium=Share&amp;utm_campaign=ShareTool" xr:uid="{A6E888F7-A33D-4AEF-BA37-AFB6E3A8C20C}"/>
    <hyperlink ref="B72" r:id="rId135" display="https://www.basketball-reference.com/players/b/browntr01.html?utm_source=direct&amp;utm_medium=Share&amp;utm_campaign=ShareTool" xr:uid="{D784D718-F99C-4C9B-8DC6-B41A61A86494}"/>
    <hyperlink ref="E72" r:id="rId136" display="https://www.basketball-reference.com/teams/MIN/2024.html?utm_source=direct&amp;utm_medium=Share&amp;utm_campaign=ShareTool" xr:uid="{5184C830-A149-4E77-8C20-59425C0E700C}"/>
    <hyperlink ref="B73" r:id="rId137" display="https://www.basketball-reference.com/players/b/brunsja01.html?utm_source=direct&amp;utm_medium=Share&amp;utm_campaign=ShareTool" xr:uid="{664E320C-37E9-4917-BBFB-470C07DE88AB}"/>
    <hyperlink ref="E73" r:id="rId138" display="https://www.basketball-reference.com/teams/NYK/2024.html?utm_source=direct&amp;utm_medium=Share&amp;utm_campaign=ShareTool" xr:uid="{F3A5A596-63C6-4BD4-A0C6-8E2D01942719}"/>
    <hyperlink ref="B74" r:id="rId139" display="https://www.basketball-reference.com/players/b/bryanth01.html?utm_source=direct&amp;utm_medium=Share&amp;utm_campaign=ShareTool" xr:uid="{C881911A-7108-47BF-94EA-67424EF87394}"/>
    <hyperlink ref="E74" r:id="rId140" display="https://www.basketball-reference.com/teams/MIA/2024.html?utm_source=direct&amp;utm_medium=Share&amp;utm_campaign=ShareTool" xr:uid="{E85FCC13-E635-4712-834A-7ABF357AEFA9}"/>
    <hyperlink ref="B75" r:id="rId141" display="https://www.basketball-reference.com/players/b/bufkiko01.html?utm_source=direct&amp;utm_medium=Share&amp;utm_campaign=ShareTool" xr:uid="{7B187015-8C05-4B12-B98B-1CF7084FE7C9}"/>
    <hyperlink ref="E75" r:id="rId142" display="https://www.basketball-reference.com/teams/ATL/2024.html?utm_source=direct&amp;utm_medium=Share&amp;utm_campaign=ShareTool" xr:uid="{25588C23-C427-4CF1-B1C8-5E57C471541D}"/>
    <hyperlink ref="B76" r:id="rId143" display="https://www.basketball-reference.com/players/b/bullore01.html?utm_source=direct&amp;utm_medium=Share&amp;utm_campaign=ShareTool" xr:uid="{5B3BAA34-EF22-49F1-B520-2267EBDB5CB9}"/>
    <hyperlink ref="E76" r:id="rId144" display="https://www.basketball-reference.com/teams/HOU/2024.html?utm_source=direct&amp;utm_medium=Share&amp;utm_campaign=ShareTool" xr:uid="{C0A24569-7F93-4B4F-B2A6-B9EB58815437}"/>
    <hyperlink ref="B77" r:id="rId145" display="https://www.basketball-reference.com/players/b/burksal01.html?utm_source=direct&amp;utm_medium=Share&amp;utm_campaign=ShareTool" xr:uid="{DB58B26F-0A5C-46D3-BAF2-A4D58F9EE2B0}"/>
    <hyperlink ref="E77" r:id="rId146" display="https://www.basketball-reference.com/teams/DET/2024.html?utm_source=direct&amp;utm_medium=Share&amp;utm_campaign=ShareTool" xr:uid="{C590F134-CA76-4DC5-931C-C9090795CD0D}"/>
    <hyperlink ref="B78" r:id="rId147" display="https://www.basketball-reference.com/players/b/butleja02.html?utm_source=direct&amp;utm_medium=Share&amp;utm_campaign=ShareTool" xr:uid="{19B3936A-E926-4229-9042-7C85E1BBD7E8}"/>
    <hyperlink ref="E78" r:id="rId148" display="https://www.basketball-reference.com/teams/WAS/2024.html?utm_source=direct&amp;utm_medium=Share&amp;utm_campaign=ShareTool" xr:uid="{7414A203-F12B-46A1-BB02-CD5585ED03C7}"/>
    <hyperlink ref="B79" r:id="rId149" display="https://www.basketball-reference.com/players/b/butleji01.html?utm_source=direct&amp;utm_medium=Share&amp;utm_campaign=ShareTool" xr:uid="{A1976F07-3DEC-41C9-8CCD-4E99D1FF6685}"/>
    <hyperlink ref="E79" r:id="rId150" display="https://www.basketball-reference.com/teams/MIA/2024.html?utm_source=direct&amp;utm_medium=Share&amp;utm_campaign=ShareTool" xr:uid="{96F89E42-71BF-41EF-BA91-661D11B60FEF}"/>
    <hyperlink ref="B80" r:id="rId151" display="https://www.basketball-reference.com/players/c/cainja01.html?utm_source=direct&amp;utm_medium=Share&amp;utm_campaign=ShareTool" xr:uid="{4468B9B6-9024-4DEC-811D-7C9CBF69A41D}"/>
    <hyperlink ref="E80" r:id="rId152" display="https://www.basketball-reference.com/teams/MIA/2024.html?utm_source=direct&amp;utm_medium=Share&amp;utm_campaign=ShareTool" xr:uid="{715C4FDB-56A6-44AA-931E-B608A7B0E000}"/>
    <hyperlink ref="B81" r:id="rId153" display="https://www.basketball-reference.com/players/c/caldwke01.html?utm_source=direct&amp;utm_medium=Share&amp;utm_campaign=ShareTool" xr:uid="{08497B98-613C-43C4-9A5C-E2D54FF165B5}"/>
    <hyperlink ref="E81" r:id="rId154" display="https://www.basketball-reference.com/teams/DEN/2024.html?utm_source=direct&amp;utm_medium=Share&amp;utm_campaign=ShareTool" xr:uid="{503033FB-304E-4BB8-AD86-9FDF762AF2AE}"/>
    <hyperlink ref="B82" r:id="rId155" display="https://www.basketball-reference.com/players/c/camarto01.html?utm_source=direct&amp;utm_medium=Share&amp;utm_campaign=ShareTool" xr:uid="{8FBDBDA4-CF76-4A13-9F4C-FE99667CE1C2}"/>
    <hyperlink ref="E82" r:id="rId156" display="https://www.basketball-reference.com/teams/POR/2024.html?utm_source=direct&amp;utm_medium=Share&amp;utm_campaign=ShareTool" xr:uid="{1E5E2AA2-53DE-4161-926C-9C566158CC09}"/>
    <hyperlink ref="B83" r:id="rId157" display="https://www.basketball-reference.com/players/c/capelca01.html?utm_source=direct&amp;utm_medium=Share&amp;utm_campaign=ShareTool" xr:uid="{EED39C8D-A42E-4F76-8628-1F04B276DB52}"/>
    <hyperlink ref="E83" r:id="rId158" display="https://www.basketball-reference.com/teams/ATL/2024.html?utm_source=direct&amp;utm_medium=Share&amp;utm_campaign=ShareTool" xr:uid="{89955F3D-9C71-4238-8A1D-1256524F4099}"/>
    <hyperlink ref="B84" r:id="rId159" display="https://www.basketball-reference.com/players/c/carteje01.html?utm_source=direct&amp;utm_medium=Share&amp;utm_campaign=ShareTool" xr:uid="{70A95138-A52D-4D3B-ACE7-795B980A388E}"/>
    <hyperlink ref="E84" r:id="rId160" display="https://www.basketball-reference.com/teams/CHI/2024.html?utm_source=direct&amp;utm_medium=Share&amp;utm_campaign=ShareTool" xr:uid="{D176221C-D9AB-40A3-80ED-DEF114C0622C}"/>
    <hyperlink ref="B85" r:id="rId161" display="https://www.basketball-reference.com/players/c/cartewe01.html?utm_source=direct&amp;utm_medium=Share&amp;utm_campaign=ShareTool" xr:uid="{D1305659-9440-408E-A371-9E8985105656}"/>
    <hyperlink ref="E85" r:id="rId162" display="https://www.basketball-reference.com/teams/ORL/2024.html?utm_source=direct&amp;utm_medium=Share&amp;utm_campaign=ShareTool" xr:uid="{CADFE920-592A-4A06-B56F-12F32C1AA906}"/>
    <hyperlink ref="B86" r:id="rId163" display="https://www.basketball-reference.com/players/c/carusal01.html?utm_source=direct&amp;utm_medium=Share&amp;utm_campaign=ShareTool" xr:uid="{7B0655BC-F172-452E-928F-EF16D89FA63E}"/>
    <hyperlink ref="E86" r:id="rId164" display="https://www.basketball-reference.com/teams/CHI/2024.html?utm_source=direct&amp;utm_medium=Share&amp;utm_campaign=ShareTool" xr:uid="{1E7E4879-FE32-4F62-A309-65A8E6A7E952}"/>
    <hyperlink ref="B87" r:id="rId165" display="https://www.basketball-reference.com/players/c/castlco01.html?utm_source=direct&amp;utm_medium=Share&amp;utm_campaign=ShareTool" xr:uid="{F6131944-BF9B-488B-A2C4-0247F1479453}"/>
    <hyperlink ref="E87" r:id="rId166" display="https://www.basketball-reference.com/teams/LAL/2024.html?utm_source=direct&amp;utm_medium=Share&amp;utm_campaign=ShareTool" xr:uid="{91C06C4A-D313-486C-88D1-D54D09E553AC}"/>
    <hyperlink ref="B88" r:id="rId167" display="https://www.basketball-reference.com/players/c/cazalma01.html?utm_source=direct&amp;utm_medium=Share&amp;utm_campaign=ShareTool" xr:uid="{E36502C9-E030-4CE8-8FFE-84B323D87BC3}"/>
    <hyperlink ref="E88" r:id="rId168" display="https://www.basketball-reference.com/teams/DET/2024.html?utm_source=direct&amp;utm_medium=Share&amp;utm_campaign=ShareTool" xr:uid="{3ED307BC-0148-42CC-8206-DB6BE0FC01F5}"/>
    <hyperlink ref="B89" r:id="rId169" display="https://www.basketball-reference.com/players/c/champju02.html?utm_source=direct&amp;utm_medium=Share&amp;utm_campaign=ShareTool" xr:uid="{D7E01B1B-C6C7-43ED-A759-4F054387896F}"/>
    <hyperlink ref="E89" r:id="rId170" display="https://www.basketball-reference.com/teams/SAS/2024.html?utm_source=direct&amp;utm_medium=Share&amp;utm_campaign=ShareTool" xr:uid="{FB799A66-BB3D-430B-811D-7D0C2C4F327A}"/>
    <hyperlink ref="B90" r:id="rId171" display="https://www.basketball-reference.com/players/c/chrisma02.html?utm_source=direct&amp;utm_medium=Share&amp;utm_campaign=ShareTool" xr:uid="{E581456E-A27C-4F38-8DB0-82137539F78D}"/>
    <hyperlink ref="E90" r:id="rId172" display="https://www.basketball-reference.com/teams/LAL/2024.html?utm_source=direct&amp;utm_medium=Share&amp;utm_campaign=ShareTool" xr:uid="{D2FF9692-BBF3-4091-9EE4-9A46BC914DA0}"/>
    <hyperlink ref="B91" r:id="rId173" display="https://www.basketball-reference.com/players/c/cissosi01.html?utm_source=direct&amp;utm_medium=Share&amp;utm_campaign=ShareTool" xr:uid="{D814895C-8643-4299-8199-288E18D6A8AC}"/>
    <hyperlink ref="E91" r:id="rId174" display="https://www.basketball-reference.com/teams/SAS/2024.html?utm_source=direct&amp;utm_medium=Share&amp;utm_campaign=ShareTool" xr:uid="{31233371-8C1E-41D2-ABED-32A1F5E68343}"/>
    <hyperlink ref="B92" r:id="rId175" display="https://www.basketball-reference.com/players/c/clarkjo01.html?utm_source=direct&amp;utm_medium=Share&amp;utm_campaign=ShareTool" xr:uid="{412270C7-25ED-4E48-93CD-6E021A0E4B52}"/>
    <hyperlink ref="E92" r:id="rId176" display="https://www.basketball-reference.com/teams/UTA/2024.html?utm_source=direct&amp;utm_medium=Share&amp;utm_campaign=ShareTool" xr:uid="{66DCF70B-BCDB-4DAE-BBBE-B511E409245E}"/>
    <hyperlink ref="B93" r:id="rId177" display="https://www.basketball-reference.com/players/c/claxtni01.html?utm_source=direct&amp;utm_medium=Share&amp;utm_campaign=ShareTool" xr:uid="{089148C2-1688-4D2B-8008-C240091AB0F4}"/>
    <hyperlink ref="E93" r:id="rId178" display="https://www.basketball-reference.com/teams/BRK/2024.html?utm_source=direct&amp;utm_medium=Share&amp;utm_campaign=ShareTool" xr:uid="{CFC23DC5-86D1-4CD6-A92E-976BDA87D77D}"/>
    <hyperlink ref="B94" r:id="rId179" display="https://www.basketball-reference.com/players/c/clownno01.html?utm_source=direct&amp;utm_medium=Share&amp;utm_campaign=ShareTool" xr:uid="{82F30445-E94F-46D8-A8D6-AA10B018519A}"/>
    <hyperlink ref="E94" r:id="rId180" display="https://www.basketball-reference.com/teams/BRK/2024.html?utm_source=direct&amp;utm_medium=Share&amp;utm_campaign=ShareTool" xr:uid="{EEB950D5-DD06-49B9-B845-3DB21B5B1907}"/>
    <hyperlink ref="B95" r:id="rId181" display="https://www.basketball-reference.com/players/c/coffeam01.html?utm_source=direct&amp;utm_medium=Share&amp;utm_campaign=ShareTool" xr:uid="{4EA2955E-1842-4983-A502-30486C10D56E}"/>
    <hyperlink ref="E95" r:id="rId182" display="https://www.basketball-reference.com/teams/LAC/2024.html?utm_source=direct&amp;utm_medium=Share&amp;utm_campaign=ShareTool" xr:uid="{A927CC6F-2042-4265-BB35-BFB4CF2FA13A}"/>
    <hyperlink ref="B96" r:id="rId183" display="https://www.basketball-reference.com/players/c/collijo01.html?utm_source=direct&amp;utm_medium=Share&amp;utm_campaign=ShareTool" xr:uid="{CFAA8EBE-2DDA-451E-8F10-1FF12B7E8DAC}"/>
    <hyperlink ref="E96" r:id="rId184" display="https://www.basketball-reference.com/teams/UTA/2024.html?utm_source=direct&amp;utm_medium=Share&amp;utm_campaign=ShareTool" xr:uid="{B2FEE772-3869-4099-B0D2-9B5BA58AE287}"/>
    <hyperlink ref="B97" r:id="rId185" display="https://www.basketball-reference.com/players/c/colliza01.html?utm_source=direct&amp;utm_medium=Share&amp;utm_campaign=ShareTool" xr:uid="{8D454A50-A77A-4E98-9086-432CEA4B6323}"/>
    <hyperlink ref="E97" r:id="rId186" display="https://www.basketball-reference.com/teams/SAS/2024.html?utm_source=direct&amp;utm_medium=Share&amp;utm_campaign=ShareTool" xr:uid="{04C1730B-A3C6-44F6-A18F-65C931993DA7}"/>
    <hyperlink ref="B98" r:id="rId187" display="https://www.basketball-reference.com/players/c/conlemi01.html?utm_source=direct&amp;utm_medium=Share&amp;utm_campaign=ShareTool" xr:uid="{675A106F-0268-4567-8E0F-8A54E065D89E}"/>
    <hyperlink ref="E98" r:id="rId188" display="https://www.basketball-reference.com/teams/MIN/2024.html?utm_source=direct&amp;utm_medium=Share&amp;utm_campaign=ShareTool" xr:uid="{2417D495-21E4-4E6C-A512-3D2ED2329019}"/>
    <hyperlink ref="B99" r:id="rId189" display="https://www.basketball-reference.com/players/c/connapa01.html?utm_source=direct&amp;utm_medium=Share&amp;utm_campaign=ShareTool" xr:uid="{FFC6CC8A-32B0-4C37-88AF-30F2D376FCF0}"/>
    <hyperlink ref="E99" r:id="rId190" display="https://www.basketball-reference.com/teams/MIL/2024.html?utm_source=direct&amp;utm_medium=Share&amp;utm_campaign=ShareTool" xr:uid="{D65FF8BE-047C-4B8B-AF14-194AE8D1CC8E}"/>
    <hyperlink ref="B100" r:id="rId191" display="https://www.basketball-reference.com/players/c/coulibi01.html?utm_source=direct&amp;utm_medium=Share&amp;utm_campaign=ShareTool" xr:uid="{4BD4FFA1-A7D8-4CDB-9599-CF94B3C28A17}"/>
    <hyperlink ref="E100" r:id="rId192" display="https://www.basketball-reference.com/teams/WAS/2024.html?utm_source=direct&amp;utm_medium=Share&amp;utm_campaign=ShareTool" xr:uid="{B695CC2B-1311-4E4F-A81B-FF7373F64D54}"/>
    <hyperlink ref="B101" r:id="rId193" display="https://www.basketball-reference.com/players/c/councri01.html?utm_source=direct&amp;utm_medium=Share&amp;utm_campaign=ShareTool" xr:uid="{202030C0-2506-4BF5-8FB6-33C4912A9267}"/>
    <hyperlink ref="E101" r:id="rId194" display="https://www.basketball-reference.com/teams/PHI/2024.html?utm_source=direct&amp;utm_medium=Share&amp;utm_campaign=ShareTool" xr:uid="{8270CEAE-6153-4570-91C0-7E21C19BA35B}"/>
    <hyperlink ref="B102" r:id="rId195" display="https://www.basketball-reference.com/players/c/covinro01.html?utm_source=direct&amp;utm_medium=Share&amp;utm_campaign=ShareTool" xr:uid="{35F293DC-EFC8-4B6F-B4F3-FDF48F2EE6E7}"/>
    <hyperlink ref="B103" r:id="rId196" display="https://www.basketball-reference.com/players/c/craigto01.html?utm_source=direct&amp;utm_medium=Share&amp;utm_campaign=ShareTool" xr:uid="{206A5043-4FB6-4055-AED4-FE1FC2FA7A06}"/>
    <hyperlink ref="E103" r:id="rId197" display="https://www.basketball-reference.com/teams/CHI/2024.html?utm_source=direct&amp;utm_medium=Share&amp;utm_campaign=ShareTool" xr:uid="{17A4E5F9-8215-4E06-B8B2-3FA3358380EA}"/>
    <hyperlink ref="B104" r:id="rId198" display="https://www.basketball-reference.com/players/c/crowdja01.html?utm_source=direct&amp;utm_medium=Share&amp;utm_campaign=ShareTool" xr:uid="{34205CB3-FA1D-4394-B81E-B8BC772BC4AA}"/>
    <hyperlink ref="E104" r:id="rId199" display="https://www.basketball-reference.com/teams/MIL/2024.html?utm_source=direct&amp;utm_medium=Share&amp;utm_campaign=ShareTool" xr:uid="{E50E5171-AF2A-4B1D-A8BB-0E877825350F}"/>
    <hyperlink ref="B105" r:id="rId200" display="https://www.basketball-reference.com/players/c/cunnica01.html?utm_source=direct&amp;utm_medium=Share&amp;utm_campaign=ShareTool" xr:uid="{0F2128C5-DCC8-4682-B808-FA4275E9D7DF}"/>
    <hyperlink ref="E105" r:id="rId201" display="https://www.basketball-reference.com/teams/DET/2024.html?utm_source=direct&amp;utm_medium=Share&amp;utm_campaign=ShareTool" xr:uid="{F75A7B73-148A-4AF9-8C22-F7BB84055001}"/>
    <hyperlink ref="B106" r:id="rId202" display="https://www.basketball-reference.com/players/c/curryse01.html?utm_source=direct&amp;utm_medium=Share&amp;utm_campaign=ShareTool" xr:uid="{9FF9F291-6768-49A2-A74D-07F658189E38}"/>
    <hyperlink ref="E106" r:id="rId203" display="https://www.basketball-reference.com/teams/DAL/2024.html?utm_source=direct&amp;utm_medium=Share&amp;utm_campaign=ShareTool" xr:uid="{94950CEF-B80F-458F-9152-9827F8D904DA}"/>
    <hyperlink ref="B107" r:id="rId204" display="https://www.basketball-reference.com/players/c/curryst01.html?utm_source=direct&amp;utm_medium=Share&amp;utm_campaign=ShareTool" xr:uid="{D7E9FF34-7AD1-4D8C-90F4-16FB236CE27A}"/>
    <hyperlink ref="E107" r:id="rId205" display="https://www.basketball-reference.com/teams/GSW/2024.html?utm_source=direct&amp;utm_medium=Share&amp;utm_campaign=ShareTool" xr:uid="{15CD4D8F-8599-4045-AECC-9B5DE25BADEF}"/>
    <hyperlink ref="B108" r:id="rId206" display="https://www.basketball-reference.com/players/d/daniedy01.html?utm_source=direct&amp;utm_medium=Share&amp;utm_campaign=ShareTool" xr:uid="{B4367308-03DB-4624-8A6A-66657D7C196F}"/>
    <hyperlink ref="E108" r:id="rId207" display="https://www.basketball-reference.com/teams/NOP/2024.html?utm_source=direct&amp;utm_medium=Share&amp;utm_campaign=ShareTool" xr:uid="{3864FAB0-9F78-4841-8D33-05B22C0015CE}"/>
    <hyperlink ref="B109" r:id="rId208" display="https://www.basketball-reference.com/players/d/davisan02.html?utm_source=direct&amp;utm_medium=Share&amp;utm_campaign=ShareTool" xr:uid="{ADA79FE3-93E5-430C-AE0F-70D19AA4B218}"/>
    <hyperlink ref="E109" r:id="rId209" display="https://www.basketball-reference.com/teams/LAL/2024.html?utm_source=direct&amp;utm_medium=Share&amp;utm_campaign=ShareTool" xr:uid="{70BD5554-C1A9-43D8-9AFC-04928DBC4FBF}"/>
    <hyperlink ref="B110" r:id="rId210" display="https://www.basketball-reference.com/players/d/davisjo06.html?utm_source=direct&amp;utm_medium=Share&amp;utm_campaign=ShareTool" xr:uid="{C8308C73-993F-4297-9888-19A6D2116569}"/>
    <hyperlink ref="E110" r:id="rId211" display="https://www.basketball-reference.com/teams/WAS/2024.html?utm_source=direct&amp;utm_medium=Share&amp;utm_campaign=ShareTool" xr:uid="{91AEF28E-4767-4FE0-8B51-0DEBA39A2349}"/>
    <hyperlink ref="B111" r:id="rId212" display="https://www.basketball-reference.com/players/d/davisjd01.html?utm_source=direct&amp;utm_medium=Share&amp;utm_campaign=ShareTool" xr:uid="{F32A64A3-68C1-4459-9C15-8A6D20C1FD48}"/>
    <hyperlink ref="E111" r:id="rId213" display="https://www.basketball-reference.com/teams/BOS/2024.html?utm_source=direct&amp;utm_medium=Share&amp;utm_campaign=ShareTool" xr:uid="{A4B04BC1-1542-479E-B69A-DCC0BE0E1347}"/>
    <hyperlink ref="B112" r:id="rId214" display="https://www.basketball-reference.com/players/d/dennide01.html?utm_source=direct&amp;utm_medium=Share&amp;utm_campaign=ShareTool" xr:uid="{23D2493A-B715-4186-9C7A-5CF256E56AEA}"/>
    <hyperlink ref="E112" r:id="rId215" display="https://www.basketball-reference.com/teams/DAL/2024.html?utm_source=direct&amp;utm_medium=Share&amp;utm_campaign=ShareTool" xr:uid="{53C9F616-F4AD-44E9-B9A0-48194D99CC58}"/>
    <hyperlink ref="B113" r:id="rId216" display="https://www.basketball-reference.com/players/d/derozde01.html?utm_source=direct&amp;utm_medium=Share&amp;utm_campaign=ShareTool" xr:uid="{36818083-67E1-4272-BF3E-AAC793BC0EA2}"/>
    <hyperlink ref="E113" r:id="rId217" display="https://www.basketball-reference.com/teams/CHI/2024.html?utm_source=direct&amp;utm_medium=Share&amp;utm_campaign=ShareTool" xr:uid="{282D8725-1D16-4C35-86BB-3287A6224D57}"/>
    <hyperlink ref="B114" r:id="rId218" display="https://www.basketball-reference.com/players/d/diabamo01.html?utm_source=direct&amp;utm_medium=Share&amp;utm_campaign=ShareTool" xr:uid="{09D7BBE4-4A68-476E-83AF-63139EEBE91B}"/>
    <hyperlink ref="E114" r:id="rId219" display="https://www.basketball-reference.com/teams/LAC/2024.html?utm_source=direct&amp;utm_medium=Share&amp;utm_campaign=ShareTool" xr:uid="{8B8F88FE-33FF-4D07-8BA1-ED3B0FB47E22}"/>
    <hyperlink ref="B115" r:id="rId220" display="https://www.basketball-reference.com/players/d/diakima01.html?utm_source=direct&amp;utm_medium=Share&amp;utm_campaign=ShareTool" xr:uid="{3260C06E-E67B-4483-97EF-E3D81A663E6C}"/>
    <hyperlink ref="E115" r:id="rId221" display="https://www.basketball-reference.com/teams/SAS/2024.html?utm_source=direct&amp;utm_medium=Share&amp;utm_campaign=ShareTool" xr:uid="{5FCF8E93-E2EA-49C1-81B9-7835B6248D38}"/>
    <hyperlink ref="B116" r:id="rId222" display="https://www.basketball-reference.com/players/d/diallha01.html?utm_source=direct&amp;utm_medium=Share&amp;utm_campaign=ShareTool" xr:uid="{2052636B-4CEF-483E-9957-8884B5B2E061}"/>
    <hyperlink ref="E116" r:id="rId223" display="https://www.basketball-reference.com/teams/WAS/2024.html?utm_source=direct&amp;utm_medium=Share&amp;utm_campaign=ShareTool" xr:uid="{0CF215B1-A68A-4637-A538-71BBF9DF1869}"/>
    <hyperlink ref="B117" r:id="rId224" display="https://www.basketball-reference.com/players/d/dickgr01.html?utm_source=direct&amp;utm_medium=Share&amp;utm_campaign=ShareTool" xr:uid="{9B7FF2BE-3B59-4B95-952C-281CCA67A1A3}"/>
    <hyperlink ref="E117" r:id="rId225" display="https://www.basketball-reference.com/teams/TOR/2024.html?utm_source=direct&amp;utm_medium=Share&amp;utm_campaign=ShareTool" xr:uid="{C815B554-1C18-4570-A647-4B083813618E}"/>
    <hyperlink ref="B118" r:id="rId226" display="https://www.basketball-reference.com/players/d/diengou01.html?utm_source=direct&amp;utm_medium=Share&amp;utm_campaign=ShareTool" xr:uid="{C85213AE-112E-4D80-8B5F-590E000430DE}"/>
    <hyperlink ref="E118" r:id="rId227" display="https://www.basketball-reference.com/teams/OKC/2024.html?utm_source=direct&amp;utm_medium=Share&amp;utm_campaign=ShareTool" xr:uid="{97CE8705-1C98-47EF-BF66-96A3FF0B46FE}"/>
    <hyperlink ref="B119" r:id="rId228" display="https://www.basketball-reference.com/players/d/dinwisp01.html?utm_source=direct&amp;utm_medium=Share&amp;utm_campaign=ShareTool" xr:uid="{F0BDE096-F372-437C-86E0-AF812D64A6CA}"/>
    <hyperlink ref="E119" r:id="rId229" display="https://www.basketball-reference.com/teams/BRK/2024.html?utm_source=direct&amp;utm_medium=Share&amp;utm_campaign=ShareTool" xr:uid="{39E0D77B-82BB-4D47-87BF-3B2C2B182025}"/>
    <hyperlink ref="B120" r:id="rId230" display="https://www.basketball-reference.com/players/d/divindo01.html?utm_source=direct&amp;utm_medium=Share&amp;utm_campaign=ShareTool" xr:uid="{2DA46AE2-DB2F-4179-8522-63458A006713}"/>
    <hyperlink ref="E120" r:id="rId231" display="https://www.basketball-reference.com/teams/NYK/2024.html?utm_source=direct&amp;utm_medium=Share&amp;utm_campaign=ShareTool" xr:uid="{99ABAE2B-5532-4767-AAEE-0DF3C7135FC0}"/>
    <hyperlink ref="B121" r:id="rId232" display="https://www.basketball-reference.com/players/d/doncilu01.html?utm_source=direct&amp;utm_medium=Share&amp;utm_campaign=ShareTool" xr:uid="{2F1A24DB-4434-4677-88C6-590F922D7F81}"/>
    <hyperlink ref="E121" r:id="rId233" display="https://www.basketball-reference.com/teams/DAL/2024.html?utm_source=direct&amp;utm_medium=Share&amp;utm_campaign=ShareTool" xr:uid="{04985DB9-FA38-4466-A6B0-84E7B068653C}"/>
    <hyperlink ref="B122" r:id="rId234" display="https://www.basketball-reference.com/players/d/dortlu01.html?utm_source=direct&amp;utm_medium=Share&amp;utm_campaign=ShareTool" xr:uid="{78B03BD9-C1AF-4C18-A6FF-66320F7C4AA3}"/>
    <hyperlink ref="E122" r:id="rId235" display="https://www.basketball-reference.com/teams/OKC/2024.html?utm_source=direct&amp;utm_medium=Share&amp;utm_campaign=ShareTool" xr:uid="{B61F4B91-2423-412A-8618-CD23C7294547}"/>
    <hyperlink ref="B123" r:id="rId236" display="https://www.basketball-reference.com/players/d/dosunay01.html?utm_source=direct&amp;utm_medium=Share&amp;utm_campaign=ShareTool" xr:uid="{28771D7D-383A-46E6-9CE3-1CE91AF6582B}"/>
    <hyperlink ref="E123" r:id="rId237" display="https://www.basketball-reference.com/teams/CHI/2024.html?utm_source=direct&amp;utm_medium=Share&amp;utm_campaign=ShareTool" xr:uid="{79536422-3472-4AB1-BBC9-EA09A7F246F5}"/>
    <hyperlink ref="B124" r:id="rId238" display="https://www.basketball-reference.com/players/d/drumman01.html?utm_source=direct&amp;utm_medium=Share&amp;utm_campaign=ShareTool" xr:uid="{353484DE-BDEE-4076-8F8A-60F761AB84A7}"/>
    <hyperlink ref="E124" r:id="rId239" display="https://www.basketball-reference.com/teams/CHI/2024.html?utm_source=direct&amp;utm_medium=Share&amp;utm_campaign=ShareTool" xr:uid="{50F3030B-1C9D-4691-B32C-D9F500D5FF55}"/>
    <hyperlink ref="B125" r:id="rId240" display="https://www.basketball-reference.com/players/d/duartch01.html?utm_source=direct&amp;utm_medium=Share&amp;utm_campaign=ShareTool" xr:uid="{99DF8704-C48B-46F7-A15B-837CBCBA515A}"/>
    <hyperlink ref="E125" r:id="rId241" display="https://www.basketball-reference.com/teams/SAC/2024.html?utm_source=direct&amp;utm_medium=Share&amp;utm_campaign=ShareTool" xr:uid="{9B63FD4A-3DA7-44A9-8AC4-2E048E75C758}"/>
    <hyperlink ref="B126" r:id="rId242" display="https://www.basketball-reference.com/players/d/dunnkr01.html?utm_source=direct&amp;utm_medium=Share&amp;utm_campaign=ShareTool" xr:uid="{287E83D4-F3FD-430D-8EA9-D7F41FDF5405}"/>
    <hyperlink ref="E126" r:id="rId243" display="https://www.basketball-reference.com/teams/UTA/2024.html?utm_source=direct&amp;utm_medium=Share&amp;utm_campaign=ShareTool" xr:uid="{E31682FC-FE62-45C6-ADCA-AC291432C3B5}"/>
    <hyperlink ref="B127" r:id="rId244" display="https://www.basketball-reference.com/players/d/duranke01.html?utm_source=direct&amp;utm_medium=Share&amp;utm_campaign=ShareTool" xr:uid="{746531AE-E40F-4591-95C1-2810BF46A5BE}"/>
    <hyperlink ref="E127" r:id="rId245" display="https://www.basketball-reference.com/teams/PHO/2024.html?utm_source=direct&amp;utm_medium=Share&amp;utm_campaign=ShareTool" xr:uid="{BDF1B1BD-0E97-49CA-996C-2FF7BB762394}"/>
    <hyperlink ref="B128" r:id="rId246" display="https://www.basketball-reference.com/players/d/durenja01.html?utm_source=direct&amp;utm_medium=Share&amp;utm_campaign=ShareTool" xr:uid="{106F5047-D594-48B9-9DFA-7F4B87B8A38B}"/>
    <hyperlink ref="E128" r:id="rId247" display="https://www.basketball-reference.com/teams/DET/2024.html?utm_source=direct&amp;utm_medium=Share&amp;utm_campaign=ShareTool" xr:uid="{E6802D2A-0837-4E4C-A4A7-4AFEE79E827D}"/>
    <hyperlink ref="B129" r:id="rId248" display="https://www.basketball-reference.com/players/e/easonta01.html?utm_source=direct&amp;utm_medium=Share&amp;utm_campaign=ShareTool" xr:uid="{3EADE3C4-E703-46D2-960A-7D3B079B92A0}"/>
    <hyperlink ref="E129" r:id="rId249" display="https://www.basketball-reference.com/teams/HOU/2024.html?utm_source=direct&amp;utm_medium=Share&amp;utm_campaign=ShareTool" xr:uid="{7A7E76EB-B75B-44B1-9EB8-2B89F3AB6E3C}"/>
    <hyperlink ref="B130" r:id="rId250" display="https://www.basketball-reference.com/players/e/edwaran01.html?utm_source=direct&amp;utm_medium=Share&amp;utm_campaign=ShareTool" xr:uid="{2FDA5D25-EF7C-44F7-90AB-9B7CBCF45851}"/>
    <hyperlink ref="E130" r:id="rId251" display="https://www.basketball-reference.com/teams/MIN/2024.html?utm_source=direct&amp;utm_medium=Share&amp;utm_campaign=ShareTool" xr:uid="{E6DE13B2-35B4-46DA-9E43-0F51587BF7DC}"/>
    <hyperlink ref="B131" r:id="rId252" display="https://www.basketball-reference.com/players/e/edwarke02.html?utm_source=direct&amp;utm_medium=Share&amp;utm_campaign=ShareTool" xr:uid="{1D4B7626-EB8A-49AE-98BD-7648F44A4757}"/>
    <hyperlink ref="E131" r:id="rId253" display="https://www.basketball-reference.com/teams/SAC/2024.html?utm_source=direct&amp;utm_medium=Share&amp;utm_campaign=ShareTool" xr:uid="{718CA4D2-93A7-45A9-AF8D-2AB611AC1E37}"/>
    <hyperlink ref="B132" r:id="rId254" display="https://www.basketball-reference.com/players/e/elliske01.html?utm_source=direct&amp;utm_medium=Share&amp;utm_campaign=ShareTool" xr:uid="{4F531FF6-0CCD-4909-9C28-9870009E4BBF}"/>
    <hyperlink ref="E132" r:id="rId255" display="https://www.basketball-reference.com/teams/SAC/2024.html?utm_source=direct&amp;utm_medium=Share&amp;utm_campaign=ShareTool" xr:uid="{000D07FF-9E82-4147-BDD4-116435451DA3}"/>
    <hyperlink ref="B133" r:id="rId256" display="https://www.basketball-reference.com/players/e/embiijo01.html?utm_source=direct&amp;utm_medium=Share&amp;utm_campaign=ShareTool" xr:uid="{636EBD29-92FB-4D96-9497-2AD96EE830D0}"/>
    <hyperlink ref="E133" r:id="rId257" display="https://www.basketball-reference.com/teams/PHI/2024.html?utm_source=direct&amp;utm_medium=Share&amp;utm_campaign=ShareTool" xr:uid="{876401E5-CDA2-48BA-8061-95510DDF265C}"/>
    <hyperlink ref="B134" r:id="rId258" display="https://www.basketball-reference.com/players/e/eubandr01.html?utm_source=direct&amp;utm_medium=Share&amp;utm_campaign=ShareTool" xr:uid="{B336F67B-7EFE-4A4D-B09A-CECC57434C61}"/>
    <hyperlink ref="E134" r:id="rId259" display="https://www.basketball-reference.com/teams/PHO/2024.html?utm_source=direct&amp;utm_medium=Share&amp;utm_campaign=ShareTool" xr:uid="{FE7E3363-6E2E-4522-880F-636769C59F8A}"/>
    <hyperlink ref="B135" r:id="rId260" display="https://www.basketball-reference.com/players/e/exumda01.html?utm_source=direct&amp;utm_medium=Share&amp;utm_campaign=ShareTool" xr:uid="{9D4854E1-F3FF-4EC9-9E6B-D92C1D9A9850}"/>
    <hyperlink ref="E135" r:id="rId261" display="https://www.basketball-reference.com/teams/DAL/2024.html?utm_source=direct&amp;utm_medium=Share&amp;utm_campaign=ShareTool" xr:uid="{6C637744-31F6-4AD3-A706-B5ECEAD41EFB}"/>
    <hyperlink ref="B136" r:id="rId262" display="https://www.basketball-reference.com/players/f/fernabr01.html?utm_source=direct&amp;utm_medium=Share&amp;utm_campaign=ShareTool" xr:uid="{5A43E182-55FA-469C-9757-6AEE0DF25C79}"/>
    <hyperlink ref="E136" r:id="rId263" display="https://www.basketball-reference.com/teams/ATL/2024.html?utm_source=direct&amp;utm_medium=Share&amp;utm_campaign=ShareTool" xr:uid="{5A031F89-999A-4F7B-973B-BEB6D6915E16}"/>
    <hyperlink ref="B137" r:id="rId264" display="https://www.basketball-reference.com/players/f/finnedo01.html?utm_source=direct&amp;utm_medium=Share&amp;utm_campaign=ShareTool" xr:uid="{E33885E7-3220-44EA-A135-9310F6B9D4B2}"/>
    <hyperlink ref="E137" r:id="rId265" display="https://www.basketball-reference.com/teams/BRK/2024.html?utm_source=direct&amp;utm_medium=Share&amp;utm_campaign=ShareTool" xr:uid="{F1C3C759-D460-4C02-9EAE-430B3196189D}"/>
    <hyperlink ref="B138" r:id="rId266" display="https://www.basketball-reference.com/players/f/flynnma01.html?utm_source=direct&amp;utm_medium=Share&amp;utm_campaign=ShareTool" xr:uid="{AA22B6C7-A1FF-4FE8-A74E-3BE40A01C88F}"/>
    <hyperlink ref="B139" r:id="rId267" display="https://www.basketball-reference.com/players/f/fontesi01.html?utm_source=direct&amp;utm_medium=Share&amp;utm_campaign=ShareTool" xr:uid="{AA5B80BE-A4C2-4EE3-AE9D-46D7A40E4EB0}"/>
    <hyperlink ref="E139" r:id="rId268" display="https://www.basketball-reference.com/teams/UTA/2024.html?utm_source=direct&amp;utm_medium=Share&amp;utm_campaign=ShareTool" xr:uid="{072330FD-011D-4C5E-85AB-1AA6C355E275}"/>
    <hyperlink ref="B140" r:id="rId269" display="https://www.basketball-reference.com/players/f/fordjo01.html?utm_source=direct&amp;utm_medium=Share&amp;utm_campaign=ShareTool" xr:uid="{D2289CDF-3CCA-429D-9AFF-3D6A1822916B}"/>
    <hyperlink ref="E140" r:id="rId270" display="https://www.basketball-reference.com/teams/SAC/2024.html?utm_source=direct&amp;utm_medium=Share&amp;utm_campaign=ShareTool" xr:uid="{CB8E8F84-C4FB-4CE5-93E0-16652923AB7B}"/>
    <hyperlink ref="B141" r:id="rId271" display="https://www.basketball-reference.com/players/f/forretr01.html?utm_source=direct&amp;utm_medium=Share&amp;utm_campaign=ShareTool" xr:uid="{B862B0AD-0EE1-4456-8F43-F2FA27DE783C}"/>
    <hyperlink ref="E141" r:id="rId272" display="https://www.basketball-reference.com/teams/ATL/2024.html?utm_source=direct&amp;utm_medium=Share&amp;utm_campaign=ShareTool" xr:uid="{F1391819-5650-451F-9DF2-F9763B73D02B}"/>
    <hyperlink ref="B142" r:id="rId273" display="https://www.basketball-reference.com/players/f/fournev01.html?utm_source=direct&amp;utm_medium=Share&amp;utm_campaign=ShareTool" xr:uid="{1258E332-2743-471E-A4AE-14E8919E99F9}"/>
    <hyperlink ref="E142" r:id="rId274" display="https://www.basketball-reference.com/teams/NYK/2024.html?utm_source=direct&amp;utm_medium=Share&amp;utm_campaign=ShareTool" xr:uid="{2634A5E0-A518-4B6B-B1B7-53E158BBF19C}"/>
    <hyperlink ref="B143" r:id="rId275" display="https://www.basketball-reference.com/players/f/foxde01.html?utm_source=direct&amp;utm_medium=Share&amp;utm_campaign=ShareTool" xr:uid="{DFAE63A2-C856-4E77-97AC-092203BFF336}"/>
    <hyperlink ref="E143" r:id="rId276" display="https://www.basketball-reference.com/teams/SAC/2024.html?utm_source=direct&amp;utm_medium=Share&amp;utm_campaign=ShareTool" xr:uid="{85D1D882-3CED-4AA7-B6BA-E346301706AB}"/>
    <hyperlink ref="B144" r:id="rId277" display="https://www.basketball-reference.com/players/f/freemja01.html?utm_source=direct&amp;utm_medium=Share&amp;utm_campaign=ShareTool" xr:uid="{7AC4020A-2C07-4B76-9BB2-C4348B8D1309}"/>
    <hyperlink ref="E144" r:id="rId278" display="https://www.basketball-reference.com/teams/TOR/2024.html?utm_source=direct&amp;utm_medium=Share&amp;utm_campaign=ShareTool" xr:uid="{E58EE08C-8306-4B25-99ED-26EE4E1392C2}"/>
    <hyperlink ref="B145" r:id="rId279" display="https://www.basketball-reference.com/players/f/fudgeal01.html?utm_source=direct&amp;utm_medium=Share&amp;utm_campaign=ShareTool" xr:uid="{DAF38D12-004E-4F6C-9914-F5CE70847CE5}"/>
    <hyperlink ref="E145" r:id="rId280" display="https://www.basketball-reference.com/teams/LAL/2024.html?utm_source=direct&amp;utm_medium=Share&amp;utm_campaign=ShareTool" xr:uid="{18B18315-6FBD-4120-A4DD-4CC74B3AC509}"/>
    <hyperlink ref="B146" r:id="rId281" display="https://www.basketball-reference.com/players/f/fultzma01.html?utm_source=direct&amp;utm_medium=Share&amp;utm_campaign=ShareTool" xr:uid="{5641CBAE-C411-43DF-9E20-39B92ED7F250}"/>
    <hyperlink ref="E146" r:id="rId282" display="https://www.basketball-reference.com/teams/ORL/2024.html?utm_source=direct&amp;utm_medium=Share&amp;utm_campaign=ShareTool" xr:uid="{BB3A0771-841A-4DDE-8F1D-135EFA3AD0E9}"/>
    <hyperlink ref="B147" r:id="rId283" display="https://www.basketball-reference.com/players/g/gaffoda01.html?utm_source=direct&amp;utm_medium=Share&amp;utm_campaign=ShareTool" xr:uid="{7DA5742C-3CB6-4BCD-A832-7F8E901DD2D9}"/>
    <hyperlink ref="E147" r:id="rId284" display="https://www.basketball-reference.com/teams/WAS/2024.html?utm_source=direct&amp;utm_medium=Share&amp;utm_campaign=ShareTool" xr:uid="{0F96B764-E729-4A21-80A6-5CEEF029BA18}"/>
    <hyperlink ref="B148" r:id="rId285" display="https://www.basketball-reference.com/players/g/gallida01.html?utm_source=direct&amp;utm_medium=Share&amp;utm_campaign=ShareTool" xr:uid="{6E660086-0BB7-4E92-BC85-130708869342}"/>
    <hyperlink ref="B149" r:id="rId286" display="https://www.basketball-reference.com/players/g/garlada01.html?utm_source=direct&amp;utm_medium=Share&amp;utm_campaign=ShareTool" xr:uid="{1E736C5F-B60B-487A-B795-479D0558BFB5}"/>
    <hyperlink ref="E149" r:id="rId287" display="https://www.basketball-reference.com/teams/CLE/2024.html?utm_source=direct&amp;utm_medium=Share&amp;utm_campaign=ShareTool" xr:uid="{E7DB5846-1CE6-4467-9D59-C0D051CC613C}"/>
    <hyperlink ref="B150" r:id="rId288" display="https://www.basketball-reference.com/players/g/garubus01.html?utm_source=direct&amp;utm_medium=Share&amp;utm_campaign=ShareTool" xr:uid="{AE27AE9E-D17D-4849-9DAD-7AC78705B07D}"/>
    <hyperlink ref="E150" r:id="rId289" display="https://www.basketball-reference.com/teams/GSW/2024.html?utm_source=direct&amp;utm_medium=Share&amp;utm_campaign=ShareTool" xr:uid="{F26D13BC-8C80-4353-8DB3-BF7CF04D88EA}"/>
    <hyperlink ref="B151" r:id="rId290" display="https://www.basketball-reference.com/players/g/garzalu01.html?utm_source=direct&amp;utm_medium=Share&amp;utm_campaign=ShareTool" xr:uid="{E40F8B71-3985-455E-9D01-4FE85590AF57}"/>
    <hyperlink ref="E151" r:id="rId291" display="https://www.basketball-reference.com/teams/MIN/2024.html?utm_source=direct&amp;utm_medium=Share&amp;utm_campaign=ShareTool" xr:uid="{B8A72332-B8DA-4A74-8ADB-156AE09FABA3}"/>
    <hyperlink ref="B152" r:id="rId292" display="https://www.basketball-reference.com/players/g/gateska01.html?utm_source=direct&amp;utm_medium=Share&amp;utm_campaign=ShareTool" xr:uid="{FE127A31-0D09-4FB8-9771-E9F00159C54D}"/>
    <hyperlink ref="E152" r:id="rId293" display="https://www.basketball-reference.com/teams/NOP/2024.html?utm_source=direct&amp;utm_medium=Share&amp;utm_campaign=ShareTool" xr:uid="{EB1DE901-956E-44AD-A83B-A37559043E5E}"/>
    <hyperlink ref="B153" r:id="rId294" display="https://www.basketball-reference.com/players/g/georgke01.html?utm_source=direct&amp;utm_medium=Share&amp;utm_campaign=ShareTool" xr:uid="{A7FD3357-2571-4ED6-8DB1-84321DBE8EDE}"/>
    <hyperlink ref="E153" r:id="rId295" display="https://www.basketball-reference.com/teams/UTA/2024.html?utm_source=direct&amp;utm_medium=Share&amp;utm_campaign=ShareTool" xr:uid="{36B18D52-00A4-4F12-B61E-78325AFD6243}"/>
    <hyperlink ref="B154" r:id="rId296" display="https://www.basketball-reference.com/players/g/georgpa01.html?utm_source=direct&amp;utm_medium=Share&amp;utm_campaign=ShareTool" xr:uid="{9BFC62BE-1C45-4FB5-8F73-36E3AB66FFB2}"/>
    <hyperlink ref="E154" r:id="rId297" display="https://www.basketball-reference.com/teams/LAC/2024.html?utm_source=direct&amp;utm_medium=Share&amp;utm_campaign=ShareTool" xr:uid="{B7DF14AB-B773-4472-BCC7-2DE5A868E2B7}"/>
    <hyperlink ref="B155" r:id="rId298" display="https://www.basketball-reference.com/players/g/gibsota01.html?utm_source=direct&amp;utm_medium=Share&amp;utm_campaign=ShareTool" xr:uid="{268D8D99-40AE-4A86-88E4-D9D74ABA5926}"/>
    <hyperlink ref="E155" r:id="rId299" display="https://www.basketball-reference.com/teams/NYK/2024.html?utm_source=direct&amp;utm_medium=Share&amp;utm_campaign=ShareTool" xr:uid="{431254F7-B683-4811-81FE-72178EDEDF42}"/>
    <hyperlink ref="B156" r:id="rId300" display="https://www.basketball-reference.com/players/g/giddejo01.html?utm_source=direct&amp;utm_medium=Share&amp;utm_campaign=ShareTool" xr:uid="{6D68ABD8-7C50-45D7-8520-E9A22FA6759C}"/>
    <hyperlink ref="E156" r:id="rId301" display="https://www.basketball-reference.com/teams/OKC/2024.html?utm_source=direct&amp;utm_medium=Share&amp;utm_campaign=ShareTool" xr:uid="{09ADB365-E5C3-4F93-9E11-FAD99B2F07B5}"/>
    <hyperlink ref="B157" r:id="rId302" display="https://www.basketball-reference.com/players/g/gilesha01.html?utm_source=direct&amp;utm_medium=Share&amp;utm_campaign=ShareTool" xr:uid="{96A4C280-54B6-4DF4-9861-CCBCF68E725A}"/>
    <hyperlink ref="E157" r:id="rId303" display="https://www.basketball-reference.com/teams/BRK/2024.html?utm_source=direct&amp;utm_medium=Share&amp;utm_campaign=ShareTool" xr:uid="{1F2CFDC3-9A84-44C8-9497-E015452B5BA3}"/>
    <hyperlink ref="B158" r:id="rId304" display="https://www.basketball-reference.com/players/g/gilgesh01.html?utm_source=direct&amp;utm_medium=Share&amp;utm_campaign=ShareTool" xr:uid="{8C411097-F3DD-41BF-B6DF-2E29DA6473A5}"/>
    <hyperlink ref="E158" r:id="rId305" display="https://www.basketball-reference.com/teams/OKC/2024.html?utm_source=direct&amp;utm_medium=Share&amp;utm_campaign=ShareTool" xr:uid="{E3CBB3CB-E1C7-47F8-9BA8-BE036C90BD7B}"/>
    <hyperlink ref="B159" r:id="rId306" display="https://www.basketball-reference.com/players/g/gillan01.html?utm_source=direct&amp;utm_medium=Share&amp;utm_campaign=ShareTool" xr:uid="{CB542786-5359-449C-ACBF-4C8A82F1E19C}"/>
    <hyperlink ref="E159" r:id="rId307" display="https://www.basketball-reference.com/teams/WAS/2024.html?utm_source=direct&amp;utm_medium=Share&amp;utm_campaign=ShareTool" xr:uid="{DF9EBB8A-E02E-4DB4-9402-1CC5A6B1D910}"/>
    <hyperlink ref="B160" r:id="rId308" display="https://www.basketball-reference.com/players/g/gilleco01.html?utm_source=direct&amp;utm_medium=Share&amp;utm_campaign=ShareTool" xr:uid="{039A25AC-474A-470D-883B-56B5D51CCB21}"/>
    <hyperlink ref="E160" r:id="rId309" display="https://www.basketball-reference.com/teams/DEN/2024.html?utm_source=direct&amp;utm_medium=Share&amp;utm_campaign=ShareTool" xr:uid="{3F6EACE8-EF79-41AE-BADE-641DC09048D5}"/>
    <hyperlink ref="B161" r:id="rId310" display="https://www.basketball-reference.com/players/g/gilyaja01.html?utm_source=direct&amp;utm_medium=Share&amp;utm_campaign=ShareTool" xr:uid="{1244687C-0347-41AB-8370-9226E008F9FB}"/>
    <hyperlink ref="E161" r:id="rId311" display="https://www.basketball-reference.com/teams/MEM/2024.html?utm_source=direct&amp;utm_medium=Share&amp;utm_campaign=ShareTool" xr:uid="{12BA3AC8-A654-4427-84DD-174799995600}"/>
    <hyperlink ref="B162" r:id="rId312" display="https://www.basketball-reference.com/players/g/goberru01.html?utm_source=direct&amp;utm_medium=Share&amp;utm_campaign=ShareTool" xr:uid="{7CFE6EF7-966A-416D-91A7-9A0D72DFD82C}"/>
    <hyperlink ref="E162" r:id="rId313" display="https://www.basketball-reference.com/teams/MIN/2024.html?utm_source=direct&amp;utm_medium=Share&amp;utm_campaign=ShareTool" xr:uid="{89C775C1-A4F3-4B8D-B354-F46406B05040}"/>
    <hyperlink ref="B163" r:id="rId314" display="https://www.basketball-reference.com/players/g/goodwjo01.html?utm_source=direct&amp;utm_medium=Share&amp;utm_campaign=ShareTool" xr:uid="{215E3B93-955E-4354-BF9B-0E2E4FF2B67E}"/>
    <hyperlink ref="E163" r:id="rId315" display="https://www.basketball-reference.com/teams/PHO/2024.html?utm_source=direct&amp;utm_medium=Share&amp;utm_campaign=ShareTool" xr:uid="{6CFAD901-6D16-4125-A2D6-49077F629825}"/>
    <hyperlink ref="B164" r:id="rId316" display="https://www.basketball-reference.com/players/g/gordoaa01.html?utm_source=direct&amp;utm_medium=Share&amp;utm_campaign=ShareTool" xr:uid="{5DF04F6F-6CE1-4667-A353-7A5366D7E28E}"/>
    <hyperlink ref="E164" r:id="rId317" display="https://www.basketball-reference.com/teams/DEN/2024.html?utm_source=direct&amp;utm_medium=Share&amp;utm_campaign=ShareTool" xr:uid="{A301DA4F-1692-423C-879F-DCC050A6895C}"/>
    <hyperlink ref="B165" r:id="rId318" display="https://www.basketball-reference.com/players/g/gordoer01.html?utm_source=direct&amp;utm_medium=Share&amp;utm_campaign=ShareTool" xr:uid="{71EBA862-F732-4B9E-B7CC-055C212EB91A}"/>
    <hyperlink ref="E165" r:id="rId319" display="https://www.basketball-reference.com/teams/PHO/2024.html?utm_source=direct&amp;utm_medium=Share&amp;utm_campaign=ShareTool" xr:uid="{820AD3DF-44A5-42FA-B9D3-CA1D3B3AFF88}"/>
    <hyperlink ref="B166" r:id="rId320" display="https://www.basketball-reference.com/players/g/grahade01.html?utm_source=direct&amp;utm_medium=Share&amp;utm_campaign=ShareTool" xr:uid="{A21E15D6-2B3F-45AE-992F-5E01789224EB}"/>
    <hyperlink ref="E166" r:id="rId321" display="https://www.basketball-reference.com/teams/SAS/2024.html?utm_source=direct&amp;utm_medium=Share&amp;utm_campaign=ShareTool" xr:uid="{B7012D67-A4D7-4E61-8656-9CB6BA4CA389}"/>
    <hyperlink ref="B167" r:id="rId322" display="https://www.basketball-reference.com/players/g/grantje01.html?utm_source=direct&amp;utm_medium=Share&amp;utm_campaign=ShareTool" xr:uid="{1C438D08-64C2-4D39-9F6D-8BBF55B876E6}"/>
    <hyperlink ref="E167" r:id="rId323" display="https://www.basketball-reference.com/teams/POR/2024.html?utm_source=direct&amp;utm_medium=Share&amp;utm_campaign=ShareTool" xr:uid="{7A5E5F10-25DA-4976-8D32-42C894AB7C51}"/>
    <hyperlink ref="B168" r:id="rId324" display="https://www.basketball-reference.com/players/g/greenaj01.html?utm_source=direct&amp;utm_medium=Share&amp;utm_campaign=ShareTool" xr:uid="{00C6AFAA-2FD7-4C57-8359-39633555D59C}"/>
    <hyperlink ref="E168" r:id="rId325" display="https://www.basketball-reference.com/teams/MIL/2024.html?utm_source=direct&amp;utm_medium=Share&amp;utm_campaign=ShareTool" xr:uid="{4E15D1EF-B83A-402F-8A69-52B834D2B935}"/>
    <hyperlink ref="B169" r:id="rId326" display="https://www.basketball-reference.com/players/g/greenda02.html?utm_source=direct&amp;utm_medium=Share&amp;utm_campaign=ShareTool" xr:uid="{EC98E8C1-0A27-4FE3-9FD7-26F78E08B4B3}"/>
    <hyperlink ref="E169" r:id="rId327" display="https://www.basketball-reference.com/teams/PHI/2024.html?utm_source=direct&amp;utm_medium=Share&amp;utm_campaign=ShareTool" xr:uid="{67C7E993-60C4-4DF1-A699-5C164123933C}"/>
    <hyperlink ref="B170" r:id="rId328" display="https://www.basketball-reference.com/players/g/greendr01.html?utm_source=direct&amp;utm_medium=Share&amp;utm_campaign=ShareTool" xr:uid="{C750A0B9-D9B0-4969-A62F-8864C59ECD8C}"/>
    <hyperlink ref="E170" r:id="rId329" display="https://www.basketball-reference.com/teams/GSW/2024.html?utm_source=direct&amp;utm_medium=Share&amp;utm_campaign=ShareTool" xr:uid="{7CD520BC-C518-47A7-ABBC-99368E46467C}"/>
    <hyperlink ref="B171" r:id="rId330" display="https://www.basketball-reference.com/players/g/greenja05.html?utm_source=direct&amp;utm_medium=Share&amp;utm_campaign=ShareTool" xr:uid="{4DD72341-086A-4650-B895-E32F35015DB3}"/>
    <hyperlink ref="E171" r:id="rId331" display="https://www.basketball-reference.com/teams/HOU/2024.html?utm_source=direct&amp;utm_medium=Share&amp;utm_campaign=ShareTool" xr:uid="{7BD6BF55-302D-47E0-A5B5-57AD01F35DB1}"/>
    <hyperlink ref="B172" r:id="rId332" display="https://www.basketball-reference.com/players/g/greenje02.html?utm_source=direct&amp;utm_medium=Share&amp;utm_campaign=ShareTool" xr:uid="{9623C885-CA9D-4C1E-AD56-B6DBC4AEC7C0}"/>
    <hyperlink ref="E172" r:id="rId333" display="https://www.basketball-reference.com/teams/HOU/2024.html?utm_source=direct&amp;utm_medium=Share&amp;utm_campaign=ShareTool" xr:uid="{1EA8DC8F-C96C-4C46-8A4B-9F896190DA00}"/>
    <hyperlink ref="B173" r:id="rId334" display="https://www.basketball-reference.com/players/g/greenjo02.html?utm_source=direct&amp;utm_medium=Share&amp;utm_campaign=ShareTool" xr:uid="{5A6D454D-CA42-42DA-8961-C39260050117}"/>
    <hyperlink ref="E173" r:id="rId335" display="https://www.basketball-reference.com/teams/DAL/2024.html?utm_source=direct&amp;utm_medium=Share&amp;utm_campaign=ShareTool" xr:uid="{8CC56306-CB4E-45B3-8738-E0DEB4A6684B}"/>
    <hyperlink ref="B174" r:id="rId336" display="https://www.basketball-reference.com/players/g/griffaj01.html?utm_source=direct&amp;utm_medium=Share&amp;utm_campaign=ShareTool" xr:uid="{666A35FD-6166-4CA0-AA98-CCF0B4FC4C4E}"/>
    <hyperlink ref="E174" r:id="rId337" display="https://www.basketball-reference.com/teams/ATL/2024.html?utm_source=direct&amp;utm_medium=Share&amp;utm_campaign=ShareTool" xr:uid="{47CBA8FE-3E86-41AB-9960-7FAAE8F6BA27}"/>
    <hyperlink ref="B175" r:id="rId338" display="https://www.basketball-reference.com/players/g/grimequ01.html?utm_source=direct&amp;utm_medium=Share&amp;utm_campaign=ShareTool" xr:uid="{341217E3-62E7-4671-84F7-7DEB6B1F0B2C}"/>
    <hyperlink ref="E175" r:id="rId339" display="https://www.basketball-reference.com/teams/NYK/2024.html?utm_source=direct&amp;utm_medium=Share&amp;utm_campaign=ShareTool" xr:uid="{7E67A682-A849-4B03-A6AB-6FCB207FD6C8}"/>
    <hyperlink ref="B176" r:id="rId340" display="https://www.basketball-reference.com/players/g/gueyemo02.html?utm_source=direct&amp;utm_medium=Share&amp;utm_campaign=ShareTool" xr:uid="{3111DAD2-1EB1-4517-9361-DB75A8BD5ABA}"/>
    <hyperlink ref="E176" r:id="rId341" display="https://www.basketball-reference.com/teams/ATL/2024.html?utm_source=direct&amp;utm_medium=Share&amp;utm_campaign=ShareTool" xr:uid="{5F89A59D-6BF2-4E3C-B67F-C728ED51970B}"/>
    <hyperlink ref="B177" r:id="rId342" display="https://www.basketball-reference.com/players/h/hachiru01.html?utm_source=direct&amp;utm_medium=Share&amp;utm_campaign=ShareTool" xr:uid="{2AEFBE84-5C82-4F17-A290-0D651F6FDE23}"/>
    <hyperlink ref="E177" r:id="rId343" display="https://www.basketball-reference.com/teams/LAL/2024.html?utm_source=direct&amp;utm_medium=Share&amp;utm_campaign=ShareTool" xr:uid="{642369DD-073F-47DB-A9C0-95D617053AB3}"/>
    <hyperlink ref="B178" r:id="rId344" display="https://www.basketball-reference.com/players/h/halibty01.html?utm_source=direct&amp;utm_medium=Share&amp;utm_campaign=ShareTool" xr:uid="{45E21BD6-9C63-4397-877E-79FD40D42244}"/>
    <hyperlink ref="E178" r:id="rId345" display="https://www.basketball-reference.com/teams/IND/2024.html?utm_source=direct&amp;utm_medium=Share&amp;utm_campaign=ShareTool" xr:uid="{523258F9-678A-44FF-B7FD-DF9CBF0172FD}"/>
    <hyperlink ref="B179" r:id="rId346" display="https://www.basketball-reference.com/players/h/hamptrj01.html?utm_source=direct&amp;utm_medium=Share&amp;utm_campaign=ShareTool" xr:uid="{E8105B29-82E4-418F-BA3F-19EA43FE2C88}"/>
    <hyperlink ref="E179" r:id="rId347" display="https://www.basketball-reference.com/teams/MIA/2024.html?utm_source=direct&amp;utm_medium=Share&amp;utm_campaign=ShareTool" xr:uid="{D009B4A2-B2AD-449F-8017-9304226824EF}"/>
    <hyperlink ref="B180" r:id="rId348" display="https://www.basketball-reference.com/players/h/hardati02.html?utm_source=direct&amp;utm_medium=Share&amp;utm_campaign=ShareTool" xr:uid="{8B70AED1-85BF-461C-A1F5-4449C9EBAEF5}"/>
    <hyperlink ref="E180" r:id="rId349" display="https://www.basketball-reference.com/teams/DAL/2024.html?utm_source=direct&amp;utm_medium=Share&amp;utm_campaign=ShareTool" xr:uid="{80DB3FA4-F20E-463A-ABEA-F17CD660F6EA}"/>
    <hyperlink ref="B181" r:id="rId350" display="https://www.basketball-reference.com/players/h/hardeja01.html?utm_source=direct&amp;utm_medium=Share&amp;utm_campaign=ShareTool" xr:uid="{8B05CD6D-8386-45A4-AE3A-D391A0143B40}"/>
    <hyperlink ref="E181" r:id="rId351" display="https://www.basketball-reference.com/teams/LAC/2024.html?utm_source=direct&amp;utm_medium=Share&amp;utm_campaign=ShareTool" xr:uid="{A0D45066-4B66-4DDD-AB88-C4306E99F320}"/>
    <hyperlink ref="B182" r:id="rId352" display="https://www.basketball-reference.com/players/h/hardyja02.html?utm_source=direct&amp;utm_medium=Share&amp;utm_campaign=ShareTool" xr:uid="{F122A27A-054D-4635-8218-B79E3A2515A8}"/>
    <hyperlink ref="E182" r:id="rId353" display="https://www.basketball-reference.com/teams/DAL/2024.html?utm_source=direct&amp;utm_medium=Share&amp;utm_campaign=ShareTool" xr:uid="{68967BA5-3A73-4775-AB4B-242D0B40F113}"/>
    <hyperlink ref="B183" r:id="rId354" display="https://www.basketball-reference.com/players/h/harpero02.html?utm_source=direct&amp;utm_medium=Share&amp;utm_campaign=ShareTool" xr:uid="{6E515E84-129C-4DD7-8489-E19AA25D34FC}"/>
    <hyperlink ref="E183" r:id="rId355" display="https://www.basketball-reference.com/teams/TOR/2024.html?utm_source=direct&amp;utm_medium=Share&amp;utm_campaign=ShareTool" xr:uid="{677E39EB-839C-4935-896F-F0C3DA3921EA}"/>
    <hyperlink ref="B184" r:id="rId356" display="https://www.basketball-reference.com/players/h/harriga01.html?utm_source=direct&amp;utm_medium=Share&amp;utm_campaign=ShareTool" xr:uid="{74E0EA7E-5C77-4EFA-B7DB-0A3E674BC2D5}"/>
    <hyperlink ref="E184" r:id="rId357" display="https://www.basketball-reference.com/teams/ORL/2024.html?utm_source=direct&amp;utm_medium=Share&amp;utm_campaign=ShareTool" xr:uid="{CAECE07B-E9AA-447B-AC80-3B973BF18B67}"/>
    <hyperlink ref="B185" r:id="rId358" display="https://www.basketball-reference.com/players/h/harrijo01.html?utm_source=direct&amp;utm_medium=Share&amp;utm_campaign=ShareTool" xr:uid="{50A73C44-0F95-4EE3-8F7D-8DE7B6713D86}"/>
    <hyperlink ref="E185" r:id="rId359" display="https://www.basketball-reference.com/teams/DET/2024.html?utm_source=direct&amp;utm_medium=Share&amp;utm_campaign=ShareTool" xr:uid="{CC92CADA-08C5-4F9C-8312-7E0B147AC7F6}"/>
    <hyperlink ref="B186" r:id="rId360" display="https://www.basketball-reference.com/players/h/harrike01.html?utm_source=direct&amp;utm_medium=Share&amp;utm_campaign=ShareTool" xr:uid="{DE6FF2A7-B9E1-4EBE-867E-013994936A6F}"/>
    <hyperlink ref="E186" r:id="rId361" display="https://www.basketball-reference.com/teams/ORL/2024.html?utm_source=direct&amp;utm_medium=Share&amp;utm_campaign=ShareTool" xr:uid="{65D397FA-31D0-4F23-B074-F4A4A3D51EBB}"/>
    <hyperlink ref="B187" r:id="rId362" display="https://www.basketball-reference.com/players/h/harrito02.html?utm_source=direct&amp;utm_medium=Share&amp;utm_campaign=ShareTool" xr:uid="{F304CF4B-0027-4382-BAD2-239CE5F2CF59}"/>
    <hyperlink ref="E187" r:id="rId363" display="https://www.basketball-reference.com/teams/PHI/2024.html?utm_source=direct&amp;utm_medium=Share&amp;utm_campaign=ShareTool" xr:uid="{0C9A6648-95E6-4D22-93EE-9AFB1D4E60F7}"/>
    <hyperlink ref="B188" r:id="rId364" display="https://www.basketball-reference.com/players/h/harrish01.html?utm_source=direct&amp;utm_medium=Share&amp;utm_campaign=ShareTool" xr:uid="{C6B60F9D-4667-422F-AE13-99A415F110E3}"/>
    <hyperlink ref="E188" r:id="rId365" display="https://www.basketball-reference.com/teams/MEM/2024.html?utm_source=direct&amp;utm_medium=Share&amp;utm_campaign=ShareTool" xr:uid="{F617C585-2018-4C25-A71B-B8B8B02CB6E3}"/>
    <hyperlink ref="B189" r:id="rId366" display="https://www.basketball-reference.com/players/h/hartjo01.html?utm_source=direct&amp;utm_medium=Share&amp;utm_campaign=ShareTool" xr:uid="{4DC106E4-C219-469F-80A6-628DCBA525C3}"/>
    <hyperlink ref="E189" r:id="rId367" display="https://www.basketball-reference.com/teams/NYK/2024.html?utm_source=direct&amp;utm_medium=Share&amp;utm_campaign=ShareTool" xr:uid="{5F3A4EDD-F6EA-48EF-A942-4E84704D3FCE}"/>
    <hyperlink ref="B190" r:id="rId368" display="https://www.basketball-reference.com/players/h/harteis01.html?utm_source=direct&amp;utm_medium=Share&amp;utm_campaign=ShareTool" xr:uid="{01DBFAE3-FF5B-45B2-8310-C48A20E411EF}"/>
    <hyperlink ref="E190" r:id="rId369" display="https://www.basketball-reference.com/teams/NYK/2024.html?utm_source=direct&amp;utm_medium=Share&amp;utm_campaign=ShareTool" xr:uid="{66958471-CDAD-44C5-80E4-1C2D21212852}"/>
    <hyperlink ref="B191" r:id="rId370" display="https://www.basketball-reference.com/players/h/hausesa01.html?utm_source=direct&amp;utm_medium=Share&amp;utm_campaign=ShareTool" xr:uid="{8F6FA175-3ECB-45CE-9CDD-94A606730981}"/>
    <hyperlink ref="E191" r:id="rId371" display="https://www.basketball-reference.com/teams/BOS/2024.html?utm_source=direct&amp;utm_medium=Share&amp;utm_campaign=ShareTool" xr:uid="{295521D1-884C-4A76-B7A1-2AC9333C6025}"/>
    <hyperlink ref="B192" r:id="rId372" display="https://www.basketball-reference.com/players/h/hawkijo01.html?utm_source=direct&amp;utm_medium=Share&amp;utm_campaign=ShareTool" xr:uid="{6186D261-39D5-4813-A3DF-6AAB3FAEF235}"/>
    <hyperlink ref="E192" r:id="rId373" display="https://www.basketball-reference.com/teams/NOP/2024.html?utm_source=direct&amp;utm_medium=Share&amp;utm_campaign=ShareTool" xr:uid="{8E019F68-20AD-474E-B490-A1FDCABA115C}"/>
    <hyperlink ref="B193" r:id="rId374" display="https://www.basketball-reference.com/players/h/hayesja02.html?utm_source=direct&amp;utm_medium=Share&amp;utm_campaign=ShareTool" xr:uid="{51C7D6DD-67E9-490F-BA84-333EF0B56DBE}"/>
    <hyperlink ref="E193" r:id="rId375" display="https://www.basketball-reference.com/teams/LAL/2024.html?utm_source=direct&amp;utm_medium=Share&amp;utm_campaign=ShareTool" xr:uid="{463AE507-57CC-42E2-8DD0-6F8BBA7E6CE9}"/>
    <hyperlink ref="B194" r:id="rId376" display="https://www.basketball-reference.com/players/h/hayeski01.html?utm_source=direct&amp;utm_medium=Share&amp;utm_campaign=ShareTool" xr:uid="{6EFF4CF5-D6DD-4D99-B420-E5C519386AF5}"/>
    <hyperlink ref="E194" r:id="rId377" display="https://www.basketball-reference.com/teams/DET/2024.html?utm_source=direct&amp;utm_medium=Share&amp;utm_campaign=ShareTool" xr:uid="{172B8FF2-CADE-4DE8-967B-BED665C4F0C9}"/>
    <hyperlink ref="B195" r:id="rId378" display="https://www.basketball-reference.com/players/h/haywago01.html?utm_source=direct&amp;utm_medium=Share&amp;utm_campaign=ShareTool" xr:uid="{6308E14C-3C32-415A-B998-DD163EAF30B0}"/>
    <hyperlink ref="E195" r:id="rId379" display="https://www.basketball-reference.com/teams/CHO/2024.html?utm_source=direct&amp;utm_medium=Share&amp;utm_campaign=ShareTool" xr:uid="{87221B3E-3DF7-4018-BB82-74C3DCF7E95A}"/>
    <hyperlink ref="B196" r:id="rId380" display="https://www.basketball-reference.com/players/h/hendesc01.html?utm_source=direct&amp;utm_medium=Share&amp;utm_campaign=ShareTool" xr:uid="{8386285B-4CDB-45C6-8303-380A52E75724}"/>
    <hyperlink ref="E196" r:id="rId381" display="https://www.basketball-reference.com/teams/POR/2024.html?utm_source=direct&amp;utm_medium=Share&amp;utm_campaign=ShareTool" xr:uid="{B91B786D-D584-4E12-82AC-21E4155E8D8A}"/>
    <hyperlink ref="B197" r:id="rId382" display="https://www.basketball-reference.com/players/h/hendrita01.html?utm_source=direct&amp;utm_medium=Share&amp;utm_campaign=ShareTool" xr:uid="{B95DAECA-9F0F-4F89-9BC6-CF99D57C7DA0}"/>
    <hyperlink ref="E197" r:id="rId383" display="https://www.basketball-reference.com/teams/UTA/2024.html?utm_source=direct&amp;utm_medium=Share&amp;utm_campaign=ShareTool" xr:uid="{94511232-00FA-4AAB-9013-DECB0A334619}"/>
    <hyperlink ref="B198" r:id="rId384" display="https://www.basketball-reference.com/players/h/herroty01.html?utm_source=direct&amp;utm_medium=Share&amp;utm_campaign=ShareTool" xr:uid="{2776C1B8-3274-46A3-B1FD-1A472576ABE7}"/>
    <hyperlink ref="E198" r:id="rId385" display="https://www.basketball-reference.com/teams/MIA/2024.html?utm_source=direct&amp;utm_medium=Share&amp;utm_campaign=ShareTool" xr:uid="{EEE238C1-0F5E-4330-A52E-68E746EBD99D}"/>
    <hyperlink ref="B199" r:id="rId386" display="https://www.basketball-reference.com/players/h/hieldbu01.html?utm_source=direct&amp;utm_medium=Share&amp;utm_campaign=ShareTool" xr:uid="{0CAFC9BE-182B-4EED-A194-5D96BC83206C}"/>
    <hyperlink ref="E199" r:id="rId387" display="https://www.basketball-reference.com/teams/IND/2024.html?utm_source=direct&amp;utm_medium=Share&amp;utm_campaign=ShareTool" xr:uid="{0BBA1247-BF39-4872-966A-27A388D9F434}"/>
    <hyperlink ref="B200" r:id="rId388" display="https://www.basketball-reference.com/players/h/highsha01.html?utm_source=direct&amp;utm_medium=Share&amp;utm_campaign=ShareTool" xr:uid="{D1D25C90-18AE-473F-8EE2-65B408CAD421}"/>
    <hyperlink ref="E200" r:id="rId389" display="https://www.basketball-reference.com/teams/MIA/2024.html?utm_source=direct&amp;utm_medium=Share&amp;utm_campaign=ShareTool" xr:uid="{42A29BF0-B870-480D-BFE7-5A867B80D38F}"/>
    <hyperlink ref="B201" r:id="rId390" display="https://www.basketball-reference.com/players/h/hintona01.html?utm_source=direct&amp;utm_medium=Share&amp;utm_campaign=ShareTool" xr:uid="{4B2A3C69-1B41-4A0A-9A6C-D7F203815878}"/>
    <hyperlink ref="E201" r:id="rId391" display="https://www.basketball-reference.com/teams/HOU/2024.html?utm_source=direct&amp;utm_medium=Share&amp;utm_campaign=ShareTool" xr:uid="{B9DEBA4F-E404-4122-B233-F4ED00283C90}"/>
    <hyperlink ref="B202" r:id="rId392" display="https://www.basketball-reference.com/players/h/hodgedm01.html?utm_source=direct&amp;utm_medium=Share&amp;utm_campaign=ShareTool" xr:uid="{BF40E097-EEEF-42EC-AA41-2E922B171FE1}"/>
    <hyperlink ref="E202" r:id="rId393" display="https://www.basketball-reference.com/teams/LAL/2024.html?utm_source=direct&amp;utm_medium=Share&amp;utm_campaign=ShareTool" xr:uid="{BE6199C8-6BF3-4C25-89A2-912167C675C9}"/>
    <hyperlink ref="B203" r:id="rId394" display="https://www.basketball-reference.com/players/h/holidaa01.html?utm_source=direct&amp;utm_medium=Share&amp;utm_campaign=ShareTool" xr:uid="{B562DE28-5F89-4723-8C05-2619DBE3F373}"/>
    <hyperlink ref="E203" r:id="rId395" display="https://www.basketball-reference.com/teams/HOU/2024.html?utm_source=direct&amp;utm_medium=Share&amp;utm_campaign=ShareTool" xr:uid="{45802769-C0DC-4B49-84FC-8514CBF28987}"/>
    <hyperlink ref="B204" r:id="rId396" display="https://www.basketball-reference.com/players/h/holidjr01.html?utm_source=direct&amp;utm_medium=Share&amp;utm_campaign=ShareTool" xr:uid="{769FD868-95BF-4F5E-B0EF-F28AE9118B78}"/>
    <hyperlink ref="E204" r:id="rId397" display="https://www.basketball-reference.com/teams/BOS/2024.html?utm_source=direct&amp;utm_medium=Share&amp;utm_campaign=ShareTool" xr:uid="{FFECDB16-59F1-496D-9C83-4359A0854CC4}"/>
    <hyperlink ref="B205" r:id="rId398" display="https://www.basketball-reference.com/players/h/holidju01.html?utm_source=direct&amp;utm_medium=Share&amp;utm_campaign=ShareTool" xr:uid="{78EAC836-270D-4A12-A742-89FDB6B29A4D}"/>
    <hyperlink ref="E205" r:id="rId399" display="https://www.basketball-reference.com/teams/DEN/2024.html?utm_source=direct&amp;utm_medium=Share&amp;utm_campaign=ShareTool" xr:uid="{CCC6A0DC-9385-4D92-8A12-74D517FD29E8}"/>
    <hyperlink ref="B206" r:id="rId400" display="https://www.basketball-reference.com/players/h/holmeri01.html?utm_source=direct&amp;utm_medium=Share&amp;utm_campaign=ShareTool" xr:uid="{849FC6C7-BA67-45F7-9ACE-5FF3551B6511}"/>
    <hyperlink ref="E206" r:id="rId401" display="https://www.basketball-reference.com/teams/DAL/2024.html?utm_source=direct&amp;utm_medium=Share&amp;utm_campaign=ShareTool" xr:uid="{53821066-A9DA-40D4-9C02-DE87F23FBBE4}"/>
    <hyperlink ref="B207" r:id="rId402" display="https://www.basketball-reference.com/players/h/holmgch01.html?utm_source=direct&amp;utm_medium=Share&amp;utm_campaign=ShareTool" xr:uid="{462F6CD0-462F-4AEB-860C-1AC1AA5B80E5}"/>
    <hyperlink ref="E207" r:id="rId403" display="https://www.basketball-reference.com/teams/OKC/2024.html?utm_source=direct&amp;utm_medium=Share&amp;utm_campaign=ShareTool" xr:uid="{89CC0178-B83F-42F3-81C9-E7EDD9BB420D}"/>
    <hyperlink ref="B208" r:id="rId404" display="https://www.basketball-reference.com/players/h/hoodsja01.html?utm_source=direct&amp;utm_medium=Share&amp;utm_campaign=ShareTool" xr:uid="{E385024B-F7B8-4BE4-BCA4-CEEDD080AD7B}"/>
    <hyperlink ref="E208" r:id="rId405" display="https://www.basketball-reference.com/teams/LAL/2024.html?utm_source=direct&amp;utm_medium=Share&amp;utm_campaign=ShareTool" xr:uid="{41DA8369-6486-401E-868A-64A7A88195B8}"/>
    <hyperlink ref="B209" r:id="rId406" display="https://www.basketball-reference.com/players/h/horfoal01.html?utm_source=direct&amp;utm_medium=Share&amp;utm_campaign=ShareTool" xr:uid="{AFF33D76-2A55-4928-B838-D17DE12F33B1}"/>
    <hyperlink ref="E209" r:id="rId407" display="https://www.basketball-reference.com/teams/BOS/2024.html?utm_source=direct&amp;utm_medium=Share&amp;utm_campaign=ShareTool" xr:uid="{187C1555-10A4-48EB-8AA9-7538BEDBD92D}"/>
    <hyperlink ref="B210" r:id="rId408" display="https://www.basketball-reference.com/players/h/hortota01.html?utm_source=direct&amp;utm_medium=Share&amp;utm_campaign=ShareTool" xr:uid="{9040C91C-6EB0-42C8-B88A-8D94756B0244}"/>
    <hyperlink ref="E210" r:id="rId409" display="https://www.basketball-reference.com/teams/UTA/2024.html?utm_source=direct&amp;utm_medium=Share&amp;utm_campaign=ShareTool" xr:uid="{5509E0DE-B389-45AE-AF6A-7CB18B9E1D47}"/>
    <hyperlink ref="B211" r:id="rId410" display="https://www.basketball-reference.com/players/h/houseda01.html?utm_source=direct&amp;utm_medium=Share&amp;utm_campaign=ShareTool" xr:uid="{D33D9A6A-1092-4636-8FBA-49FEAD3D6F4A}"/>
    <hyperlink ref="E211" r:id="rId411" display="https://www.basketball-reference.com/teams/PHI/2024.html?utm_source=direct&amp;utm_medium=Share&amp;utm_campaign=ShareTool" xr:uid="{1C0823DB-F07B-4C91-9E48-5E341DAF04F5}"/>
    <hyperlink ref="B212" r:id="rId412" display="https://www.basketball-reference.com/players/h/houstca01.html?utm_source=direct&amp;utm_medium=Share&amp;utm_campaign=ShareTool" xr:uid="{B8B59382-22F4-424D-9613-5F598C4D3AF2}"/>
    <hyperlink ref="E212" r:id="rId413" display="https://www.basketball-reference.com/teams/ORL/2024.html?utm_source=direct&amp;utm_medium=Share&amp;utm_campaign=ShareTool" xr:uid="{EC1161AF-3D6B-4742-960D-15561F83283A}"/>
    <hyperlink ref="B213" r:id="rId414" display="https://www.basketball-reference.com/players/h/howarje01.html?utm_source=direct&amp;utm_medium=Share&amp;utm_campaign=ShareTool" xr:uid="{FDC88F50-2DFD-4221-922B-81A2D45056A1}"/>
    <hyperlink ref="E213" r:id="rId415" display="https://www.basketball-reference.com/teams/ORL/2024.html?utm_source=direct&amp;utm_medium=Share&amp;utm_campaign=ShareTool" xr:uid="{FFB76D90-77DF-4D32-B77D-896621155F28}"/>
    <hyperlink ref="B214" r:id="rId416" display="https://www.basketball-reference.com/players/h/huertke01.html?utm_source=direct&amp;utm_medium=Share&amp;utm_campaign=ShareTool" xr:uid="{9938244E-744C-48E1-9CD5-C6CA015E798A}"/>
    <hyperlink ref="E214" r:id="rId417" display="https://www.basketball-reference.com/teams/SAC/2024.html?utm_source=direct&amp;utm_medium=Share&amp;utm_campaign=ShareTool" xr:uid="{0904693E-227B-4FA8-AD8C-4AFC31E4C913}"/>
    <hyperlink ref="B215" r:id="rId418" display="https://www.basketball-reference.com/players/h/huffja01.html?utm_source=direct&amp;utm_medium=Share&amp;utm_campaign=ShareTool" xr:uid="{BF9AE66C-CAA8-4A01-B67A-F653324E394E}"/>
    <hyperlink ref="E215" r:id="rId419" display="https://www.basketball-reference.com/teams/DEN/2024.html?utm_source=direct&amp;utm_medium=Share&amp;utm_campaign=ShareTool" xr:uid="{261D4190-69D7-4FF1-AF31-EAF6653FECD2}"/>
    <hyperlink ref="B216" r:id="rId420" display="https://www.basketball-reference.com/players/h/huntede01.html?utm_source=direct&amp;utm_medium=Share&amp;utm_campaign=ShareTool" xr:uid="{69CCD0DF-3E19-48EC-8999-74A3E2D935E2}"/>
    <hyperlink ref="E216" r:id="rId421" display="https://www.basketball-reference.com/teams/ATL/2024.html?utm_source=direct&amp;utm_medium=Share&amp;utm_campaign=ShareTool" xr:uid="{F678F9EC-2959-41E6-BA4B-57AEA95B1588}"/>
    <hyperlink ref="B217" r:id="rId422" display="https://www.basketball-reference.com/players/h/hurtma01.html?utm_source=direct&amp;utm_medium=Share&amp;utm_campaign=ShareTool" xr:uid="{3D82BBC3-DAD8-4A1C-B0CA-D0439929D05D}"/>
    <hyperlink ref="E217" r:id="rId423" display="https://www.basketball-reference.com/teams/MEM/2024.html?utm_source=direct&amp;utm_medium=Share&amp;utm_campaign=ShareTool" xr:uid="{0D9016D7-720E-4B36-A0AE-E5E742AA8406}"/>
    <hyperlink ref="B218" r:id="rId424" display="https://www.basketball-reference.com/players/h/hylanbo01.html?utm_source=direct&amp;utm_medium=Share&amp;utm_campaign=ShareTool" xr:uid="{98F69015-E726-4848-82D4-C68D1E1AB8A7}"/>
    <hyperlink ref="E218" r:id="rId425" display="https://www.basketball-reference.com/teams/LAC/2024.html?utm_source=direct&amp;utm_medium=Share&amp;utm_campaign=ShareTool" xr:uid="{AC142C05-3924-471F-B9B6-585A2F988D3A}"/>
    <hyperlink ref="B219" r:id="rId426" display="https://www.basketball-reference.com/players/i/inglejo01.html?utm_source=direct&amp;utm_medium=Share&amp;utm_campaign=ShareTool" xr:uid="{0A54C61C-2932-415D-BC39-B79BC3E68801}"/>
    <hyperlink ref="E219" r:id="rId427" display="https://www.basketball-reference.com/teams/ORL/2024.html?utm_source=direct&amp;utm_medium=Share&amp;utm_campaign=ShareTool" xr:uid="{2D066306-BCF4-4F60-83BD-7DE3B702D148}"/>
    <hyperlink ref="B220" r:id="rId428" display="https://www.basketball-reference.com/players/i/ingrabr01.html?utm_source=direct&amp;utm_medium=Share&amp;utm_campaign=ShareTool" xr:uid="{63EA5D9F-CF11-4B8D-86C5-F0B3006A289B}"/>
    <hyperlink ref="E220" r:id="rId429" display="https://www.basketball-reference.com/teams/NOP/2024.html?utm_source=direct&amp;utm_medium=Share&amp;utm_campaign=ShareTool" xr:uid="{32049F14-4A30-4BCB-AF26-E7612432D788}"/>
    <hyperlink ref="B221" r:id="rId430" display="https://www.basketball-reference.com/players/i/irvinky01.html?utm_source=direct&amp;utm_medium=Share&amp;utm_campaign=ShareTool" xr:uid="{6425DB55-9CBA-4517-9BFA-F3855DA53DA4}"/>
    <hyperlink ref="E221" r:id="rId431" display="https://www.basketball-reference.com/teams/DAL/2024.html?utm_source=direct&amp;utm_medium=Share&amp;utm_campaign=ShareTool" xr:uid="{D8AB14A3-9D58-403A-972C-A8735BCC96FC}"/>
    <hyperlink ref="B222" r:id="rId432" display="https://www.basketball-reference.com/players/i/isaacjo01.html?utm_source=direct&amp;utm_medium=Share&amp;utm_campaign=ShareTool" xr:uid="{D6E8B5C5-431E-4DFE-B394-A2702F89B9B2}"/>
    <hyperlink ref="E222" r:id="rId433" display="https://www.basketball-reference.com/teams/ORL/2024.html?utm_source=direct&amp;utm_medium=Share&amp;utm_campaign=ShareTool" xr:uid="{2E74C73F-697A-4B0B-B387-308072F09163}"/>
    <hyperlink ref="B223" r:id="rId434" display="https://www.basketball-reference.com/players/i/iveyja01.html?utm_source=direct&amp;utm_medium=Share&amp;utm_campaign=ShareTool" xr:uid="{DA91A67C-EA61-4EAB-921A-533D7CD29ED6}"/>
    <hyperlink ref="E223" r:id="rId435" display="https://www.basketball-reference.com/teams/DET/2024.html?utm_source=direct&amp;utm_medium=Share&amp;utm_campaign=ShareTool" xr:uid="{3984ED68-1F24-445D-9E94-509D72FC259D}"/>
    <hyperlink ref="B224" r:id="rId436" display="https://www.basketball-reference.com/players/j/jacksan01.html?utm_source=direct&amp;utm_medium=Share&amp;utm_campaign=ShareTool" xr:uid="{A866615E-F006-4870-AC58-820C8C8061A4}"/>
    <hyperlink ref="E224" r:id="rId437" display="https://www.basketball-reference.com/teams/MIL/2024.html?utm_source=direct&amp;utm_medium=Share&amp;utm_campaign=ShareTool" xr:uid="{7F2F4A79-0F28-4BE9-BFCA-9C3BF6C49168}"/>
    <hyperlink ref="B225" r:id="rId438" display="https://www.basketball-reference.com/players/j/jacksgg01.html?utm_source=direct&amp;utm_medium=Share&amp;utm_campaign=ShareTool" xr:uid="{A40BF3AE-2828-476C-B8C9-04094115F1C1}"/>
    <hyperlink ref="E225" r:id="rId439" display="https://www.basketball-reference.com/teams/MEM/2024.html?utm_source=direct&amp;utm_medium=Share&amp;utm_campaign=ShareTool" xr:uid="{65E45293-FC1B-40F3-B75A-F230F3A4C1D9}"/>
    <hyperlink ref="B226" r:id="rId440" display="https://www.basketball-reference.com/players/j/jacksis01.html?utm_source=direct&amp;utm_medium=Share&amp;utm_campaign=ShareTool" xr:uid="{3F589179-3580-4472-9670-13EBB2842F14}"/>
    <hyperlink ref="E226" r:id="rId441" display="https://www.basketball-reference.com/teams/IND/2024.html?utm_source=direct&amp;utm_medium=Share&amp;utm_campaign=ShareTool" xr:uid="{ADE77E19-F823-4B0A-96D8-8CA1A9034CDF}"/>
    <hyperlink ref="B227" r:id="rId442" display="https://www.basketball-reference.com/players/j/jacksja02.html?utm_source=direct&amp;utm_medium=Share&amp;utm_campaign=ShareTool" xr:uid="{FCD98059-E535-4775-BD75-74E3E9453737}"/>
    <hyperlink ref="E227" r:id="rId443" display="https://www.basketball-reference.com/teams/MEM/2024.html?utm_source=direct&amp;utm_medium=Share&amp;utm_campaign=ShareTool" xr:uid="{84D09C29-20AD-44F4-AA9C-93E175809EA8}"/>
    <hyperlink ref="B228" r:id="rId444" display="https://www.basketball-reference.com/players/j/jacksre01.html?utm_source=direct&amp;utm_medium=Share&amp;utm_campaign=ShareTool" xr:uid="{A7CC91DA-4CA7-404C-9976-07BCA3D8C24D}"/>
    <hyperlink ref="E228" r:id="rId445" display="https://www.basketball-reference.com/teams/DEN/2024.html?utm_source=direct&amp;utm_medium=Share&amp;utm_campaign=ShareTool" xr:uid="{75A23FA9-7249-4C44-AC21-E0BB1588D52C}"/>
    <hyperlink ref="B229" r:id="rId446" display="https://www.basketball-reference.com/players/j/jackstr02.html?utm_source=direct&amp;utm_medium=Share&amp;utm_campaign=ShareTool" xr:uid="{E7373C6D-876F-46C6-9421-273C8A7DDF13}"/>
    <hyperlink ref="E229" r:id="rId447" display="https://www.basketball-reference.com/teams/GSW/2024.html?utm_source=direct&amp;utm_medium=Share&amp;utm_campaign=ShareTool" xr:uid="{CE9D45BD-167C-43AC-B3D4-A8AC85A81FA5}"/>
    <hyperlink ref="B230" r:id="rId448" display="https://www.basketball-reference.com/players/j/jamesle01.html?utm_source=direct&amp;utm_medium=Share&amp;utm_campaign=ShareTool" xr:uid="{75C669A8-AAB4-4839-99E7-D66AA2D0F91A}"/>
    <hyperlink ref="E230" r:id="rId449" display="https://www.basketball-reference.com/teams/LAL/2024.html?utm_source=direct&amp;utm_medium=Share&amp;utm_campaign=ShareTool" xr:uid="{FC71A0D4-6A49-4638-A53C-1AA215347F67}"/>
    <hyperlink ref="B231" r:id="rId450" display="https://www.basketball-reference.com/players/j/jaqueja01.html?utm_source=direct&amp;utm_medium=Share&amp;utm_campaign=ShareTool" xr:uid="{CCD88141-C056-4E84-81F5-74CCB1217AA0}"/>
    <hyperlink ref="E231" r:id="rId451" display="https://www.basketball-reference.com/teams/MIA/2024.html?utm_source=direct&amp;utm_medium=Share&amp;utm_campaign=ShareTool" xr:uid="{69D396CB-AD37-4FF8-BF68-6BCA8977AE07}"/>
    <hyperlink ref="B232" r:id="rId452" display="https://www.basketball-reference.com/players/j/jeffrda01.html?utm_source=direct&amp;utm_medium=Share&amp;utm_campaign=ShareTool" xr:uid="{EF14BAE6-9AE2-4FF0-B05B-4310F06A43CB}"/>
    <hyperlink ref="E232" r:id="rId453" display="https://www.basketball-reference.com/teams/NYK/2024.html?utm_source=direct&amp;utm_medium=Share&amp;utm_campaign=ShareTool" xr:uid="{25E9DA52-3064-4DDA-B2AD-B0C9C4FCBA1C}"/>
    <hyperlink ref="B233" r:id="rId454" display="https://www.basketball-reference.com/players/j/jemistr01.html?utm_source=direct&amp;utm_medium=Share&amp;utm_campaign=ShareTool" xr:uid="{14542BE7-058D-4CFD-8FCC-EBC4FA608038}"/>
    <hyperlink ref="E233" r:id="rId455" display="https://www.basketball-reference.com/teams/WAS/2024.html?utm_source=direct&amp;utm_medium=Share&amp;utm_campaign=ShareTool" xr:uid="{5FB81D8E-D49A-430D-AE8C-9020AC64949E}"/>
    <hyperlink ref="B234" r:id="rId456" display="https://www.basketball-reference.com/players/j/jeromty01.html?utm_source=direct&amp;utm_medium=Share&amp;utm_campaign=ShareTool" xr:uid="{92F8C363-426A-45CF-A720-4F156F421535}"/>
    <hyperlink ref="E234" r:id="rId457" display="https://www.basketball-reference.com/teams/CLE/2024.html?utm_source=direct&amp;utm_medium=Share&amp;utm_campaign=ShareTool" xr:uid="{79EF6E3B-0084-445C-9530-12AA00776852}"/>
    <hyperlink ref="B235" r:id="rId458" display="https://www.basketball-reference.com/players/j/joeis01.html?utm_source=direct&amp;utm_medium=Share&amp;utm_campaign=ShareTool" xr:uid="{A54F7910-BD6F-4396-A44B-E2ECCA660929}"/>
    <hyperlink ref="E235" r:id="rId459" display="https://www.basketball-reference.com/teams/OKC/2024.html?utm_source=direct&amp;utm_medium=Share&amp;utm_campaign=ShareTool" xr:uid="{2943A0D2-C325-4383-9528-061621B49B02}"/>
    <hyperlink ref="B236" r:id="rId460" display="https://www.basketball-reference.com/players/j/johnsca02.html?utm_source=direct&amp;utm_medium=Share&amp;utm_campaign=ShareTool" xr:uid="{93E9DF05-0E03-46B4-A49D-681D17A9F8D4}"/>
    <hyperlink ref="E236" r:id="rId461" display="https://www.basketball-reference.com/teams/BRK/2024.html?utm_source=direct&amp;utm_medium=Share&amp;utm_campaign=ShareTool" xr:uid="{C233FCF9-5301-4673-B75E-85272964413E}"/>
    <hyperlink ref="B237" r:id="rId462" display="https://www.basketball-reference.com/players/j/johnsja05.html?utm_source=direct&amp;utm_medium=Share&amp;utm_campaign=ShareTool" xr:uid="{6A144361-66ED-4733-994D-2C6AF683CCD8}"/>
    <hyperlink ref="E237" r:id="rId463" display="https://www.basketball-reference.com/teams/ATL/2024.html?utm_source=direct&amp;utm_medium=Share&amp;utm_campaign=ShareTool" xr:uid="{DF789ADF-DDBE-48F0-86E7-26A15EED458C}"/>
    <hyperlink ref="B238" r:id="rId464" display="https://www.basketball-reference.com/players/j/johnsja01.html?utm_source=direct&amp;utm_medium=Share&amp;utm_campaign=ShareTool" xr:uid="{82E8BFA7-50F9-46F2-AACD-2DD33FE47F3A}"/>
    <hyperlink ref="E238" r:id="rId465" display="https://www.basketball-reference.com/teams/IND/2024.html?utm_source=direct&amp;utm_medium=Share&amp;utm_campaign=ShareTool" xr:uid="{DFE4AEE0-0531-41C5-BC79-AEB47FAE79B9}"/>
    <hyperlink ref="B239" r:id="rId466" display="https://www.basketball-reference.com/players/j/johnske04.html?utm_source=direct&amp;utm_medium=Share&amp;utm_campaign=ShareTool" xr:uid="{B598CC74-FF65-43E2-9EF5-7D4CC11BB7C5}"/>
    <hyperlink ref="E239" r:id="rId467" display="https://www.basketball-reference.com/teams/SAS/2024.html?utm_source=direct&amp;utm_medium=Share&amp;utm_campaign=ShareTool" xr:uid="{B49A895A-8470-445D-B13D-2DDE57A6B989}"/>
    <hyperlink ref="B240" r:id="rId468" display="https://www.basketball-reference.com/players/j/johnske07.html?utm_source=direct&amp;utm_medium=Share&amp;utm_campaign=ShareTool" xr:uid="{504A5A68-E6E8-4A3F-886C-46E3BC2D9684}"/>
    <hyperlink ref="E240" r:id="rId469" display="https://www.basketball-reference.com/teams/BRK/2024.html?utm_source=direct&amp;utm_medium=Share&amp;utm_campaign=ShareTool" xr:uid="{7D2D3503-2BE8-4D4E-814F-27ECD3FB25E9}"/>
    <hyperlink ref="B241" r:id="rId470" display="https://www.basketball-reference.com/players/j/johnske08.html?utm_source=direct&amp;utm_medium=Share&amp;utm_campaign=ShareTool" xr:uid="{6B6418CD-2B99-498D-8AAD-C9CE489B2983}"/>
    <hyperlink ref="E241" r:id="rId471" display="https://www.basketball-reference.com/teams/OKC/2024.html?utm_source=direct&amp;utm_medium=Share&amp;utm_campaign=ShareTool" xr:uid="{2C57D135-D5A4-4C2C-A6A6-78609A04C09C}"/>
    <hyperlink ref="B242" r:id="rId472" display="https://www.basketball-reference.com/players/j/jokicni01.html?utm_source=direct&amp;utm_medium=Share&amp;utm_campaign=ShareTool" xr:uid="{5D106CA8-BE60-4633-BB4F-B623BC2A57BF}"/>
    <hyperlink ref="E242" r:id="rId473" display="https://www.basketball-reference.com/teams/DEN/2024.html?utm_source=direct&amp;utm_medium=Share&amp;utm_campaign=ShareTool" xr:uid="{C8CB6F0F-2085-4A7F-8980-CAD1D7328868}"/>
    <hyperlink ref="B243" r:id="rId474" display="https://www.basketball-reference.com/players/j/jonesco02.html?utm_source=direct&amp;utm_medium=Share&amp;utm_campaign=ShareTool" xr:uid="{CAD7C6F9-C894-447F-9587-AD98EF32F278}"/>
    <hyperlink ref="E243" r:id="rId475" display="https://www.basketball-reference.com/teams/SAC/2024.html?utm_source=direct&amp;utm_medium=Share&amp;utm_campaign=ShareTool" xr:uid="{29880088-1680-4FC1-BBF6-4EA081FCAE73}"/>
    <hyperlink ref="B244" r:id="rId476" display="https://www.basketball-reference.com/players/j/jonesda03.html?utm_source=direct&amp;utm_medium=Share&amp;utm_campaign=ShareTool" xr:uid="{246FDF1B-4737-4380-9E98-3C4FEEF00847}"/>
    <hyperlink ref="E244" r:id="rId477" display="https://www.basketball-reference.com/teams/CLE/2024.html?utm_source=direct&amp;utm_medium=Share&amp;utm_campaign=ShareTool" xr:uid="{449B2712-BC7F-420A-AC83-7BDACBCA15AA}"/>
    <hyperlink ref="B245" r:id="rId478" display="https://www.basketball-reference.com/players/j/jonesde02.html?utm_source=direct&amp;utm_medium=Share&amp;utm_campaign=ShareTool" xr:uid="{A202171C-283C-4A26-9B12-6DCD718A956F}"/>
    <hyperlink ref="E245" r:id="rId479" display="https://www.basketball-reference.com/teams/DAL/2024.html?utm_source=direct&amp;utm_medium=Share&amp;utm_campaign=ShareTool" xr:uid="{4A4C203D-7B4B-4EFC-914A-9EDE9A2E1BC1}"/>
    <hyperlink ref="B246" r:id="rId480" display="https://www.basketball-reference.com/players/j/joneshe01.html?utm_source=direct&amp;utm_medium=Share&amp;utm_campaign=ShareTool" xr:uid="{ABBA510A-037B-4823-A434-BCEC57131B69}"/>
    <hyperlink ref="E246" r:id="rId481" display="https://www.basketball-reference.com/teams/NOP/2024.html?utm_source=direct&amp;utm_medium=Share&amp;utm_campaign=ShareTool" xr:uid="{36A46426-EB03-44FB-9644-FB2DE419157A}"/>
    <hyperlink ref="B247" r:id="rId482" display="https://www.basketball-reference.com/players/j/jonestr01.html?utm_source=direct&amp;utm_medium=Share&amp;utm_campaign=ShareTool" xr:uid="{25B34BFF-AEC6-4538-9AA7-6180972F5B93}"/>
    <hyperlink ref="E247" r:id="rId483" display="https://www.basketball-reference.com/teams/SAS/2024.html?utm_source=direct&amp;utm_medium=Share&amp;utm_campaign=ShareTool" xr:uid="{452A6ED3-1A59-4F44-AE4C-179583C5F9C1}"/>
    <hyperlink ref="B248" r:id="rId484" display="https://www.basketball-reference.com/players/j/jonesty01.html?utm_source=direct&amp;utm_medium=Share&amp;utm_campaign=ShareTool" xr:uid="{7859C97E-55D6-4DCB-B28A-708BB9DC75ED}"/>
    <hyperlink ref="E248" r:id="rId485" display="https://www.basketball-reference.com/teams/WAS/2024.html?utm_source=direct&amp;utm_medium=Share&amp;utm_campaign=ShareTool" xr:uid="{DFF4AF3E-5BE3-40F0-87A2-A5F2D487F358}"/>
    <hyperlink ref="B249" r:id="rId486" display="https://www.basketball-reference.com/players/j/jordade01.html?utm_source=direct&amp;utm_medium=Share&amp;utm_campaign=ShareTool" xr:uid="{497A47BA-78A1-4F5B-9D9E-3E7CEDD64058}"/>
    <hyperlink ref="E249" r:id="rId487" display="https://www.basketball-reference.com/teams/DEN/2024.html?utm_source=direct&amp;utm_medium=Share&amp;utm_campaign=ShareTool" xr:uid="{174D4F73-D35A-4011-A60D-3EB02DA871A1}"/>
    <hyperlink ref="B250" r:id="rId488" display="https://www.basketball-reference.com/players/j/josepco01.html?utm_source=direct&amp;utm_medium=Share&amp;utm_campaign=ShareTool" xr:uid="{E78F525B-A544-4505-9143-21B6EB6B2618}"/>
    <hyperlink ref="E250" r:id="rId489" display="https://www.basketball-reference.com/teams/GSW/2024.html?utm_source=direct&amp;utm_medium=Share&amp;utm_campaign=ShareTool" xr:uid="{D8A5E5EF-CC67-4E68-9B68-BE51FDF4D6B0}"/>
    <hyperlink ref="B251" r:id="rId490" display="https://www.basketball-reference.com/players/j/jovicni01.html?utm_source=direct&amp;utm_medium=Share&amp;utm_campaign=ShareTool" xr:uid="{DAA20169-C436-4CAA-8000-A95AFE1BFC22}"/>
    <hyperlink ref="E251" r:id="rId491" display="https://www.basketball-reference.com/teams/MIA/2024.html?utm_source=direct&amp;utm_medium=Share&amp;utm_campaign=ShareTool" xr:uid="{C085EAE8-2CD9-470D-9D3C-2BDF6E20B4A1}"/>
    <hyperlink ref="B252" r:id="rId492" display="https://www.basketball-reference.com/players/j/juzanjo01.html?utm_source=direct&amp;utm_medium=Share&amp;utm_campaign=ShareTool" xr:uid="{E8002CBA-958B-44CF-B5DF-E22E59611051}"/>
    <hyperlink ref="E252" r:id="rId493" display="https://www.basketball-reference.com/teams/UTA/2024.html?utm_source=direct&amp;utm_medium=Share&amp;utm_campaign=ShareTool" xr:uid="{A5C82E15-753A-4598-8DF7-50EE7A7EF7AA}"/>
    <hyperlink ref="B253" r:id="rId494" display="https://www.basketball-reference.com/players/k/kennalu01.html?utm_source=direct&amp;utm_medium=Share&amp;utm_campaign=ShareTool" xr:uid="{487E55B5-D7C1-44DD-AFC3-59D121AF893D}"/>
    <hyperlink ref="E253" r:id="rId495" display="https://www.basketball-reference.com/teams/MEM/2024.html?utm_source=direct&amp;utm_medium=Share&amp;utm_campaign=ShareTool" xr:uid="{0C527DF6-A63F-462D-9548-E296282190AB}"/>
    <hyperlink ref="B254" r:id="rId496" display="https://www.basketball-reference.com/players/k/kesslwa01.html?utm_source=direct&amp;utm_medium=Share&amp;utm_campaign=ShareTool" xr:uid="{D3F90D88-FEA9-440B-BADA-E743ADBD1A76}"/>
    <hyperlink ref="E254" r:id="rId497" display="https://www.basketball-reference.com/teams/UTA/2024.html?utm_source=direct&amp;utm_medium=Share&amp;utm_campaign=ShareTool" xr:uid="{82294B40-B9B0-4062-B30C-DF1CE411773F}"/>
    <hyperlink ref="B255" r:id="rId498" display="https://www.basketball-reference.com/players/k/keybr01.html?utm_source=direct&amp;utm_medium=Share&amp;utm_campaign=ShareTool" xr:uid="{7C9C6664-27BB-4771-AB52-0D7B7F80EACB}"/>
    <hyperlink ref="E255" r:id="rId499" display="https://www.basketball-reference.com/teams/DEN/2024.html?utm_source=direct&amp;utm_medium=Share&amp;utm_campaign=ShareTool" xr:uid="{B2A5D106-42BE-498C-850E-E35ACC01D78F}"/>
    <hyperlink ref="B256" r:id="rId500" display="https://www.basketball-reference.com/players/k/kispeco01.html?utm_source=direct&amp;utm_medium=Share&amp;utm_campaign=ShareTool" xr:uid="{5EB2A2CD-EF13-4DA0-82D4-FB704CEED75F}"/>
    <hyperlink ref="E256" r:id="rId501" display="https://www.basketball-reference.com/teams/WAS/2024.html?utm_source=direct&amp;utm_medium=Share&amp;utm_campaign=ShareTool" xr:uid="{B2A5C844-1242-432F-A4AB-F55635310DDF}"/>
    <hyperlink ref="B257" r:id="rId502" display="https://www.basketball-reference.com/players/k/klebima01.html?utm_source=direct&amp;utm_medium=Share&amp;utm_campaign=ShareTool" xr:uid="{863D0843-C707-47E3-88C3-7F51B36E561D}"/>
    <hyperlink ref="E257" r:id="rId503" display="https://www.basketball-reference.com/teams/DAL/2024.html?utm_source=direct&amp;utm_medium=Share&amp;utm_campaign=ShareTool" xr:uid="{0AD31086-D962-4480-A6BE-C5502C17698F}"/>
    <hyperlink ref="B258" r:id="rId504" display="https://www.basketball-reference.com/players/k/knoxke01.html?utm_source=direct&amp;utm_medium=Share&amp;utm_campaign=ShareTool" xr:uid="{8BF098C4-5F53-4D5E-AB5A-68E3B3687410}"/>
    <hyperlink ref="E258" r:id="rId505" display="https://www.basketball-reference.com/teams/DET/2024.html?utm_source=direct&amp;utm_medium=Share&amp;utm_campaign=ShareTool" xr:uid="{38E29565-828F-4864-8E13-EA9BED48E31E}"/>
    <hyperlink ref="B259" r:id="rId506" display="https://www.basketball-reference.com/players/k/konchjo01.html?utm_source=direct&amp;utm_medium=Share&amp;utm_campaign=ShareTool" xr:uid="{D6A45798-F3D1-4575-A6D3-05BECBBA47B2}"/>
    <hyperlink ref="E259" r:id="rId507" display="https://www.basketball-reference.com/teams/MEM/2024.html?utm_source=direct&amp;utm_medium=Share&amp;utm_campaign=ShareTool" xr:uid="{444CC2FA-15B7-40A8-B431-D3F81EF72DB0}"/>
    <hyperlink ref="B260" r:id="rId508" display="https://www.basketball-reference.com/players/k/korkmfu01.html?utm_source=direct&amp;utm_medium=Share&amp;utm_campaign=ShareTool" xr:uid="{38904595-EEA0-47E8-BC39-EED3B9324C93}"/>
    <hyperlink ref="E260" r:id="rId509" display="https://www.basketball-reference.com/teams/PHI/2024.html?utm_source=direct&amp;utm_medium=Share&amp;utm_campaign=ShareTool" xr:uid="{7C2C76DF-F16D-4544-BE2F-80846EE0370A}"/>
    <hyperlink ref="B261" r:id="rId510" display="https://www.basketball-reference.com/players/k/kornelu01.html?utm_source=direct&amp;utm_medium=Share&amp;utm_campaign=ShareTool" xr:uid="{21632002-95C0-4F4A-AC58-DF52156EF0FA}"/>
    <hyperlink ref="E261" r:id="rId511" display="https://www.basketball-reference.com/teams/BOS/2024.html?utm_source=direct&amp;utm_medium=Share&amp;utm_campaign=ShareTool" xr:uid="{E32FD5BA-D5B9-4806-AD80-03ECF35B7526}"/>
    <hyperlink ref="B262" r:id="rId512" display="https://www.basketball-reference.com/players/k/kuminjo01.html?utm_source=direct&amp;utm_medium=Share&amp;utm_campaign=ShareTool" xr:uid="{F1E62946-0CBB-4C75-900D-164A923AB460}"/>
    <hyperlink ref="E262" r:id="rId513" display="https://www.basketball-reference.com/teams/GSW/2024.html?utm_source=direct&amp;utm_medium=Share&amp;utm_campaign=ShareTool" xr:uid="{D2634EBC-FCEE-4372-96E2-24D6AE38F513}"/>
    <hyperlink ref="B263" r:id="rId514" display="https://www.basketball-reference.com/players/k/kuzmaky01.html?utm_source=direct&amp;utm_medium=Share&amp;utm_campaign=ShareTool" xr:uid="{5B0D411C-77C0-4292-AC1E-BB1C92054BF2}"/>
    <hyperlink ref="E263" r:id="rId515" display="https://www.basketball-reference.com/teams/WAS/2024.html?utm_source=direct&amp;utm_medium=Share&amp;utm_campaign=ShareTool" xr:uid="{FDFBE54F-F673-4C16-AC94-45209F1EA738}"/>
    <hyperlink ref="B264" r:id="rId516" display="https://www.basketball-reference.com/players/l/landajo01.html?utm_source=direct&amp;utm_medium=Share&amp;utm_campaign=ShareTool" xr:uid="{FAE3160D-6ED2-4C8E-8F9D-7E90DB6ADF3F}"/>
    <hyperlink ref="E264" r:id="rId517" display="https://www.basketball-reference.com/teams/HOU/2024.html?utm_source=direct&amp;utm_medium=Share&amp;utm_campaign=ShareTool" xr:uid="{5D7BC8FB-2B5C-4117-9BAF-C10B72E74F70}"/>
    <hyperlink ref="B265" r:id="rId518" display="https://www.basketball-reference.com/players/l/laravja01.html?utm_source=direct&amp;utm_medium=Share&amp;utm_campaign=ShareTool" xr:uid="{264D312D-D0E5-479B-B51C-B791E22BFFCC}"/>
    <hyperlink ref="E265" r:id="rId519" display="https://www.basketball-reference.com/teams/MEM/2024.html?utm_source=direct&amp;utm_medium=Share&amp;utm_campaign=ShareTool" xr:uid="{A58C784D-B645-43E8-BDC8-C035D18590EC}"/>
    <hyperlink ref="B266" r:id="rId520" display="https://www.basketball-reference.com/players/l/lavinza01.html?utm_source=direct&amp;utm_medium=Share&amp;utm_campaign=ShareTool" xr:uid="{B9189C03-F443-4A9A-A166-327591BD380A}"/>
    <hyperlink ref="E266" r:id="rId521" display="https://www.basketball-reference.com/teams/CHI/2024.html?utm_source=direct&amp;utm_medium=Share&amp;utm_campaign=ShareTool" xr:uid="{7DC656C1-3968-4E2F-9058-E12CC2E4AB71}"/>
    <hyperlink ref="B267" r:id="rId522" display="https://www.basketball-reference.com/players/l/lawsoaj01.html?utm_source=direct&amp;utm_medium=Share&amp;utm_campaign=ShareTool" xr:uid="{426E05EF-1AA3-495E-BBC9-3E2043EC3AC2}"/>
    <hyperlink ref="E267" r:id="rId523" display="https://www.basketball-reference.com/teams/DAL/2024.html?utm_source=direct&amp;utm_medium=Share&amp;utm_campaign=ShareTool" xr:uid="{A2733E26-64AD-4C1E-86D8-095CF23ED2D2}"/>
    <hyperlink ref="B268" r:id="rId524" display="https://www.basketball-reference.com/players/l/leesa01.html?utm_source=direct&amp;utm_medium=Share&amp;utm_campaign=ShareTool" xr:uid="{1FB64F0C-69E7-4E10-9809-7FFAD804F2B6}"/>
    <hyperlink ref="E268" r:id="rId525" display="https://www.basketball-reference.com/teams/PHO/2024.html?utm_source=direct&amp;utm_medium=Share&amp;utm_campaign=ShareTool" xr:uid="{E48DE58D-5222-47AF-ABF1-6CAD6139D76C}"/>
    <hyperlink ref="B269" r:id="rId526" display="https://www.basketball-reference.com/players/l/lenal01.html?utm_source=direct&amp;utm_medium=Share&amp;utm_campaign=ShareTool" xr:uid="{24D9DDC6-42EE-46E5-BAAD-766B0739D4E9}"/>
    <hyperlink ref="E269" r:id="rId527" display="https://www.basketball-reference.com/teams/SAC/2024.html?utm_source=direct&amp;utm_medium=Share&amp;utm_campaign=ShareTool" xr:uid="{60D46309-B776-4A2D-A8D3-6481DD27D3A3}"/>
    <hyperlink ref="B270" r:id="rId528" display="https://www.basketball-reference.com/players/l/leonaka01.html?utm_source=direct&amp;utm_medium=Share&amp;utm_campaign=ShareTool" xr:uid="{6413C744-3469-49E3-9A84-C1C03F28DBF8}"/>
    <hyperlink ref="E270" r:id="rId529" display="https://www.basketball-reference.com/teams/LAC/2024.html?utm_source=direct&amp;utm_medium=Share&amp;utm_campaign=ShareTool" xr:uid="{87E8A2CC-5FF1-45CB-BBBE-A5222BEDFEEF}"/>
    <hyperlink ref="B271" r:id="rId530" display="https://www.basketball-reference.com/players/l/leverca01.html?utm_source=direct&amp;utm_medium=Share&amp;utm_campaign=ShareTool" xr:uid="{25905CF4-8A84-4FB3-A435-AB118C13061F}"/>
    <hyperlink ref="E271" r:id="rId531" display="https://www.basketball-reference.com/teams/CLE/2024.html?utm_source=direct&amp;utm_medium=Share&amp;utm_campaign=ShareTool" xr:uid="{8BE8EC17-9E0A-4BDC-BC32-FD9246A24A4C}"/>
    <hyperlink ref="B272" r:id="rId532" display="https://www.basketball-reference.com/players/l/lewiski01.html?utm_source=direct&amp;utm_medium=Share&amp;utm_campaign=ShareTool" xr:uid="{7A1A416C-5267-4B6B-A5E4-0879EBBE59E5}"/>
    <hyperlink ref="B273" r:id="rId533" display="https://www.basketball-reference.com/players/l/lewisma05.html?utm_source=direct&amp;utm_medium=Share&amp;utm_campaign=ShareTool" xr:uid="{303688D5-994C-44F5-9798-E4E5DC6489CC}"/>
    <hyperlink ref="E273" r:id="rId534" display="https://www.basketball-reference.com/teams/LAL/2024.html?utm_source=direct&amp;utm_medium=Share&amp;utm_campaign=ShareTool" xr:uid="{4ECA763F-0602-4707-9794-FCF5FBB2D23F}"/>
    <hyperlink ref="B274" r:id="rId535" display="https://www.basketball-reference.com/players/l/liddeej01.html?utm_source=direct&amp;utm_medium=Share&amp;utm_campaign=ShareTool" xr:uid="{CD775B3D-5E7E-4FBB-9612-A20B84D2A8B8}"/>
    <hyperlink ref="E274" r:id="rId536" display="https://www.basketball-reference.com/teams/NOP/2024.html?utm_source=direct&amp;utm_medium=Share&amp;utm_campaign=ShareTool" xr:uid="{D885F2C3-3346-45F6-B355-74F803111C5B}"/>
    <hyperlink ref="B275" r:id="rId537" display="https://www.basketball-reference.com/players/l/lillada01.html?utm_source=direct&amp;utm_medium=Share&amp;utm_campaign=ShareTool" xr:uid="{A266F2AD-6A9A-4A0F-8425-99859D1CB9F9}"/>
    <hyperlink ref="E275" r:id="rId538" display="https://www.basketball-reference.com/teams/MIL/2024.html?utm_source=direct&amp;utm_medium=Share&amp;utm_campaign=ShareTool" xr:uid="{906D661F-5DE1-47DB-B60A-38A00048584C}"/>
    <hyperlink ref="B276" r:id="rId539" display="https://www.basketball-reference.com/players/l/littlna01.html?utm_source=direct&amp;utm_medium=Share&amp;utm_campaign=ShareTool" xr:uid="{DD4E5835-D442-4CEC-A960-58D0ED7AF5C2}"/>
    <hyperlink ref="E276" r:id="rId540" display="https://www.basketball-reference.com/teams/PHO/2024.html?utm_source=direct&amp;utm_medium=Share&amp;utm_campaign=ShareTool" xr:uid="{5DB99216-5EF3-4CA4-BF30-A28F80C7B852}"/>
    <hyperlink ref="B277" r:id="rId541" display="https://www.basketball-reference.com/players/l/livelde01.html?utm_source=direct&amp;utm_medium=Share&amp;utm_campaign=ShareTool" xr:uid="{850BF2D0-EC72-40BD-A00F-F50DB43E9B17}"/>
    <hyperlink ref="E277" r:id="rId542" display="https://www.basketball-reference.com/teams/DAL/2024.html?utm_source=direct&amp;utm_medium=Share&amp;utm_campaign=ShareTool" xr:uid="{E2970F6F-E82A-48AB-9A89-481A6D45D564}"/>
    <hyperlink ref="B278" r:id="rId543" display="https://www.basketball-reference.com/players/l/liveris01.html?utm_source=direct&amp;utm_medium=Share&amp;utm_campaign=ShareTool" xr:uid="{6730BF02-1A14-4DAB-A23B-956A5E2E185C}"/>
    <hyperlink ref="E278" r:id="rId544" display="https://www.basketball-reference.com/teams/DET/2024.html?utm_source=direct&amp;utm_medium=Share&amp;utm_campaign=ShareTool" xr:uid="{0607E6C3-0928-4198-8DEB-9E74E5305130}"/>
    <hyperlink ref="B279" r:id="rId545" display="https://www.basketball-reference.com/players/l/livinch01.html?utm_source=direct&amp;utm_medium=Share&amp;utm_campaign=ShareTool" xr:uid="{BD2F9476-BD1E-4589-943B-73F88A3FEFA9}"/>
    <hyperlink ref="E279" r:id="rId546" display="https://www.basketball-reference.com/teams/MIL/2024.html?utm_source=direct&amp;utm_medium=Share&amp;utm_campaign=ShareTool" xr:uid="{D4118356-42F8-419C-B91D-D684B19CEBDB}"/>
    <hyperlink ref="B280" r:id="rId547" display="https://www.basketball-reference.com/players/l/loftoke01.html?utm_source=direct&amp;utm_medium=Share&amp;utm_campaign=ShareTool" xr:uid="{DDE3B354-F49C-45C6-BDA1-7F3DE43C0121}"/>
    <hyperlink ref="B281" r:id="rId548" display="https://www.basketball-reference.com/players/l/looneke01.html?utm_source=direct&amp;utm_medium=Share&amp;utm_campaign=ShareTool" xr:uid="{5EC1DD02-3661-4F23-A46B-C3CE0DDC8418}"/>
    <hyperlink ref="E281" r:id="rId549" display="https://www.basketball-reference.com/teams/GSW/2024.html?utm_source=direct&amp;utm_medium=Share&amp;utm_campaign=ShareTool" xr:uid="{B4546DE5-5218-477A-A8DE-76DD38F4452B}"/>
    <hyperlink ref="B282" r:id="rId550" display="https://www.basketball-reference.com/players/l/lopezbr01.html?utm_source=direct&amp;utm_medium=Share&amp;utm_campaign=ShareTool" xr:uid="{D1E67ECD-C094-4681-8C1A-8D1951515E0F}"/>
    <hyperlink ref="E282" r:id="rId551" display="https://www.basketball-reference.com/teams/MIL/2024.html?utm_source=direct&amp;utm_medium=Share&amp;utm_campaign=ShareTool" xr:uid="{BFFACBF3-43C5-4920-A5EF-A660F06A05B2}"/>
    <hyperlink ref="B283" r:id="rId552" display="https://www.basketball-reference.com/players/l/lopezro01.html?utm_source=direct&amp;utm_medium=Share&amp;utm_campaign=ShareTool" xr:uid="{D9F790CB-A568-4DBB-980B-7D48EAA09689}"/>
    <hyperlink ref="E283" r:id="rId553" display="https://www.basketball-reference.com/teams/MIL/2024.html?utm_source=direct&amp;utm_medium=Share&amp;utm_campaign=ShareTool" xr:uid="{6D200E20-7505-4FA0-9C1D-9A33705CF6CB}"/>
    <hyperlink ref="B284" r:id="rId554" display="https://www.basketball-reference.com/players/l/loveke01.html?utm_source=direct&amp;utm_medium=Share&amp;utm_campaign=ShareTool" xr:uid="{D19FFE78-3028-4263-B393-7E5B5F6C2640}"/>
    <hyperlink ref="E284" r:id="rId555" display="https://www.basketball-reference.com/teams/MIA/2024.html?utm_source=direct&amp;utm_medium=Share&amp;utm_campaign=ShareTool" xr:uid="{6E5DE763-142A-4A0A-8251-A4E7B9D1068A}"/>
    <hyperlink ref="B285" r:id="rId556" display="https://www.basketball-reference.com/players/l/lowryky01.html?utm_source=direct&amp;utm_medium=Share&amp;utm_campaign=ShareTool" xr:uid="{E34DB717-3163-4406-A314-E29D1E24713B}"/>
    <hyperlink ref="E285" r:id="rId557" display="https://www.basketball-reference.com/teams/MIA/2024.html?utm_source=direct&amp;utm_medium=Share&amp;utm_campaign=ShareTool" xr:uid="{6A1A8F31-7AC9-4075-8DCF-17C0B5444C51}"/>
    <hyperlink ref="B286" r:id="rId558" display="https://www.basketball-reference.com/players/l/lundyse01.html?utm_source=direct&amp;utm_medium=Share&amp;utm_campaign=ShareTool" xr:uid="{47DAED4B-8165-43A2-94BA-6EEE7107CD65}"/>
    <hyperlink ref="E286" r:id="rId559" display="https://www.basketball-reference.com/teams/ATL/2024.html?utm_source=direct&amp;utm_medium=Share&amp;utm_campaign=ShareTool" xr:uid="{2A5B00F7-7BCB-468E-BF34-0A766789BE5C}"/>
    <hyperlink ref="B287" r:id="rId560" display="https://www.basketball-reference.com/players/l/lylestr01.html?utm_source=direct&amp;utm_medium=Share&amp;utm_campaign=ShareTool" xr:uid="{A60E1240-4C3F-4FD4-9120-6DD21CAE5CEA}"/>
    <hyperlink ref="E287" r:id="rId561" display="https://www.basketball-reference.com/teams/SAC/2024.html?utm_source=direct&amp;utm_medium=Share&amp;utm_campaign=ShareTool" xr:uid="{7E3E2970-01D1-422F-AB86-E499E07CFB41}"/>
    <hyperlink ref="B288" r:id="rId562" display="https://www.basketball-reference.com/players/m/maledth01.html?utm_source=direct&amp;utm_medium=Share&amp;utm_campaign=ShareTool" xr:uid="{1AC97CD8-B93B-4069-90A1-5CBFE516AE5B}"/>
    <hyperlink ref="E288" r:id="rId563" display="https://www.basketball-reference.com/teams/CHO/2024.html?utm_source=direct&amp;utm_medium=Share&amp;utm_campaign=ShareTool" xr:uid="{AACAD0F0-4F45-4ED0-901D-F13CD867A448}"/>
    <hyperlink ref="B289" r:id="rId564" display="https://www.basketball-reference.com/players/m/mamuksa01.html?utm_source=direct&amp;utm_medium=Share&amp;utm_campaign=ShareTool" xr:uid="{C0234787-35DB-4F85-81D4-061CEB52C753}"/>
    <hyperlink ref="E289" r:id="rId565" display="https://www.basketball-reference.com/teams/SAS/2024.html?utm_source=direct&amp;utm_medium=Share&amp;utm_campaign=ShareTool" xr:uid="{B7F3F885-D3C1-40A5-BE57-B3E3F39C8741}"/>
    <hyperlink ref="B290" r:id="rId566" display="https://www.basketball-reference.com/players/m/mannte01.html?utm_source=direct&amp;utm_medium=Share&amp;utm_campaign=ShareTool" xr:uid="{6CFA9F7F-DCCC-442F-8A0E-7B13B5364C9B}"/>
    <hyperlink ref="E290" r:id="rId567" display="https://www.basketball-reference.com/teams/LAC/2024.html?utm_source=direct&amp;utm_medium=Share&amp;utm_campaign=ShareTool" xr:uid="{93261093-C075-430A-9423-88909FDD6B6A}"/>
    <hyperlink ref="B291" r:id="rId568" display="https://www.basketball-reference.com/players/m/manntr01.html?utm_source=direct&amp;utm_medium=Share&amp;utm_campaign=ShareTool" xr:uid="{223BC953-B5BA-4DFC-BEFE-F0279EEC2326}"/>
    <hyperlink ref="E291" r:id="rId569" display="https://www.basketball-reference.com/teams/OKC/2024.html?utm_source=direct&amp;utm_medium=Share&amp;utm_campaign=ShareTool" xr:uid="{AFFE4DA3-50FB-406C-B4F8-B9CB0F4D17DB}"/>
    <hyperlink ref="B292" r:id="rId570" display="https://www.basketball-reference.com/players/m/marjabo01.html?utm_source=direct&amp;utm_medium=Share&amp;utm_campaign=ShareTool" xr:uid="{39CAB141-F001-4DB2-9670-D3430F1AAD0B}"/>
    <hyperlink ref="E292" r:id="rId571" display="https://www.basketball-reference.com/teams/HOU/2024.html?utm_source=direct&amp;utm_medium=Share&amp;utm_campaign=ShareTool" xr:uid="{1A521D93-E8C6-4CD5-A2AA-B9EB8E585410}"/>
    <hyperlink ref="B293" r:id="rId572" display="https://www.basketball-reference.com/players/m/markkla01.html?utm_source=direct&amp;utm_medium=Share&amp;utm_campaign=ShareTool" xr:uid="{73721065-F60D-4AA9-B00A-D345AAC44548}"/>
    <hyperlink ref="E293" r:id="rId573" display="https://www.basketball-reference.com/teams/UTA/2024.html?utm_source=direct&amp;utm_medium=Share&amp;utm_campaign=ShareTool" xr:uid="{173492A9-6744-4317-86D4-61646F00DC3E}"/>
    <hyperlink ref="B294" r:id="rId574" display="https://www.basketball-reference.com/players/m/marshna01.html?utm_source=direct&amp;utm_medium=Share&amp;utm_campaign=ShareTool" xr:uid="{132F07E7-E764-4DC1-ADF1-C7B72DFF22E5}"/>
    <hyperlink ref="E294" r:id="rId575" display="https://www.basketball-reference.com/teams/NOP/2024.html?utm_source=direct&amp;utm_medium=Share&amp;utm_campaign=ShareTool" xr:uid="{8436A248-C511-4F96-B22B-48E3B6855D71}"/>
    <hyperlink ref="B295" r:id="rId576" display="https://www.basketball-reference.com/players/m/martica02.html?utm_source=direct&amp;utm_medium=Share&amp;utm_campaign=ShareTool" xr:uid="{98BE5742-A3B6-4896-BDA5-CA03A18AEFFA}"/>
    <hyperlink ref="E295" r:id="rId577" display="https://www.basketball-reference.com/teams/MIA/2024.html?utm_source=direct&amp;utm_medium=Share&amp;utm_campaign=ShareTool" xr:uid="{CA6C32A3-A8E4-415D-A2BD-F2D42ECDD1DB}"/>
    <hyperlink ref="B296" r:id="rId578" display="https://www.basketball-reference.com/players/m/martico01.html?utm_source=direct&amp;utm_medium=Share&amp;utm_campaign=ShareTool" xr:uid="{BA342C41-8680-456F-84D9-00A5619ABE6F}"/>
    <hyperlink ref="E296" r:id="rId579" display="https://www.basketball-reference.com/teams/CHO/2024.html?utm_source=direct&amp;utm_medium=Share&amp;utm_campaign=ShareTool" xr:uid="{14DB23CB-176A-4C80-A866-8040C1EAB484}"/>
    <hyperlink ref="B297" r:id="rId580" display="https://www.basketball-reference.com/players/m/martike04.html?utm_source=direct&amp;utm_medium=Share&amp;utm_campaign=ShareTool" xr:uid="{E59A89CB-C41D-4C0E-81C3-E68536ECD350}"/>
    <hyperlink ref="B298" r:id="rId581" display="https://www.basketball-reference.com/players/m/mathega01.html?utm_source=direct&amp;utm_medium=Share&amp;utm_campaign=ShareTool" xr:uid="{3EA1BE35-5B2B-4E5E-A061-803380E52FEE}"/>
    <hyperlink ref="E298" r:id="rId582" display="https://www.basketball-reference.com/teams/ATL/2024.html?utm_source=direct&amp;utm_medium=Share&amp;utm_campaign=ShareTool" xr:uid="{788E243C-9EC8-46E8-A935-D79947937E18}"/>
    <hyperlink ref="B299" r:id="rId583" display="https://www.basketball-reference.com/players/m/mathube01.html?utm_source=direct&amp;utm_medium=Share&amp;utm_campaign=ShareTool" xr:uid="{134E32AE-8449-43C7-9975-6E22595E77EB}"/>
    <hyperlink ref="E299" r:id="rId584" display="https://www.basketball-reference.com/teams/IND/2024.html?utm_source=direct&amp;utm_medium=Share&amp;utm_campaign=ShareTool" xr:uid="{2F176923-6995-4589-9B4C-6A08A9602A20}"/>
    <hyperlink ref="B300" r:id="rId585" display="https://www.basketball-reference.com/players/m/matthwe02.html?utm_source=direct&amp;utm_medium=Share&amp;utm_campaign=ShareTool" xr:uid="{2C343BB7-30D1-4634-9EC0-DDC2E56C95C8}"/>
    <hyperlink ref="E300" r:id="rId586" display="https://www.basketball-reference.com/teams/ATL/2024.html?utm_source=direct&amp;utm_medium=Share&amp;utm_campaign=ShareTool" xr:uid="{99C84187-DAD7-49F7-A4E4-7D305C048990}"/>
    <hyperlink ref="B301" r:id="rId587" display="https://www.basketball-reference.com/players/m/maxeyty01.html?utm_source=direct&amp;utm_medium=Share&amp;utm_campaign=ShareTool" xr:uid="{4BD08917-D1FE-401B-A9DB-E27091188BB9}"/>
    <hyperlink ref="E301" r:id="rId588" display="https://www.basketball-reference.com/teams/PHI/2024.html?utm_source=direct&amp;utm_medium=Share&amp;utm_campaign=ShareTool" xr:uid="{2C99CBB8-467C-4E0D-AA8F-A9390A8CBE8E}"/>
    <hyperlink ref="B302" r:id="rId589" display="https://www.basketball-reference.com/players/m/mayssk01.html?utm_source=direct&amp;utm_medium=Share&amp;utm_campaign=ShareTool" xr:uid="{0DC904AB-9D5F-4118-86A1-E62FF1B35387}"/>
    <hyperlink ref="B303" r:id="rId590" display="https://www.basketball-reference.com/players/m/mcbrimi01.html?utm_source=direct&amp;utm_medium=Share&amp;utm_campaign=ShareTool" xr:uid="{E5FA133E-7519-40E6-8A4E-59C41A0C286E}"/>
    <hyperlink ref="E303" r:id="rId591" display="https://www.basketball-reference.com/teams/NYK/2024.html?utm_source=direct&amp;utm_medium=Share&amp;utm_campaign=ShareTool" xr:uid="{C6250E6B-5B65-4AB3-8977-BC337EFF9DC6}"/>
    <hyperlink ref="B304" r:id="rId592" display="https://www.basketball-reference.com/players/m/mccolcj01.html?utm_source=direct&amp;utm_medium=Share&amp;utm_campaign=ShareTool" xr:uid="{8462779E-BF53-4F31-8359-79C8A6174B80}"/>
    <hyperlink ref="E304" r:id="rId593" display="https://www.basketball-reference.com/teams/NOP/2024.html?utm_source=direct&amp;utm_medium=Share&amp;utm_campaign=ShareTool" xr:uid="{4CEAA474-7C3C-4942-8977-4838090B365B}"/>
    <hyperlink ref="B305" r:id="rId594" display="https://www.basketball-reference.com/players/m/mccontj01.html?utm_source=direct&amp;utm_medium=Share&amp;utm_campaign=ShareTool" xr:uid="{16EE9655-BF5C-4E06-B7A0-124DE97DC41A}"/>
    <hyperlink ref="E305" r:id="rId595" display="https://www.basketball-reference.com/teams/IND/2024.html?utm_source=direct&amp;utm_medium=Share&amp;utm_campaign=ShareTool" xr:uid="{E3F51839-47C8-44B5-96FA-35236324A300}"/>
    <hyperlink ref="B306" r:id="rId596" display="https://www.basketball-reference.com/players/m/mcdanja02.html?utm_source=direct&amp;utm_medium=Share&amp;utm_campaign=ShareTool" xr:uid="{BAA6565A-C2B4-4DC6-BDE6-05D1BE55CE8F}"/>
    <hyperlink ref="E306" r:id="rId597" display="https://www.basketball-reference.com/teams/MIN/2024.html?utm_source=direct&amp;utm_medium=Share&amp;utm_campaign=ShareTool" xr:uid="{F645CA1C-DD8D-4E0F-8C7D-7DA809B89B11}"/>
    <hyperlink ref="B307" r:id="rId598" display="https://www.basketball-reference.com/players/m/mcdanja01.html?utm_source=direct&amp;utm_medium=Share&amp;utm_campaign=ShareTool" xr:uid="{3261C9CD-5D3C-4E06-BF6E-C28E0E10CF64}"/>
    <hyperlink ref="E307" r:id="rId599" display="https://www.basketball-reference.com/teams/TOR/2024.html?utm_source=direct&amp;utm_medium=Share&amp;utm_campaign=ShareTool" xr:uid="{0B4F5C4B-A3E9-4CF0-9EB0-0965E6C5926A}"/>
    <hyperlink ref="B308" r:id="rId600" display="https://www.basketball-reference.com/players/m/mcderdo01.html?utm_source=direct&amp;utm_medium=Share&amp;utm_campaign=ShareTool" xr:uid="{ACFD1506-1210-42C2-A6AF-EEA7CC626D0E}"/>
    <hyperlink ref="E308" r:id="rId601" display="https://www.basketball-reference.com/teams/SAS/2024.html?utm_source=direct&amp;utm_medium=Share&amp;utm_campaign=ShareTool" xr:uid="{F50508BD-D0A1-45F2-88DC-4DD8059460C3}"/>
    <hyperlink ref="B309" r:id="rId602" display="https://www.basketball-reference.com/players/m/mcgeeja01.html?utm_source=direct&amp;utm_medium=Share&amp;utm_campaign=ShareTool" xr:uid="{E1AA6749-0F52-4CDC-9D29-CD330589D913}"/>
    <hyperlink ref="E309" r:id="rId603" display="https://www.basketball-reference.com/teams/SAC/2024.html?utm_source=direct&amp;utm_medium=Share&amp;utm_campaign=ShareTool" xr:uid="{F3AF4F87-D85F-401C-979F-684D83684DD2}"/>
    <hyperlink ref="B310" r:id="rId604" display="https://www.basketball-reference.com/players/m/mcgowbr01.html?utm_source=direct&amp;utm_medium=Share&amp;utm_campaign=ShareTool" xr:uid="{F0FE7E2B-079B-4D4A-8DF9-9568A223F771}"/>
    <hyperlink ref="E310" r:id="rId605" display="https://www.basketball-reference.com/teams/CHO/2024.html?utm_source=direct&amp;utm_medium=Share&amp;utm_campaign=ShareTool" xr:uid="{66966EA9-2DFC-4D4E-B067-622BF7796FD9}"/>
    <hyperlink ref="B311" r:id="rId606" display="https://www.basketball-reference.com/players/m/mclaujo01.html?utm_source=direct&amp;utm_medium=Share&amp;utm_campaign=ShareTool" xr:uid="{3F646075-9241-4BA3-B25E-743B16666D11}"/>
    <hyperlink ref="E311" r:id="rId607" display="https://www.basketball-reference.com/teams/MIN/2024.html?utm_source=direct&amp;utm_medium=Share&amp;utm_campaign=ShareTool" xr:uid="{2370DD34-BE85-4D04-8AFA-27F692527547}"/>
    <hyperlink ref="B312" r:id="rId608" display="https://www.basketball-reference.com/players/m/meltode01.html?utm_source=direct&amp;utm_medium=Share&amp;utm_campaign=ShareTool" xr:uid="{621457A5-885D-465E-9558-36CA59425B90}"/>
    <hyperlink ref="E312" r:id="rId609" display="https://www.basketball-reference.com/teams/PHI/2024.html?utm_source=direct&amp;utm_medium=Share&amp;utm_campaign=ShareTool" xr:uid="{9B4CB2A8-60CA-4189-AC6A-10427428E28D}"/>
    <hyperlink ref="B313" r:id="rId610" display="https://www.basketball-reference.com/players/m/mensana01.html?utm_source=direct&amp;utm_medium=Share&amp;utm_campaign=ShareTool" xr:uid="{ACCDB36C-1CF8-4FF1-BB30-B5F52BBF7435}"/>
    <hyperlink ref="E313" r:id="rId611" display="https://www.basketball-reference.com/teams/CHO/2024.html?utm_source=direct&amp;utm_medium=Share&amp;utm_campaign=ShareTool" xr:uid="{2977C594-EDEB-4DE1-8158-848A227E18BC}"/>
    <hyperlink ref="B314" r:id="rId612" display="https://www.basketball-reference.com/players/m/merrisa01.html?utm_source=direct&amp;utm_medium=Share&amp;utm_campaign=ShareTool" xr:uid="{A5CEEA2B-6845-4ED2-8BE6-09F4A9731D4A}"/>
    <hyperlink ref="E314" r:id="rId613" display="https://www.basketball-reference.com/teams/CLE/2024.html?utm_source=direct&amp;utm_medium=Share&amp;utm_campaign=ShareTool" xr:uid="{04E25CD7-0270-4D28-A1D8-3E49A0D14EE7}"/>
    <hyperlink ref="B315" r:id="rId614" display="https://www.basketball-reference.com/players/m/metuch01.html?utm_source=direct&amp;utm_medium=Share&amp;utm_campaign=ShareTool" xr:uid="{1DE0E7CE-EAAA-4DBD-BF89-027F397C118A}"/>
    <hyperlink ref="E315" r:id="rId615" display="https://www.basketball-reference.com/teams/PHO/2024.html?utm_source=direct&amp;utm_medium=Share&amp;utm_campaign=ShareTool" xr:uid="{FF38F601-89A9-4C24-86BB-08242341669C}"/>
    <hyperlink ref="B316" r:id="rId616" display="https://www.basketball-reference.com/players/m/micicva01.html?utm_source=direct&amp;utm_medium=Share&amp;utm_campaign=ShareTool" xr:uid="{3F652498-67F2-42CA-ACA3-DAFAFEBAA8AA}"/>
    <hyperlink ref="E316" r:id="rId617" display="https://www.basketball-reference.com/teams/OKC/2024.html?utm_source=direct&amp;utm_medium=Share&amp;utm_campaign=ShareTool" xr:uid="{8BFA046F-9511-4CEE-B2FD-DCB14AFA6771}"/>
    <hyperlink ref="B317" r:id="rId618" display="https://www.basketball-reference.com/players/m/middlkh01.html?utm_source=direct&amp;utm_medium=Share&amp;utm_campaign=ShareTool" xr:uid="{957F5646-5DF1-4DF9-B108-9FE98D2B3293}"/>
    <hyperlink ref="E317" r:id="rId619" display="https://www.basketball-reference.com/teams/MIL/2024.html?utm_source=direct&amp;utm_medium=Share&amp;utm_campaign=ShareTool" xr:uid="{D545084B-9A47-4DBC-9B0C-4B27431671EF}"/>
    <hyperlink ref="B318" r:id="rId620" display="https://www.basketball-reference.com/players/m/millebr02.html?utm_source=direct&amp;utm_medium=Share&amp;utm_campaign=ShareTool" xr:uid="{00FD1FB8-EAEF-44E6-9294-A1D00238C4B8}"/>
    <hyperlink ref="E318" r:id="rId621" display="https://www.basketball-reference.com/teams/CHO/2024.html?utm_source=direct&amp;utm_medium=Share&amp;utm_campaign=ShareTool" xr:uid="{E5C39382-FFCA-4960-8442-5EC4A3DA9F88}"/>
    <hyperlink ref="B319" r:id="rId622" display="https://www.basketball-reference.com/players/m/millejo02.html?utm_source=direct&amp;utm_medium=Share&amp;utm_campaign=ShareTool" xr:uid="{C51BFEF8-8598-4212-A6CE-7D67E6D199EF}"/>
    <hyperlink ref="E319" r:id="rId623" display="https://www.basketball-reference.com/teams/LAC/2024.html?utm_source=direct&amp;utm_medium=Share&amp;utm_campaign=ShareTool" xr:uid="{97CC5409-12C1-4B19-8E21-A11220B587B8}"/>
    <hyperlink ref="B320" r:id="rId624" display="https://www.basketball-reference.com/players/m/millele01.html?utm_source=direct&amp;utm_medium=Share&amp;utm_campaign=ShareTool" xr:uid="{E621BD4B-45A0-41E6-B2D8-3B0BC5225DC0}"/>
    <hyperlink ref="E320" r:id="rId625" display="https://www.basketball-reference.com/teams/MIN/2024.html?utm_source=direct&amp;utm_medium=Share&amp;utm_campaign=ShareTool" xr:uid="{70939EFC-E998-486B-9815-A485C2901D21}"/>
    <hyperlink ref="B321" r:id="rId626" display="https://www.basketball-reference.com/players/w/whiteda01.html?utm_source=direct&amp;utm_medium=Share&amp;utm_campaign=ShareTool" xr:uid="{002F778D-AAC2-4EDD-BD7D-E812973B112C}"/>
    <hyperlink ref="E321" r:id="rId627" display="https://www.basketball-reference.com/teams/BRK/2024.html?utm_source=direct&amp;utm_medium=Share&amp;utm_campaign=ShareTool" xr:uid="{9D56B582-9034-4304-96F3-0B7997B0BE62}"/>
    <hyperlink ref="B322" r:id="rId628" display="https://www.basketball-reference.com/players/m/millspa02.html?utm_source=direct&amp;utm_medium=Share&amp;utm_campaign=ShareTool" xr:uid="{E63030AD-E061-4F57-8059-72F0B8003C12}"/>
    <hyperlink ref="E322" r:id="rId629" display="https://www.basketball-reference.com/teams/ATL/2024.html?utm_source=direct&amp;utm_medium=Share&amp;utm_campaign=ShareTool" xr:uid="{1E94310D-F50B-414A-9D7D-6BF759ED05FF}"/>
    <hyperlink ref="B323" r:id="rId630" display="https://www.basketball-reference.com/players/m/miltosh01.html?utm_source=direct&amp;utm_medium=Share&amp;utm_campaign=ShareTool" xr:uid="{8F78BDF8-0099-4E05-90DD-5FE7E82A8602}"/>
    <hyperlink ref="E323" r:id="rId631" display="https://www.basketball-reference.com/teams/MIN/2024.html?utm_source=direct&amp;utm_medium=Share&amp;utm_campaign=ShareTool" xr:uid="{A7A062B3-F96B-4D37-A200-1B2D781F836C}"/>
    <hyperlink ref="B324" r:id="rId632" display="https://www.basketball-reference.com/players/m/minayju01.html?utm_source=direct&amp;utm_medium=Share&amp;utm_campaign=ShareTool" xr:uid="{05416D21-1BF5-4C44-A6A0-51284FDA6083}"/>
    <hyperlink ref="E324" r:id="rId633" display="https://www.basketball-reference.com/teams/POR/2024.html?utm_source=direct&amp;utm_medium=Share&amp;utm_campaign=ShareTool" xr:uid="{EA773B44-BFB6-4F31-B131-AAE6A8541D19}"/>
    <hyperlink ref="B325" r:id="rId634" display="https://www.basketball-reference.com/players/m/minotjo01.html?utm_source=direct&amp;utm_medium=Share&amp;utm_campaign=ShareTool" xr:uid="{34CE1475-762B-4949-966F-885EAC1831B4}"/>
    <hyperlink ref="E325" r:id="rId635" display="https://www.basketball-reference.com/teams/MIN/2024.html?utm_source=direct&amp;utm_medium=Share&amp;utm_campaign=ShareTool" xr:uid="{5F99D233-AA6E-469B-91E7-EF65BE5FA342}"/>
    <hyperlink ref="B326" r:id="rId636" display="https://www.basketball-reference.com/players/m/mitchda01.html?utm_source=direct&amp;utm_medium=Share&amp;utm_campaign=ShareTool" xr:uid="{63AE3D78-AD11-4621-94F3-881E92D50A97}"/>
    <hyperlink ref="E326" r:id="rId637" display="https://www.basketball-reference.com/teams/SAC/2024.html?utm_source=direct&amp;utm_medium=Share&amp;utm_campaign=ShareTool" xr:uid="{61AFDF2F-6EB6-41C0-9511-5DBED581524D}"/>
    <hyperlink ref="B327" r:id="rId638" display="https://www.basketball-reference.com/players/m/mitchdo01.html?utm_source=direct&amp;utm_medium=Share&amp;utm_campaign=ShareTool" xr:uid="{3CCB6C73-2719-4574-BDAD-3DB6AD32097C}"/>
    <hyperlink ref="E327" r:id="rId639" display="https://www.basketball-reference.com/teams/CLE/2024.html?utm_source=direct&amp;utm_medium=Share&amp;utm_campaign=ShareTool" xr:uid="{A0EEE425-756F-47B1-9D99-63C89768E5A3}"/>
    <hyperlink ref="B328" r:id="rId640" display="https://www.basketball-reference.com/players/m/mobleev01.html?utm_source=direct&amp;utm_medium=Share&amp;utm_campaign=ShareTool" xr:uid="{8E96BC2C-FC6D-441E-9527-F1520E37B8DC}"/>
    <hyperlink ref="E328" r:id="rId641" display="https://www.basketball-reference.com/teams/CLE/2024.html?utm_source=direct&amp;utm_medium=Share&amp;utm_campaign=ShareTool" xr:uid="{3BDA55D9-932A-433E-900A-DBD54D7A6540}"/>
    <hyperlink ref="B329" r:id="rId642" display="https://www.basketball-reference.com/players/m/mobleis01.html?utm_source=direct&amp;utm_medium=Share&amp;utm_campaign=ShareTool" xr:uid="{C4E5DA08-49BD-49F9-BFB1-E48768B7D096}"/>
    <hyperlink ref="E329" r:id="rId643" display="https://www.basketball-reference.com/teams/CLE/2024.html?utm_source=direct&amp;utm_medium=Share&amp;utm_campaign=ShareTool" xr:uid="{4BFDF162-71EA-42E0-BCCC-05FE9E8DAF05}"/>
    <hyperlink ref="B330" r:id="rId644" display="https://www.basketball-reference.com/players/m/monkma01.html?utm_source=direct&amp;utm_medium=Share&amp;utm_campaign=ShareTool" xr:uid="{D304A95C-0C87-43E1-A8C8-83F67CB63D4C}"/>
    <hyperlink ref="E330" r:id="rId645" display="https://www.basketball-reference.com/teams/SAC/2024.html?utm_source=direct&amp;utm_medium=Share&amp;utm_campaign=ShareTool" xr:uid="{BFD1B4BA-0B30-4984-99A9-84BF63D062A2}"/>
    <hyperlink ref="B331" r:id="rId646" display="https://www.basketball-reference.com/players/m/moodymo01.html?utm_source=direct&amp;utm_medium=Share&amp;utm_campaign=ShareTool" xr:uid="{D991BD98-AD28-4D41-9EE9-E8B25B0C0C91}"/>
    <hyperlink ref="E331" r:id="rId647" display="https://www.basketball-reference.com/teams/GSW/2024.html?utm_source=direct&amp;utm_medium=Share&amp;utm_campaign=ShareTool" xr:uid="{A9D6003E-8F24-4C39-B682-A6B66F4E4F9C}"/>
    <hyperlink ref="B332" r:id="rId648" display="https://www.basketball-reference.com/players/m/moonxa01.html?utm_source=direct&amp;utm_medium=Share&amp;utm_campaign=ShareTool" xr:uid="{623E7335-247B-41BD-98B7-17B28F89D97D}"/>
    <hyperlink ref="E332" r:id="rId649" display="https://www.basketball-reference.com/teams/LAC/2024.html?utm_source=direct&amp;utm_medium=Share&amp;utm_campaign=ShareTool" xr:uid="{17F8D9A3-5658-4D7B-A586-A6E55022C3E9}"/>
    <hyperlink ref="B333" r:id="rId650" display="https://www.basketball-reference.com/players/m/mooreta02.html?utm_source=direct&amp;utm_medium=Share&amp;utm_campaign=ShareTool" xr:uid="{A9D4EB8E-F17B-4097-B24D-05C6A8760065}"/>
    <hyperlink ref="E333" r:id="rId651" display="https://www.basketball-reference.com/teams/POR/2024.html?utm_source=direct&amp;utm_medium=Share&amp;utm_campaign=ShareTool" xr:uid="{1086BC75-06FC-4A99-ABD5-EFDD1D30CE0D}"/>
    <hyperlink ref="B334" r:id="rId652" display="https://www.basketball-reference.com/players/m/moorewe01.html?utm_source=direct&amp;utm_medium=Share&amp;utm_campaign=ShareTool" xr:uid="{E0BD3FED-564B-4650-B442-74FE0B154B37}"/>
    <hyperlink ref="E334" r:id="rId653" display="https://www.basketball-reference.com/teams/MIN/2024.html?utm_source=direct&amp;utm_medium=Share&amp;utm_campaign=ShareTool" xr:uid="{D9F919C5-660D-4423-8038-FC8710583C98}"/>
    <hyperlink ref="B335" r:id="rId654" display="https://www.basketball-reference.com/players/m/moranja01.html?utm_source=direct&amp;utm_medium=Share&amp;utm_campaign=ShareTool" xr:uid="{749AE05C-BF9F-4903-A670-93D4DEF190CA}"/>
    <hyperlink ref="E335" r:id="rId655" display="https://www.basketball-reference.com/teams/MEM/2024.html?utm_source=direct&amp;utm_medium=Share&amp;utm_campaign=ShareTool" xr:uid="{7C261016-F362-48BF-B414-9251C952BFC1}"/>
    <hyperlink ref="B336" r:id="rId656" display="https://www.basketball-reference.com/players/m/morrima03.html?utm_source=direct&amp;utm_medium=Share&amp;utm_campaign=ShareTool" xr:uid="{DC071C0B-D931-418A-A4B7-840CF8F8B689}"/>
    <hyperlink ref="E336" r:id="rId657" display="https://www.basketball-reference.com/teams/PHI/2024.html?utm_source=direct&amp;utm_medium=Share&amp;utm_campaign=ShareTool" xr:uid="{E477B8E0-F402-4349-B4F4-62EEF0A6BA2C}"/>
    <hyperlink ref="B337" r:id="rId658" display="https://www.basketball-reference.com/players/m/morrima02.html?utm_source=direct&amp;utm_medium=Share&amp;utm_campaign=ShareTool" xr:uid="{B8CC1D0F-0954-4804-B9E8-9CE930345EC3}"/>
    <hyperlink ref="E337" r:id="rId659" display="https://www.basketball-reference.com/teams/DAL/2024.html?utm_source=direct&amp;utm_medium=Share&amp;utm_campaign=ShareTool" xr:uid="{66D2767D-E04D-4999-A331-CDD6277E2F5A}"/>
    <hyperlink ref="B338" r:id="rId660" display="https://www.basketball-reference.com/players/m/morrimo01.html?utm_source=direct&amp;utm_medium=Share&amp;utm_campaign=ShareTool" xr:uid="{3171CE82-677D-4D06-ACFB-66746F801F14}"/>
    <hyperlink ref="E338" r:id="rId661" display="https://www.basketball-reference.com/teams/DET/2024.html?utm_source=direct&amp;utm_medium=Share&amp;utm_campaign=ShareTool" xr:uid="{D184CF75-E6F8-45B3-84D4-2DD1EF939734}"/>
    <hyperlink ref="B339" r:id="rId662" display="https://www.basketball-reference.com/players/m/murphtr02.html?utm_source=direct&amp;utm_medium=Share&amp;utm_campaign=ShareTool" xr:uid="{820FA0B4-1841-4378-9DEF-72B42C1C95C5}"/>
    <hyperlink ref="E339" r:id="rId663" display="https://www.basketball-reference.com/teams/NOP/2024.html?utm_source=direct&amp;utm_medium=Share&amp;utm_campaign=ShareTool" xr:uid="{E0C740EE-047D-4868-95F6-0F4E046F4F7F}"/>
    <hyperlink ref="B340" r:id="rId664" display="https://www.basketball-reference.com/players/m/murrade01.html?utm_source=direct&amp;utm_medium=Share&amp;utm_campaign=ShareTool" xr:uid="{30B3B3E8-0538-42B4-9760-0C419AF73CC4}"/>
    <hyperlink ref="E340" r:id="rId665" display="https://www.basketball-reference.com/teams/ATL/2024.html?utm_source=direct&amp;utm_medium=Share&amp;utm_campaign=ShareTool" xr:uid="{8E4D8155-89A8-4811-94DA-F130AB853ECD}"/>
    <hyperlink ref="B341" r:id="rId666" display="https://www.basketball-reference.com/players/m/murraja01.html?utm_source=direct&amp;utm_medium=Share&amp;utm_campaign=ShareTool" xr:uid="{6FFEF99F-8169-4B30-8991-7A9F18990E46}"/>
    <hyperlink ref="E341" r:id="rId667" display="https://www.basketball-reference.com/teams/DEN/2024.html?utm_source=direct&amp;utm_medium=Share&amp;utm_campaign=ShareTool" xr:uid="{4A5B92EC-946D-4530-8CA8-27DB89680AAB}"/>
    <hyperlink ref="B342" r:id="rId668" display="https://www.basketball-reference.com/players/m/murrake02.html?utm_source=direct&amp;utm_medium=Share&amp;utm_campaign=ShareTool" xr:uid="{5BA1E6B9-08A5-48CE-ADBE-4F81B9EFE25B}"/>
    <hyperlink ref="E342" r:id="rId669" display="https://www.basketball-reference.com/teams/SAC/2024.html?utm_source=direct&amp;utm_medium=Share&amp;utm_campaign=ShareTool" xr:uid="{9038223A-0E4C-44EE-AEC5-A667241C1602}"/>
    <hyperlink ref="B343" r:id="rId670" display="https://www.basketball-reference.com/players/m/murrakr01.html?utm_source=direct&amp;utm_medium=Share&amp;utm_campaign=ShareTool" xr:uid="{CE0F32E7-880F-418E-8DDA-BB9252FAE489}"/>
    <hyperlink ref="E343" r:id="rId671" display="https://www.basketball-reference.com/teams/POR/2024.html?utm_source=direct&amp;utm_medium=Share&amp;utm_campaign=ShareTool" xr:uid="{32B163F9-8574-4BC0-B382-935AE0659943}"/>
    <hyperlink ref="B344" r:id="rId672" display="https://www.basketball-reference.com/players/m/muscami01.html?utm_source=direct&amp;utm_medium=Share&amp;utm_campaign=ShareTool" xr:uid="{951401DC-5711-4E1C-B285-1B69F0A94035}"/>
    <hyperlink ref="B345" r:id="rId673" display="https://www.basketball-reference.com/players/m/mykhasv01.html?utm_source=direct&amp;utm_medium=Share&amp;utm_campaign=ShareTool" xr:uid="{31C481E3-A1D4-4FCF-8DAD-E9C4FE32DFF2}"/>
    <hyperlink ref="E345" r:id="rId674" display="https://www.basketball-reference.com/teams/BOS/2024.html?utm_source=direct&amp;utm_medium=Share&amp;utm_campaign=ShareTool" xr:uid="{97342A92-0D2D-4781-9401-F0C7BC8E5DE5}"/>
    <hyperlink ref="B346" r:id="rId675" display="https://www.basketball-reference.com/players/n/nancela02.html?utm_source=direct&amp;utm_medium=Share&amp;utm_campaign=ShareTool" xr:uid="{344DBB82-B853-47B8-B00A-145DD1F471B0}"/>
    <hyperlink ref="E346" r:id="rId676" display="https://www.basketball-reference.com/teams/NOP/2024.html?utm_source=direct&amp;utm_medium=Share&amp;utm_campaign=ShareTool" xr:uid="{4ECC341F-EF91-408B-94CE-DF0709256325}"/>
    <hyperlink ref="B347" r:id="rId677" display="https://www.basketball-reference.com/players/n/nancepe01.html?utm_source=direct&amp;utm_medium=Share&amp;utm_campaign=ShareTool" xr:uid="{9DC5F44B-EB7B-4BBB-B8C7-71A2F5D155A4}"/>
    <hyperlink ref="E347" r:id="rId678" display="https://www.basketball-reference.com/teams/CLE/2024.html?utm_source=direct&amp;utm_medium=Share&amp;utm_campaign=ShareTool" xr:uid="{426E9AB2-610B-487F-9DEB-04AB433D43AC}"/>
    <hyperlink ref="B348" r:id="rId679" display="https://www.basketball-reference.com/players/n/nembhan01.html?utm_source=direct&amp;utm_medium=Share&amp;utm_campaign=ShareTool" xr:uid="{7875F467-0450-4FB4-B341-FF9F7985E5DD}"/>
    <hyperlink ref="E348" r:id="rId680" display="https://www.basketball-reference.com/teams/IND/2024.html?utm_source=direct&amp;utm_medium=Share&amp;utm_campaign=ShareTool" xr:uid="{31D3CCBB-7096-4CFA-9985-29E6026D398E}"/>
    <hyperlink ref="B349" r:id="rId681" display="https://www.basketball-reference.com/players/n/nesmiaa01.html?utm_source=direct&amp;utm_medium=Share&amp;utm_campaign=ShareTool" xr:uid="{DA7A0E33-9490-434A-816B-D3B07325A9C5}"/>
    <hyperlink ref="E349" r:id="rId682" display="https://www.basketball-reference.com/teams/IND/2024.html?utm_source=direct&amp;utm_medium=Share&amp;utm_campaign=ShareTool" xr:uid="{5B3B6883-6A56-454B-BEB0-F94AE8B596CA}"/>
    <hyperlink ref="B350" r:id="rId683" display="https://www.basketball-reference.com/players/n/niangge01.html?utm_source=direct&amp;utm_medium=Share&amp;utm_campaign=ShareTool" xr:uid="{8B89EAC2-B2DD-40AC-9676-2A970C3C01D6}"/>
    <hyperlink ref="E350" r:id="rId684" display="https://www.basketball-reference.com/teams/CLE/2024.html?utm_source=direct&amp;utm_medium=Share&amp;utm_campaign=ShareTool" xr:uid="{2AFAE44D-5030-467E-8392-4BD50B126F04}"/>
    <hyperlink ref="B351" r:id="rId685" display="https://www.basketball-reference.com/players/n/nixda01.html?utm_source=direct&amp;utm_medium=Share&amp;utm_campaign=ShareTool" xr:uid="{0418FF22-4B00-4692-9EC5-682F3E53C5D8}"/>
    <hyperlink ref="E351" r:id="rId686" display="https://www.basketball-reference.com/teams/MIN/2024.html?utm_source=direct&amp;utm_medium=Share&amp;utm_campaign=ShareTool" xr:uid="{34F2A112-2913-4ADA-AE5D-332DC3FE2CBD}"/>
    <hyperlink ref="B352" r:id="rId687" display="https://www.basketball-reference.com/players/n/nnajize01.html?utm_source=direct&amp;utm_medium=Share&amp;utm_campaign=ShareTool" xr:uid="{12A9B31E-2207-4788-9DE5-0A144DB2C1E6}"/>
    <hyperlink ref="E352" r:id="rId688" display="https://www.basketball-reference.com/teams/DEN/2024.html?utm_source=direct&amp;utm_medium=Share&amp;utm_campaign=ShareTool" xr:uid="{4C13C940-588B-4EB2-A8AF-600FDBBCE8D8}"/>
    <hyperlink ref="B353" r:id="rId689" display="https://www.basketball-reference.com/players/n/nowelja01.html?utm_source=direct&amp;utm_medium=Share&amp;utm_campaign=ShareTool" xr:uid="{888029DD-7F9B-4795-97A5-8EE8DC9C95E7}"/>
    <hyperlink ref="E353" r:id="rId690" display="https://www.basketball-reference.com/teams/MEM/2024.html?utm_source=direct&amp;utm_medium=Share&amp;utm_campaign=ShareTool" xr:uid="{9CF67EE5-6E02-4ECD-8A8E-C3B2F378EE78}"/>
    <hyperlink ref="B354" r:id="rId691" display="https://www.basketball-reference.com/players/n/nowelma01.html?utm_source=direct&amp;utm_medium=Share&amp;utm_campaign=ShareTool" xr:uid="{4A9E0041-B4E7-4008-937E-353EA4681A20}"/>
    <hyperlink ref="E354" r:id="rId692" display="https://www.basketball-reference.com/teams/TOR/2024.html?utm_source=direct&amp;utm_medium=Share&amp;utm_campaign=ShareTool" xr:uid="{0C8590A9-C289-4102-A7E9-A94FFE89C85B}"/>
    <hyperlink ref="B355" r:id="rId693" display="https://www.basketball-reference.com/players/n/ntilila01.html?utm_source=direct&amp;utm_medium=Share&amp;utm_campaign=ShareTool" xr:uid="{E40824F9-B544-4D1F-92E2-F2F122FECE48}"/>
    <hyperlink ref="E355" r:id="rId694" display="https://www.basketball-reference.com/teams/CHO/2024.html?utm_source=direct&amp;utm_medium=Share&amp;utm_campaign=ShareTool" xr:uid="{B5C0E4A7-3915-4D5B-B9D1-46CEB0EBBF3F}"/>
    <hyperlink ref="B356" r:id="rId695" display="https://www.basketball-reference.com/players/n/nurkiju01.html?utm_source=direct&amp;utm_medium=Share&amp;utm_campaign=ShareTool" xr:uid="{6B35EC6D-9FE6-4A28-929B-0B67C101D2DD}"/>
    <hyperlink ref="E356" r:id="rId696" display="https://www.basketball-reference.com/teams/PHO/2024.html?utm_source=direct&amp;utm_medium=Share&amp;utm_campaign=ShareTool" xr:uid="{5B76A450-BD15-41DB-825E-F85CF5C6CFE0}"/>
    <hyperlink ref="B357" r:id="rId697" display="https://www.basketball-reference.com/players/n/nworajo01.html?utm_source=direct&amp;utm_medium=Share&amp;utm_campaign=ShareTool" xr:uid="{7D2D48DA-708F-4572-8A4F-98F6E2D32109}"/>
    <hyperlink ref="B358" r:id="rId698" display="https://www.basketball-reference.com/players/o/onealro01.html?utm_source=direct&amp;utm_medium=Share&amp;utm_campaign=ShareTool" xr:uid="{E55B2381-2F25-458F-AA80-734DEF8023A3}"/>
    <hyperlink ref="E358" r:id="rId699" display="https://www.basketball-reference.com/teams/BRK/2024.html?utm_source=direct&amp;utm_medium=Share&amp;utm_campaign=ShareTool" xr:uid="{86333C02-E8F0-46B6-97FA-1C07077A22DD}"/>
    <hyperlink ref="B359" r:id="rId700" display="https://www.basketball-reference.com/players/o/okekech01.html?utm_source=direct&amp;utm_medium=Share&amp;utm_campaign=ShareTool" xr:uid="{6DE9BC49-2298-4234-B50D-C8114155A019}"/>
    <hyperlink ref="E359" r:id="rId701" display="https://www.basketball-reference.com/teams/ORL/2024.html?utm_source=direct&amp;utm_medium=Share&amp;utm_campaign=ShareTool" xr:uid="{DB6A7EF8-C6FF-44D7-82AE-CDB0F37E5479}"/>
    <hyperlink ref="B360" r:id="rId702" display="https://www.basketball-reference.com/players/o/okogijo01.html?utm_source=direct&amp;utm_medium=Share&amp;utm_campaign=ShareTool" xr:uid="{F3B65BC6-8CF9-4C84-97F0-2C4A9DFAB994}"/>
    <hyperlink ref="E360" r:id="rId703" display="https://www.basketball-reference.com/teams/PHO/2024.html?utm_source=direct&amp;utm_medium=Share&amp;utm_campaign=ShareTool" xr:uid="{E9255C1C-E6D5-4DD1-887E-107E93FC2CC5}"/>
    <hyperlink ref="B361" r:id="rId704" display="https://www.basketball-reference.com/players/o/okongon01.html?utm_source=direct&amp;utm_medium=Share&amp;utm_campaign=ShareTool" xr:uid="{D9018BBB-B180-4719-8E10-796007548F84}"/>
    <hyperlink ref="E361" r:id="rId705" display="https://www.basketball-reference.com/teams/ATL/2024.html?utm_source=direct&amp;utm_medium=Share&amp;utm_campaign=ShareTool" xr:uid="{9CF68EDB-50FB-4F1C-8318-235D75C2BE12}"/>
    <hyperlink ref="B362" r:id="rId706" display="https://www.basketball-reference.com/players/o/okorois01.html?utm_source=direct&amp;utm_medium=Share&amp;utm_campaign=ShareTool" xr:uid="{0434D728-FD22-4730-AE3C-D4FAF84D3CFE}"/>
    <hyperlink ref="E362" r:id="rId707" display="https://www.basketball-reference.com/teams/CLE/2024.html?utm_source=direct&amp;utm_medium=Share&amp;utm_campaign=ShareTool" xr:uid="{EC8C1B1D-061E-41F5-AF37-849E9378C2A0}"/>
    <hyperlink ref="B363" r:id="rId708" display="https://www.basketball-reference.com/players/o/olynyke01.html?utm_source=direct&amp;utm_medium=Share&amp;utm_campaign=ShareTool" xr:uid="{C029BF85-A8BC-4B0B-82DE-05D2A790FD70}"/>
    <hyperlink ref="E363" r:id="rId709" display="https://www.basketball-reference.com/teams/UTA/2024.html?utm_source=direct&amp;utm_medium=Share&amp;utm_campaign=ShareTool" xr:uid="{0532A64F-20CD-46C4-9C2C-4F297D4224BE}"/>
    <hyperlink ref="B364" r:id="rId710" display="https://www.basketball-reference.com/players/o/omorueu01.html?utm_source=direct&amp;utm_medium=Share&amp;utm_campaign=ShareTool" xr:uid="{068EB609-FA66-47A9-B1FD-CE64928B13CF}"/>
    <hyperlink ref="E364" r:id="rId711" display="https://www.basketball-reference.com/teams/WAS/2024.html?utm_source=direct&amp;utm_medium=Share&amp;utm_campaign=ShareTool" xr:uid="{DCB3DF28-F2DA-44E4-BD58-51285BE5685B}"/>
    <hyperlink ref="B365" r:id="rId712" display="https://www.basketball-reference.com/players/o/osmande01.html?utm_source=direct&amp;utm_medium=Share&amp;utm_campaign=ShareTool" xr:uid="{CF42EDD1-3C75-412E-BF30-1E2A150337AD}"/>
    <hyperlink ref="E365" r:id="rId713" display="https://www.basketball-reference.com/teams/SAS/2024.html?utm_source=direct&amp;utm_medium=Share&amp;utm_campaign=ShareTool" xr:uid="{66E7BB7D-7145-4986-A9E1-89863CFD3C35}"/>
    <hyperlink ref="B366" r:id="rId714" display="https://www.basketball-reference.com/players/o/oubreke01.html?utm_source=direct&amp;utm_medium=Share&amp;utm_campaign=ShareTool" xr:uid="{552D8520-E72C-4966-92D4-AC2954DC7CE3}"/>
    <hyperlink ref="E366" r:id="rId715" display="https://www.basketball-reference.com/teams/PHI/2024.html?utm_source=direct&amp;utm_medium=Share&amp;utm_campaign=ShareTool" xr:uid="{4CDF7609-8F88-41A3-A21B-2525F7C1FA0A}"/>
    <hyperlink ref="B367" r:id="rId716" display="https://www.basketball-reference.com/players/p/paulch01.html?utm_source=direct&amp;utm_medium=Share&amp;utm_campaign=ShareTool" xr:uid="{1CD393CA-1354-43E2-8DDB-CB4060560F79}"/>
    <hyperlink ref="E367" r:id="rId717" display="https://www.basketball-reference.com/teams/GSW/2024.html?utm_source=direct&amp;utm_medium=Share&amp;utm_campaign=ShareTool" xr:uid="{EE47AEA9-FAB1-486B-8FEC-5F7099BEE366}"/>
    <hyperlink ref="B368" r:id="rId718" display="https://www.basketball-reference.com/players/p/payneca01.html?utm_source=direct&amp;utm_medium=Share&amp;utm_campaign=ShareTool" xr:uid="{7C26C93F-5CFE-44B9-92F0-6D19EE81E1D9}"/>
    <hyperlink ref="E368" r:id="rId719" display="https://www.basketball-reference.com/teams/MIL/2024.html?utm_source=direct&amp;utm_medium=Share&amp;utm_campaign=ShareTool" xr:uid="{990522DC-9E16-4028-8AF5-A0277B6169A9}"/>
    <hyperlink ref="B369" r:id="rId720" display="https://www.basketball-reference.com/players/p/paytoga02.html?utm_source=direct&amp;utm_medium=Share&amp;utm_campaign=ShareTool" xr:uid="{57C16441-1681-494B-A13E-131149371CFB}"/>
    <hyperlink ref="E369" r:id="rId721" display="https://www.basketball-reference.com/teams/GSW/2024.html?utm_source=direct&amp;utm_medium=Share&amp;utm_campaign=ShareTool" xr:uid="{B9FA3810-7805-43EC-B195-1601C19C55AE}"/>
    <hyperlink ref="B370" r:id="rId722" display="https://www.basketball-reference.com/players/p/peterdr01.html?utm_source=direct&amp;utm_medium=Share&amp;utm_campaign=ShareTool" xr:uid="{3D2AFD7D-C37C-4E7B-98F4-7A5777DD2423}"/>
    <hyperlink ref="E370" r:id="rId723" display="https://www.basketball-reference.com/teams/BOS/2024.html?utm_source=direct&amp;utm_medium=Share&amp;utm_campaign=ShareTool" xr:uid="{746ECC3D-4F47-47A3-983E-A784D5393A11}"/>
    <hyperlink ref="B371" r:id="rId724" display="https://www.basketball-reference.com/players/p/petrufi01.html?utm_source=direct&amp;utm_medium=Share&amp;utm_campaign=ShareTool" xr:uid="{4E5B95AC-647D-4124-ABDE-7A020E2091EE}"/>
    <hyperlink ref="B372" r:id="rId725" display="https://www.basketball-reference.com/players/p/phillju01.html?utm_source=direct&amp;utm_medium=Share&amp;utm_campaign=ShareTool" xr:uid="{20BB2EEB-87A5-4961-A8E3-C422F79058DA}"/>
    <hyperlink ref="E372" r:id="rId726" display="https://www.basketball-reference.com/teams/CHI/2024.html?utm_source=direct&amp;utm_medium=Share&amp;utm_campaign=ShareTool" xr:uid="{0D220054-E182-4852-B166-E1591D6A720D}"/>
    <hyperlink ref="B373" r:id="rId727" display="https://www.basketball-reference.com/players/p/pickeja02.html?utm_source=direct&amp;utm_medium=Share&amp;utm_campaign=ShareTool" xr:uid="{3525F15E-23F9-423E-A29B-E85AB4F6E18F}"/>
    <hyperlink ref="E373" r:id="rId728" display="https://www.basketball-reference.com/teams/DEN/2024.html?utm_source=direct&amp;utm_medium=Share&amp;utm_campaign=ShareTool" xr:uid="{51FAECDF-579B-4FC1-86BE-1208F8F40F7F}"/>
    <hyperlink ref="B374" r:id="rId729" display="https://www.basketball-reference.com/players/p/pippesc02.html?utm_source=direct&amp;utm_medium=Share&amp;utm_campaign=ShareTool" xr:uid="{D96AD07D-712E-4C5C-9ED7-86296D182494}"/>
    <hyperlink ref="E374" r:id="rId730" display="https://www.basketball-reference.com/teams/MEM/2024.html?utm_source=direct&amp;utm_medium=Share&amp;utm_campaign=ShareTool" xr:uid="{BB93C1ED-253E-48EC-BD03-653D779E7CA2}"/>
    <hyperlink ref="B375" r:id="rId731" display="https://www.basketball-reference.com/players/p/plumlma01.html?utm_source=direct&amp;utm_medium=Share&amp;utm_campaign=ShareTool" xr:uid="{1E8CE1A9-0BCB-4804-A3B0-A79C3AF50F55}"/>
    <hyperlink ref="E375" r:id="rId732" display="https://www.basketball-reference.com/teams/LAC/2024.html?utm_source=direct&amp;utm_medium=Share&amp;utm_campaign=ShareTool" xr:uid="{9F22CA7B-3C23-493A-AE3E-5D7FF51CEA3D}"/>
    <hyperlink ref="B376" r:id="rId733" display="https://www.basketball-reference.com/players/p/podzibr01.html?utm_source=direct&amp;utm_medium=Share&amp;utm_campaign=ShareTool" xr:uid="{CD97D4C2-088B-413D-BD1A-4C03B5019C11}"/>
    <hyperlink ref="E376" r:id="rId734" display="https://www.basketball-reference.com/teams/GSW/2024.html?utm_source=direct&amp;utm_medium=Share&amp;utm_campaign=ShareTool" xr:uid="{EBDC5547-B2D1-4962-A115-06A4DE8CCE20}"/>
    <hyperlink ref="B377" r:id="rId735" display="https://www.basketball-reference.com/players/p/poeltja01.html?utm_source=direct&amp;utm_medium=Share&amp;utm_campaign=ShareTool" xr:uid="{E8418960-D9D0-4B27-A77D-97F890E5DE9E}"/>
    <hyperlink ref="E377" r:id="rId736" display="https://www.basketball-reference.com/teams/TOR/2024.html?utm_source=direct&amp;utm_medium=Share&amp;utm_campaign=ShareTool" xr:uid="{05883F90-8AA4-4E60-9D01-4FFBCA796D1C}"/>
    <hyperlink ref="B378" r:id="rId737" display="https://www.basketball-reference.com/players/p/pokusal01.html?utm_source=direct&amp;utm_medium=Share&amp;utm_campaign=ShareTool" xr:uid="{2B738633-3717-4843-B86B-41C14D2DD545}"/>
    <hyperlink ref="E378" r:id="rId738" display="https://www.basketball-reference.com/teams/OKC/2024.html?utm_source=direct&amp;utm_medium=Share&amp;utm_campaign=ShareTool" xr:uid="{CB0D59BF-1818-40BC-A26E-46981D6A5242}"/>
    <hyperlink ref="B379" r:id="rId739" display="https://www.basketball-reference.com/players/p/poolejo01.html?utm_source=direct&amp;utm_medium=Share&amp;utm_campaign=ShareTool" xr:uid="{C97EB41E-0CE1-4A07-8B3C-550AD70BA731}"/>
    <hyperlink ref="E379" r:id="rId740" display="https://www.basketball-reference.com/teams/WAS/2024.html?utm_source=direct&amp;utm_medium=Share&amp;utm_campaign=ShareTool" xr:uid="{F81BE4BF-816B-494E-BE4A-F5E05DF5FD9D}"/>
    <hyperlink ref="B380" r:id="rId741" display="https://www.basketball-reference.com/players/p/portecr01.html?utm_source=direct&amp;utm_medium=Share&amp;utm_campaign=ShareTool" xr:uid="{CA469A1B-F097-4127-86A8-9BDC0C86A481}"/>
    <hyperlink ref="E380" r:id="rId742" display="https://www.basketball-reference.com/teams/CLE/2024.html?utm_source=direct&amp;utm_medium=Share&amp;utm_campaign=ShareTool" xr:uid="{41B814D6-C08B-4D7B-B436-292A8AEC1CAC}"/>
    <hyperlink ref="B381" r:id="rId743" display="https://www.basketball-reference.com/players/p/portejo01.html?utm_source=direct&amp;utm_medium=Share&amp;utm_campaign=ShareTool" xr:uid="{2F0939F4-CD55-4521-9237-49798AE4025C}"/>
    <hyperlink ref="E381" r:id="rId744" display="https://www.basketball-reference.com/teams/TOR/2024.html?utm_source=direct&amp;utm_medium=Share&amp;utm_campaign=ShareTool" xr:uid="{B831C032-A27C-4C7B-B4C0-FB59CF7E1D6A}"/>
    <hyperlink ref="B382" r:id="rId745" display="https://www.basketball-reference.com/players/p/portemi01.html?utm_source=direct&amp;utm_medium=Share&amp;utm_campaign=ShareTool" xr:uid="{499951CB-70A3-4F98-A9F9-7D1EE68F58A8}"/>
    <hyperlink ref="E382" r:id="rId746" display="https://www.basketball-reference.com/teams/DEN/2024.html?utm_source=direct&amp;utm_medium=Share&amp;utm_campaign=ShareTool" xr:uid="{14B8290B-2817-4500-B227-F00207231002}"/>
    <hyperlink ref="B383" r:id="rId747" display="https://www.basketball-reference.com/players/p/porteot01.html?utm_source=direct&amp;utm_medium=Share&amp;utm_campaign=ShareTool" xr:uid="{9F11D6C0-F7B8-4A34-83C6-A19BDDF96D10}"/>
    <hyperlink ref="E383" r:id="rId748" display="https://www.basketball-reference.com/teams/TOR/2024.html?utm_source=direct&amp;utm_medium=Share&amp;utm_campaign=ShareTool" xr:uid="{5157B203-8E23-44E8-BCAD-058E27C71B92}"/>
    <hyperlink ref="B384" r:id="rId749" display="https://www.basketball-reference.com/players/p/portibo01.html?utm_source=direct&amp;utm_medium=Share&amp;utm_campaign=ShareTool" xr:uid="{A840BAD7-E12F-4944-A367-56A464B64343}"/>
    <hyperlink ref="E384" r:id="rId750" display="https://www.basketball-reference.com/teams/MIL/2024.html?utm_source=direct&amp;utm_medium=Share&amp;utm_campaign=ShareTool" xr:uid="{23917864-B326-442D-B259-84C7156993E0}"/>
    <hyperlink ref="B385" r:id="rId751" display="https://www.basketball-reference.com/players/p/porzikr01.html?utm_source=direct&amp;utm_medium=Share&amp;utm_campaign=ShareTool" xr:uid="{616AE0E0-537F-4C86-BF9C-E930341CC110}"/>
    <hyperlink ref="E385" r:id="rId752" display="https://www.basketball-reference.com/teams/BOS/2024.html?utm_source=direct&amp;utm_medium=Share&amp;utm_campaign=ShareTool" xr:uid="{65A43656-DA11-4DFF-9F21-5B3FCDF2CC94}"/>
    <hyperlink ref="B386" r:id="rId753" display="https://www.basketball-reference.com/players/p/pottemi01.html?utm_source=direct&amp;utm_medium=Share&amp;utm_campaign=ShareTool" xr:uid="{56B80415-45B8-400F-A4F4-0809E9034D14}"/>
    <hyperlink ref="E386" r:id="rId754" display="https://www.basketball-reference.com/teams/UTA/2024.html?utm_source=direct&amp;utm_medium=Share&amp;utm_campaign=ShareTool" xr:uid="{B8F8B2E9-FF9C-432B-8B44-88251CF2594C}"/>
    <hyperlink ref="B387" r:id="rId755" display="https://www.basketball-reference.com/players/p/poweldw01.html?utm_source=direct&amp;utm_medium=Share&amp;utm_campaign=ShareTool" xr:uid="{6C0215F3-C365-40DA-B7B0-9DD880CD4D3B}"/>
    <hyperlink ref="E387" r:id="rId756" display="https://www.basketball-reference.com/teams/DAL/2024.html?utm_source=direct&amp;utm_medium=Share&amp;utm_campaign=ShareTool" xr:uid="{9DE35B35-EE2E-4F9F-8635-309664BD02B6}"/>
    <hyperlink ref="B388" r:id="rId757" display="https://www.basketball-reference.com/players/p/powelno01.html?utm_source=direct&amp;utm_medium=Share&amp;utm_campaign=ShareTool" xr:uid="{A6092D4C-FB5F-458C-835B-FF3038833447}"/>
    <hyperlink ref="E388" r:id="rId758" display="https://www.basketball-reference.com/teams/LAC/2024.html?utm_source=direct&amp;utm_medium=Share&amp;utm_campaign=ShareTool" xr:uid="{493AD235-06D8-4735-9B8B-A116A7B63D7F}"/>
    <hyperlink ref="B389" r:id="rId759" display="https://www.basketball-reference.com/players/p/primojo01.html?utm_source=direct&amp;utm_medium=Share&amp;utm_campaign=ShareTool" xr:uid="{BB6B5FA8-B007-499D-8D41-7BD13F10AC29}"/>
    <hyperlink ref="E389" r:id="rId760" display="https://www.basketball-reference.com/teams/LAC/2024.html?utm_source=direct&amp;utm_medium=Share&amp;utm_campaign=ShareTool" xr:uid="{77E73C84-AE4C-4650-8903-D6B577A4B3D5}"/>
    <hyperlink ref="B390" r:id="rId761" display="https://www.basketball-reference.com/players/p/princta02.html?utm_source=direct&amp;utm_medium=Share&amp;utm_campaign=ShareTool" xr:uid="{2162B520-E720-4861-97C1-AEDA7FFBC0EA}"/>
    <hyperlink ref="E390" r:id="rId762" display="https://www.basketball-reference.com/teams/LAL/2024.html?utm_source=direct&amp;utm_medium=Share&amp;utm_campaign=ShareTool" xr:uid="{21FDFF60-3DC2-4CE3-823E-1130ABA331BD}"/>
    <hyperlink ref="B391" r:id="rId763" display="https://www.basketball-reference.com/players/p/pritcpa01.html?utm_source=direct&amp;utm_medium=Share&amp;utm_campaign=ShareTool" xr:uid="{6DFF900C-1DD1-46A4-83C6-F5A06A6487AF}"/>
    <hyperlink ref="E391" r:id="rId764" display="https://www.basketball-reference.com/teams/BOS/2024.html?utm_source=direct&amp;utm_medium=Share&amp;utm_campaign=ShareTool" xr:uid="{90A2A04D-DAEB-4BEC-BCB3-E67A0250CCD3}"/>
    <hyperlink ref="B392" r:id="rId765" display="https://www.basketball-reference.com/players/p/prospol01.html?utm_source=direct&amp;utm_medium=Share&amp;utm_campaign=ShareTool" xr:uid="{FB6A6D53-2991-422F-8B2F-0FAA2438C753}"/>
    <hyperlink ref="E392" r:id="rId766" display="https://www.basketball-reference.com/teams/DAL/2024.html?utm_source=direct&amp;utm_medium=Share&amp;utm_campaign=ShareTool" xr:uid="{2E2FB359-BFED-4940-A5C2-32F2798E1821}"/>
    <hyperlink ref="B393" r:id="rId767" display="https://www.basketball-reference.com/players/q/queentr01.html?utm_source=direct&amp;utm_medium=Share&amp;utm_campaign=ShareTool" xr:uid="{19AD0AA4-474E-4696-BB0C-9EBEA0AC32B7}"/>
    <hyperlink ref="E393" r:id="rId768" display="https://www.basketball-reference.com/teams/ORL/2024.html?utm_source=direct&amp;utm_medium=Share&amp;utm_campaign=ShareTool" xr:uid="{40D88059-796B-4B04-AA58-EDEBBD7BAAD5}"/>
    <hyperlink ref="B394" r:id="rId769" display="https://www.basketball-reference.com/players/q/quetane01.html?utm_source=direct&amp;utm_medium=Share&amp;utm_campaign=ShareTool" xr:uid="{17C117E5-6D9E-4F93-B36D-A8C8D2620284}"/>
    <hyperlink ref="E394" r:id="rId770" display="https://www.basketball-reference.com/teams/BOS/2024.html?utm_source=direct&amp;utm_medium=Share&amp;utm_campaign=ShareTool" xr:uid="{5C6FD147-4D70-4AAC-8AD4-37F1029DCCC8}"/>
    <hyperlink ref="B395" r:id="rId771" display="https://www.basketball-reference.com/players/q/quickim01.html?utm_source=direct&amp;utm_medium=Share&amp;utm_campaign=ShareTool" xr:uid="{B551634D-B493-42EA-8740-87A504789BF3}"/>
    <hyperlink ref="B396" r:id="rId772" display="https://www.basketball-reference.com/players/q/quinole01.html?utm_source=direct&amp;utm_medium=Share&amp;utm_campaign=ShareTool" xr:uid="{2A9624C8-C490-43E6-B876-8BE76C9AAA6D}"/>
    <hyperlink ref="E396" r:id="rId773" display="https://www.basketball-reference.com/teams/GSW/2024.html?utm_source=direct&amp;utm_medium=Share&amp;utm_campaign=ShareTool" xr:uid="{4DBFA792-0577-4798-8DE1-073B295F86C7}"/>
    <hyperlink ref="B397" r:id="rId774" display="https://www.basketball-reference.com/players/r/randlju01.html?utm_source=direct&amp;utm_medium=Share&amp;utm_campaign=ShareTool" xr:uid="{D88A84C5-1531-4BF0-B26C-95DA42FD9BA0}"/>
    <hyperlink ref="E397" r:id="rId775" display="https://www.basketball-reference.com/teams/NYK/2024.html?utm_source=direct&amp;utm_medium=Share&amp;utm_campaign=ShareTool" xr:uid="{83BB683A-0595-49AA-820F-7DFD5ED07D0B}"/>
    <hyperlink ref="B398" r:id="rId776" display="https://www.basketball-reference.com/players/r/reathdu01.html?utm_source=direct&amp;utm_medium=Share&amp;utm_campaign=ShareTool" xr:uid="{BAA259A6-236C-4EFA-AC24-4ECDAFEECD9D}"/>
    <hyperlink ref="E398" r:id="rId777" display="https://www.basketball-reference.com/teams/POR/2024.html?utm_source=direct&amp;utm_medium=Share&amp;utm_campaign=ShareTool" xr:uid="{FEFACF79-7D6E-43EB-A9EB-6DFD67D88E1C}"/>
    <hyperlink ref="B399" r:id="rId778" display="https://www.basketball-reference.com/players/r/reaveau01.html?utm_source=direct&amp;utm_medium=Share&amp;utm_campaign=ShareTool" xr:uid="{EDAF7B93-A59C-43EE-834E-DB2F465215FA}"/>
    <hyperlink ref="E399" r:id="rId779" display="https://www.basketball-reference.com/teams/LAL/2024.html?utm_source=direct&amp;utm_medium=Share&amp;utm_campaign=ShareTool" xr:uid="{5CAA0B41-E1E5-45E9-B5FC-C2DDB89DBACF}"/>
    <hyperlink ref="B400" r:id="rId780" display="https://www.basketball-reference.com/players/r/reddica01.html?utm_source=direct&amp;utm_medium=Share&amp;utm_campaign=ShareTool" xr:uid="{9F248412-12F1-4C5F-87CF-2FCE0589E109}"/>
    <hyperlink ref="E400" r:id="rId781" display="https://www.basketball-reference.com/teams/LAL/2024.html?utm_source=direct&amp;utm_medium=Share&amp;utm_campaign=ShareTool" xr:uid="{2DCE5287-A022-4F01-AD4E-0F2EE97230EB}"/>
    <hyperlink ref="B401" r:id="rId782" display="https://www.basketball-reference.com/players/r/reedpa01.html?utm_source=direct&amp;utm_medium=Share&amp;utm_campaign=ShareTool" xr:uid="{B1FF94E1-11E2-4582-8490-935142976A97}"/>
    <hyperlink ref="E401" r:id="rId783" display="https://www.basketball-reference.com/teams/PHI/2024.html?utm_source=direct&amp;utm_medium=Share&amp;utm_campaign=ShareTool" xr:uid="{DA08C8D1-A60E-4E9C-864A-3296AE0D8148}"/>
    <hyperlink ref="B402" r:id="rId784" display="https://www.basketball-reference.com/players/r/reidna01.html?utm_source=direct&amp;utm_medium=Share&amp;utm_campaign=ShareTool" xr:uid="{1C001DF1-4969-4EBB-ACDC-3716EAFAA857}"/>
    <hyperlink ref="E402" r:id="rId785" display="https://www.basketball-reference.com/teams/MIN/2024.html?utm_source=direct&amp;utm_medium=Share&amp;utm_campaign=ShareTool" xr:uid="{BB3FD91B-67D8-4095-9A05-26E40F9C94A9}"/>
    <hyperlink ref="B403" r:id="rId786" display="https://www.basketball-reference.com/players/r/rhodeja01.html?utm_source=direct&amp;utm_medium=Share&amp;utm_campaign=ShareTool" xr:uid="{50ECC5C8-0EEF-43C1-B648-FDEF95A360FF}"/>
    <hyperlink ref="E403" r:id="rId787" display="https://www.basketball-reference.com/teams/DET/2024.html?utm_source=direct&amp;utm_medium=Share&amp;utm_campaign=ShareTool" xr:uid="{D645358E-42BC-40F8-9F3E-725183F738A6}"/>
    <hyperlink ref="B404" r:id="rId788" display="https://www.basketball-reference.com/players/r/richani01.html?utm_source=direct&amp;utm_medium=Share&amp;utm_campaign=ShareTool" xr:uid="{0542DC1B-E0F6-4DC4-9110-68286D8136A7}"/>
    <hyperlink ref="E404" r:id="rId789" display="https://www.basketball-reference.com/teams/CHO/2024.html?utm_source=direct&amp;utm_medium=Share&amp;utm_campaign=ShareTool" xr:uid="{F86F1B1F-07FF-495C-BA79-F12F3255877C}"/>
    <hyperlink ref="B405" r:id="rId790" display="https://www.basketball-reference.com/players/r/richajo01.html?utm_source=direct&amp;utm_medium=Share&amp;utm_campaign=ShareTool" xr:uid="{278C70D5-9270-4433-98D2-4A7CA175BA8D}"/>
    <hyperlink ref="E405" r:id="rId791" display="https://www.basketball-reference.com/teams/MIA/2024.html?utm_source=direct&amp;utm_medium=Share&amp;utm_campaign=ShareTool" xr:uid="{7C1AD50D-742F-4115-BF83-10330407F5E4}"/>
    <hyperlink ref="B406" r:id="rId792" display="https://www.basketball-reference.com/players/r/robindu01.html?utm_source=direct&amp;utm_medium=Share&amp;utm_campaign=ShareTool" xr:uid="{980010DE-6EAF-45CC-A792-AC3FDCA5CE20}"/>
    <hyperlink ref="E406" r:id="rId793" display="https://www.basketball-reference.com/teams/MIA/2024.html?utm_source=direct&amp;utm_medium=Share&amp;utm_campaign=ShareTool" xr:uid="{D4297100-DEF0-438C-AC58-3AC00A9FF289}"/>
    <hyperlink ref="B407" r:id="rId794" display="https://www.basketball-reference.com/players/r/robinje01.html?utm_source=direct&amp;utm_medium=Share&amp;utm_campaign=ShareTool" xr:uid="{9DE3F9EA-EA9D-40AF-939A-9F6E2C00A16E}"/>
    <hyperlink ref="E407" r:id="rId795" display="https://www.basketball-reference.com/teams/GSW/2024.html?utm_source=direct&amp;utm_medium=Share&amp;utm_campaign=ShareTool" xr:uid="{DA4FC47A-B5D9-4FA3-AC54-49D204141998}"/>
    <hyperlink ref="B408" r:id="rId796" display="https://www.basketball-reference.com/players/r/robinmi01.html?utm_source=direct&amp;utm_medium=Share&amp;utm_campaign=ShareTool" xr:uid="{AA4A9BEE-B5F4-48A6-907E-2FDDB525744C}"/>
    <hyperlink ref="E408" r:id="rId797" display="https://www.basketball-reference.com/teams/NYK/2024.html?utm_source=direct&amp;utm_medium=Share&amp;utm_campaign=ShareTool" xr:uid="{B1F515E2-58A7-4D9F-BCAC-E423856C0799}"/>
    <hyperlink ref="B409" r:id="rId798" display="https://www.basketball-reference.com/players/r/robinor01.html?utm_source=direct&amp;utm_medium=Share&amp;utm_campaign=ShareTool" xr:uid="{1917806D-8B99-4138-99D6-87FE8C551E0F}"/>
    <hyperlink ref="E409" r:id="rId799" display="https://www.basketball-reference.com/teams/MIA/2024.html?utm_source=direct&amp;utm_medium=Share&amp;utm_campaign=ShareTool" xr:uid="{31F1473E-0009-4863-8B28-64EB054A17A0}"/>
    <hyperlink ref="B410" r:id="rId800" display="https://www.basketball-reference.com/players/r/robinje02.html?utm_source=direct&amp;utm_medium=Share&amp;utm_campaign=ShareTool" xr:uid="{7C38625E-D428-4A6D-B35A-E8AA1B776FE1}"/>
    <hyperlink ref="E410" r:id="rId801" display="https://www.basketball-reference.com/teams/NOP/2024.html?utm_source=direct&amp;utm_medium=Share&amp;utm_campaign=ShareTool" xr:uid="{DB2D918C-C6AD-416C-ACD8-8EDC573992AB}"/>
    <hyperlink ref="B411" r:id="rId802" display="https://www.basketball-reference.com/players/r/roddyda01.html?utm_source=direct&amp;utm_medium=Share&amp;utm_campaign=ShareTool" xr:uid="{6445AC1F-8F2C-4DA2-8012-1C019BC05350}"/>
    <hyperlink ref="E411" r:id="rId803" display="https://www.basketball-reference.com/teams/MEM/2024.html?utm_source=direct&amp;utm_medium=Share&amp;utm_campaign=ShareTool" xr:uid="{055E2A41-33CD-4A0C-A9E0-5CFD0D6F6163}"/>
    <hyperlink ref="B412" r:id="rId804" display="https://www.basketball-reference.com/players/r/rolliry01.html?utm_source=direct&amp;utm_medium=Share&amp;utm_campaign=ShareTool" xr:uid="{10957003-7C00-4EC6-88FA-4E62056C5EC8}"/>
    <hyperlink ref="E412" r:id="rId805" display="https://www.basketball-reference.com/teams/WAS/2024.html?utm_source=direct&amp;utm_medium=Share&amp;utm_campaign=ShareTool" xr:uid="{1E79ADA8-C30A-4451-8BC5-223574494C0A}"/>
    <hyperlink ref="B413" r:id="rId806" display="https://www.basketball-reference.com/players/r/rosede01.html?utm_source=direct&amp;utm_medium=Share&amp;utm_campaign=ShareTool" xr:uid="{5F42A625-0D4D-49AC-93C5-53B4A0C058B1}"/>
    <hyperlink ref="E413" r:id="rId807" display="https://www.basketball-reference.com/teams/MEM/2024.html?utm_source=direct&amp;utm_medium=Share&amp;utm_campaign=ShareTool" xr:uid="{EC72B62D-DA3D-4C12-A7F9-3C5A4EB17FE6}"/>
    <hyperlink ref="B414" r:id="rId808" display="https://www.basketball-reference.com/players/r/roziete01.html?utm_source=direct&amp;utm_medium=Share&amp;utm_campaign=ShareTool" xr:uid="{F479ED5C-E3CC-4867-AE90-C77CE0579924}"/>
    <hyperlink ref="B415" r:id="rId809" display="https://www.basketball-reference.com/players/r/ruperra01.html?utm_source=direct&amp;utm_medium=Share&amp;utm_campaign=ShareTool" xr:uid="{129CE865-C49D-490E-A783-F876F754432D}"/>
    <hyperlink ref="E415" r:id="rId810" display="https://www.basketball-reference.com/teams/POR/2024.html?utm_source=direct&amp;utm_medium=Share&amp;utm_campaign=ShareTool" xr:uid="{77001CE0-48E7-4BBD-937F-70F075006ABC}"/>
    <hyperlink ref="B416" r:id="rId811" display="https://www.basketball-reference.com/players/r/russeda01.html?utm_source=direct&amp;utm_medium=Share&amp;utm_campaign=ShareTool" xr:uid="{28F193BD-772B-4505-83F3-13B4AB2DB161}"/>
    <hyperlink ref="E416" r:id="rId812" display="https://www.basketball-reference.com/teams/LAL/2024.html?utm_source=direct&amp;utm_medium=Share&amp;utm_campaign=ShareTool" xr:uid="{A9A056AB-41BD-4512-9D47-748C359F4F20}"/>
    <hyperlink ref="B417" r:id="rId813" display="https://www.basketball-reference.com/players/r/ryanma01.html?utm_source=direct&amp;utm_medium=Share&amp;utm_campaign=ShareTool" xr:uid="{A9407DC6-F98B-4EEA-B92A-C5B8D9A7C426}"/>
    <hyperlink ref="E417" r:id="rId814" display="https://www.basketball-reference.com/teams/NOP/2024.html?utm_source=direct&amp;utm_medium=Share&amp;utm_campaign=ShareTool" xr:uid="{43873E7E-1974-47F7-8FB8-3B258634040D}"/>
    <hyperlink ref="B418" r:id="rId815" display="https://www.basketball-reference.com/players/s/sabondo01.html?utm_source=direct&amp;utm_medium=Share&amp;utm_campaign=ShareTool" xr:uid="{5C83E9A0-8C89-420F-B904-11DB86037BE9}"/>
    <hyperlink ref="E418" r:id="rId816" display="https://www.basketball-reference.com/teams/SAC/2024.html?utm_source=direct&amp;utm_medium=Share&amp;utm_campaign=ShareTool" xr:uid="{18A111F1-2B1E-4A47-88B2-F67810B648DA}"/>
    <hyperlink ref="B419" r:id="rId817" display="https://www.basketball-reference.com/players/s/samanlu01.html?utm_source=direct&amp;utm_medium=Share&amp;utm_campaign=ShareTool" xr:uid="{02D96237-658B-425E-A1C8-7C2F838AD436}"/>
    <hyperlink ref="E419" r:id="rId818" display="https://www.basketball-reference.com/teams/UTA/2024.html?utm_source=direct&amp;utm_medium=Share&amp;utm_campaign=ShareTool" xr:uid="{AEC640AC-1FEA-4223-B241-E6A57876EBFF}"/>
    <hyperlink ref="B420" r:id="rId819" display="https://www.basketball-reference.com/players/s/samueje01.html?utm_source=direct&amp;utm_medium=Share&amp;utm_campaign=ShareTool" xr:uid="{908F6AD2-143F-4354-A238-E4E7CC33EEE5}"/>
    <hyperlink ref="E420" r:id="rId820" display="https://www.basketball-reference.com/teams/HOU/2024.html?utm_source=direct&amp;utm_medium=Share&amp;utm_campaign=ShareTool" xr:uid="{A03F7249-2ED1-4526-A670-F99BB445520D}"/>
    <hyperlink ref="B421" r:id="rId821" display="https://www.basketball-reference.com/players/s/sanogad01.html?utm_source=direct&amp;utm_medium=Share&amp;utm_campaign=ShareTool" xr:uid="{68CA0C5D-0537-4FED-BF86-E184CE14E991}"/>
    <hyperlink ref="E421" r:id="rId822" display="https://www.basketball-reference.com/teams/CHI/2024.html?utm_source=direct&amp;utm_medium=Share&amp;utm_campaign=ShareTool" xr:uid="{3E438B15-B575-404B-951C-8F037F55E705}"/>
    <hyperlink ref="B422" r:id="rId823" display="https://www.basketball-reference.com/players/s/santogu01.html?utm_source=direct&amp;utm_medium=Share&amp;utm_campaign=ShareTool" xr:uid="{186BD38F-96A4-4805-9658-59799E47174A}"/>
    <hyperlink ref="E422" r:id="rId824" display="https://www.basketball-reference.com/teams/GSW/2024.html?utm_source=direct&amp;utm_medium=Share&amp;utm_campaign=ShareTool" xr:uid="{B01B5CD4-047B-4053-AD45-4B37D1F0BB00}"/>
    <hyperlink ref="B423" r:id="rId825" display="https://www.basketball-reference.com/players/s/saricda01.html?utm_source=direct&amp;utm_medium=Share&amp;utm_campaign=ShareTool" xr:uid="{A98FF82F-2C81-44D4-A548-64CFC461B5CA}"/>
    <hyperlink ref="E423" r:id="rId826" display="https://www.basketball-reference.com/teams/GSW/2024.html?utm_source=direct&amp;utm_medium=Share&amp;utm_campaign=ShareTool" xr:uid="{636556DF-DAE2-4205-9849-B92D2798D8EC}"/>
    <hyperlink ref="B424" r:id="rId827" display="https://www.basketball-reference.com/players/s/sarrol01.html?utm_source=direct&amp;utm_medium=Share&amp;utm_campaign=ShareTool" xr:uid="{3C6A1CE2-0886-4AB3-8125-6A43739F074E}"/>
    <hyperlink ref="E424" r:id="rId828" display="https://www.basketball-reference.com/teams/OKC/2024.html?utm_source=direct&amp;utm_medium=Share&amp;utm_campaign=ShareTool" xr:uid="{5D817F30-6179-40B2-BE88-9868A768D370}"/>
    <hyperlink ref="B425" r:id="rId829" display="https://www.basketball-reference.com/players/s/sassema01.html?utm_source=direct&amp;utm_medium=Share&amp;utm_campaign=ShareTool" xr:uid="{1A7536FE-1D82-477D-9A4D-4D28FB4C536F}"/>
    <hyperlink ref="E425" r:id="rId830" display="https://www.basketball-reference.com/teams/DET/2024.html?utm_source=direct&amp;utm_medium=Share&amp;utm_campaign=ShareTool" xr:uid="{7913B2BE-99E1-4E98-B6C6-DA10A169E7BC}"/>
    <hyperlink ref="B426" r:id="rId831" display="https://www.basketball-reference.com/players/s/schofad01.html?utm_source=direct&amp;utm_medium=Share&amp;utm_campaign=ShareTool" xr:uid="{2F141689-9CA4-4A92-8F55-C53AF976C46B}"/>
    <hyperlink ref="E426" r:id="rId832" display="https://www.basketball-reference.com/teams/ORL/2024.html?utm_source=direct&amp;utm_medium=Share&amp;utm_campaign=ShareTool" xr:uid="{4C4D732A-AADD-4AC8-A1EE-32E3012FF066}"/>
    <hyperlink ref="B427" r:id="rId833" display="https://www.basketball-reference.com/players/s/schrode01.html?utm_source=direct&amp;utm_medium=Share&amp;utm_campaign=ShareTool" xr:uid="{59A2A8D1-355E-4E7D-B616-AFC918915BCA}"/>
    <hyperlink ref="E427" r:id="rId834" display="https://www.basketball-reference.com/teams/TOR/2024.html?utm_source=direct&amp;utm_medium=Share&amp;utm_campaign=ShareTool" xr:uid="{6BC1004D-F99D-45F7-8076-25126777364B}"/>
    <hyperlink ref="B428" r:id="rId835" display="https://www.basketball-reference.com/players/s/seabrde01.html?utm_source=direct&amp;utm_medium=Share&amp;utm_campaign=ShareTool" xr:uid="{101C7072-BA9C-45F1-9B2A-EACBCCB95A1C}"/>
    <hyperlink ref="E428" r:id="rId836" display="https://www.basketball-reference.com/teams/NOP/2024.html?utm_source=direct&amp;utm_medium=Share&amp;utm_campaign=ShareTool" xr:uid="{608BBC1F-4C0A-401A-A240-E81E6A23F00A}"/>
    <hyperlink ref="B429" r:id="rId837" display="https://www.basketball-reference.com/players/s/sengual01.html?utm_source=direct&amp;utm_medium=Share&amp;utm_campaign=ShareTool" xr:uid="{7741A11F-D2BA-4370-B89C-6F10B56F42BD}"/>
    <hyperlink ref="E429" r:id="rId838" display="https://www.basketball-reference.com/teams/HOU/2024.html?utm_source=direct&amp;utm_medium=Share&amp;utm_campaign=ShareTool" xr:uid="{A7233074-8706-4772-BF13-777A09C84A1C}"/>
    <hyperlink ref="B430" r:id="rId839" display="https://www.basketball-reference.com/players/s/sensabr01.html?utm_source=direct&amp;utm_medium=Share&amp;utm_campaign=ShareTool" xr:uid="{57E4E87A-F5B3-4438-BE23-F3A3F3350868}"/>
    <hyperlink ref="E430" r:id="rId840" display="https://www.basketball-reference.com/teams/UTA/2024.html?utm_source=direct&amp;utm_medium=Share&amp;utm_campaign=ShareTool" xr:uid="{8521062A-7DCF-4CBA-AB06-2ABDC40AAEA0}"/>
    <hyperlink ref="B431" r:id="rId841" display="https://www.basketball-reference.com/players/s/sextoco01.html?utm_source=direct&amp;utm_medium=Share&amp;utm_campaign=ShareTool" xr:uid="{0B6840B6-F4FE-4E7A-9390-88D415BEF177}"/>
    <hyperlink ref="E431" r:id="rId842" display="https://www.basketball-reference.com/teams/UTA/2024.html?utm_source=direct&amp;utm_medium=Share&amp;utm_campaign=ShareTool" xr:uid="{FE0B55CF-C844-4062-AE6B-EDA082D3A2BF}"/>
    <hyperlink ref="B432" r:id="rId843" display="https://www.basketball-reference.com/players/s/shamela01.html?utm_source=direct&amp;utm_medium=Share&amp;utm_campaign=ShareTool" xr:uid="{D3AF7FA8-1194-4E6D-901F-C8B570C1940C}"/>
    <hyperlink ref="E432" r:id="rId844" display="https://www.basketball-reference.com/teams/WAS/2024.html?utm_source=direct&amp;utm_medium=Share&amp;utm_campaign=ShareTool" xr:uid="{7EAAC382-8A49-481D-A791-7FFCAD84D465}"/>
    <hyperlink ref="B433" r:id="rId845" display="https://www.basketball-reference.com/players/s/sharpda01.html?utm_source=direct&amp;utm_medium=Share&amp;utm_campaign=ShareTool" xr:uid="{61AC6AD5-9395-4404-B78D-226EDBBA7502}"/>
    <hyperlink ref="E433" r:id="rId846" display="https://www.basketball-reference.com/teams/BRK/2024.html?utm_source=direct&amp;utm_medium=Share&amp;utm_campaign=ShareTool" xr:uid="{341CAD16-0465-47BC-96A1-E2F36A9AFB1D}"/>
    <hyperlink ref="B434" r:id="rId847" display="https://www.basketball-reference.com/players/s/sharpsh01.html?utm_source=direct&amp;utm_medium=Share&amp;utm_campaign=ShareTool" xr:uid="{8CD52EFA-C79F-4C93-B0A3-B69A26332A9A}"/>
    <hyperlink ref="E434" r:id="rId848" display="https://www.basketball-reference.com/teams/POR/2024.html?utm_source=direct&amp;utm_medium=Share&amp;utm_campaign=ShareTool" xr:uid="{B12A3264-8652-4FC8-ABDB-32A3846CE997}"/>
    <hyperlink ref="B435" r:id="rId849" display="https://www.basketball-reference.com/players/s/sheppbe01.html?utm_source=direct&amp;utm_medium=Share&amp;utm_campaign=ShareTool" xr:uid="{B630C5CC-0BE1-4438-B85A-732B672DBD64}"/>
    <hyperlink ref="E435" r:id="rId850" display="https://www.basketball-reference.com/teams/IND/2024.html?utm_source=direct&amp;utm_medium=Share&amp;utm_campaign=ShareTool" xr:uid="{F4B3DCF7-7265-402A-8B21-55297A48865C}"/>
    <hyperlink ref="B436" r:id="rId851" display="https://www.basketball-reference.com/players/s/siakapa01.html?utm_source=direct&amp;utm_medium=Share&amp;utm_campaign=ShareTool" xr:uid="{DCB09C6C-D438-4ACC-8B64-BE3CA7ACE23F}"/>
    <hyperlink ref="B437" r:id="rId852" display="https://www.basketball-reference.com/players/s/simmobe01.html?utm_source=direct&amp;utm_medium=Share&amp;utm_campaign=ShareTool" xr:uid="{C6992496-6935-4F69-86A6-B0F3E691694F}"/>
    <hyperlink ref="E437" r:id="rId853" display="https://www.basketball-reference.com/teams/BRK/2024.html?utm_source=direct&amp;utm_medium=Share&amp;utm_campaign=ShareTool" xr:uid="{ACE73E61-0D2C-4459-9FF9-1EFE864BF37D}"/>
    <hyperlink ref="B438" r:id="rId854" display="https://www.basketball-reference.com/players/s/simonan01.html?utm_source=direct&amp;utm_medium=Share&amp;utm_campaign=ShareTool" xr:uid="{05CF2827-25D9-4D3E-92C5-8C2D83BFD4EE}"/>
    <hyperlink ref="E438" r:id="rId855" display="https://www.basketball-reference.com/teams/POR/2024.html?utm_source=direct&amp;utm_medium=Share&amp;utm_campaign=ShareTool" xr:uid="{15AB4B46-1134-4E33-8F28-48265503B790}"/>
    <hyperlink ref="B439" r:id="rId856" display="https://www.basketball-reference.com/players/s/simsje01.html?utm_source=direct&amp;utm_medium=Share&amp;utm_campaign=ShareTool" xr:uid="{9E717609-8FA5-42AC-B27C-1EDF4ABF9F46}"/>
    <hyperlink ref="E439" r:id="rId857" display="https://www.basketball-reference.com/teams/NYK/2024.html?utm_source=direct&amp;utm_medium=Share&amp;utm_campaign=ShareTool" xr:uid="{2E7869CB-D5AA-4945-ABBE-EC0168B3E1D3}"/>
    <hyperlink ref="B440" r:id="rId858" display="https://www.basketball-reference.com/players/s/skapidm01.html?utm_source=direct&amp;utm_medium=Share&amp;utm_campaign=ShareTool" xr:uid="{F5A28BBC-EDA2-44FF-8C25-608102D4A191}"/>
    <hyperlink ref="E440" r:id="rId859" display="https://www.basketball-reference.com/teams/NYK/2024.html?utm_source=direct&amp;utm_medium=Share&amp;utm_campaign=ShareTool" xr:uid="{2F4A58F3-0B87-49ED-A01D-80550F844F5D}"/>
    <hyperlink ref="B441" r:id="rId860" display="https://www.basketball-reference.com/players/s/slawsja01.html?utm_source=direct&amp;utm_medium=Share&amp;utm_campaign=ShareTool" xr:uid="{2755AE59-52D2-4109-A045-54CC9F13AE6B}"/>
    <hyperlink ref="E441" r:id="rId861" display="https://www.basketball-reference.com/teams/SAC/2024.html?utm_source=direct&amp;utm_medium=Share&amp;utm_campaign=ShareTool" xr:uid="{2F07F5D4-6BB5-4165-8DE3-EBAF183DD563}"/>
    <hyperlink ref="B442" r:id="rId862" display="https://www.basketball-reference.com/players/s/smartja01.html?utm_source=direct&amp;utm_medium=Share&amp;utm_campaign=ShareTool" xr:uid="{48E748CB-F598-4110-AA0C-024BA46A0760}"/>
    <hyperlink ref="E442" r:id="rId863" display="https://www.basketball-reference.com/teams/PHI/2024.html?utm_source=direct&amp;utm_medium=Share&amp;utm_campaign=ShareTool" xr:uid="{1ABB355B-D1BF-4039-A76B-A8912D3F6025}"/>
    <hyperlink ref="B443" r:id="rId864" display="https://www.basketball-reference.com/players/s/smartma01.html?utm_source=direct&amp;utm_medium=Share&amp;utm_campaign=ShareTool" xr:uid="{D13B883E-B6B7-4AB2-A0AF-658C4A49D020}"/>
    <hyperlink ref="E443" r:id="rId865" display="https://www.basketball-reference.com/teams/MEM/2024.html?utm_source=direct&amp;utm_medium=Share&amp;utm_campaign=ShareTool" xr:uid="{435C45FF-BB2A-4CDA-95E9-7FDDD16FFB08}"/>
    <hyperlink ref="B444" r:id="rId866" display="https://www.basketball-reference.com/players/s/smithde03.html?utm_source=direct&amp;utm_medium=Share&amp;utm_campaign=ShareTool" xr:uid="{6F79599A-6819-41ED-9BD8-AD04E05935BF}"/>
    <hyperlink ref="E444" r:id="rId867" display="https://www.basketball-reference.com/teams/BRK/2024.html?utm_source=direct&amp;utm_medium=Share&amp;utm_campaign=ShareTool" xr:uid="{410C9184-7ACD-4614-BF82-525265A0A5AB}"/>
    <hyperlink ref="B445" r:id="rId868" display="https://www.basketball-reference.com/players/s/smithdr01.html?utm_source=direct&amp;utm_medium=Share&amp;utm_campaign=ShareTool" xr:uid="{CD7AE105-2DEC-4EEB-A6AA-AE2E63C2DB01}"/>
    <hyperlink ref="E445" r:id="rId869" display="https://www.basketball-reference.com/teams/MIA/2024.html?utm_source=direct&amp;utm_medium=Share&amp;utm_campaign=ShareTool" xr:uid="{13B12531-D437-4591-9E23-0DCA36B5A52C}"/>
    <hyperlink ref="B446" r:id="rId870" display="https://www.basketball-reference.com/players/s/smithis01.html?utm_source=direct&amp;utm_medium=Share&amp;utm_campaign=ShareTool" xr:uid="{158E57D3-5ED2-4E82-BA4F-7F422249FF62}"/>
    <hyperlink ref="E446" r:id="rId871" display="https://www.basketball-reference.com/teams/CHO/2024.html?utm_source=direct&amp;utm_medium=Share&amp;utm_campaign=ShareTool" xr:uid="{29961B62-870E-4B0B-A290-A498A4047703}"/>
    <hyperlink ref="B447" r:id="rId872" display="https://www.basketball-reference.com/players/s/smithja05.html?utm_source=direct&amp;utm_medium=Share&amp;utm_campaign=ShareTool" xr:uid="{6F5E1080-54BC-477F-BCA6-8789CCB15628}"/>
    <hyperlink ref="E447" r:id="rId873" display="https://www.basketball-reference.com/teams/HOU/2024.html?utm_source=direct&amp;utm_medium=Share&amp;utm_campaign=ShareTool" xr:uid="{E23C41C6-A2C4-4080-AF90-858B77926BAC}"/>
    <hyperlink ref="B448" r:id="rId874" display="https://www.basketball-reference.com/players/s/smithja04.html?utm_source=direct&amp;utm_medium=Share&amp;utm_campaign=ShareTool" xr:uid="{2B2CCB4A-E857-4164-88BF-BCB88468C080}"/>
    <hyperlink ref="E448" r:id="rId875" display="https://www.basketball-reference.com/teams/IND/2024.html?utm_source=direct&amp;utm_medium=Share&amp;utm_campaign=ShareTool" xr:uid="{4834A01F-FE1F-42AB-906B-CA12A5A1D2D6}"/>
    <hyperlink ref="B449" r:id="rId876" display="https://www.basketball-reference.com/players/s/smithni01.html?utm_source=direct&amp;utm_medium=Share&amp;utm_campaign=ShareTool" xr:uid="{74A4FDBD-B095-4E36-AAD3-8E59AF4004C0}"/>
    <hyperlink ref="E449" r:id="rId877" display="https://www.basketball-reference.com/teams/CHO/2024.html?utm_source=direct&amp;utm_medium=Share&amp;utm_campaign=ShareTool" xr:uid="{DAAB8250-D73A-4B60-876C-FB79659C38CD}"/>
    <hyperlink ref="B450" r:id="rId878" display="https://www.basketball-reference.com/players/s/smithte01.html?utm_source=direct&amp;utm_medium=Share&amp;utm_campaign=ShareTool" xr:uid="{0AFA6A01-0BD3-4338-BEEB-011ED785DE81}"/>
    <hyperlink ref="E450" r:id="rId879" display="https://www.basketball-reference.com/teams/PHI/2024.html?utm_source=direct&amp;utm_medium=Share&amp;utm_campaign=ShareTool" xr:uid="{71E7C923-E322-4BE3-A6ED-01869ABE4C30}"/>
    <hyperlink ref="B451" r:id="rId880" display="https://www.basketball-reference.com/players/s/sochaje01.html?utm_source=direct&amp;utm_medium=Share&amp;utm_campaign=ShareTool" xr:uid="{CB9E34C4-1702-40D4-93DF-7AEEA2FE78A1}"/>
    <hyperlink ref="E451" r:id="rId881" display="https://www.basketball-reference.com/teams/SAS/2024.html?utm_source=direct&amp;utm_medium=Share&amp;utm_campaign=ShareTool" xr:uid="{A9B1B29D-9F75-4902-B71E-37FCDC115DC9}"/>
    <hyperlink ref="B452" r:id="rId882" display="https://www.basketball-reference.com/players/s/sprinja01.html?utm_source=direct&amp;utm_medium=Share&amp;utm_campaign=ShareTool" xr:uid="{7DCD618A-FAFD-46DD-8224-5278962AFE01}"/>
    <hyperlink ref="E452" r:id="rId883" display="https://www.basketball-reference.com/teams/PHI/2024.html?utm_source=direct&amp;utm_medium=Share&amp;utm_campaign=ShareTool" xr:uid="{9B90374D-679A-4424-A97F-74A1D80020EF}"/>
    <hyperlink ref="B453" r:id="rId884" display="https://www.basketball-reference.com/players/s/stevela01.html?utm_source=direct&amp;utm_medium=Share&amp;utm_campaign=ShareTool" xr:uid="{1C83F5B6-4FB3-4B8A-84AD-D519951A1DC8}"/>
    <hyperlink ref="E453" r:id="rId885" display="https://www.basketball-reference.com/teams/BOS/2024.html?utm_source=direct&amp;utm_medium=Share&amp;utm_campaign=ShareTool" xr:uid="{9D8DE2C8-C526-49CB-8C0F-EAC67AA7E7C5}"/>
    <hyperlink ref="B454" r:id="rId886" display="https://www.basketball-reference.com/players/s/stewais01.html?utm_source=direct&amp;utm_medium=Share&amp;utm_campaign=ShareTool" xr:uid="{A14208A2-7D19-42F5-B717-6DB8E1DE27A0}"/>
    <hyperlink ref="E454" r:id="rId887" display="https://www.basketball-reference.com/teams/DET/2024.html?utm_source=direct&amp;utm_medium=Share&amp;utm_campaign=ShareTool" xr:uid="{8E00BF2A-1442-47C7-86CF-CE82D1E99090}"/>
    <hyperlink ref="B455" r:id="rId888" display="https://www.basketball-reference.com/players/s/strawju01.html?utm_source=direct&amp;utm_medium=Share&amp;utm_campaign=ShareTool" xr:uid="{BEC38220-F967-4F89-9F0E-3227AA6005DF}"/>
    <hyperlink ref="E455" r:id="rId889" display="https://www.basketball-reference.com/teams/DEN/2024.html?utm_source=direct&amp;utm_medium=Share&amp;utm_campaign=ShareTool" xr:uid="{187F08CD-833D-4247-99B1-702A8EC7A548}"/>
    <hyperlink ref="B456" r:id="rId890" display="https://www.basketball-reference.com/players/s/strusma01.html?utm_source=direct&amp;utm_medium=Share&amp;utm_campaign=ShareTool" xr:uid="{544E1F3C-A235-4757-8768-654CF0F4CAD7}"/>
    <hyperlink ref="E456" r:id="rId891" display="https://www.basketball-reference.com/teams/CLE/2024.html?utm_source=direct&amp;utm_medium=Share&amp;utm_campaign=ShareTool" xr:uid="{EF734A6D-30D1-48A5-B31C-20EB62C6C7F4}"/>
    <hyperlink ref="B457" r:id="rId892" display="https://www.basketball-reference.com/players/s/suggsja01.html?utm_source=direct&amp;utm_medium=Share&amp;utm_campaign=ShareTool" xr:uid="{FDF10665-5D95-483F-916B-E579017EDE89}"/>
    <hyperlink ref="E457" r:id="rId893" display="https://www.basketball-reference.com/teams/ORL/2024.html?utm_source=direct&amp;utm_medium=Share&amp;utm_campaign=ShareTool" xr:uid="{82D36EF0-A8DA-46D3-BB02-4223EA7795AB}"/>
    <hyperlink ref="B458" r:id="rId894" display="https://www.basketball-reference.com/players/s/swideco01.html?utm_source=direct&amp;utm_medium=Share&amp;utm_campaign=ShareTool" xr:uid="{A239F92E-E362-448F-994D-0D84585128E0}"/>
    <hyperlink ref="E458" r:id="rId895" display="https://www.basketball-reference.com/teams/MIA/2024.html?utm_source=direct&amp;utm_medium=Share&amp;utm_campaign=ShareTool" xr:uid="{643688FC-E4AF-45F8-AEE8-33DED6A16A7A}"/>
    <hyperlink ref="B459" r:id="rId896" display="https://www.basketball-reference.com/players/t/tateja01.html?utm_source=direct&amp;utm_medium=Share&amp;utm_campaign=ShareTool" xr:uid="{5B6D2AEB-757D-4628-9646-CF4D04DDE595}"/>
    <hyperlink ref="E459" r:id="rId897" display="https://www.basketball-reference.com/teams/HOU/2024.html?utm_source=direct&amp;utm_medium=Share&amp;utm_campaign=ShareTool" xr:uid="{CD4B8B70-9C65-442F-83DB-8356FA06FB8F}"/>
    <hyperlink ref="B460" r:id="rId898" display="https://www.basketball-reference.com/players/t/tatumja01.html?utm_source=direct&amp;utm_medium=Share&amp;utm_campaign=ShareTool" xr:uid="{FE344274-FEDF-4BCB-AD76-4A113C5A36CB}"/>
    <hyperlink ref="E460" r:id="rId899" display="https://www.basketball-reference.com/teams/BOS/2024.html?utm_source=direct&amp;utm_medium=Share&amp;utm_campaign=ShareTool" xr:uid="{B8F46EA1-3D3A-444D-AA4B-390493EFD7C8}"/>
    <hyperlink ref="B461" r:id="rId900" display="https://www.basketball-reference.com/players/t/taylote01.html?utm_source=direct&amp;utm_medium=Share&amp;utm_campaign=ShareTool" xr:uid="{41135AFF-01DE-4EF4-A6B5-BD29A3AB0A39}"/>
    <hyperlink ref="E461" r:id="rId901" display="https://www.basketball-reference.com/teams/CHI/2024.html?utm_source=direct&amp;utm_medium=Share&amp;utm_campaign=ShareTool" xr:uid="{784B3673-0E8A-4344-8146-11A20293F217}"/>
    <hyperlink ref="B462" r:id="rId902" display="https://www.basketball-reference.com/players/t/templga01.html?utm_source=direct&amp;utm_medium=Share&amp;utm_campaign=ShareTool" xr:uid="{1EA4BC1C-DB06-4BDF-ABFC-03ADD02E7431}"/>
    <hyperlink ref="E462" r:id="rId903" display="https://www.basketball-reference.com/teams/TOR/2024.html?utm_source=direct&amp;utm_medium=Share&amp;utm_campaign=ShareTool" xr:uid="{B5EBFDC1-CFEB-4EE2-B09D-58DF6D5AC8D0}"/>
    <hyperlink ref="B463" r:id="rId904" display="https://www.basketball-reference.com/players/t/terryda01.html?utm_source=direct&amp;utm_medium=Share&amp;utm_campaign=ShareTool" xr:uid="{C36DFFA5-9E38-47C4-BE81-E357C439758B}"/>
    <hyperlink ref="E463" r:id="rId905" display="https://www.basketball-reference.com/teams/CHI/2024.html?utm_source=direct&amp;utm_medium=Share&amp;utm_campaign=ShareTool" xr:uid="{87AA5FB7-8E80-443F-A5B7-2D48DC1929AE}"/>
    <hyperlink ref="B464" r:id="rId906" display="https://www.basketball-reference.com/players/t/theisda01.html?utm_source=direct&amp;utm_medium=Share&amp;utm_campaign=ShareTool" xr:uid="{54A1F29C-1F0A-4EB9-8C27-40DEA152635B}"/>
    <hyperlink ref="B465" r:id="rId907" display="https://www.basketball-reference.com/players/t/thomaca02.html?utm_source=direct&amp;utm_medium=Share&amp;utm_campaign=ShareTool" xr:uid="{D0F8E46F-EF92-4F95-A8F6-FD8E7F7FA0F8}"/>
    <hyperlink ref="E465" r:id="rId908" display="https://www.basketball-reference.com/teams/BRK/2024.html?utm_source=direct&amp;utm_medium=Share&amp;utm_campaign=ShareTool" xr:uid="{47B2228B-9C06-4B07-B9F0-7806DC7D7FBC}"/>
    <hyperlink ref="B466" r:id="rId909" display="https://www.basketball-reference.com/players/t/thompam01.html?utm_source=direct&amp;utm_medium=Share&amp;utm_campaign=ShareTool" xr:uid="{2592341D-4BBE-4903-8000-6FC0844562D9}"/>
    <hyperlink ref="E466" r:id="rId910" display="https://www.basketball-reference.com/teams/HOU/2024.html?utm_source=direct&amp;utm_medium=Share&amp;utm_campaign=ShareTool" xr:uid="{7402CA7B-4F53-4EC9-9A41-5A19A95F18D9}"/>
    <hyperlink ref="B467" r:id="rId911" display="https://www.basketball-reference.com/players/t/thompau01.html?utm_source=direct&amp;utm_medium=Share&amp;utm_campaign=ShareTool" xr:uid="{D7865789-44ED-4D6F-B58C-8F04BF19B712}"/>
    <hyperlink ref="E467" r:id="rId912" display="https://www.basketball-reference.com/teams/DET/2024.html?utm_source=direct&amp;utm_medium=Share&amp;utm_campaign=ShareTool" xr:uid="{9774D8AE-EED7-4481-95C9-515F664EB8C3}"/>
    <hyperlink ref="B468" r:id="rId913" display="https://www.basketball-reference.com/players/t/thompkl01.html?utm_source=direct&amp;utm_medium=Share&amp;utm_campaign=ShareTool" xr:uid="{E0F6BF75-B91E-4320-9095-F16B91988165}"/>
    <hyperlink ref="E468" r:id="rId914" display="https://www.basketball-reference.com/teams/GSW/2024.html?utm_source=direct&amp;utm_medium=Share&amp;utm_campaign=ShareTool" xr:uid="{CEFCCBDC-499D-4EBA-857E-495490682934}"/>
    <hyperlink ref="B469" r:id="rId915" display="https://www.basketball-reference.com/players/t/thomptr01.html?utm_source=direct&amp;utm_medium=Share&amp;utm_campaign=ShareTool" xr:uid="{6BD54856-E439-4424-A4B5-E284893FEC7A}"/>
    <hyperlink ref="E469" r:id="rId916" display="https://www.basketball-reference.com/teams/CLE/2024.html?utm_source=direct&amp;utm_medium=Share&amp;utm_campaign=ShareTool" xr:uid="{AE781557-3766-4791-8F3C-AD19B6034F13}"/>
    <hyperlink ref="B470" r:id="rId917" display="https://www.basketball-reference.com/players/t/thorjt01.html?utm_source=direct&amp;utm_medium=Share&amp;utm_campaign=ShareTool" xr:uid="{79609A4A-ED6D-4122-B9E6-7A7A28416E38}"/>
    <hyperlink ref="E470" r:id="rId918" display="https://www.basketball-reference.com/teams/CHO/2024.html?utm_source=direct&amp;utm_medium=Share&amp;utm_campaign=ShareTool" xr:uid="{794A6830-9E11-4394-94E3-10FD37C29B08}"/>
    <hyperlink ref="B471" r:id="rId919" display="https://www.basketball-reference.com/players/t/thybuma01.html?utm_source=direct&amp;utm_medium=Share&amp;utm_campaign=ShareTool" xr:uid="{1471A51F-0682-4EA3-9ACB-2596CB5D67EA}"/>
    <hyperlink ref="E471" r:id="rId920" display="https://www.basketball-reference.com/teams/POR/2024.html?utm_source=direct&amp;utm_medium=Share&amp;utm_campaign=ShareTool" xr:uid="{EBA1D953-CB8F-4D94-98E8-CB44A94DAF2A}"/>
    <hyperlink ref="B472" r:id="rId921" display="https://www.basketball-reference.com/players/t/tillmxa01.html?utm_source=direct&amp;utm_medium=Share&amp;utm_campaign=ShareTool" xr:uid="{746FA4BF-B0FB-4137-9469-095DC3462BA4}"/>
    <hyperlink ref="E472" r:id="rId922" display="https://www.basketball-reference.com/teams/MEM/2024.html?utm_source=direct&amp;utm_medium=Share&amp;utm_campaign=ShareTool" xr:uid="{17E9D64C-0016-4DCC-B8F4-9765421636C3}"/>
    <hyperlink ref="B473" r:id="rId923" display="https://www.basketball-reference.com/players/t/toppija01.html?utm_source=direct&amp;utm_medium=Share&amp;utm_campaign=ShareTool" xr:uid="{9C1D4E3E-D73E-40D8-BD73-18823C1BDDC2}"/>
    <hyperlink ref="E473" r:id="rId924" display="https://www.basketball-reference.com/teams/NYK/2024.html?utm_source=direct&amp;utm_medium=Share&amp;utm_campaign=ShareTool" xr:uid="{625375F9-768B-40CE-954C-32FE65DEB1FC}"/>
    <hyperlink ref="B474" r:id="rId925" display="https://www.basketball-reference.com/players/t/toppiob01.html?utm_source=direct&amp;utm_medium=Share&amp;utm_campaign=ShareTool" xr:uid="{48B8DD42-36F9-41EB-813E-A36FB20DCCFD}"/>
    <hyperlink ref="E474" r:id="rId926" display="https://www.basketball-reference.com/teams/IND/2024.html?utm_source=direct&amp;utm_medium=Share&amp;utm_campaign=ShareTool" xr:uid="{5FF73E25-AAB9-4C26-A117-BA259217D19B}"/>
    <hyperlink ref="B475" r:id="rId927" display="https://www.basketball-reference.com/players/t/toscaju01.html?utm_source=direct&amp;utm_medium=Share&amp;utm_campaign=ShareTool" xr:uid="{4EBE9088-2835-45EA-9A48-6B86FB671382}"/>
    <hyperlink ref="E475" r:id="rId928" display="https://www.basketball-reference.com/teams/SAC/2024.html?utm_source=direct&amp;utm_medium=Share&amp;utm_campaign=ShareTool" xr:uid="{7FADF476-69D5-49A6-8BA5-F16DFF49E9D9}"/>
    <hyperlink ref="B476" r:id="rId929" display="https://www.basketball-reference.com/players/t/townska01.html?utm_source=direct&amp;utm_medium=Share&amp;utm_campaign=ShareTool" xr:uid="{616B06CC-2B64-46CA-A440-053B10F00E27}"/>
    <hyperlink ref="E476" r:id="rId930" display="https://www.basketball-reference.com/teams/MIN/2024.html?utm_source=direct&amp;utm_medium=Share&amp;utm_campaign=ShareTool" xr:uid="{71C4096A-67DA-4DEB-9CA1-D01A01D316CC}"/>
    <hyperlink ref="B477" r:id="rId931" display="https://www.basketball-reference.com/players/t/trentga02.html?utm_source=direct&amp;utm_medium=Share&amp;utm_campaign=ShareTool" xr:uid="{2DEA4646-5F53-4FA8-BFAA-735E4E71257F}"/>
    <hyperlink ref="E477" r:id="rId932" display="https://www.basketball-reference.com/teams/TOR/2024.html?utm_source=direct&amp;utm_medium=Share&amp;utm_campaign=ShareTool" xr:uid="{C97BDE8C-8336-41AD-A623-2D5A486CD0D0}"/>
    <hyperlink ref="B478" r:id="rId933" display="https://www.basketball-reference.com/players/t/tshieos01.html?utm_source=direct&amp;utm_medium=Share&amp;utm_campaign=ShareTool" xr:uid="{C50D050B-8935-4110-9BA7-513847EB37FC}"/>
    <hyperlink ref="E478" r:id="rId934" display="https://www.basketball-reference.com/teams/IND/2024.html?utm_source=direct&amp;utm_medium=Share&amp;utm_campaign=ShareTool" xr:uid="{C7522F84-A1F6-4B5A-886C-714704300FF3}"/>
    <hyperlink ref="B479" r:id="rId935" display="https://www.basketball-reference.com/players/t/tuckepj01.html?utm_source=direct&amp;utm_medium=Share&amp;utm_campaign=ShareTool" xr:uid="{2ECBB1EE-43BB-4E32-B897-5912497736AE}"/>
    <hyperlink ref="B480" r:id="rId936" display="https://www.basketball-reference.com/players/t/turnemy01.html?utm_source=direct&amp;utm_medium=Share&amp;utm_campaign=ShareTool" xr:uid="{B1E5439D-D2CF-4BA4-8EC8-A153224E772A}"/>
    <hyperlink ref="E480" r:id="rId937" display="https://www.basketball-reference.com/teams/IND/2024.html?utm_source=direct&amp;utm_medium=Share&amp;utm_campaign=ShareTool" xr:uid="{58D5E616-533C-45BE-9190-4D2C06BBE6B0}"/>
    <hyperlink ref="B481" r:id="rId938" display="https://www.basketball-reference.com/players/t/tysonhu01.html?utm_source=direct&amp;utm_medium=Share&amp;utm_campaign=ShareTool" xr:uid="{81547191-8D35-4272-B689-FA2DDD60BBC9}"/>
    <hyperlink ref="E481" r:id="rId939" display="https://www.basketball-reference.com/teams/DEN/2024.html?utm_source=direct&amp;utm_medium=Share&amp;utm_campaign=ShareTool" xr:uid="{E3785B3A-3764-4944-96B1-D69552CCD2AD}"/>
    <hyperlink ref="B482" r:id="rId940" display="https://www.basketball-reference.com/players/u/umudest01.html?utm_source=direct&amp;utm_medium=Share&amp;utm_campaign=ShareTool" xr:uid="{748D418D-17CA-458B-8404-3EEF404A88D6}"/>
    <hyperlink ref="E482" r:id="rId941" display="https://www.basketball-reference.com/teams/DET/2024.html?utm_source=direct&amp;utm_medium=Share&amp;utm_campaign=ShareTool" xr:uid="{DA37CB13-9562-40C0-B31C-31113F02A7A3}"/>
    <hyperlink ref="B483" r:id="rId942" display="https://www.basketball-reference.com/players/v/valanjo01.html?utm_source=direct&amp;utm_medium=Share&amp;utm_campaign=ShareTool" xr:uid="{DB968B67-146B-43DD-A5F6-40EF3711CF3A}"/>
    <hyperlink ref="E483" r:id="rId943" display="https://www.basketball-reference.com/teams/NOP/2024.html?utm_source=direct&amp;utm_medium=Share&amp;utm_campaign=ShareTool" xr:uid="{56F31AF3-503A-4C1A-9D09-5E43C3DD5B13}"/>
    <hyperlink ref="B484" r:id="rId944" display="https://www.basketball-reference.com/players/v/vandeja01.html?utm_source=direct&amp;utm_medium=Share&amp;utm_campaign=ShareTool" xr:uid="{63D68B77-DBE7-468B-994E-92523A72DEC3}"/>
    <hyperlink ref="E484" r:id="rId945" display="https://www.basketball-reference.com/teams/LAL/2024.html?utm_source=direct&amp;utm_medium=Share&amp;utm_campaign=ShareTool" xr:uid="{D5C8A3FB-2088-4630-8F72-D723BAA686B7}"/>
    <hyperlink ref="B485" r:id="rId946" display="https://www.basketball-reference.com/players/v/vanvlfr01.html?utm_source=direct&amp;utm_medium=Share&amp;utm_campaign=ShareTool" xr:uid="{9CFE1BAD-0CFE-4C70-87C8-E02704EC61DD}"/>
    <hyperlink ref="E485" r:id="rId947" display="https://www.basketball-reference.com/teams/HOU/2024.html?utm_source=direct&amp;utm_medium=Share&amp;utm_campaign=ShareTool" xr:uid="{DDAC232F-298A-418F-8776-41826E98B519}"/>
    <hyperlink ref="B486" r:id="rId948" display="https://www.basketball-reference.com/players/v/vassede01.html?utm_source=direct&amp;utm_medium=Share&amp;utm_campaign=ShareTool" xr:uid="{C4DF699E-9B0C-4ABB-A6D2-A10404E97F3A}"/>
    <hyperlink ref="E486" r:id="rId949" display="https://www.basketball-reference.com/teams/SAS/2024.html?utm_source=direct&amp;utm_medium=Share&amp;utm_campaign=ShareTool" xr:uid="{B799D7AC-99D1-46F5-B1E5-38A2890F3932}"/>
    <hyperlink ref="B487" r:id="rId950" display="https://www.basketball-reference.com/players/v/vezenal01.html?utm_source=direct&amp;utm_medium=Share&amp;utm_campaign=ShareTool" xr:uid="{EB30BFB7-F90B-4ADB-8813-3EE04BABCF55}"/>
    <hyperlink ref="E487" r:id="rId951" display="https://www.basketball-reference.com/teams/SAC/2024.html?utm_source=direct&amp;utm_medium=Share&amp;utm_campaign=ShareTool" xr:uid="{7C369A9A-836C-4CEE-B108-9CC4B7B13E06}"/>
    <hyperlink ref="B488" r:id="rId952" display="https://www.basketball-reference.com/players/v/vincega01.html?utm_source=direct&amp;utm_medium=Share&amp;utm_campaign=ShareTool" xr:uid="{B6F8661D-A989-4F7B-BB15-6E158FEE99B0}"/>
    <hyperlink ref="E488" r:id="rId953" display="https://www.basketball-reference.com/teams/LAL/2024.html?utm_source=direct&amp;utm_medium=Share&amp;utm_campaign=ShareTool" xr:uid="{F4869201-3A6D-4EA9-947A-6B5E86ABBEC4}"/>
    <hyperlink ref="B489" r:id="rId954" display="https://www.basketball-reference.com/players/v/vucevni01.html?utm_source=direct&amp;utm_medium=Share&amp;utm_campaign=ShareTool" xr:uid="{63EBD995-3A5C-4AB7-9EBD-B8EDE012CD4C}"/>
    <hyperlink ref="E489" r:id="rId955" display="https://www.basketball-reference.com/teams/CHI/2024.html?utm_source=direct&amp;utm_medium=Share&amp;utm_campaign=ShareTool" xr:uid="{15FD0598-5540-488E-B3A3-5F2889CC2B89}"/>
    <hyperlink ref="B490" r:id="rId956" display="https://www.basketball-reference.com/players/w/wadede01.html?utm_source=direct&amp;utm_medium=Share&amp;utm_campaign=ShareTool" xr:uid="{8691CE70-7FAD-45F1-A17F-66E185CB7351}"/>
    <hyperlink ref="E490" r:id="rId957" display="https://www.basketball-reference.com/teams/CLE/2024.html?utm_source=direct&amp;utm_medium=Share&amp;utm_campaign=ShareTool" xr:uid="{0AAD3CEA-9ADC-4288-938E-B1FC6073EF02}"/>
    <hyperlink ref="B491" r:id="rId958" display="https://www.basketball-reference.com/players/w/wagnefr01.html?utm_source=direct&amp;utm_medium=Share&amp;utm_campaign=ShareTool" xr:uid="{BC305943-2BFA-4EE3-A590-5688CDF44AF0}"/>
    <hyperlink ref="E491" r:id="rId959" display="https://www.basketball-reference.com/teams/ORL/2024.html?utm_source=direct&amp;utm_medium=Share&amp;utm_campaign=ShareTool" xr:uid="{EACF3D05-3782-432A-93B9-8592B7405706}"/>
    <hyperlink ref="B492" r:id="rId960" display="https://www.basketball-reference.com/players/w/wagnemo01.html?utm_source=direct&amp;utm_medium=Share&amp;utm_campaign=ShareTool" xr:uid="{03781731-CE46-4D88-97B5-7FDEC3D17A0A}"/>
    <hyperlink ref="E492" r:id="rId961" display="https://www.basketball-reference.com/teams/ORL/2024.html?utm_source=direct&amp;utm_medium=Share&amp;utm_campaign=ShareTool" xr:uid="{F60D23FE-A094-4971-8223-A39342DA3C0B}"/>
    <hyperlink ref="B493" r:id="rId962" display="https://www.basketball-reference.com/players/w/wainris01.html?utm_source=direct&amp;utm_medium=Share&amp;utm_campaign=ShareTool" xr:uid="{B5A1BDE7-0F47-4C58-88D2-C4E0B30F941F}"/>
    <hyperlink ref="E493" r:id="rId963" display="https://www.basketball-reference.com/teams/POR/2024.html?utm_source=direct&amp;utm_medium=Share&amp;utm_campaign=ShareTool" xr:uid="{D0405BF9-57E6-4DE9-A756-84B08FF16CC1}"/>
    <hyperlink ref="B494" r:id="rId964" display="https://www.basketball-reference.com/players/w/walkeja01.html?utm_source=direct&amp;utm_medium=Share&amp;utm_campaign=ShareTool" xr:uid="{1A3C5DD8-31D3-4960-8AC2-2A14581395DA}"/>
    <hyperlink ref="E494" r:id="rId965" display="https://www.basketball-reference.com/teams/POR/2024.html?utm_source=direct&amp;utm_medium=Share&amp;utm_campaign=ShareTool" xr:uid="{F475D430-90B7-4C65-A3E6-BEF9CD3B5B0A}"/>
    <hyperlink ref="B495" r:id="rId966" display="https://www.basketball-reference.com/players/w/walkeja02.html?utm_source=direct&amp;utm_medium=Share&amp;utm_campaign=ShareTool" xr:uid="{A7232123-2732-4623-B112-19FFB2289E5C}"/>
    <hyperlink ref="E495" r:id="rId967" display="https://www.basketball-reference.com/teams/IND/2024.html?utm_source=direct&amp;utm_medium=Share&amp;utm_campaign=ShareTool" xr:uid="{F55B5BB3-A356-4F51-B088-2B89E520A44C}"/>
    <hyperlink ref="B496" r:id="rId968" display="https://www.basketball-reference.com/players/w/walkelo01.html?utm_source=direct&amp;utm_medium=Share&amp;utm_campaign=ShareTool" xr:uid="{3F69A52A-FD2F-4163-A469-499CB954B83B}"/>
    <hyperlink ref="E496" r:id="rId969" display="https://www.basketball-reference.com/teams/BRK/2024.html?utm_source=direct&amp;utm_medium=Share&amp;utm_campaign=ShareTool" xr:uid="{9B4DFA8A-D492-4A67-94E0-DC53546A9DE8}"/>
    <hyperlink ref="B497" r:id="rId970" display="https://www.basketball-reference.com/players/w/wallaca01.html?utm_source=direct&amp;utm_medium=Share&amp;utm_campaign=ShareTool" xr:uid="{02066793-46C8-4AAF-B70F-22572E3C18F5}"/>
    <hyperlink ref="E497" r:id="rId971" display="https://www.basketball-reference.com/teams/OKC/2024.html?utm_source=direct&amp;utm_medium=Share&amp;utm_campaign=ShareTool" xr:uid="{893A6212-2C86-4B8B-82F1-AE86C6C9EEBC}"/>
    <hyperlink ref="B498" r:id="rId972" display="https://www.basketball-reference.com/players/w/walshjo01.html?utm_source=direct&amp;utm_medium=Share&amp;utm_campaign=ShareTool" xr:uid="{CE62C1BF-B8D0-4DD6-9833-DD5B6AF0D066}"/>
    <hyperlink ref="E498" r:id="rId973" display="https://www.basketball-reference.com/teams/BOS/2024.html?utm_source=direct&amp;utm_medium=Share&amp;utm_campaign=ShareTool" xr:uid="{55A4F659-1F0A-4631-8F77-55DDE8F4D5FE}"/>
    <hyperlink ref="B499" r:id="rId974" display="https://www.basketball-reference.com/players/w/washipj01.html?utm_source=direct&amp;utm_medium=Share&amp;utm_campaign=ShareTool" xr:uid="{A116D327-4549-49E2-91D1-8ECC399F23F5}"/>
    <hyperlink ref="E499" r:id="rId975" display="https://www.basketball-reference.com/teams/CHO/2024.html?utm_source=direct&amp;utm_medium=Share&amp;utm_campaign=ShareTool" xr:uid="{011F37DC-9914-47DF-8692-52A7848C99C5}"/>
    <hyperlink ref="B500" r:id="rId976" display="https://www.basketball-reference.com/players/w/washity02.html?utm_source=direct&amp;utm_medium=Share&amp;utm_campaign=ShareTool" xr:uid="{885A364C-9C72-49D2-B95C-9D4A44FF1502}"/>
    <hyperlink ref="E500" r:id="rId977" display="https://www.basketball-reference.com/teams/MIL/2024.html?utm_source=direct&amp;utm_medium=Share&amp;utm_campaign=ShareTool" xr:uid="{CE025E1B-A15A-4BFE-8A9E-142A1229EDE0}"/>
    <hyperlink ref="B501" r:id="rId978" display="https://www.basketball-reference.com/players/w/watanyu01.html?utm_source=direct&amp;utm_medium=Share&amp;utm_campaign=ShareTool" xr:uid="{17EFF877-4A2A-4451-9DF0-B4DC6CED63E9}"/>
    <hyperlink ref="E501" r:id="rId979" display="https://www.basketball-reference.com/teams/PHO/2024.html?utm_source=direct&amp;utm_medium=Share&amp;utm_campaign=ShareTool" xr:uid="{AAE7FCFA-18C9-49A9-9CAF-CA05231040DC}"/>
    <hyperlink ref="B502" r:id="rId980" display="https://www.basketball-reference.com/players/w/waterli01.html?utm_source=direct&amp;utm_medium=Share&amp;utm_campaign=ShareTool" xr:uid="{31598A90-E772-4BF6-9677-DAC2AB92DB8C}"/>
    <hyperlink ref="E502" r:id="rId981" display="https://www.basketball-reference.com/teams/OKC/2024.html?utm_source=direct&amp;utm_medium=Share&amp;utm_campaign=ShareTool" xr:uid="{F3B67922-6E00-4F2E-99BB-95D6037002B6}"/>
    <hyperlink ref="B503" r:id="rId982" display="https://www.basketball-reference.com/players/w/watfotr01.html?utm_source=direct&amp;utm_medium=Share&amp;utm_campaign=ShareTool" xr:uid="{980DCE7D-51E3-4B0F-A6D8-B2E94D07EAC4}"/>
    <hyperlink ref="E503" r:id="rId983" display="https://www.basketball-reference.com/teams/BRK/2024.html?utm_source=direct&amp;utm_medium=Share&amp;utm_campaign=ShareTool" xr:uid="{8ED857DE-B8C8-4845-AAC9-D709E3E1357D}"/>
    <hyperlink ref="B504" r:id="rId984" display="https://www.basketball-reference.com/players/w/watsope01.html?utm_source=direct&amp;utm_medium=Share&amp;utm_campaign=ShareTool" xr:uid="{12600512-FFDF-48AF-855E-DE64928EA3F8}"/>
    <hyperlink ref="E504" r:id="rId985" display="https://www.basketball-reference.com/teams/DEN/2024.html?utm_source=direct&amp;utm_medium=Share&amp;utm_campaign=ShareTool" xr:uid="{D2F1D125-76D5-4B8D-B8BB-B415F0F2DEE5}"/>
    <hyperlink ref="B505" r:id="rId986" display="https://www.basketball-reference.com/players/w/wembavi01.html?utm_source=direct&amp;utm_medium=Share&amp;utm_campaign=ShareTool" xr:uid="{21D45F02-EBC8-4C05-80B6-C2AFE96247E1}"/>
    <hyperlink ref="E505" r:id="rId987" display="https://www.basketball-reference.com/teams/SAS/2024.html?utm_source=direct&amp;utm_medium=Share&amp;utm_campaign=ShareTool" xr:uid="{6371E33D-C11F-4275-BC45-86D4B77037BC}"/>
    <hyperlink ref="B506" r:id="rId988" display="https://www.basketball-reference.com/players/w/weslebl01.html?utm_source=direct&amp;utm_medium=Share&amp;utm_campaign=ShareTool" xr:uid="{40EACA23-8EB9-42EE-980A-5CB6DFE14A4E}"/>
    <hyperlink ref="E506" r:id="rId989" display="https://www.basketball-reference.com/teams/SAS/2024.html?utm_source=direct&amp;utm_medium=Share&amp;utm_campaign=ShareTool" xr:uid="{42866DDE-1D3E-4818-B2E2-27B185AE113D}"/>
    <hyperlink ref="B507" r:id="rId990" display="https://www.basketball-reference.com/players/w/westbru01.html?utm_source=direct&amp;utm_medium=Share&amp;utm_campaign=ShareTool" xr:uid="{55505A46-D5FC-406F-BA92-E3EA9668A775}"/>
    <hyperlink ref="E507" r:id="rId991" display="https://www.basketball-reference.com/teams/LAC/2024.html?utm_source=direct&amp;utm_medium=Share&amp;utm_campaign=ShareTool" xr:uid="{036EB296-74B4-4094-A951-363C4B221AD3}"/>
    <hyperlink ref="B508" r:id="rId992" display="https://www.basketball-reference.com/players/w/whiteco01.html?utm_source=direct&amp;utm_medium=Share&amp;utm_campaign=ShareTool" xr:uid="{A000813F-FD52-4C15-B2A8-8CFDFFDDFABC}"/>
    <hyperlink ref="E508" r:id="rId993" display="https://www.basketball-reference.com/teams/CHI/2024.html?utm_source=direct&amp;utm_medium=Share&amp;utm_campaign=ShareTool" xr:uid="{AE2027B1-615B-4784-BDCA-83D9264F4F83}"/>
    <hyperlink ref="B509" r:id="rId994" display="https://www.basketball-reference.com/players/w/whitede01.html?utm_source=direct&amp;utm_medium=Share&amp;utm_campaign=ShareTool" xr:uid="{B1802437-E219-41CD-A621-4FCD13868298}"/>
    <hyperlink ref="E509" r:id="rId995" display="https://www.basketball-reference.com/teams/BOS/2024.html?utm_source=direct&amp;utm_medium=Share&amp;utm_campaign=ShareTool" xr:uid="{A735A85D-AFAC-46DD-A79C-E3F4E851D3F1}"/>
    <hyperlink ref="B510" r:id="rId996" display="https://www.basketball-reference.com/players/w/whitmca01.html?utm_source=direct&amp;utm_medium=Share&amp;utm_campaign=ShareTool" xr:uid="{373DC589-602A-4971-BDB2-680DFF90F978}"/>
    <hyperlink ref="E510" r:id="rId997" display="https://www.basketball-reference.com/teams/HOU/2024.html?utm_source=direct&amp;utm_medium=Share&amp;utm_campaign=ShareTool" xr:uid="{3244B99E-707B-4BE2-A275-51324EA2980A}"/>
    <hyperlink ref="B511" r:id="rId998" display="https://www.basketball-reference.com/players/w/wiggiaa01.html?utm_source=direct&amp;utm_medium=Share&amp;utm_campaign=ShareTool" xr:uid="{2A5E5719-09B2-4CE9-8D24-CA792B99C20F}"/>
    <hyperlink ref="E511" r:id="rId999" display="https://www.basketball-reference.com/teams/OKC/2024.html?utm_source=direct&amp;utm_medium=Share&amp;utm_campaign=ShareTool" xr:uid="{3FF248CF-9776-4266-BF75-76E34BF36D7C}"/>
    <hyperlink ref="B512" r:id="rId1000" display="https://www.basketball-reference.com/players/w/wiggian01.html?utm_source=direct&amp;utm_medium=Share&amp;utm_campaign=ShareTool" xr:uid="{1F84BA58-8E69-4C96-92F3-D1D5E0487DF8}"/>
    <hyperlink ref="E512" r:id="rId1001" display="https://www.basketball-reference.com/teams/GSW/2024.html?utm_source=direct&amp;utm_medium=Share&amp;utm_campaign=ShareTool" xr:uid="{5CD69241-922D-4B59-A1B5-2DC76E33BC1E}"/>
    <hyperlink ref="B513" r:id="rId1002" display="https://www.basketball-reference.com/players/w/wiggili01.html?utm_source=direct&amp;utm_medium=Share&amp;utm_campaign=ShareTool" xr:uid="{37D37331-9A03-4B1D-ACDE-02A8EDF02AED}"/>
    <hyperlink ref="E513" r:id="rId1003" display="https://www.basketball-reference.com/teams/MIL/2024.html?utm_source=direct&amp;utm_medium=Share&amp;utm_campaign=ShareTool" xr:uid="{B143E1A1-DF17-4F56-91ED-62ECCDB80BD8}"/>
    <hyperlink ref="B514" r:id="rId1004" display="https://www.basketball-reference.com/players/w/willibr03.html?utm_source=direct&amp;utm_medium=Share&amp;utm_campaign=ShareTool" xr:uid="{4CC123AC-EDED-4CE8-9EB4-35FE13812339}"/>
    <hyperlink ref="E514" r:id="rId1005" display="https://www.basketball-reference.com/teams/DAL/2024.html?utm_source=direct&amp;utm_medium=Share&amp;utm_campaign=ShareTool" xr:uid="{3DC4E186-6A75-4AC1-81FE-CBCA2B7FE3F2}"/>
    <hyperlink ref="B515" r:id="rId1006" display="https://www.basketball-reference.com/players/w/willigr01.html?utm_source=direct&amp;utm_medium=Share&amp;utm_campaign=ShareTool" xr:uid="{52B539BD-2F8B-4CB0-A6DB-BDF50BA564CC}"/>
    <hyperlink ref="E515" r:id="rId1007" display="https://www.basketball-reference.com/teams/DAL/2024.html?utm_source=direct&amp;utm_medium=Share&amp;utm_campaign=ShareTool" xr:uid="{CF4BD30A-5048-4C36-95AB-63D95E5A88ED}"/>
    <hyperlink ref="B516" r:id="rId1008" display="https://www.basketball-reference.com/players/w/willija06.html?utm_source=direct&amp;utm_medium=Share&amp;utm_campaign=ShareTool" xr:uid="{A2FDCE86-414A-4470-8389-F1994A655B7B}"/>
    <hyperlink ref="E516" r:id="rId1009" display="https://www.basketball-reference.com/teams/OKC/2024.html?utm_source=direct&amp;utm_medium=Share&amp;utm_campaign=ShareTool" xr:uid="{376C698B-445D-4283-ABEA-2762DFF62C2D}"/>
    <hyperlink ref="B517" r:id="rId1010" display="https://www.basketball-reference.com/players/w/willija07.html?utm_source=direct&amp;utm_medium=Share&amp;utm_campaign=ShareTool" xr:uid="{AAE01D5E-5D3A-417F-B075-7DDFEBF31FFB}"/>
    <hyperlink ref="E517" r:id="rId1011" display="https://www.basketball-reference.com/teams/OKC/2024.html?utm_source=direct&amp;utm_medium=Share&amp;utm_campaign=ShareTool" xr:uid="{8E5075EE-7B0D-4065-8883-FEAD50614EE0}"/>
    <hyperlink ref="B518" r:id="rId1012" display="https://www.basketball-reference.com/players/w/willije02.html?utm_source=direct&amp;utm_medium=Share&amp;utm_campaign=ShareTool" xr:uid="{E45730B6-059F-49A9-BB7A-08BAA4FF00E6}"/>
    <hyperlink ref="E518" r:id="rId1013" display="https://www.basketball-reference.com/teams/HOU/2024.html?utm_source=direct&amp;utm_medium=Share&amp;utm_campaign=ShareTool" xr:uid="{A60F75BB-9721-438B-8AE2-BA0BD2EEECAD}"/>
    <hyperlink ref="B519" r:id="rId1014" display="https://www.basketball-reference.com/players/w/willike04.html?utm_source=direct&amp;utm_medium=Share&amp;utm_campaign=ShareTool" xr:uid="{12CF44BF-16E8-49BE-8650-432E8BE2D976}"/>
    <hyperlink ref="E519" r:id="rId1015" display="https://www.basketball-reference.com/teams/OKC/2024.html?utm_source=direct&amp;utm_medium=Share&amp;utm_campaign=ShareTool" xr:uid="{166A3774-ECD6-4267-990F-6257E50CFDBB}"/>
    <hyperlink ref="B520" r:id="rId1016" display="https://www.basketball-reference.com/players/w/willima07.html?utm_source=direct&amp;utm_medium=Share&amp;utm_campaign=ShareTool" xr:uid="{118B324B-9DCA-4654-ADE9-13CD5901BE6A}"/>
    <hyperlink ref="E520" r:id="rId1017" display="https://www.basketball-reference.com/teams/CHO/2024.html?utm_source=direct&amp;utm_medium=Share&amp;utm_campaign=ShareTool" xr:uid="{E6BFA687-941B-4B70-8E95-E9510070CAA2}"/>
    <hyperlink ref="B521" r:id="rId1018" display="https://www.basketball-reference.com/players/w/willipa01.html?utm_source=direct&amp;utm_medium=Share&amp;utm_campaign=ShareTool" xr:uid="{42AE4A10-61EC-4ABA-B056-C89848286979}"/>
    <hyperlink ref="E521" r:id="rId1019" display="https://www.basketball-reference.com/teams/CHI/2024.html?utm_source=direct&amp;utm_medium=Share&amp;utm_campaign=ShareTool" xr:uid="{9B3DF6E9-D7F5-4F2B-A773-9352C0D8791E}"/>
    <hyperlink ref="B522" r:id="rId1020" display="https://www.basketball-reference.com/players/w/williro04.html?utm_source=direct&amp;utm_medium=Share&amp;utm_campaign=ShareTool" xr:uid="{AAF2F920-5D2C-44A7-8BDE-2DC95944BB8D}"/>
    <hyperlink ref="E522" r:id="rId1021" display="https://www.basketball-reference.com/teams/POR/2024.html?utm_source=direct&amp;utm_medium=Share&amp;utm_campaign=ShareTool" xr:uid="{6C04D5FB-B9E8-4C98-95E3-AF989EC78D2F}"/>
    <hyperlink ref="B523" r:id="rId1022" display="https://www.basketball-reference.com/players/w/willivi01.html?utm_source=direct&amp;utm_medium=Share&amp;utm_campaign=ShareTool" xr:uid="{822DA4FD-5741-49FF-A1AF-360280458239}"/>
    <hyperlink ref="E523" r:id="rId1023" display="https://www.basketball-reference.com/teams/MEM/2024.html?utm_source=direct&amp;utm_medium=Share&amp;utm_campaign=ShareTool" xr:uid="{FDE6BAF2-D0DB-4645-8CED-1DD165E33CFD}"/>
    <hyperlink ref="B524" r:id="rId1024" display="https://www.basketball-reference.com/players/w/willizi02.html?utm_source=direct&amp;utm_medium=Share&amp;utm_campaign=ShareTool" xr:uid="{CA7AD430-6312-45B9-8B73-E7356FA29D77}"/>
    <hyperlink ref="E524" r:id="rId1025" display="https://www.basketball-reference.com/teams/MEM/2024.html?utm_source=direct&amp;utm_medium=Share&amp;utm_campaign=ShareTool" xr:uid="{75C2AE7C-078B-4121-B9DF-26805608EC2C}"/>
    <hyperlink ref="B525" r:id="rId1026" display="https://www.basketball-reference.com/players/w/willizi01.html?utm_source=direct&amp;utm_medium=Share&amp;utm_campaign=ShareTool" xr:uid="{DE890F24-77C3-4B4E-8970-FBAE69BC30A9}"/>
    <hyperlink ref="E525" r:id="rId1027" display="https://www.basketball-reference.com/teams/NOP/2024.html?utm_source=direct&amp;utm_medium=Share&amp;utm_campaign=ShareTool" xr:uid="{0F353D6A-F8AA-464E-B78C-ABE9EBD2F0A7}"/>
    <hyperlink ref="B526" r:id="rId1028" display="https://www.basketball-reference.com/players/w/wilsoja03.html?utm_source=direct&amp;utm_medium=Share&amp;utm_campaign=ShareTool" xr:uid="{E96649F8-67CB-4974-B028-A586BA2527A3}"/>
    <hyperlink ref="E526" r:id="rId1029" display="https://www.basketball-reference.com/teams/BRK/2024.html?utm_source=direct&amp;utm_medium=Share&amp;utm_campaign=ShareTool" xr:uid="{F926816A-5F6E-47D8-A172-9098CCE080C0}"/>
    <hyperlink ref="B527" r:id="rId1030" display="https://www.basketball-reference.com/players/w/windldy01.html?utm_source=direct&amp;utm_medium=Share&amp;utm_campaign=ShareTool" xr:uid="{BF2174F5-C64B-498A-B6A3-43059712EFCF}"/>
    <hyperlink ref="B528" r:id="rId1031" display="https://www.basketball-reference.com/players/w/wisemja01.html?utm_source=direct&amp;utm_medium=Share&amp;utm_campaign=ShareTool" xr:uid="{77833528-F83B-4806-98C4-6C9A50E92B74}"/>
    <hyperlink ref="E528" r:id="rId1032" display="https://www.basketball-reference.com/teams/DET/2024.html?utm_source=direct&amp;utm_medium=Share&amp;utm_campaign=ShareTool" xr:uid="{E34DB8D7-CC11-40A0-BAE1-BF3401CF39BD}"/>
    <hyperlink ref="B529" r:id="rId1033" display="https://www.basketball-reference.com/players/w/woodch01.html?utm_source=direct&amp;utm_medium=Share&amp;utm_campaign=ShareTool" xr:uid="{30FDF17C-11B6-4429-B41E-30BDC123CB47}"/>
    <hyperlink ref="E529" r:id="rId1034" display="https://www.basketball-reference.com/teams/LAL/2024.html?utm_source=direct&amp;utm_medium=Share&amp;utm_campaign=ShareTool" xr:uid="{3E53AA0D-4FD5-4E0D-B640-2348786D68A9}"/>
    <hyperlink ref="B530" r:id="rId1035" display="https://www.basketball-reference.com/players/w/wrighde01.html?utm_source=direct&amp;utm_medium=Share&amp;utm_campaign=ShareTool" xr:uid="{A667B23D-82C5-4FA1-8F72-A33DFB586806}"/>
    <hyperlink ref="E530" r:id="rId1036" display="https://www.basketball-reference.com/teams/WAS/2024.html?utm_source=direct&amp;utm_medium=Share&amp;utm_campaign=ShareTool" xr:uid="{3949A0B0-1BE6-4056-9F5C-4A39432449B0}"/>
    <hyperlink ref="B531" r:id="rId1037" display="https://www.basketball-reference.com/players/y/youngth01.html?utm_source=direct&amp;utm_medium=Share&amp;utm_campaign=ShareTool" xr:uid="{36576ECE-0CE2-4293-9AEB-8266CC3FA8D6}"/>
    <hyperlink ref="E531" r:id="rId1038" display="https://www.basketball-reference.com/teams/TOR/2024.html?utm_source=direct&amp;utm_medium=Share&amp;utm_campaign=ShareTool" xr:uid="{1F5BF6CE-6EFB-401D-B17C-717DD48B5C2D}"/>
    <hyperlink ref="B532" r:id="rId1039" display="https://www.basketball-reference.com/players/y/youngtr01.html?utm_source=direct&amp;utm_medium=Share&amp;utm_campaign=ShareTool" xr:uid="{7128DB39-790D-47CD-9E06-A644B78A7003}"/>
    <hyperlink ref="E532" r:id="rId1040" display="https://www.basketball-reference.com/teams/ATL/2024.html?utm_source=direct&amp;utm_medium=Share&amp;utm_campaign=ShareTool" xr:uid="{4B2C3BCE-0AA0-4174-8EB0-47D87A343223}"/>
    <hyperlink ref="B533" r:id="rId1041" display="https://www.basketball-reference.com/players/y/yurtsom01.html?utm_source=direct&amp;utm_medium=Share&amp;utm_campaign=ShareTool" xr:uid="{E9772CBE-7679-4BDF-9877-E9A707A5F87E}"/>
    <hyperlink ref="E533" r:id="rId1042" display="https://www.basketball-reference.com/teams/UTA/2024.html?utm_source=direct&amp;utm_medium=Share&amp;utm_campaign=ShareTool" xr:uid="{D64C7D36-9D6D-4026-BC2D-9E81C9AB3219}"/>
    <hyperlink ref="B534" r:id="rId1043" display="https://www.basketball-reference.com/players/z/zelleco01.html?utm_source=direct&amp;utm_medium=Share&amp;utm_campaign=ShareTool" xr:uid="{B9D92B7D-A5A6-465E-8214-70BD8A81C20E}"/>
    <hyperlink ref="E534" r:id="rId1044" display="https://www.basketball-reference.com/teams/NOP/2024.html?utm_source=direct&amp;utm_medium=Share&amp;utm_campaign=ShareTool" xr:uid="{8459F458-DFDA-456C-B384-65DB984A3799}"/>
    <hyperlink ref="B535" r:id="rId1045" display="https://www.basketball-reference.com/players/z/zubaciv01.html?utm_source=direct&amp;utm_medium=Share&amp;utm_campaign=ShareTool" xr:uid="{F0846458-8F83-42CB-A5FF-2792B96EB392}"/>
    <hyperlink ref="E535" r:id="rId1046" display="https://www.basketball-reference.com/teams/LAC/2024.html?utm_source=direct&amp;utm_medium=Share&amp;utm_campaign=ShareTool" xr:uid="{25C01D81-A185-4498-887E-412735D709A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1595E6-37B0-499F-B184-3B525815FF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team_ratings</vt:lpstr>
      <vt:lpstr>Team IDS</vt:lpstr>
      <vt:lpstr>player_ratings.csv</vt:lpstr>
      <vt:lpstr>Player Working</vt:lpstr>
      <vt:lpstr>Results</vt:lpstr>
      <vt:lpstr>Simulation</vt:lpstr>
      <vt:lpstr>update player info</vt:lpstr>
      <vt:lpstr>team_id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fitzroy gordon</cp:lastModifiedBy>
  <dcterms:created xsi:type="dcterms:W3CDTF">2024-02-02T00:31:39Z</dcterms:created>
  <dcterms:modified xsi:type="dcterms:W3CDTF">2024-02-02T04:58:02Z</dcterms:modified>
</cp:coreProperties>
</file>