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1E12F297-B235-4BE4-A38F-5CF883E04C0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ES集群存储量评估工具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4" i="1" l="1"/>
  <c r="E2" i="1"/>
  <c r="E10" i="1"/>
  <c r="E7" i="1"/>
  <c r="E12" i="1" l="1"/>
  <c r="E3" i="1"/>
  <c r="E9" i="1" s="1"/>
  <c r="E11" i="1" l="1"/>
</calcChain>
</file>

<file path=xl/sharedStrings.xml><?xml version="1.0" encoding="utf-8"?>
<sst xmlns="http://schemas.openxmlformats.org/spreadsheetml/2006/main" count="29" uniqueCount="28">
  <si>
    <t>台数</t>
    <phoneticPr fontId="1" type="noConversion"/>
  </si>
  <si>
    <t>堆内存分配（单位GB）</t>
    <phoneticPr fontId="1" type="noConversion"/>
  </si>
  <si>
    <t>ES分片容量</t>
    <phoneticPr fontId="1" type="noConversion"/>
  </si>
  <si>
    <t>存储容量（单位GB）</t>
    <phoneticPr fontId="1" type="noConversion"/>
  </si>
  <si>
    <t>评估计算集群性能</t>
    <phoneticPr fontId="1" type="noConversion"/>
  </si>
  <si>
    <t>归属项目</t>
    <phoneticPr fontId="1" type="noConversion"/>
  </si>
  <si>
    <t>ES集群使用申请记录</t>
    <phoneticPr fontId="1" type="noConversion"/>
  </si>
  <si>
    <t>存储周期</t>
    <phoneticPr fontId="1" type="noConversion"/>
  </si>
  <si>
    <t>月</t>
    <phoneticPr fontId="1" type="noConversion"/>
  </si>
  <si>
    <t>t_detector_grey_listyyyyMM</t>
    <phoneticPr fontId="1" type="noConversion"/>
  </si>
  <si>
    <t>周期内索引数</t>
    <phoneticPr fontId="1" type="noConversion"/>
  </si>
  <si>
    <t>FZ808</t>
    <phoneticPr fontId="1" type="noConversion"/>
  </si>
  <si>
    <t>申请时间</t>
    <phoneticPr fontId="1" type="noConversion"/>
  </si>
  <si>
    <t>已申请分片数</t>
    <phoneticPr fontId="1" type="noConversion"/>
  </si>
  <si>
    <t>剩余分片容量</t>
    <phoneticPr fontId="1" type="noConversion"/>
  </si>
  <si>
    <t>堆内存总量（单位GB）</t>
    <phoneticPr fontId="1" type="noConversion"/>
  </si>
  <si>
    <t>ES可用存储（单位GB）</t>
    <phoneticPr fontId="1" type="noConversion"/>
  </si>
  <si>
    <t>已申请存储量（单位GB）</t>
    <phoneticPr fontId="1" type="noConversion"/>
  </si>
  <si>
    <t>剩余可用存储（单位GB）</t>
    <phoneticPr fontId="1" type="noConversion"/>
  </si>
  <si>
    <t>分片使用率</t>
    <phoneticPr fontId="1" type="noConversion"/>
  </si>
  <si>
    <t>存储使用率</t>
    <phoneticPr fontId="1" type="noConversion"/>
  </si>
  <si>
    <t>t_marker_grey_full_datayyyyMMdd</t>
    <phoneticPr fontId="1" type="noConversion"/>
  </si>
  <si>
    <t>天</t>
    <phoneticPr fontId="1" type="noConversion"/>
  </si>
  <si>
    <t>索引种类名称</t>
    <phoneticPr fontId="1" type="noConversion"/>
  </si>
  <si>
    <t>单索引分片数（包含副本）</t>
    <phoneticPr fontId="1" type="noConversion"/>
  </si>
  <si>
    <t>单索引数据量（单位GB）</t>
    <phoneticPr fontId="1" type="noConversion"/>
  </si>
  <si>
    <t>上线日期</t>
    <phoneticPr fontId="1" type="noConversion"/>
  </si>
  <si>
    <t>集群配置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</si>
</sst>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70" zoomScaleNormal="70" workbookViewId="0">
      <selection activeCell="H18" sqref="H18"/>
    </sheetView>
  </sheetViews>
  <sheetFormatPr defaultColWidth="9" defaultRowHeight="19.2" x14ac:dyDescent="0.4"/>
  <cols>
    <col min="1" max="1" width="11.77734375" style="1" customWidth="1"/>
    <col min="2" max="2" width="29" style="1" customWidth="1"/>
    <col min="3" max="3" width="31.109375" style="1" customWidth="1"/>
    <col min="4" max="4" width="34.21875" style="1" customWidth="1"/>
    <col min="5" max="5" width="19.109375" style="1" customWidth="1"/>
    <col min="6" max="6" width="50.6640625" style="1" customWidth="1"/>
    <col min="7" max="7" width="15.44140625" style="1" customWidth="1"/>
    <col min="8" max="8" width="29" style="1" customWidth="1"/>
    <col min="9" max="9" width="20" style="1" customWidth="1"/>
    <col min="10" max="10" width="30.77734375" style="1" customWidth="1"/>
    <col min="11" max="11" width="25.109375" style="1" customWidth="1"/>
    <col min="12" max="12" width="19.44140625" style="1" customWidth="1"/>
    <col min="13" max="13" width="24" style="1" customWidth="1"/>
    <col min="14" max="16384" width="9" style="1"/>
  </cols>
  <sheetData>
    <row r="1" spans="1:13" ht="20.399999999999999" x14ac:dyDescent="0.45">
      <c r="A1" s="14" t="s">
        <v>27</v>
      </c>
      <c r="B1" s="14"/>
      <c r="C1" s="14"/>
      <c r="D1" s="15" t="s">
        <v>4</v>
      </c>
      <c r="E1" s="15"/>
      <c r="F1" s="16" t="s">
        <v>6</v>
      </c>
      <c r="G1" s="17"/>
      <c r="H1" s="17"/>
      <c r="I1" s="17"/>
      <c r="J1" s="17"/>
      <c r="K1" s="17"/>
      <c r="L1" s="17"/>
    </row>
    <row r="2" spans="1:13" s="4" customFormat="1" ht="20.399999999999999" x14ac:dyDescent="0.4">
      <c r="A2" s="8" t="s">
        <v>0</v>
      </c>
      <c r="B2" s="8" t="s">
        <v>1</v>
      </c>
      <c r="C2" s="8" t="s">
        <v>3</v>
      </c>
      <c r="D2" s="7" t="s">
        <v>15</v>
      </c>
      <c r="E2" s="9">
        <f>SUM(A3 *B3,A4 *B4,A5 *B5,A6 *B6,A7 *B7,A8 *B8,A9 *B9,A10 *B10,A11*B11,A12*B12,A13*B13,A14*B14,A15*B15,A16*B16,A17*B17,A18*B18,A19*B19,A20*B20,A21*B21,A22*B22,A23*B23,A24*B24)</f>
        <v>960</v>
      </c>
      <c r="F2" s="2" t="s">
        <v>23</v>
      </c>
      <c r="G2" s="2" t="s">
        <v>7</v>
      </c>
      <c r="H2" s="3" t="s">
        <v>25</v>
      </c>
      <c r="I2" s="3" t="s">
        <v>10</v>
      </c>
      <c r="J2" s="3" t="s">
        <v>24</v>
      </c>
      <c r="K2" s="2" t="s">
        <v>5</v>
      </c>
      <c r="L2" s="3" t="s">
        <v>12</v>
      </c>
      <c r="M2" s="4" t="s">
        <v>26</v>
      </c>
    </row>
    <row r="3" spans="1:13" x14ac:dyDescent="0.4">
      <c r="A3" s="2">
        <v>20</v>
      </c>
      <c r="B3" s="2">
        <v>32</v>
      </c>
      <c r="C3" s="2">
        <v>7200</v>
      </c>
      <c r="D3" s="5" t="s">
        <v>2</v>
      </c>
      <c r="E3" s="10">
        <f>(E2/3)*2*25</f>
        <v>16000</v>
      </c>
      <c r="F3" s="1" t="s">
        <v>9</v>
      </c>
      <c r="G3" s="1" t="s">
        <v>8</v>
      </c>
      <c r="H3" s="1">
        <v>1000</v>
      </c>
      <c r="I3" s="1">
        <v>4</v>
      </c>
      <c r="J3" s="1">
        <v>40</v>
      </c>
      <c r="K3" s="1" t="s">
        <v>11</v>
      </c>
      <c r="L3" s="1">
        <v>20200605</v>
      </c>
      <c r="M3" s="1">
        <v>20200608</v>
      </c>
    </row>
    <row r="4" spans="1:13" x14ac:dyDescent="0.4">
      <c r="A4" s="2">
        <v>16</v>
      </c>
      <c r="B4" s="2">
        <v>20</v>
      </c>
      <c r="C4" s="2">
        <v>10800</v>
      </c>
      <c r="D4" s="6" t="s">
        <v>16</v>
      </c>
      <c r="E4" s="11">
        <f>SUM(A3 *C3,A4 *C4,A5 *C5,A6 *C6,A7 *C7,A8 *C8,A9 *C9,A10 *C10,A11*C11,A12*C12,A13*C13,A14*C14,A15*C15,A16*C16,A17*C17,A18*C18,A19*C19,A20*C20,A21*C21,A22*C22,A23*C23,A24*C24)</f>
        <v>316800</v>
      </c>
      <c r="F4" s="1" t="s">
        <v>21</v>
      </c>
      <c r="G4" s="1" t="s">
        <v>22</v>
      </c>
      <c r="H4" s="1">
        <v>500</v>
      </c>
      <c r="I4" s="1">
        <v>90</v>
      </c>
      <c r="J4" s="1">
        <v>20</v>
      </c>
      <c r="K4" s="1" t="s">
        <v>11</v>
      </c>
      <c r="L4" s="1">
        <v>20200605</v>
      </c>
      <c r="M4" s="1">
        <v>20200608</v>
      </c>
    </row>
    <row r="5" spans="1:13" x14ac:dyDescent="0.4">
      <c r="A5" s="2"/>
      <c r="B5" s="2"/>
      <c r="C5" s="2"/>
    </row>
    <row r="6" spans="1:13" x14ac:dyDescent="0.4">
      <c r="A6" s="2"/>
      <c r="B6" s="2"/>
      <c r="C6" s="2"/>
    </row>
    <row r="7" spans="1:13" x14ac:dyDescent="0.4">
      <c r="A7" s="2"/>
      <c r="B7" s="2"/>
      <c r="C7" s="2"/>
      <c r="D7" s="12" t="s">
        <v>13</v>
      </c>
      <c r="E7" s="11">
        <f>SUM(I3  *J3,I4  *J4,I5  *J5,I6  *J6,I7  *J7,I8  *J8,I9  *J9,I10 *J10,I11 *J11,I12 *J12,I13 *J13,I14 *J14,I15 *J15,I16 *J16,I17 *J17,I18 *J18,I19 *J19,I20 *J20,I21 *J21,I22 *J22,I23 *J23,I24 *J24,I25 *J25,I26 *J26,I27 *J27,I28 *J28,I29 *J29,I30 *J30,I31 *J31,I32 *J32,I33 *J33,I34 *J34,I35 *J35,I36 *J36,I37 *J37,I38 *J38,I39 *J39,I40 *J40,I41 *J41,I42 *J42,I43 *J43,I44 *J44,I45 *J45,I46 *J46,I47 *J47,I48 *J48,I49 *J49,I50 *J50,I51 *J51,I52 *J52,I53 *J53,I54 *J54,I55 *J55,I56 *J56,I57 *J57,I58 *J58,I59 *J59,I60 *J60,I61 *J61,I62 *J62,I63 *J63,I64 *J64,I65 *J65,I66 *J66,I67 *J67,I68 *J68,I69 *J69,I70 *J70,I71 *J71,I72 *J72,I73 *J73,I74 *J74,I75 *J75,I76 *J76,I77 *J77,I78 *J78,I79 *J79,I80 *J80,I81 *J81,I82 *J82,I83 *J83,I84 *J84,I85 *J85,I86 *J86,I87 *J87,I88 *J88,I89 *J89,I90 *J90,I91 *J91,I92 *J92,I93 *J93,I94 *J94,I95 *J95,I96 *J96,I97 *J97,I98 *J98,I99 *J99,I100*J100,I101*J101,I102*J102,I103*J103,I104*J104,I105*J105,I106*J106,I107*J107,I108*J108,I109*J109,I110*J110,I111*J111,I112*J112,I113*J113,I114*J114,I115*J115,I116*J116,I117*J117,I118*J118,I119*J119,I120*J120,I121*J121,I122*J122,I123*J123,I124*J124,I125*J125,I126*J126,I127*J127,I128*J128,I129*J129,I130*J130,I131*J131,I132*J132,I133*J133,I134*J134,I135*J135,I136*J136,I137*J137,I138*J138,I139*J139,I140*J140,I141*J141)</f>
        <v>1960</v>
      </c>
    </row>
    <row r="8" spans="1:13" x14ac:dyDescent="0.4">
      <c r="A8" s="2"/>
      <c r="B8" s="2"/>
      <c r="C8" s="2"/>
      <c r="D8" s="12" t="s">
        <v>17</v>
      </c>
      <c r="E8" s="11">
        <f>SUM(I3  *H3,I4  *H4,I5  *H5,I6  *H6,I7  *H7,I8  *H8,I9  *H9,I10 *H10,I11 *H11,I12 *H12,I13 *H13,I14 *H14,I15 *H15,I16 *H16,I17 *H17,I18 *H18,I19 *H19,I20 *H20,I21 *H21,I22 *H22,I23 *H23,I24 *H24,I25 *H25,I26 *H26,I27 *H27,I28 *H28,I29 *H29,I30 *H30,I31 *H31,I32 *H32,I33 *H33,I34 *H34,I35 *H35,I36 *H36,I37 *H37,I38 *H38,I39 *H39,I40 *H40,I41 *H41,I42 *H42,I43 *H43,I44 *H44,I45 *H45,I46 *H46,I47 *H47,I48 *H48,I49 *H49,I50 *H50,I51 *H51,I52 *H52,I53 *H53,I54 *H54,I55 *H55,I56 *H56,I57 *H57,I58 *H58,I59 *H59,I60 *H60,I61 *H61,I62 *H62,I63 *H63,I64 *H64,I65 *H65,I66 *H66,I67 *H67,I68 *H68,I69 *H69,I70 *H70,I71 *H71,I72 *H72,I73 *H73,I74 *H74,I75 *H75,I76 *H76,I77 *H77,I78 *H78,I79 *H79,I80 *H80,I81 *H81,I82 *H82,I83 *H83,I84 *H84,I85 *H85,I86 *H86,I87 *H87,I88 *H88,I89 *H89,I90 *H90,I91 *H91,I92 *H92,I93 *H93,I94 *H94,I95 *H95,I96 *H96,I97 *H97,I98 *H98,I99 *H99,I100*H100,I101*H101,I102*H102,I103*H103,I104*H104,I105*H105,I106*H106,I107*H107,I108*H108,I109*H109,I110*H110,I111*H111,I112*H112,I113*H113,I114*H114,I115*H115,I116*H116,I117*H117,I118*H118,I119*H119,I120*H120,I121*H121,I122*H122,I123*H123,I124*H124,I125*H125,I126*H126,I127*H127,I128*H128,I129*H129,I130*H130,I131*H131,I132*H132,I133*H133,I134*H134,I135*H135,I136*H136,I137*H137,I138*H138,I139*H139,I140*H140,I141*H141)*2</f>
        <v>98000</v>
      </c>
    </row>
    <row r="9" spans="1:13" x14ac:dyDescent="0.4">
      <c r="A9" s="2"/>
      <c r="B9" s="2"/>
      <c r="C9" s="2"/>
      <c r="D9" s="12" t="s">
        <v>14</v>
      </c>
      <c r="E9" s="10">
        <f>E3-E7</f>
        <v>14040</v>
      </c>
    </row>
    <row r="10" spans="1:13" x14ac:dyDescent="0.4">
      <c r="A10" s="2"/>
      <c r="B10" s="2"/>
      <c r="C10" s="2"/>
      <c r="D10" s="12" t="s">
        <v>18</v>
      </c>
      <c r="E10" s="11">
        <f>E4-E8</f>
        <v>218800</v>
      </c>
    </row>
    <row r="11" spans="1:13" x14ac:dyDescent="0.4">
      <c r="A11" s="2"/>
      <c r="B11" s="2"/>
      <c r="C11" s="2"/>
      <c r="D11" s="12" t="s">
        <v>19</v>
      </c>
      <c r="E11" s="13">
        <f>E7/E3</f>
        <v>0.1225</v>
      </c>
    </row>
    <row r="12" spans="1:13" x14ac:dyDescent="0.4">
      <c r="A12" s="2"/>
      <c r="B12" s="2"/>
      <c r="C12" s="2"/>
      <c r="D12" s="12" t="s">
        <v>20</v>
      </c>
      <c r="E12" s="13">
        <f>E8/E4</f>
        <v>0.30934343434343436</v>
      </c>
    </row>
    <row r="13" spans="1:13" x14ac:dyDescent="0.4">
      <c r="A13" s="2"/>
      <c r="B13" s="2"/>
      <c r="C13" s="2"/>
    </row>
    <row r="14" spans="1:13" x14ac:dyDescent="0.4">
      <c r="A14" s="2"/>
      <c r="B14" s="2"/>
      <c r="C14" s="2"/>
    </row>
    <row r="15" spans="1:13" x14ac:dyDescent="0.4">
      <c r="A15" s="2"/>
      <c r="B15" s="2"/>
      <c r="C15" s="2"/>
    </row>
    <row r="16" spans="1:1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</sheetData>
  <mergeCells count="3">
    <mergeCell ref="A1:C1"/>
    <mergeCell ref="D1:E1"/>
    <mergeCell ref="F1:L1"/>
  </mergeCells>
  <phoneticPr fontId="1" type="noConversion"/>
  <dataValidations count="6">
    <dataValidation type="whole" operator="greaterThan" allowBlank="1" showInputMessage="1" showErrorMessage="1" promptTitle="jvm堆内存参数值" prompt="单位： GB" sqref="B3:B24" xr:uid="{00000000-0002-0000-0000-000000000000}">
      <formula1>0</formula1>
    </dataValidation>
    <dataValidation type="whole" operator="greaterThan" allowBlank="1" showInputMessage="1" showErrorMessage="1" promptTitle="ES挂载的磁盘大小" prompt="单位：GB" sqref="C3:C24" xr:uid="{00000000-0002-0000-0000-000001000000}">
      <formula1>0</formula1>
    </dataValidation>
    <dataValidation allowBlank="1" showInputMessage="1" showErrorMessage="1" promptTitle="该种类服务器" prompt="台数" sqref="A3:A24" xr:uid="{00000000-0002-0000-0000-000002000000}"/>
    <dataValidation allowBlank="1" showInputMessage="1" showErrorMessage="1" promptTitle="索引类型" prompt="模板样式" sqref="F3:F1048576" xr:uid="{00000000-0002-0000-0000-000003000000}"/>
    <dataValidation allowBlank="1" showInputMessage="1" showErrorMessage="1" promptTitle="存储周期" prompt="日、月、年" sqref="G3:G1048576" xr:uid="{00000000-0002-0000-0000-000004000000}"/>
    <dataValidation allowBlank="1" showInputMessage="1" showErrorMessage="1" promptTitle="单位" prompt="GB" sqref="H3:H1048576" xr:uid="{00000000-0002-0000-0000-000005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ES集群存储量评估工具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2020-06-08T09:29:39Z</dcterms:modified>
</cp:coreProperties>
</file>