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mo\OneDrive\Bureau\"/>
    </mc:Choice>
  </mc:AlternateContent>
  <xr:revisionPtr revIDLastSave="0" documentId="13_ncr:1_{ED3A4564-31C1-45D3-B675-F1861AC7CFBE}" xr6:coauthVersionLast="47" xr6:coauthVersionMax="47" xr10:uidLastSave="{00000000-0000-0000-0000-000000000000}"/>
  <bookViews>
    <workbookView xWindow="-108" yWindow="-108" windowWidth="23256" windowHeight="12456" tabRatio="670" firstSheet="1" activeTab="1" xr2:uid="{00000000-000D-0000-FFFF-FFFF00000000}"/>
  </bookViews>
  <sheets>
    <sheet name="Table" sheetId="5" state="hidden" r:id="rId1"/>
    <sheet name="Modele" sheetId="7" r:id="rId2"/>
  </sheets>
  <definedNames>
    <definedName name="ouinon">Table!$D$1:$D$2</definedName>
    <definedName name="semaine">Table!$A$1:$B$7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7" l="1"/>
  <c r="G22" i="7" s="1"/>
  <c r="E23" i="7"/>
  <c r="G23" i="7" s="1"/>
  <c r="E24" i="7"/>
  <c r="G24" i="7" s="1"/>
  <c r="E25" i="7"/>
  <c r="G25" i="7" s="1"/>
  <c r="H7" i="7"/>
  <c r="H10" i="7" s="1"/>
  <c r="E12" i="7" a="1"/>
  <c r="E12" i="7" s="1"/>
  <c r="G12" i="7" s="1"/>
  <c r="E20" i="7"/>
  <c r="G20" i="7" s="1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G41" i="7" s="1"/>
  <c r="E40" i="7"/>
  <c r="G40" i="7" s="1"/>
  <c r="E39" i="7"/>
  <c r="G39" i="7" s="1"/>
  <c r="G38" i="7"/>
  <c r="G37" i="7"/>
  <c r="E36" i="7"/>
  <c r="G36" i="7" s="1"/>
  <c r="E35" i="7"/>
  <c r="G35" i="7" s="1"/>
  <c r="E34" i="7"/>
  <c r="G34" i="7" s="1"/>
  <c r="E33" i="7"/>
  <c r="G33" i="7" s="1"/>
  <c r="E32" i="7"/>
  <c r="G32" i="7" s="1"/>
  <c r="E31" i="7"/>
  <c r="G31" i="7" s="1"/>
  <c r="E30" i="7"/>
  <c r="G30" i="7" s="1"/>
  <c r="E29" i="7"/>
  <c r="G29" i="7" s="1"/>
  <c r="E28" i="7"/>
  <c r="G28" i="7" s="1"/>
  <c r="E27" i="7"/>
  <c r="G27" i="7" s="1"/>
  <c r="E26" i="7"/>
  <c r="G26" i="7" s="1"/>
  <c r="E21" i="7"/>
  <c r="G21" i="7" s="1"/>
  <c r="E19" i="7"/>
  <c r="G19" i="7" s="1"/>
  <c r="E18" i="7"/>
  <c r="G18" i="7" s="1"/>
  <c r="E17" i="7"/>
  <c r="G17" i="7" s="1"/>
  <c r="E16" i="7"/>
  <c r="G16" i="7" s="1"/>
  <c r="E15" i="7"/>
  <c r="G15" i="7" s="1"/>
  <c r="E14" i="7"/>
  <c r="G14" i="7" s="1"/>
  <c r="E13" i="7"/>
  <c r="G13" i="7" s="1"/>
  <c r="G2" i="7"/>
  <c r="H8" i="7" l="1"/>
  <c r="I7" i="7"/>
  <c r="H9" i="7"/>
  <c r="I10" i="7" l="1"/>
  <c r="I9" i="7"/>
  <c r="I8" i="7" s="1"/>
  <c r="J7" i="7"/>
  <c r="K7" i="7" l="1"/>
  <c r="J10" i="7"/>
  <c r="J9" i="7"/>
  <c r="J8" i="7" s="1"/>
  <c r="L7" i="7" l="1"/>
  <c r="K10" i="7"/>
  <c r="K9" i="7"/>
  <c r="K8" i="7" s="1"/>
  <c r="L9" i="7" l="1"/>
  <c r="L8" i="7" s="1"/>
  <c r="M7" i="7"/>
  <c r="L10" i="7"/>
  <c r="M10" i="7" l="1"/>
  <c r="M9" i="7"/>
  <c r="M8" i="7" s="1"/>
  <c r="N7" i="7"/>
  <c r="N10" i="7" l="1"/>
  <c r="O7" i="7"/>
  <c r="N9" i="7"/>
  <c r="N8" i="7" s="1"/>
  <c r="P7" i="7" l="1"/>
  <c r="O10" i="7"/>
  <c r="O9" i="7"/>
  <c r="O8" i="7" s="1"/>
  <c r="P9" i="7" l="1"/>
  <c r="P8" i="7" s="1"/>
  <c r="Q7" i="7"/>
  <c r="P10" i="7"/>
  <c r="Q10" i="7" l="1"/>
  <c r="Q9" i="7"/>
  <c r="Q8" i="7" s="1"/>
  <c r="R7" i="7"/>
  <c r="S7" i="7" l="1"/>
  <c r="R10" i="7"/>
  <c r="R9" i="7"/>
  <c r="R8" i="7" s="1"/>
  <c r="S10" i="7" l="1"/>
  <c r="S9" i="7"/>
  <c r="S8" i="7" s="1"/>
  <c r="T7" i="7"/>
  <c r="T10" i="7" l="1"/>
  <c r="T9" i="7"/>
  <c r="T8" i="7" s="1"/>
  <c r="U7" i="7"/>
  <c r="V7" i="7" l="1"/>
  <c r="U10" i="7"/>
  <c r="U9" i="7"/>
  <c r="U8" i="7" s="1"/>
  <c r="W7" i="7" l="1"/>
  <c r="V10" i="7"/>
  <c r="V9" i="7"/>
  <c r="V8" i="7" s="1"/>
  <c r="W10" i="7" l="1"/>
  <c r="W9" i="7"/>
  <c r="W8" i="7" s="1"/>
  <c r="X7" i="7"/>
  <c r="X10" i="7" l="1"/>
  <c r="X9" i="7"/>
  <c r="X8" i="7" s="1"/>
  <c r="Y7" i="7"/>
  <c r="Z7" i="7" l="1"/>
  <c r="Y10" i="7"/>
  <c r="Y9" i="7"/>
  <c r="Y8" i="7" s="1"/>
  <c r="AA7" i="7" l="1"/>
  <c r="Z10" i="7"/>
  <c r="Z9" i="7"/>
  <c r="Z8" i="7" s="1"/>
  <c r="AA10" i="7" l="1"/>
  <c r="AA9" i="7"/>
  <c r="AA8" i="7" s="1"/>
  <c r="AB7" i="7"/>
  <c r="AB9" i="7" l="1"/>
  <c r="AB8" i="7" s="1"/>
  <c r="AC7" i="7"/>
  <c r="AB10" i="7"/>
  <c r="AD7" i="7" l="1"/>
  <c r="AC10" i="7"/>
  <c r="AC9" i="7"/>
  <c r="AC8" i="7" s="1"/>
  <c r="AD10" i="7" l="1"/>
  <c r="AE7" i="7"/>
  <c r="AD9" i="7"/>
  <c r="AD8" i="7" s="1"/>
  <c r="AE10" i="7" l="1"/>
  <c r="AE9" i="7"/>
  <c r="AE8" i="7" s="1"/>
  <c r="AF7" i="7"/>
  <c r="AG7" i="7" l="1"/>
  <c r="AF10" i="7"/>
  <c r="AF9" i="7"/>
  <c r="AF8" i="7" s="1"/>
  <c r="AG10" i="7" l="1"/>
  <c r="AG9" i="7"/>
  <c r="AG8" i="7" s="1"/>
  <c r="AH7" i="7"/>
  <c r="AH9" i="7" l="1"/>
  <c r="AH8" i="7" s="1"/>
  <c r="AI7" i="7"/>
  <c r="AH10" i="7"/>
  <c r="AJ7" i="7" l="1"/>
  <c r="AI10" i="7"/>
  <c r="AI9" i="7"/>
  <c r="AI8" i="7" s="1"/>
  <c r="AJ10" i="7" l="1"/>
  <c r="AK7" i="7"/>
  <c r="AJ9" i="7"/>
  <c r="AJ8" i="7" s="1"/>
  <c r="AK10" i="7" l="1"/>
  <c r="AK9" i="7"/>
  <c r="AK8" i="7" s="1"/>
  <c r="AL7" i="7"/>
  <c r="AL9" i="7" l="1"/>
  <c r="AL8" i="7" s="1"/>
  <c r="AM7" i="7"/>
  <c r="AL10" i="7"/>
  <c r="AN7" i="7" l="1"/>
  <c r="AM10" i="7"/>
  <c r="AM9" i="7"/>
  <c r="AM8" i="7" s="1"/>
  <c r="AO7" i="7" l="1"/>
  <c r="AN10" i="7"/>
  <c r="AN9" i="7"/>
  <c r="AN8" i="7" s="1"/>
  <c r="AO10" i="7" l="1"/>
  <c r="AO9" i="7"/>
  <c r="AO8" i="7" s="1"/>
  <c r="AP7" i="7"/>
  <c r="AP10" i="7" l="1"/>
  <c r="AQ7" i="7"/>
  <c r="AP9" i="7"/>
  <c r="AP8" i="7" s="1"/>
  <c r="AR7" i="7" l="1"/>
  <c r="AQ10" i="7"/>
  <c r="AQ9" i="7"/>
  <c r="AQ8" i="7" s="1"/>
  <c r="AR9" i="7" l="1"/>
  <c r="AR8" i="7" s="1"/>
  <c r="AS7" i="7"/>
  <c r="AR10" i="7"/>
  <c r="AS10" i="7" l="1"/>
  <c r="AS9" i="7"/>
  <c r="AS8" i="7" s="1"/>
  <c r="AT7" i="7"/>
  <c r="AU7" i="7" l="1"/>
  <c r="AT10" i="7"/>
  <c r="AT9" i="7"/>
  <c r="AT8" i="7" s="1"/>
  <c r="AV7" i="7" l="1"/>
  <c r="AU10" i="7"/>
  <c r="AU9" i="7"/>
  <c r="AU8" i="7" s="1"/>
  <c r="AV9" i="7" l="1"/>
  <c r="AV8" i="7" s="1"/>
  <c r="AW7" i="7"/>
  <c r="AV10" i="7"/>
  <c r="AW10" i="7" l="1"/>
  <c r="AW9" i="7"/>
  <c r="AW8" i="7" s="1"/>
  <c r="AX7" i="7"/>
  <c r="AY7" i="7" l="1"/>
  <c r="AX10" i="7"/>
  <c r="AX9" i="7"/>
  <c r="AX8" i="7" s="1"/>
  <c r="AZ7" i="7" l="1"/>
  <c r="AY10" i="7"/>
  <c r="AY9" i="7"/>
  <c r="AY8" i="7" s="1"/>
  <c r="AZ10" i="7" l="1"/>
  <c r="BA7" i="7"/>
  <c r="AZ9" i="7"/>
  <c r="AZ8" i="7" s="1"/>
  <c r="BB7" i="7" l="1"/>
  <c r="BA10" i="7"/>
  <c r="BA9" i="7"/>
  <c r="BA8" i="7" s="1"/>
  <c r="BB9" i="7" l="1"/>
  <c r="BB8" i="7" s="1"/>
  <c r="BC7" i="7"/>
  <c r="BB10" i="7"/>
  <c r="BD7" i="7" l="1"/>
  <c r="BC10" i="7"/>
  <c r="BC9" i="7"/>
  <c r="BC8" i="7" s="1"/>
  <c r="BE7" i="7" l="1"/>
  <c r="BD10" i="7"/>
  <c r="BD9" i="7"/>
  <c r="BD8" i="7" s="1"/>
  <c r="BF7" i="7" l="1"/>
  <c r="BE10" i="7"/>
  <c r="BE9" i="7"/>
  <c r="BE8" i="7" s="1"/>
  <c r="BF9" i="7" l="1"/>
  <c r="BF8" i="7" s="1"/>
  <c r="BG7" i="7"/>
  <c r="BF10" i="7"/>
  <c r="BH7" i="7" l="1"/>
  <c r="BG10" i="7"/>
  <c r="BG9" i="7"/>
  <c r="BG8" i="7" s="1"/>
  <c r="BI7" i="7" l="1"/>
  <c r="BH10" i="7"/>
  <c r="BH9" i="7"/>
  <c r="BH8" i="7" s="1"/>
  <c r="BJ7" i="7" l="1"/>
  <c r="BI10" i="7"/>
  <c r="BI9" i="7"/>
  <c r="BI8" i="7" s="1"/>
  <c r="BK7" i="7" l="1"/>
  <c r="BJ10" i="7"/>
  <c r="BJ9" i="7"/>
  <c r="BJ8" i="7" s="1"/>
  <c r="BL7" i="7" l="1"/>
  <c r="BK10" i="7"/>
  <c r="BK9" i="7"/>
  <c r="BK8" i="7" s="1"/>
  <c r="BL9" i="7" l="1"/>
  <c r="BL8" i="7" s="1"/>
  <c r="BM7" i="7"/>
  <c r="BL10" i="7"/>
  <c r="BN7" i="7" l="1"/>
  <c r="BM10" i="7"/>
  <c r="BM9" i="7"/>
  <c r="BM8" i="7" s="1"/>
  <c r="BO7" i="7" l="1"/>
  <c r="BN10" i="7"/>
  <c r="BN9" i="7"/>
  <c r="BN8" i="7" s="1"/>
  <c r="BO10" i="7" l="1"/>
  <c r="BO9" i="7"/>
  <c r="BO8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<sst xmlns="http://schemas.openxmlformats.org/spreadsheetml/2006/main" count="69" uniqueCount="66">
  <si>
    <t>Projet</t>
  </si>
  <si>
    <t>Date de début</t>
  </si>
  <si>
    <t>Durée</t>
  </si>
  <si>
    <t>Date de fin</t>
  </si>
  <si>
    <t>Tâche 1</t>
  </si>
  <si>
    <t>L</t>
  </si>
  <si>
    <t>M</t>
  </si>
  <si>
    <t>J</t>
  </si>
  <si>
    <t>V</t>
  </si>
  <si>
    <t>S</t>
  </si>
  <si>
    <t>D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</si>
  <si>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</si>
  <si>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</si>
  <si>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</si>
  <si>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</si>
  <si>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</si>
  <si>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</si>
  <si>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</si>
  <si>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</si>
  <si>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</si>
  <si>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</si>
  <si>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</si>
  <si>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</si>
  <si>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</si>
  <si>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</si>
  <si>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</si>
  <si>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</si>
  <si>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</si>
  <si>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</si>
  <si>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</si>
  <si>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</si>
  <si>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</si>
  <si>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</si>
  <si>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OUI</t>
  </si>
  <si>
    <t>NON</t>
  </si>
  <si>
    <t>Détails du projet</t>
  </si>
  <si>
    <t>Commentaires</t>
  </si>
  <si>
    <t>Tâches</t>
  </si>
  <si>
    <t>Réalisé</t>
  </si>
  <si>
    <t>Jours ouvrables uniquement</t>
  </si>
  <si>
    <t>Équipe</t>
  </si>
  <si>
    <t>Code Wars</t>
  </si>
  <si>
    <t>03 : Vincent Moreau Benoit</t>
  </si>
  <si>
    <t>Félix-Antoire lefebvre</t>
  </si>
  <si>
    <t>Comprendre Unity</t>
  </si>
  <si>
    <t>Comprendre les scripts</t>
  </si>
  <si>
    <t>Coder les classe pour les blocs</t>
  </si>
  <si>
    <t>Coder les différents personnages</t>
  </si>
  <si>
    <t>Gérer les perso avec le 3D</t>
  </si>
  <si>
    <t>Fusionner perso avec bloc variable</t>
  </si>
  <si>
    <t>Coder le bloc if</t>
  </si>
  <si>
    <t>coder le bloc while</t>
  </si>
  <si>
    <t>Commencer a créé des niveaux</t>
  </si>
  <si>
    <t xml:space="preserve">Commencer à coder les ennemis </t>
  </si>
  <si>
    <t>Coder les attaque de personnage</t>
  </si>
  <si>
    <t>Coder les mouvement des personnage</t>
  </si>
  <si>
    <t>Coder l'attaque spécial du barbare</t>
  </si>
  <si>
    <t>Coder les attaque spéciaux des mages</t>
  </si>
  <si>
    <t>Créer l'ennemie ou les objectif a atteindre pour terminer le niveaux</t>
  </si>
  <si>
    <t>Fussioner perso et bloc if</t>
  </si>
  <si>
    <t>Fussioner perso et bloc while</t>
  </si>
  <si>
    <t>Finir les détails de la partie</t>
  </si>
  <si>
    <t>Finir les petits détail</t>
  </si>
  <si>
    <t>Remettre le travail</t>
  </si>
  <si>
    <t>Coder les classes blocs variables</t>
  </si>
  <si>
    <t>Créer différent ennemie pour chaque niveau créer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</si>
</sst>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mmm\-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0" fillId="3" borderId="0" applyNumberFormat="0" applyBorder="0" applyAlignment="0" applyProtection="0"/>
  </cellStyleXfs>
  <cellXfs count="48">
    <xf numFmtId="0" fontId="0" fillId="0" borderId="0" xfId="0"/>
    <xf numFmtId="0" fontId="2" fillId="0" borderId="0" xfId="0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9" fontId="4" fillId="2" borderId="0" xfId="1" applyFont="1" applyFill="1"/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left"/>
    </xf>
    <xf numFmtId="0" fontId="8" fillId="0" borderId="3" xfId="0" applyFont="1" applyBorder="1" applyAlignment="1">
      <alignment horizontal="left"/>
    </xf>
    <xf numFmtId="0" fontId="8" fillId="0" borderId="5" xfId="0" applyFont="1" applyBorder="1"/>
    <xf numFmtId="14" fontId="8" fillId="0" borderId="4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14" fontId="2" fillId="0" borderId="0" xfId="0" quotePrefix="1" applyNumberFormat="1" applyFont="1" applyAlignment="1">
      <alignment horizontal="left"/>
    </xf>
    <xf numFmtId="0" fontId="8" fillId="0" borderId="4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4" borderId="0" xfId="0" applyFont="1" applyFill="1"/>
    <xf numFmtId="14" fontId="2" fillId="4" borderId="0" xfId="0" applyNumberFormat="1" applyFont="1" applyFill="1"/>
    <xf numFmtId="0" fontId="10" fillId="4" borderId="0" xfId="2" applyFill="1"/>
    <xf numFmtId="9" fontId="3" fillId="0" borderId="2" xfId="1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164" fontId="9" fillId="0" borderId="4" xfId="0" applyNumberFormat="1" applyFont="1" applyBorder="1" applyAlignment="1">
      <alignment horizontal="left" vertical="top" wrapText="1"/>
    </xf>
    <xf numFmtId="164" fontId="9" fillId="0" borderId="5" xfId="0" applyNumberFormat="1" applyFont="1" applyBorder="1" applyAlignment="1">
      <alignment horizontal="left" vertical="top"/>
    </xf>
    <xf numFmtId="164" fontId="9" fillId="0" borderId="6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6" xfId="0" applyFont="1" applyBorder="1" applyAlignment="1">
      <alignment horizontal="left"/>
    </xf>
  </cellXfs>
  <cellStyles count="3">
    <cellStyle name="Insatisfaisant" xfId="2" builtinId="27"/>
    <cellStyle name="Normal" xfId="0" builtinId="0"/>
    <cellStyle name="Pourcentage" xfId="1" builtinId="5"/>
  </cellStyles>
  <dxfs count="45"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 style="thin">
          <color rgb="FFFF0000"/>
        </left>
        <vertical/>
        <horizontal/>
      </border>
    </dxf>
    <dxf>
      <font>
        <color theme="0"/>
      </font>
      <fill>
        <patternFill>
          <bgColor theme="5" tint="0.39994506668294322"/>
        </patternFill>
      </fill>
    </dxf>
    <dxf>
      <fill>
        <patternFill>
          <bgColor theme="3" tint="0.59996337778862885"/>
        </patternFill>
      </fill>
    </dxf>
    <dxf>
      <fill>
        <patternFill>
          <bgColor rgb="FFA7C46E"/>
        </patternFill>
      </fill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30480</xdr:rowOff>
        </xdr:from>
        <xdr:to>
          <xdr:col>62</xdr:col>
          <xdr:colOff>106680</xdr:colOff>
          <xdr:row>2</xdr:row>
          <xdr:rowOff>0</xdr:rowOff>
        </xdr:to>
        <xdr:sp macro="" textlink="">
          <xdr:nvSpPr>
            <xdr:cNvPr id="3073" name="Scroll Bar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/>
  </sheetViews>
  <sheetFormatPr baseColWidth="10" defaultRowHeight="14.4" x14ac:dyDescent="0.3"/>
  <cols>
    <col min="1" max="1" width="2" bestFit="1" customWidth="1"/>
    <col min="2" max="2" width="2.6640625" bestFit="1" customWidth="1"/>
    <col min="3" max="3" width="4.33203125" customWidth="1"/>
    <col min="4" max="4" width="5.33203125" bestFit="1" customWidth="1"/>
  </cols>
  <sheetData>
    <row r="1" spans="1:4" x14ac:dyDescent="0.3">
      <c r="A1">
        <v>1</v>
      </c>
      <c r="B1" t="s">
        <v>5</v>
      </c>
      <c r="D1" t="s">
        <v>33</v>
      </c>
    </row>
    <row r="2" spans="1:4" x14ac:dyDescent="0.3">
      <c r="A2">
        <v>2</v>
      </c>
      <c r="B2" t="s">
        <v>6</v>
      </c>
      <c r="D2" t="s">
        <v>34</v>
      </c>
    </row>
    <row r="3" spans="1:4" x14ac:dyDescent="0.3">
      <c r="A3">
        <v>3</v>
      </c>
      <c r="B3" t="s">
        <v>6</v>
      </c>
    </row>
    <row r="4" spans="1:4" x14ac:dyDescent="0.3">
      <c r="A4">
        <v>4</v>
      </c>
      <c r="B4" t="s">
        <v>7</v>
      </c>
    </row>
    <row r="5" spans="1:4" x14ac:dyDescent="0.3">
      <c r="A5">
        <v>5</v>
      </c>
      <c r="B5" t="s">
        <v>8</v>
      </c>
    </row>
    <row r="6" spans="1:4" x14ac:dyDescent="0.3">
      <c r="A6">
        <v>6</v>
      </c>
      <c r="B6" t="s">
        <v>9</v>
      </c>
    </row>
    <row r="7" spans="1:4" x14ac:dyDescent="0.3">
      <c r="A7">
        <v>7</v>
      </c>
      <c r="B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O99"/>
  <sheetViews>
    <sheetView tabSelected="1" topLeftCell="A15" workbookViewId="0">
      <selection activeCell="AE29" sqref="AE29"/>
    </sheetView>
  </sheetViews>
  <sheetFormatPr baseColWidth="10" defaultColWidth="11" defaultRowHeight="10.199999999999999" x14ac:dyDescent="0.2"/>
  <cols>
    <col min="1" max="1" width="4" style="6" bestFit="1" customWidth="1"/>
    <col min="2" max="2" width="16.33203125" style="1" customWidth="1"/>
    <col min="3" max="3" width="11.88671875" style="6" customWidth="1"/>
    <col min="4" max="4" width="5.5546875" style="1" customWidth="1"/>
    <col min="5" max="5" width="11.88671875" style="6" customWidth="1"/>
    <col min="6" max="6" width="5.109375" style="15" customWidth="1"/>
    <col min="7" max="7" width="9" style="10" hidden="1" customWidth="1"/>
    <col min="8" max="67" width="2.5546875" style="1" customWidth="1"/>
    <col min="68" max="16384" width="11" style="1"/>
  </cols>
  <sheetData>
    <row r="1" spans="1:67" ht="14.4" x14ac:dyDescent="0.3">
      <c r="A1" s="42" t="s">
        <v>35</v>
      </c>
      <c r="B1" s="43"/>
      <c r="C1" s="43"/>
      <c r="D1" s="43"/>
      <c r="E1" s="44"/>
      <c r="G1" s="1">
        <v>0</v>
      </c>
    </row>
    <row r="2" spans="1:67" ht="12" x14ac:dyDescent="0.25">
      <c r="A2" s="35" t="s">
        <v>0</v>
      </c>
      <c r="B2" s="36"/>
      <c r="C2" s="45" t="s">
        <v>41</v>
      </c>
      <c r="D2" s="46"/>
      <c r="E2" s="47"/>
      <c r="G2" s="2">
        <f ca="1">TODAY()</f>
        <v>44975</v>
      </c>
    </row>
    <row r="3" spans="1:67" ht="12" x14ac:dyDescent="0.25">
      <c r="A3" s="35" t="s">
        <v>40</v>
      </c>
      <c r="B3" s="36"/>
      <c r="C3" s="45" t="s">
        <v>42</v>
      </c>
      <c r="D3" s="46"/>
      <c r="E3" s="47"/>
      <c r="G3" s="2"/>
    </row>
    <row r="4" spans="1:67" ht="10.5" customHeight="1" x14ac:dyDescent="0.25">
      <c r="A4" s="35"/>
      <c r="B4" s="41"/>
      <c r="C4" s="21" t="s">
        <v>43</v>
      </c>
      <c r="D4" s="21"/>
      <c r="E4" s="22"/>
      <c r="G4" s="2"/>
    </row>
    <row r="5" spans="1:67" ht="12" x14ac:dyDescent="0.25">
      <c r="A5" s="35" t="s">
        <v>39</v>
      </c>
      <c r="B5" s="36"/>
      <c r="C5" s="29" t="s">
        <v>33</v>
      </c>
      <c r="D5" s="23"/>
      <c r="E5" s="27"/>
      <c r="G5" s="2"/>
    </row>
    <row r="6" spans="1:67" ht="12" x14ac:dyDescent="0.25">
      <c r="A6" s="35" t="s">
        <v>1</v>
      </c>
      <c r="B6" s="36"/>
      <c r="C6" s="24">
        <v>44958</v>
      </c>
      <c r="D6" s="23"/>
      <c r="E6" s="27"/>
      <c r="G6" s="2"/>
    </row>
    <row r="7" spans="1:67" s="3" customFormat="1" ht="35.25" customHeight="1" x14ac:dyDescent="0.2">
      <c r="A7" s="37" t="s">
        <v>36</v>
      </c>
      <c r="B7" s="38"/>
      <c r="C7" s="38"/>
      <c r="D7" s="38"/>
      <c r="E7" s="39"/>
      <c r="F7" s="14"/>
      <c r="G7" s="11"/>
      <c r="H7" s="4">
        <f>C6+G1</f>
        <v>44958</v>
      </c>
      <c r="I7" s="5">
        <f>H7+1</f>
        <v>44959</v>
      </c>
      <c r="J7" s="5">
        <f t="shared" ref="J7:BO7" si="0">I7+1</f>
        <v>44960</v>
      </c>
      <c r="K7" s="5">
        <f t="shared" si="0"/>
        <v>44961</v>
      </c>
      <c r="L7" s="5">
        <f t="shared" si="0"/>
        <v>44962</v>
      </c>
      <c r="M7" s="5">
        <f t="shared" si="0"/>
        <v>44963</v>
      </c>
      <c r="N7" s="5">
        <f t="shared" si="0"/>
        <v>44964</v>
      </c>
      <c r="O7" s="5">
        <f t="shared" si="0"/>
        <v>44965</v>
      </c>
      <c r="P7" s="5">
        <f t="shared" si="0"/>
        <v>44966</v>
      </c>
      <c r="Q7" s="5">
        <f t="shared" si="0"/>
        <v>44967</v>
      </c>
      <c r="R7" s="5">
        <f t="shared" si="0"/>
        <v>44968</v>
      </c>
      <c r="S7" s="5">
        <f t="shared" si="0"/>
        <v>44969</v>
      </c>
      <c r="T7" s="5">
        <f t="shared" si="0"/>
        <v>44970</v>
      </c>
      <c r="U7" s="5">
        <f t="shared" si="0"/>
        <v>44971</v>
      </c>
      <c r="V7" s="5">
        <f t="shared" si="0"/>
        <v>44972</v>
      </c>
      <c r="W7" s="5">
        <f t="shared" si="0"/>
        <v>44973</v>
      </c>
      <c r="X7" s="5">
        <f t="shared" si="0"/>
        <v>44974</v>
      </c>
      <c r="Y7" s="5">
        <f t="shared" si="0"/>
        <v>44975</v>
      </c>
      <c r="Z7" s="5">
        <f t="shared" si="0"/>
        <v>44976</v>
      </c>
      <c r="AA7" s="5">
        <f t="shared" si="0"/>
        <v>44977</v>
      </c>
      <c r="AB7" s="5">
        <f t="shared" si="0"/>
        <v>44978</v>
      </c>
      <c r="AC7" s="5">
        <f t="shared" si="0"/>
        <v>44979</v>
      </c>
      <c r="AD7" s="5">
        <f t="shared" si="0"/>
        <v>44980</v>
      </c>
      <c r="AE7" s="5">
        <f t="shared" si="0"/>
        <v>44981</v>
      </c>
      <c r="AF7" s="5">
        <f t="shared" si="0"/>
        <v>44982</v>
      </c>
      <c r="AG7" s="5">
        <f t="shared" si="0"/>
        <v>44983</v>
      </c>
      <c r="AH7" s="5">
        <f t="shared" si="0"/>
        <v>44984</v>
      </c>
      <c r="AI7" s="5">
        <f t="shared" si="0"/>
        <v>44985</v>
      </c>
      <c r="AJ7" s="5">
        <f t="shared" si="0"/>
        <v>44986</v>
      </c>
      <c r="AK7" s="5">
        <f t="shared" si="0"/>
        <v>44987</v>
      </c>
      <c r="AL7" s="5">
        <f t="shared" si="0"/>
        <v>44988</v>
      </c>
      <c r="AM7" s="5">
        <f t="shared" si="0"/>
        <v>44989</v>
      </c>
      <c r="AN7" s="5">
        <f t="shared" si="0"/>
        <v>44990</v>
      </c>
      <c r="AO7" s="5">
        <f t="shared" si="0"/>
        <v>44991</v>
      </c>
      <c r="AP7" s="5">
        <f t="shared" si="0"/>
        <v>44992</v>
      </c>
      <c r="AQ7" s="5">
        <f t="shared" si="0"/>
        <v>44993</v>
      </c>
      <c r="AR7" s="5">
        <f t="shared" si="0"/>
        <v>44994</v>
      </c>
      <c r="AS7" s="5">
        <f t="shared" si="0"/>
        <v>44995</v>
      </c>
      <c r="AT7" s="5">
        <f t="shared" si="0"/>
        <v>44996</v>
      </c>
      <c r="AU7" s="5">
        <f t="shared" si="0"/>
        <v>44997</v>
      </c>
      <c r="AV7" s="5">
        <f t="shared" si="0"/>
        <v>44998</v>
      </c>
      <c r="AW7" s="5">
        <f t="shared" si="0"/>
        <v>44999</v>
      </c>
      <c r="AX7" s="5">
        <f t="shared" si="0"/>
        <v>45000</v>
      </c>
      <c r="AY7" s="5">
        <f t="shared" si="0"/>
        <v>45001</v>
      </c>
      <c r="AZ7" s="5">
        <f t="shared" si="0"/>
        <v>45002</v>
      </c>
      <c r="BA7" s="5">
        <f t="shared" si="0"/>
        <v>45003</v>
      </c>
      <c r="BB7" s="5">
        <f t="shared" si="0"/>
        <v>45004</v>
      </c>
      <c r="BC7" s="5">
        <f t="shared" si="0"/>
        <v>45005</v>
      </c>
      <c r="BD7" s="5">
        <f t="shared" si="0"/>
        <v>45006</v>
      </c>
      <c r="BE7" s="5">
        <f t="shared" si="0"/>
        <v>45007</v>
      </c>
      <c r="BF7" s="5">
        <f t="shared" si="0"/>
        <v>45008</v>
      </c>
      <c r="BG7" s="5">
        <f t="shared" si="0"/>
        <v>45009</v>
      </c>
      <c r="BH7" s="5">
        <f t="shared" si="0"/>
        <v>45010</v>
      </c>
      <c r="BI7" s="5">
        <f t="shared" si="0"/>
        <v>45011</v>
      </c>
      <c r="BJ7" s="5">
        <f t="shared" si="0"/>
        <v>45012</v>
      </c>
      <c r="BK7" s="5">
        <f t="shared" si="0"/>
        <v>45013</v>
      </c>
      <c r="BL7" s="5">
        <f t="shared" si="0"/>
        <v>45014</v>
      </c>
      <c r="BM7" s="5">
        <f t="shared" si="0"/>
        <v>45015</v>
      </c>
      <c r="BN7" s="5">
        <f t="shared" si="0"/>
        <v>45016</v>
      </c>
      <c r="BO7" s="5">
        <f t="shared" si="0"/>
        <v>45017</v>
      </c>
    </row>
    <row r="8" spans="1:67" s="6" customFormat="1" ht="28.5" customHeight="1" x14ac:dyDescent="0.2">
      <c r="F8" s="15"/>
      <c r="G8" s="12"/>
      <c r="H8" s="7" t="str">
        <f>"S "&amp;WEEKNUM(H7,2)</f>
        <v>S 6</v>
      </c>
      <c r="I8" s="7" t="str">
        <f t="shared" ref="I8:BO8" si="1">IF(I9="L","S "&amp;WEEKNUM(I7,2),"")</f>
        <v/>
      </c>
      <c r="J8" s="7" t="str">
        <f t="shared" si="1"/>
        <v/>
      </c>
      <c r="K8" s="7" t="str">
        <f t="shared" si="1"/>
        <v/>
      </c>
      <c r="L8" s="7" t="str">
        <f t="shared" si="1"/>
        <v/>
      </c>
      <c r="M8" s="7" t="str">
        <f t="shared" si="1"/>
        <v>S 7</v>
      </c>
      <c r="N8" s="7" t="str">
        <f t="shared" si="1"/>
        <v/>
      </c>
      <c r="O8" s="7" t="str">
        <f t="shared" si="1"/>
        <v/>
      </c>
      <c r="P8" s="7" t="str">
        <f t="shared" si="1"/>
        <v/>
      </c>
      <c r="Q8" s="7" t="str">
        <f t="shared" si="1"/>
        <v/>
      </c>
      <c r="R8" s="7" t="str">
        <f t="shared" si="1"/>
        <v/>
      </c>
      <c r="S8" s="7" t="str">
        <f t="shared" si="1"/>
        <v/>
      </c>
      <c r="T8" s="7" t="str">
        <f t="shared" si="1"/>
        <v>S 8</v>
      </c>
      <c r="U8" s="7" t="str">
        <f t="shared" si="1"/>
        <v/>
      </c>
      <c r="V8" s="7" t="str">
        <f t="shared" si="1"/>
        <v/>
      </c>
      <c r="W8" s="7" t="str">
        <f t="shared" si="1"/>
        <v/>
      </c>
      <c r="X8" s="7" t="str">
        <f t="shared" si="1"/>
        <v/>
      </c>
      <c r="Y8" s="7" t="str">
        <f t="shared" si="1"/>
        <v/>
      </c>
      <c r="Z8" s="7" t="str">
        <f t="shared" si="1"/>
        <v/>
      </c>
      <c r="AA8" s="7" t="str">
        <f t="shared" si="1"/>
        <v>S 9</v>
      </c>
      <c r="AB8" s="7" t="str">
        <f t="shared" si="1"/>
        <v/>
      </c>
      <c r="AC8" s="7" t="str">
        <f t="shared" si="1"/>
        <v/>
      </c>
      <c r="AD8" s="7" t="str">
        <f t="shared" si="1"/>
        <v/>
      </c>
      <c r="AE8" s="7" t="str">
        <f t="shared" si="1"/>
        <v/>
      </c>
      <c r="AF8" s="7" t="str">
        <f t="shared" si="1"/>
        <v/>
      </c>
      <c r="AG8" s="7" t="str">
        <f t="shared" si="1"/>
        <v/>
      </c>
      <c r="AH8" s="7" t="str">
        <f t="shared" si="1"/>
        <v>S 10</v>
      </c>
      <c r="AI8" s="7" t="str">
        <f t="shared" si="1"/>
        <v/>
      </c>
      <c r="AJ8" s="7" t="str">
        <f t="shared" si="1"/>
        <v/>
      </c>
      <c r="AK8" s="7" t="str">
        <f t="shared" si="1"/>
        <v/>
      </c>
      <c r="AL8" s="7" t="str">
        <f t="shared" si="1"/>
        <v/>
      </c>
      <c r="AM8" s="7" t="str">
        <f t="shared" si="1"/>
        <v/>
      </c>
      <c r="AN8" s="7" t="str">
        <f t="shared" si="1"/>
        <v/>
      </c>
      <c r="AO8" s="7" t="str">
        <f t="shared" si="1"/>
        <v>S 11</v>
      </c>
      <c r="AP8" s="7" t="str">
        <f t="shared" si="1"/>
        <v/>
      </c>
      <c r="AQ8" s="7" t="str">
        <f t="shared" si="1"/>
        <v/>
      </c>
      <c r="AR8" s="7" t="str">
        <f t="shared" si="1"/>
        <v/>
      </c>
      <c r="AS8" s="7" t="str">
        <f t="shared" si="1"/>
        <v/>
      </c>
      <c r="AT8" s="7" t="str">
        <f t="shared" si="1"/>
        <v/>
      </c>
      <c r="AU8" s="7" t="str">
        <f t="shared" si="1"/>
        <v/>
      </c>
      <c r="AV8" s="7" t="str">
        <f t="shared" si="1"/>
        <v>S 12</v>
      </c>
      <c r="AW8" s="7" t="str">
        <f t="shared" si="1"/>
        <v/>
      </c>
      <c r="AX8" s="7" t="str">
        <f t="shared" si="1"/>
        <v/>
      </c>
      <c r="AY8" s="7" t="str">
        <f t="shared" si="1"/>
        <v/>
      </c>
      <c r="AZ8" s="7" t="str">
        <f t="shared" si="1"/>
        <v/>
      </c>
      <c r="BA8" s="7" t="str">
        <f t="shared" si="1"/>
        <v/>
      </c>
      <c r="BB8" s="7" t="str">
        <f t="shared" si="1"/>
        <v/>
      </c>
      <c r="BC8" s="7" t="str">
        <f t="shared" si="1"/>
        <v>S 13</v>
      </c>
      <c r="BD8" s="7" t="str">
        <f t="shared" si="1"/>
        <v/>
      </c>
      <c r="BE8" s="7" t="str">
        <f t="shared" si="1"/>
        <v/>
      </c>
      <c r="BF8" s="7" t="str">
        <f t="shared" si="1"/>
        <v/>
      </c>
      <c r="BG8" s="7" t="str">
        <f t="shared" si="1"/>
        <v/>
      </c>
      <c r="BH8" s="7" t="str">
        <f t="shared" si="1"/>
        <v/>
      </c>
      <c r="BI8" s="7" t="str">
        <f t="shared" si="1"/>
        <v/>
      </c>
      <c r="BJ8" s="7" t="str">
        <f t="shared" si="1"/>
        <v>S 14</v>
      </c>
      <c r="BK8" s="7" t="str">
        <f t="shared" si="1"/>
        <v/>
      </c>
      <c r="BL8" s="7" t="str">
        <f t="shared" si="1"/>
        <v/>
      </c>
      <c r="BM8" s="7" t="str">
        <f t="shared" si="1"/>
        <v/>
      </c>
      <c r="BN8" s="7" t="str">
        <f t="shared" si="1"/>
        <v/>
      </c>
      <c r="BO8" s="7" t="str">
        <f t="shared" si="1"/>
        <v/>
      </c>
    </row>
    <row r="9" spans="1:67" ht="12.9" customHeight="1" x14ac:dyDescent="0.2">
      <c r="B9" s="40" t="s">
        <v>37</v>
      </c>
      <c r="C9" s="40" t="s">
        <v>1</v>
      </c>
      <c r="D9" s="40" t="s">
        <v>2</v>
      </c>
      <c r="E9" s="40" t="s">
        <v>3</v>
      </c>
      <c r="F9" s="34" t="s">
        <v>38</v>
      </c>
      <c r="G9" s="13"/>
      <c r="H9" s="8" t="str">
        <f t="shared" ref="H9:BO9" si="2">VLOOKUP(WEEKDAY(H7,2),semaine,2,FALSE)</f>
        <v>M</v>
      </c>
      <c r="I9" s="8" t="str">
        <f t="shared" si="2"/>
        <v>J</v>
      </c>
      <c r="J9" s="8" t="str">
        <f t="shared" si="2"/>
        <v>V</v>
      </c>
      <c r="K9" s="8" t="str">
        <f t="shared" si="2"/>
        <v>S</v>
      </c>
      <c r="L9" s="8" t="str">
        <f t="shared" si="2"/>
        <v>D</v>
      </c>
      <c r="M9" s="8" t="str">
        <f t="shared" si="2"/>
        <v>L</v>
      </c>
      <c r="N9" s="8" t="str">
        <f t="shared" si="2"/>
        <v>M</v>
      </c>
      <c r="O9" s="8" t="str">
        <f t="shared" si="2"/>
        <v>M</v>
      </c>
      <c r="P9" s="8" t="str">
        <f t="shared" si="2"/>
        <v>J</v>
      </c>
      <c r="Q9" s="8" t="str">
        <f t="shared" si="2"/>
        <v>V</v>
      </c>
      <c r="R9" s="8" t="str">
        <f t="shared" si="2"/>
        <v>S</v>
      </c>
      <c r="S9" s="8" t="str">
        <f t="shared" si="2"/>
        <v>D</v>
      </c>
      <c r="T9" s="8" t="str">
        <f t="shared" si="2"/>
        <v>L</v>
      </c>
      <c r="U9" s="8" t="str">
        <f t="shared" si="2"/>
        <v>M</v>
      </c>
      <c r="V9" s="8" t="str">
        <f t="shared" si="2"/>
        <v>M</v>
      </c>
      <c r="W9" s="8" t="str">
        <f t="shared" si="2"/>
        <v>J</v>
      </c>
      <c r="X9" s="8" t="str">
        <f t="shared" si="2"/>
        <v>V</v>
      </c>
      <c r="Y9" s="8" t="str">
        <f t="shared" si="2"/>
        <v>S</v>
      </c>
      <c r="Z9" s="8" t="str">
        <f t="shared" si="2"/>
        <v>D</v>
      </c>
      <c r="AA9" s="8" t="str">
        <f t="shared" si="2"/>
        <v>L</v>
      </c>
      <c r="AB9" s="8" t="str">
        <f t="shared" si="2"/>
        <v>M</v>
      </c>
      <c r="AC9" s="8" t="str">
        <f t="shared" si="2"/>
        <v>M</v>
      </c>
      <c r="AD9" s="8" t="str">
        <f t="shared" si="2"/>
        <v>J</v>
      </c>
      <c r="AE9" s="8" t="str">
        <f t="shared" si="2"/>
        <v>V</v>
      </c>
      <c r="AF9" s="8" t="str">
        <f t="shared" si="2"/>
        <v>S</v>
      </c>
      <c r="AG9" s="8" t="str">
        <f t="shared" si="2"/>
        <v>D</v>
      </c>
      <c r="AH9" s="8" t="str">
        <f t="shared" si="2"/>
        <v>L</v>
      </c>
      <c r="AI9" s="8" t="str">
        <f t="shared" si="2"/>
        <v>M</v>
      </c>
      <c r="AJ9" s="8" t="str">
        <f t="shared" si="2"/>
        <v>M</v>
      </c>
      <c r="AK9" s="8" t="str">
        <f t="shared" si="2"/>
        <v>J</v>
      </c>
      <c r="AL9" s="8" t="str">
        <f t="shared" si="2"/>
        <v>V</v>
      </c>
      <c r="AM9" s="8" t="str">
        <f t="shared" si="2"/>
        <v>S</v>
      </c>
      <c r="AN9" s="8" t="str">
        <f t="shared" si="2"/>
        <v>D</v>
      </c>
      <c r="AO9" s="8" t="str">
        <f t="shared" si="2"/>
        <v>L</v>
      </c>
      <c r="AP9" s="8" t="str">
        <f t="shared" si="2"/>
        <v>M</v>
      </c>
      <c r="AQ9" s="8" t="str">
        <f t="shared" si="2"/>
        <v>M</v>
      </c>
      <c r="AR9" s="8" t="str">
        <f t="shared" si="2"/>
        <v>J</v>
      </c>
      <c r="AS9" s="8" t="str">
        <f t="shared" si="2"/>
        <v>V</v>
      </c>
      <c r="AT9" s="8" t="str">
        <f t="shared" si="2"/>
        <v>S</v>
      </c>
      <c r="AU9" s="8" t="str">
        <f t="shared" si="2"/>
        <v>D</v>
      </c>
      <c r="AV9" s="8" t="str">
        <f t="shared" si="2"/>
        <v>L</v>
      </c>
      <c r="AW9" s="8" t="str">
        <f t="shared" si="2"/>
        <v>M</v>
      </c>
      <c r="AX9" s="8" t="str">
        <f t="shared" si="2"/>
        <v>M</v>
      </c>
      <c r="AY9" s="8" t="str">
        <f t="shared" si="2"/>
        <v>J</v>
      </c>
      <c r="AZ9" s="8" t="str">
        <f t="shared" si="2"/>
        <v>V</v>
      </c>
      <c r="BA9" s="8" t="str">
        <f t="shared" si="2"/>
        <v>S</v>
      </c>
      <c r="BB9" s="8" t="str">
        <f t="shared" si="2"/>
        <v>D</v>
      </c>
      <c r="BC9" s="8" t="str">
        <f t="shared" si="2"/>
        <v>L</v>
      </c>
      <c r="BD9" s="8" t="str">
        <f t="shared" si="2"/>
        <v>M</v>
      </c>
      <c r="BE9" s="8" t="str">
        <f t="shared" si="2"/>
        <v>M</v>
      </c>
      <c r="BF9" s="8" t="str">
        <f t="shared" si="2"/>
        <v>J</v>
      </c>
      <c r="BG9" s="8" t="str">
        <f t="shared" si="2"/>
        <v>V</v>
      </c>
      <c r="BH9" s="8" t="str">
        <f t="shared" si="2"/>
        <v>S</v>
      </c>
      <c r="BI9" s="8" t="str">
        <f t="shared" si="2"/>
        <v>D</v>
      </c>
      <c r="BJ9" s="8" t="str">
        <f t="shared" si="2"/>
        <v>L</v>
      </c>
      <c r="BK9" s="8" t="str">
        <f t="shared" si="2"/>
        <v>M</v>
      </c>
      <c r="BL9" s="8" t="str">
        <f t="shared" si="2"/>
        <v>M</v>
      </c>
      <c r="BM9" s="8" t="str">
        <f t="shared" si="2"/>
        <v>J</v>
      </c>
      <c r="BN9" s="8" t="str">
        <f t="shared" si="2"/>
        <v>V</v>
      </c>
      <c r="BO9" s="8" t="str">
        <f t="shared" si="2"/>
        <v>S</v>
      </c>
    </row>
    <row r="10" spans="1:67" ht="12.9" customHeight="1" x14ac:dyDescent="0.2">
      <c r="B10" s="40"/>
      <c r="C10" s="40"/>
      <c r="D10" s="40"/>
      <c r="E10" s="40"/>
      <c r="F10" s="34"/>
      <c r="G10" s="13"/>
      <c r="H10" s="8">
        <f>DAY(H7)</f>
        <v>1</v>
      </c>
      <c r="I10" s="8">
        <f t="shared" ref="I10:BO10" si="3">DAY(I7)</f>
        <v>2</v>
      </c>
      <c r="J10" s="8">
        <f t="shared" si="3"/>
        <v>3</v>
      </c>
      <c r="K10" s="8">
        <f t="shared" si="3"/>
        <v>4</v>
      </c>
      <c r="L10" s="8">
        <f t="shared" si="3"/>
        <v>5</v>
      </c>
      <c r="M10" s="8">
        <f t="shared" si="3"/>
        <v>6</v>
      </c>
      <c r="N10" s="8">
        <f t="shared" si="3"/>
        <v>7</v>
      </c>
      <c r="O10" s="8">
        <f t="shared" si="3"/>
        <v>8</v>
      </c>
      <c r="P10" s="8">
        <f t="shared" si="3"/>
        <v>9</v>
      </c>
      <c r="Q10" s="8">
        <f t="shared" si="3"/>
        <v>10</v>
      </c>
      <c r="R10" s="8">
        <f t="shared" si="3"/>
        <v>11</v>
      </c>
      <c r="S10" s="8">
        <f t="shared" si="3"/>
        <v>12</v>
      </c>
      <c r="T10" s="8">
        <f t="shared" si="3"/>
        <v>13</v>
      </c>
      <c r="U10" s="8">
        <f t="shared" si="3"/>
        <v>14</v>
      </c>
      <c r="V10" s="8">
        <f t="shared" si="3"/>
        <v>15</v>
      </c>
      <c r="W10" s="8">
        <f t="shared" si="3"/>
        <v>16</v>
      </c>
      <c r="X10" s="8">
        <f t="shared" si="3"/>
        <v>17</v>
      </c>
      <c r="Y10" s="8">
        <f t="shared" si="3"/>
        <v>18</v>
      </c>
      <c r="Z10" s="8">
        <f t="shared" si="3"/>
        <v>19</v>
      </c>
      <c r="AA10" s="8">
        <f t="shared" si="3"/>
        <v>20</v>
      </c>
      <c r="AB10" s="8">
        <f t="shared" si="3"/>
        <v>21</v>
      </c>
      <c r="AC10" s="8">
        <f t="shared" si="3"/>
        <v>22</v>
      </c>
      <c r="AD10" s="8">
        <f t="shared" si="3"/>
        <v>23</v>
      </c>
      <c r="AE10" s="8">
        <f t="shared" si="3"/>
        <v>24</v>
      </c>
      <c r="AF10" s="8">
        <f t="shared" si="3"/>
        <v>25</v>
      </c>
      <c r="AG10" s="8">
        <f t="shared" si="3"/>
        <v>26</v>
      </c>
      <c r="AH10" s="8">
        <f t="shared" si="3"/>
        <v>27</v>
      </c>
      <c r="AI10" s="8">
        <f t="shared" si="3"/>
        <v>28</v>
      </c>
      <c r="AJ10" s="8">
        <f t="shared" si="3"/>
        <v>1</v>
      </c>
      <c r="AK10" s="8">
        <f t="shared" si="3"/>
        <v>2</v>
      </c>
      <c r="AL10" s="8">
        <f t="shared" si="3"/>
        <v>3</v>
      </c>
      <c r="AM10" s="8">
        <f t="shared" si="3"/>
        <v>4</v>
      </c>
      <c r="AN10" s="8">
        <f t="shared" si="3"/>
        <v>5</v>
      </c>
      <c r="AO10" s="8">
        <f t="shared" si="3"/>
        <v>6</v>
      </c>
      <c r="AP10" s="8">
        <f t="shared" si="3"/>
        <v>7</v>
      </c>
      <c r="AQ10" s="8">
        <f t="shared" si="3"/>
        <v>8</v>
      </c>
      <c r="AR10" s="8">
        <f t="shared" si="3"/>
        <v>9</v>
      </c>
      <c r="AS10" s="8">
        <f t="shared" si="3"/>
        <v>10</v>
      </c>
      <c r="AT10" s="8">
        <f t="shared" si="3"/>
        <v>11</v>
      </c>
      <c r="AU10" s="8">
        <f t="shared" si="3"/>
        <v>12</v>
      </c>
      <c r="AV10" s="8">
        <f t="shared" si="3"/>
        <v>13</v>
      </c>
      <c r="AW10" s="8">
        <f t="shared" si="3"/>
        <v>14</v>
      </c>
      <c r="AX10" s="8">
        <f t="shared" si="3"/>
        <v>15</v>
      </c>
      <c r="AY10" s="8">
        <f t="shared" si="3"/>
        <v>16</v>
      </c>
      <c r="AZ10" s="8">
        <f t="shared" si="3"/>
        <v>17</v>
      </c>
      <c r="BA10" s="8">
        <f t="shared" si="3"/>
        <v>18</v>
      </c>
      <c r="BB10" s="8">
        <f t="shared" si="3"/>
        <v>19</v>
      </c>
      <c r="BC10" s="8">
        <f t="shared" si="3"/>
        <v>20</v>
      </c>
      <c r="BD10" s="8">
        <f t="shared" si="3"/>
        <v>21</v>
      </c>
      <c r="BE10" s="8">
        <f t="shared" si="3"/>
        <v>22</v>
      </c>
      <c r="BF10" s="8">
        <f t="shared" si="3"/>
        <v>23</v>
      </c>
      <c r="BG10" s="8">
        <f t="shared" si="3"/>
        <v>24</v>
      </c>
      <c r="BH10" s="8">
        <f t="shared" si="3"/>
        <v>25</v>
      </c>
      <c r="BI10" s="8">
        <f t="shared" si="3"/>
        <v>26</v>
      </c>
      <c r="BJ10" s="8">
        <f t="shared" si="3"/>
        <v>27</v>
      </c>
      <c r="BK10" s="8">
        <f t="shared" si="3"/>
        <v>28</v>
      </c>
      <c r="BL10" s="8">
        <f t="shared" si="3"/>
        <v>29</v>
      </c>
      <c r="BM10" s="8">
        <f t="shared" si="3"/>
        <v>30</v>
      </c>
      <c r="BN10" s="8">
        <f t="shared" si="3"/>
        <v>31</v>
      </c>
      <c r="BO10" s="8">
        <f t="shared" si="3"/>
        <v>1</v>
      </c>
    </row>
    <row r="11" spans="1:67" ht="12.9" customHeight="1" x14ac:dyDescent="0.2">
      <c r="A11" s="17">
        <v>1</v>
      </c>
      <c r="B11" s="18" t="s">
        <v>4</v>
      </c>
      <c r="C11" s="17"/>
      <c r="D11" s="18"/>
      <c r="E11" s="17"/>
      <c r="F11" s="25"/>
      <c r="G11" s="19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</row>
    <row r="12" spans="1:67" ht="12.9" customHeight="1" x14ac:dyDescent="0.2">
      <c r="A12" s="6" t="s">
        <v>11</v>
      </c>
      <c r="B12" s="1" t="s">
        <v>44</v>
      </c>
      <c r="C12" s="30">
        <v>44956</v>
      </c>
      <c r="D12" s="9">
        <v>10</v>
      </c>
      <c r="E12" s="28" cm="1">
        <f t="array" ref="E12">IF(B12="","",IF($C$5="OUI",WORKDAY(C12,IF(WEEKDAY(C12,2)&gt;=6,D12,D12-1)),C12+K14D12-1))</f>
        <v>44967</v>
      </c>
      <c r="F12" s="26">
        <v>0.8</v>
      </c>
      <c r="G12" s="16">
        <f t="shared" ref="G12:G41" si="4">C12+F12*(E12-C12)</f>
        <v>44964.800000000003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12.9" customHeight="1" x14ac:dyDescent="0.2">
      <c r="A13" s="6" t="s">
        <v>12</v>
      </c>
      <c r="B13" s="1" t="s">
        <v>45</v>
      </c>
      <c r="C13" s="30">
        <v>44956</v>
      </c>
      <c r="D13" s="9">
        <v>10</v>
      </c>
      <c r="E13" s="28">
        <f t="shared" ref="E13:E76" si="5">IF(B13="","",IF($C$5="OUI",WORKDAY(C13,IF(WEEKDAY(C13,2)&gt;=6,D13,D13-1)),C13+D13-1))</f>
        <v>44967</v>
      </c>
      <c r="F13" s="26">
        <v>0.8</v>
      </c>
      <c r="G13" s="16">
        <f t="shared" si="4"/>
        <v>44964.800000000003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12.9" customHeight="1" x14ac:dyDescent="0.2">
      <c r="A14" s="6" t="s">
        <v>13</v>
      </c>
      <c r="B14" s="1" t="s">
        <v>46</v>
      </c>
      <c r="C14" s="30">
        <v>44970</v>
      </c>
      <c r="D14" s="9">
        <v>10</v>
      </c>
      <c r="E14" s="28">
        <f t="shared" si="5"/>
        <v>44981</v>
      </c>
      <c r="F14" s="26">
        <v>0.2</v>
      </c>
      <c r="G14" s="16">
        <f t="shared" si="4"/>
        <v>44972.2</v>
      </c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12.9" customHeight="1" x14ac:dyDescent="0.2">
      <c r="A15" s="6" t="s">
        <v>14</v>
      </c>
      <c r="B15" s="1" t="s">
        <v>64</v>
      </c>
      <c r="C15" s="30">
        <v>44970</v>
      </c>
      <c r="D15" s="9">
        <v>10</v>
      </c>
      <c r="E15" s="28">
        <f t="shared" si="5"/>
        <v>44981</v>
      </c>
      <c r="F15" s="15">
        <v>0.2</v>
      </c>
      <c r="G15" s="16">
        <f t="shared" si="4"/>
        <v>44972.2</v>
      </c>
    </row>
    <row r="16" spans="1:67" ht="12.9" customHeight="1" x14ac:dyDescent="0.2">
      <c r="A16" s="6" t="s">
        <v>15</v>
      </c>
      <c r="B16" s="1" t="s">
        <v>55</v>
      </c>
      <c r="C16" s="30">
        <v>44970</v>
      </c>
      <c r="D16" s="9">
        <v>10</v>
      </c>
      <c r="E16" s="28">
        <f>IF(B17="","",IF($C$5="OUI",WORKDAY(C16,IF(WEEKDAY(C16,2)&gt;=6,D16,D16-1)),C16+D16-1))</f>
        <v>44981</v>
      </c>
      <c r="F16" s="15">
        <v>0</v>
      </c>
      <c r="G16" s="16">
        <f t="shared" si="4"/>
        <v>44970</v>
      </c>
    </row>
    <row r="17" spans="1:23" x14ac:dyDescent="0.2">
      <c r="A17" s="6" t="s">
        <v>16</v>
      </c>
      <c r="B17" s="1" t="s">
        <v>47</v>
      </c>
      <c r="C17" s="30">
        <v>44984</v>
      </c>
      <c r="D17" s="9">
        <v>5</v>
      </c>
      <c r="E17" s="28">
        <f>IF(B18="","",IF($C$5="OUI",WORKDAY(C17,IF(WEEKDAY(C17,2)&gt;=6,D17,D17-1)),C17+D17-1))</f>
        <v>44988</v>
      </c>
      <c r="F17" s="15">
        <v>0</v>
      </c>
      <c r="G17" s="16">
        <f t="shared" si="4"/>
        <v>44984</v>
      </c>
    </row>
    <row r="18" spans="1:23" x14ac:dyDescent="0.2">
      <c r="A18" s="6" t="s">
        <v>17</v>
      </c>
      <c r="B18" s="1" t="s">
        <v>48</v>
      </c>
      <c r="C18" s="30">
        <v>44991</v>
      </c>
      <c r="D18" s="9">
        <v>5</v>
      </c>
      <c r="E18" s="28">
        <f>IF(B19="","",IF($C$5="OUI",WORKDAY(C18,IF(WEEKDAY(C18,2)&gt;=6,D18,D18-1)),C18+D18-1))</f>
        <v>44995</v>
      </c>
      <c r="F18" s="15">
        <v>0</v>
      </c>
      <c r="G18" s="16">
        <f t="shared" si="4"/>
        <v>44991</v>
      </c>
      <c r="W18" s="31"/>
    </row>
    <row r="19" spans="1:23" x14ac:dyDescent="0.2">
      <c r="A19" s="6" t="s">
        <v>18</v>
      </c>
      <c r="B19" s="1" t="s">
        <v>54</v>
      </c>
      <c r="C19" s="30">
        <v>44991</v>
      </c>
      <c r="D19" s="9">
        <v>5</v>
      </c>
      <c r="E19" s="28">
        <f>IF(B22="","",IF($C$5="OUI",WORKDAY(C19,IF(WEEKDAY(C19,2)&gt;=6,D19,D19-1)),C19+D19-1))</f>
        <v>44995</v>
      </c>
      <c r="F19" s="15">
        <v>0</v>
      </c>
      <c r="G19" s="16">
        <f t="shared" si="4"/>
        <v>44991</v>
      </c>
      <c r="O19" s="31"/>
    </row>
    <row r="20" spans="1:23" x14ac:dyDescent="0.2">
      <c r="A20" s="6" t="s">
        <v>19</v>
      </c>
      <c r="B20" s="1" t="s">
        <v>50</v>
      </c>
      <c r="C20" s="30">
        <v>44993</v>
      </c>
      <c r="D20" s="9">
        <v>5</v>
      </c>
      <c r="E20" s="28">
        <f>IF(B23="","",IF($C$5="OUI",WORKDAY(C20,IF(WEEKDAY(C20,2)&gt;=6,D20,D20-1)),C20+D20-1))</f>
        <v>44999</v>
      </c>
      <c r="F20" s="15">
        <v>0</v>
      </c>
      <c r="G20" s="16">
        <f t="shared" si="4"/>
        <v>44993</v>
      </c>
      <c r="N20" s="31"/>
    </row>
    <row r="21" spans="1:23" ht="14.4" x14ac:dyDescent="0.3">
      <c r="A21" s="6" t="s">
        <v>20</v>
      </c>
      <c r="B21" s="1" t="s">
        <v>51</v>
      </c>
      <c r="C21" s="30">
        <v>44993</v>
      </c>
      <c r="D21" s="9">
        <v>5</v>
      </c>
      <c r="E21" s="28">
        <f>IF(B23="","",IF($C$5="OUI",WORKDAY(C21,IF(WEEKDAY(C21,2)&gt;=6,D21,D21-1)),C21+D21-1))</f>
        <v>44999</v>
      </c>
      <c r="F21" s="15">
        <v>0</v>
      </c>
      <c r="G21" s="16">
        <f t="shared" si="4"/>
        <v>44993</v>
      </c>
      <c r="P21"/>
      <c r="U21" s="33"/>
      <c r="W21" s="31"/>
    </row>
    <row r="22" spans="1:23" x14ac:dyDescent="0.2">
      <c r="A22" s="6" t="s">
        <v>21</v>
      </c>
      <c r="B22" s="1" t="s">
        <v>56</v>
      </c>
      <c r="C22" s="30">
        <v>44998</v>
      </c>
      <c r="D22" s="9">
        <v>5</v>
      </c>
      <c r="E22" s="28">
        <f t="shared" ref="E22:E25" si="6">IF(B24="","",IF($C$5="OUI",WORKDAY(C22,IF(WEEKDAY(C22,2)&gt;=6,D22,D22-1)),C22+D22-1))</f>
        <v>45002</v>
      </c>
      <c r="F22" s="15">
        <v>0</v>
      </c>
      <c r="G22" s="16">
        <f t="shared" si="4"/>
        <v>44998</v>
      </c>
    </row>
    <row r="23" spans="1:23" x14ac:dyDescent="0.2">
      <c r="A23" s="6" t="s">
        <v>22</v>
      </c>
      <c r="B23" s="1" t="s">
        <v>57</v>
      </c>
      <c r="C23" s="30">
        <v>45002</v>
      </c>
      <c r="D23" s="9">
        <v>5</v>
      </c>
      <c r="E23" s="28">
        <f t="shared" si="6"/>
        <v>45008</v>
      </c>
      <c r="F23" s="15">
        <v>0</v>
      </c>
      <c r="G23" s="16">
        <f t="shared" si="4"/>
        <v>45002</v>
      </c>
    </row>
    <row r="24" spans="1:23" x14ac:dyDescent="0.2">
      <c r="A24" s="6" t="s">
        <v>23</v>
      </c>
      <c r="B24" s="1" t="s">
        <v>53</v>
      </c>
      <c r="C24" s="30">
        <v>45005</v>
      </c>
      <c r="D24" s="9">
        <v>10</v>
      </c>
      <c r="E24" s="28">
        <f t="shared" si="6"/>
        <v>45016</v>
      </c>
      <c r="F24" s="15">
        <v>0</v>
      </c>
      <c r="G24" s="16">
        <f t="shared" si="4"/>
        <v>45005</v>
      </c>
    </row>
    <row r="25" spans="1:23" x14ac:dyDescent="0.2">
      <c r="A25" s="6" t="s">
        <v>24</v>
      </c>
      <c r="B25" s="1" t="s">
        <v>52</v>
      </c>
      <c r="C25" s="30">
        <v>45005</v>
      </c>
      <c r="D25" s="9">
        <v>10</v>
      </c>
      <c r="E25" s="28">
        <f t="shared" si="6"/>
        <v>45016</v>
      </c>
      <c r="F25" s="15">
        <v>0</v>
      </c>
      <c r="G25" s="16">
        <f t="shared" si="4"/>
        <v>45005</v>
      </c>
    </row>
    <row r="26" spans="1:23" x14ac:dyDescent="0.2">
      <c r="A26" s="6" t="s">
        <v>25</v>
      </c>
      <c r="B26" s="1" t="s">
        <v>58</v>
      </c>
      <c r="C26" s="30">
        <v>45012</v>
      </c>
      <c r="D26" s="9">
        <v>5</v>
      </c>
      <c r="E26" s="28">
        <f>IF(B24="","",IF($C$5="OUI",WORKDAY(C26,IF(WEEKDAY(C26,2)&gt;=6,D26,D26-1)),C26+D26-1))</f>
        <v>45016</v>
      </c>
      <c r="F26" s="15">
        <v>0</v>
      </c>
      <c r="G26" s="16">
        <f t="shared" si="4"/>
        <v>45012</v>
      </c>
    </row>
    <row r="27" spans="1:23" x14ac:dyDescent="0.2">
      <c r="A27" s="6" t="s">
        <v>26</v>
      </c>
      <c r="B27" s="1" t="s">
        <v>65</v>
      </c>
      <c r="C27" s="30">
        <v>45016</v>
      </c>
      <c r="D27" s="9">
        <v>5</v>
      </c>
      <c r="E27" s="28">
        <f>IF(B25="","",IF($C$5="OUI",WORKDAY(C27,IF(WEEKDAY(C27,2)&gt;=6,D27,D27-1)),C27+D27-1))</f>
        <v>45022</v>
      </c>
      <c r="F27" s="15">
        <v>0</v>
      </c>
      <c r="G27" s="16">
        <f t="shared" si="4"/>
        <v>45016</v>
      </c>
    </row>
    <row r="28" spans="1:23" x14ac:dyDescent="0.2">
      <c r="A28" s="6" t="s">
        <v>27</v>
      </c>
      <c r="B28" s="1" t="s">
        <v>49</v>
      </c>
      <c r="C28" s="30">
        <v>45026</v>
      </c>
      <c r="D28" s="9">
        <v>7</v>
      </c>
      <c r="E28" s="28">
        <f>IF(B28="","",IF($C$5="OUI",WORKDAY(C28,IF(WEEKDAY(C28,2)&gt;=6,D28,D28-1)),C28+D28-1))</f>
        <v>45034</v>
      </c>
      <c r="F28" s="15">
        <v>0</v>
      </c>
      <c r="G28" s="16">
        <f t="shared" si="4"/>
        <v>45026</v>
      </c>
    </row>
    <row r="29" spans="1:23" x14ac:dyDescent="0.2">
      <c r="A29" s="6" t="s">
        <v>28</v>
      </c>
      <c r="B29" s="1" t="s">
        <v>59</v>
      </c>
      <c r="C29" s="30">
        <v>45033</v>
      </c>
      <c r="D29" s="9">
        <v>7</v>
      </c>
      <c r="E29" s="28">
        <f>IF(B29="","",IF($C$5="OUI",WORKDAY(C29,IF(WEEKDAY(C29,2)&gt;=6,D29,D29-1)),C29+D29-1))</f>
        <v>45041</v>
      </c>
      <c r="F29" s="15">
        <v>0</v>
      </c>
      <c r="G29" s="16">
        <f t="shared" si="4"/>
        <v>45033</v>
      </c>
    </row>
    <row r="30" spans="1:23" x14ac:dyDescent="0.2">
      <c r="A30" s="6" t="s">
        <v>29</v>
      </c>
      <c r="B30" s="1" t="s">
        <v>60</v>
      </c>
      <c r="C30" s="30">
        <v>45040</v>
      </c>
      <c r="D30" s="9">
        <v>7</v>
      </c>
      <c r="E30" s="28">
        <f>IF(B30="","",IF($C$5="OUI",WORKDAY(C30,IF(WEEKDAY(C30,2)&gt;=6,D30,D30-1)),C30+D30-1))</f>
        <v>45048</v>
      </c>
      <c r="F30" s="15">
        <v>0</v>
      </c>
      <c r="G30" s="16">
        <f t="shared" si="4"/>
        <v>45040</v>
      </c>
    </row>
    <row r="31" spans="1:23" x14ac:dyDescent="0.2">
      <c r="A31" s="6" t="s">
        <v>30</v>
      </c>
      <c r="B31" s="1" t="s">
        <v>61</v>
      </c>
      <c r="C31" s="30">
        <v>45049</v>
      </c>
      <c r="D31" s="9">
        <v>12</v>
      </c>
      <c r="E31" s="28">
        <f>IF(B31="","",IF($C$5="OUI",WORKDAY(C31,IF(WEEKDAY(C31,2)&gt;=6,D31,D31-1)),C31+D31-1))</f>
        <v>45064</v>
      </c>
      <c r="F31" s="15">
        <v>0</v>
      </c>
      <c r="G31" s="16">
        <f t="shared" si="4"/>
        <v>45049</v>
      </c>
    </row>
    <row r="32" spans="1:23" x14ac:dyDescent="0.2">
      <c r="A32" s="6" t="s">
        <v>31</v>
      </c>
      <c r="B32" s="1" t="s">
        <v>62</v>
      </c>
      <c r="C32" s="30">
        <v>45053</v>
      </c>
      <c r="D32" s="9">
        <v>12</v>
      </c>
      <c r="E32" s="28">
        <f>IF(B32="","",IF($C$5="OUI",WORKDAY(C32,IF(WEEKDAY(C32,2)&gt;=6,D32,D32-1)),C32+D32-1))</f>
        <v>45069</v>
      </c>
      <c r="F32" s="15">
        <v>0</v>
      </c>
      <c r="G32" s="16">
        <f t="shared" si="4"/>
        <v>45053</v>
      </c>
    </row>
    <row r="33" spans="1:7" x14ac:dyDescent="0.2">
      <c r="A33" s="6" t="s">
        <v>32</v>
      </c>
      <c r="B33" s="1" t="s">
        <v>63</v>
      </c>
      <c r="C33" s="30">
        <v>45070</v>
      </c>
      <c r="D33" s="9">
        <v>1</v>
      </c>
      <c r="E33" s="28">
        <f t="shared" si="5"/>
        <v>45070</v>
      </c>
      <c r="F33" s="15">
        <v>0</v>
      </c>
      <c r="G33" s="16">
        <f t="shared" si="4"/>
        <v>45070</v>
      </c>
    </row>
    <row r="34" spans="1:7" x14ac:dyDescent="0.2">
      <c r="C34" s="30"/>
      <c r="D34" s="9"/>
      <c r="E34" s="28" t="str">
        <f t="shared" si="5"/>
        <v/>
      </c>
      <c r="G34" s="16" t="e">
        <f t="shared" si="4"/>
        <v>#VALUE!</v>
      </c>
    </row>
    <row r="35" spans="1:7" x14ac:dyDescent="0.2">
      <c r="C35" s="30"/>
      <c r="D35" s="9"/>
      <c r="E35" s="28" t="str">
        <f t="shared" si="5"/>
        <v/>
      </c>
      <c r="G35" s="16" t="e">
        <f t="shared" si="4"/>
        <v>#VALUE!</v>
      </c>
    </row>
    <row r="36" spans="1:7" x14ac:dyDescent="0.2">
      <c r="C36" s="30"/>
      <c r="D36" s="9"/>
      <c r="E36" s="28" t="str">
        <f t="shared" si="5"/>
        <v/>
      </c>
      <c r="G36" s="16" t="e">
        <f t="shared" si="4"/>
        <v>#VALUE!</v>
      </c>
    </row>
    <row r="37" spans="1:7" x14ac:dyDescent="0.2">
      <c r="C37" s="30"/>
      <c r="D37" s="9"/>
      <c r="E37" s="28"/>
      <c r="G37" s="16">
        <f t="shared" si="4"/>
        <v>0</v>
      </c>
    </row>
    <row r="38" spans="1:7" x14ac:dyDescent="0.2">
      <c r="C38" s="30"/>
      <c r="D38" s="9"/>
      <c r="E38" s="28"/>
      <c r="G38" s="16">
        <f t="shared" si="4"/>
        <v>0</v>
      </c>
    </row>
    <row r="39" spans="1:7" x14ac:dyDescent="0.2">
      <c r="C39" s="30"/>
      <c r="D39" s="9"/>
      <c r="E39" s="28" t="str">
        <f t="shared" si="5"/>
        <v/>
      </c>
      <c r="G39" s="16" t="e">
        <f t="shared" si="4"/>
        <v>#VALUE!</v>
      </c>
    </row>
    <row r="40" spans="1:7" x14ac:dyDescent="0.2">
      <c r="C40" s="30"/>
      <c r="D40" s="9"/>
      <c r="E40" s="28" t="str">
        <f t="shared" si="5"/>
        <v/>
      </c>
      <c r="G40" s="16" t="e">
        <f t="shared" si="4"/>
        <v>#VALUE!</v>
      </c>
    </row>
    <row r="41" spans="1:7" x14ac:dyDescent="0.2">
      <c r="C41" s="30"/>
      <c r="D41" s="9"/>
      <c r="E41" s="28" t="str">
        <f t="shared" si="5"/>
        <v/>
      </c>
      <c r="G41" s="16" t="e">
        <f t="shared" si="4"/>
        <v>#VALUE!</v>
      </c>
    </row>
    <row r="42" spans="1:7" x14ac:dyDescent="0.2">
      <c r="E42" s="28" t="str">
        <f t="shared" si="5"/>
        <v/>
      </c>
    </row>
    <row r="43" spans="1:7" x14ac:dyDescent="0.2">
      <c r="E43" s="28" t="str">
        <f t="shared" si="5"/>
        <v/>
      </c>
    </row>
    <row r="44" spans="1:7" x14ac:dyDescent="0.2">
      <c r="E44" s="28" t="str">
        <f t="shared" si="5"/>
        <v/>
      </c>
    </row>
    <row r="45" spans="1:7" x14ac:dyDescent="0.2">
      <c r="E45" s="28" t="str">
        <f t="shared" si="5"/>
        <v/>
      </c>
    </row>
    <row r="46" spans="1:7" x14ac:dyDescent="0.2">
      <c r="E46" s="28" t="str">
        <f t="shared" si="5"/>
        <v/>
      </c>
    </row>
    <row r="47" spans="1:7" x14ac:dyDescent="0.2">
      <c r="E47" s="28" t="str">
        <f t="shared" si="5"/>
        <v/>
      </c>
    </row>
    <row r="48" spans="1:7" x14ac:dyDescent="0.2">
      <c r="E48" s="28" t="str">
        <f t="shared" si="5"/>
        <v/>
      </c>
    </row>
    <row r="49" spans="5:5" x14ac:dyDescent="0.2">
      <c r="E49" s="28" t="str">
        <f t="shared" si="5"/>
        <v/>
      </c>
    </row>
    <row r="50" spans="5:5" x14ac:dyDescent="0.2">
      <c r="E50" s="28" t="str">
        <f t="shared" si="5"/>
        <v/>
      </c>
    </row>
    <row r="51" spans="5:5" x14ac:dyDescent="0.2">
      <c r="E51" s="28" t="str">
        <f t="shared" si="5"/>
        <v/>
      </c>
    </row>
    <row r="52" spans="5:5" x14ac:dyDescent="0.2">
      <c r="E52" s="28" t="str">
        <f t="shared" si="5"/>
        <v/>
      </c>
    </row>
    <row r="53" spans="5:5" x14ac:dyDescent="0.2">
      <c r="E53" s="28" t="str">
        <f t="shared" si="5"/>
        <v/>
      </c>
    </row>
    <row r="54" spans="5:5" x14ac:dyDescent="0.2">
      <c r="E54" s="28" t="str">
        <f t="shared" si="5"/>
        <v/>
      </c>
    </row>
    <row r="55" spans="5:5" x14ac:dyDescent="0.2">
      <c r="E55" s="28" t="str">
        <f t="shared" si="5"/>
        <v/>
      </c>
    </row>
    <row r="56" spans="5:5" x14ac:dyDescent="0.2">
      <c r="E56" s="28" t="str">
        <f t="shared" si="5"/>
        <v/>
      </c>
    </row>
    <row r="57" spans="5:5" x14ac:dyDescent="0.2">
      <c r="E57" s="28" t="str">
        <f t="shared" si="5"/>
        <v/>
      </c>
    </row>
    <row r="58" spans="5:5" x14ac:dyDescent="0.2">
      <c r="E58" s="28" t="str">
        <f t="shared" si="5"/>
        <v/>
      </c>
    </row>
    <row r="59" spans="5:5" x14ac:dyDescent="0.2">
      <c r="E59" s="28" t="str">
        <f t="shared" si="5"/>
        <v/>
      </c>
    </row>
    <row r="60" spans="5:5" x14ac:dyDescent="0.2">
      <c r="E60" s="28" t="str">
        <f t="shared" si="5"/>
        <v/>
      </c>
    </row>
    <row r="61" spans="5:5" x14ac:dyDescent="0.2">
      <c r="E61" s="28" t="str">
        <f t="shared" si="5"/>
        <v/>
      </c>
    </row>
    <row r="62" spans="5:5" x14ac:dyDescent="0.2">
      <c r="E62" s="28" t="str">
        <f t="shared" si="5"/>
        <v/>
      </c>
    </row>
    <row r="63" spans="5:5" x14ac:dyDescent="0.2">
      <c r="E63" s="28" t="str">
        <f t="shared" si="5"/>
        <v/>
      </c>
    </row>
    <row r="64" spans="5:5" x14ac:dyDescent="0.2">
      <c r="E64" s="28" t="str">
        <f t="shared" si="5"/>
        <v/>
      </c>
    </row>
    <row r="65" spans="5:5" x14ac:dyDescent="0.2">
      <c r="E65" s="28" t="str">
        <f t="shared" si="5"/>
        <v/>
      </c>
    </row>
    <row r="66" spans="5:5" x14ac:dyDescent="0.2">
      <c r="E66" s="28" t="str">
        <f t="shared" si="5"/>
        <v/>
      </c>
    </row>
    <row r="67" spans="5:5" x14ac:dyDescent="0.2">
      <c r="E67" s="28" t="str">
        <f t="shared" si="5"/>
        <v/>
      </c>
    </row>
    <row r="68" spans="5:5" x14ac:dyDescent="0.2">
      <c r="E68" s="28" t="str">
        <f t="shared" si="5"/>
        <v/>
      </c>
    </row>
    <row r="69" spans="5:5" x14ac:dyDescent="0.2">
      <c r="E69" s="28" t="str">
        <f t="shared" si="5"/>
        <v/>
      </c>
    </row>
    <row r="70" spans="5:5" x14ac:dyDescent="0.2">
      <c r="E70" s="28" t="str">
        <f t="shared" si="5"/>
        <v/>
      </c>
    </row>
    <row r="71" spans="5:5" x14ac:dyDescent="0.2">
      <c r="E71" s="28" t="str">
        <f t="shared" si="5"/>
        <v/>
      </c>
    </row>
    <row r="72" spans="5:5" x14ac:dyDescent="0.2">
      <c r="E72" s="28" t="str">
        <f t="shared" si="5"/>
        <v/>
      </c>
    </row>
    <row r="73" spans="5:5" x14ac:dyDescent="0.2">
      <c r="E73" s="28" t="str">
        <f t="shared" si="5"/>
        <v/>
      </c>
    </row>
    <row r="74" spans="5:5" x14ac:dyDescent="0.2">
      <c r="E74" s="28" t="str">
        <f t="shared" si="5"/>
        <v/>
      </c>
    </row>
    <row r="75" spans="5:5" x14ac:dyDescent="0.2">
      <c r="E75" s="28" t="str">
        <f t="shared" si="5"/>
        <v/>
      </c>
    </row>
    <row r="76" spans="5:5" x14ac:dyDescent="0.2">
      <c r="E76" s="28" t="str">
        <f t="shared" si="5"/>
        <v/>
      </c>
    </row>
    <row r="77" spans="5:5" x14ac:dyDescent="0.2">
      <c r="E77" s="28" t="str">
        <f t="shared" ref="E77:E99" si="7">IF(B77="","",IF($C$5="OUI",WORKDAY(C77,IF(WEEKDAY(C77,2)&gt;=6,D77,D77-1)),C77+D77-1))</f>
        <v/>
      </c>
    </row>
    <row r="78" spans="5:5" x14ac:dyDescent="0.2">
      <c r="E78" s="28" t="str">
        <f t="shared" si="7"/>
        <v/>
      </c>
    </row>
    <row r="79" spans="5:5" x14ac:dyDescent="0.2">
      <c r="E79" s="28" t="str">
        <f t="shared" si="7"/>
        <v/>
      </c>
    </row>
    <row r="80" spans="5:5" x14ac:dyDescent="0.2">
      <c r="E80" s="28" t="str">
        <f t="shared" si="7"/>
        <v/>
      </c>
    </row>
    <row r="81" spans="5:5" x14ac:dyDescent="0.2">
      <c r="E81" s="28" t="str">
        <f t="shared" si="7"/>
        <v/>
      </c>
    </row>
    <row r="82" spans="5:5" x14ac:dyDescent="0.2">
      <c r="E82" s="28" t="str">
        <f t="shared" si="7"/>
        <v/>
      </c>
    </row>
    <row r="83" spans="5:5" x14ac:dyDescent="0.2">
      <c r="E83" s="28" t="str">
        <f t="shared" si="7"/>
        <v/>
      </c>
    </row>
    <row r="84" spans="5:5" x14ac:dyDescent="0.2">
      <c r="E84" s="28" t="str">
        <f t="shared" si="7"/>
        <v/>
      </c>
    </row>
    <row r="85" spans="5:5" x14ac:dyDescent="0.2">
      <c r="E85" s="28" t="str">
        <f t="shared" si="7"/>
        <v/>
      </c>
    </row>
    <row r="86" spans="5:5" x14ac:dyDescent="0.2">
      <c r="E86" s="28" t="str">
        <f t="shared" si="7"/>
        <v/>
      </c>
    </row>
    <row r="87" spans="5:5" x14ac:dyDescent="0.2">
      <c r="E87" s="28" t="str">
        <f t="shared" si="7"/>
        <v/>
      </c>
    </row>
    <row r="88" spans="5:5" x14ac:dyDescent="0.2">
      <c r="E88" s="28" t="str">
        <f t="shared" si="7"/>
        <v/>
      </c>
    </row>
    <row r="89" spans="5:5" x14ac:dyDescent="0.2">
      <c r="E89" s="28" t="str">
        <f t="shared" si="7"/>
        <v/>
      </c>
    </row>
    <row r="90" spans="5:5" x14ac:dyDescent="0.2">
      <c r="E90" s="28" t="str">
        <f t="shared" si="7"/>
        <v/>
      </c>
    </row>
    <row r="91" spans="5:5" x14ac:dyDescent="0.2">
      <c r="E91" s="28" t="str">
        <f t="shared" si="7"/>
        <v/>
      </c>
    </row>
    <row r="92" spans="5:5" x14ac:dyDescent="0.2">
      <c r="E92" s="28" t="str">
        <f t="shared" si="7"/>
        <v/>
      </c>
    </row>
    <row r="93" spans="5:5" x14ac:dyDescent="0.2">
      <c r="E93" s="28" t="str">
        <f t="shared" si="7"/>
        <v/>
      </c>
    </row>
    <row r="94" spans="5:5" x14ac:dyDescent="0.2">
      <c r="E94" s="28" t="str">
        <f t="shared" si="7"/>
        <v/>
      </c>
    </row>
    <row r="95" spans="5:5" x14ac:dyDescent="0.2">
      <c r="E95" s="28" t="str">
        <f t="shared" si="7"/>
        <v/>
      </c>
    </row>
    <row r="96" spans="5:5" x14ac:dyDescent="0.2">
      <c r="E96" s="28" t="str">
        <f t="shared" si="7"/>
        <v/>
      </c>
    </row>
    <row r="97" spans="5:5" x14ac:dyDescent="0.2">
      <c r="E97" s="28" t="str">
        <f t="shared" si="7"/>
        <v/>
      </c>
    </row>
    <row r="98" spans="5:5" x14ac:dyDescent="0.2">
      <c r="E98" s="28" t="str">
        <f t="shared" si="7"/>
        <v/>
      </c>
    </row>
    <row r="99" spans="5:5" x14ac:dyDescent="0.2">
      <c r="E99" s="28" t="str">
        <f t="shared" si="7"/>
        <v/>
      </c>
    </row>
  </sheetData>
  <mergeCells count="14">
    <mergeCell ref="A4:B4"/>
    <mergeCell ref="A1:E1"/>
    <mergeCell ref="A2:B2"/>
    <mergeCell ref="C2:E2"/>
    <mergeCell ref="A3:B3"/>
    <mergeCell ref="C3:E3"/>
    <mergeCell ref="F9:F10"/>
    <mergeCell ref="A5:B5"/>
    <mergeCell ref="A6:B6"/>
    <mergeCell ref="A7:E7"/>
    <mergeCell ref="B9:B10"/>
    <mergeCell ref="C9:C10"/>
    <mergeCell ref="D9:D10"/>
    <mergeCell ref="E9:E10"/>
  </mergeCells>
  <conditionalFormatting sqref="H8:BO8">
    <cfRule type="expression" dxfId="44" priority="9">
      <formula>H8&lt;&gt;""</formula>
    </cfRule>
  </conditionalFormatting>
  <conditionalFormatting sqref="I7:BO7">
    <cfRule type="expression" dxfId="43" priority="8">
      <formula>I10&lt;&gt;1</formula>
    </cfRule>
  </conditionalFormatting>
  <conditionalFormatting sqref="I7:BO10">
    <cfRule type="expression" dxfId="42" priority="7">
      <formula>I$10=1</formula>
    </cfRule>
  </conditionalFormatting>
  <conditionalFormatting sqref="F39:F102 F11:F36">
    <cfRule type="expression" dxfId="41" priority="6">
      <formula>$B11&lt;&gt;""</formula>
    </cfRule>
  </conditionalFormatting>
  <conditionalFormatting sqref="H7:BO15 H28:BO36 H39:BO99">
    <cfRule type="expression" dxfId="40" priority="5">
      <formula>AND(H$7=$G$2,$B7&lt;&gt;"")</formula>
    </cfRule>
  </conditionalFormatting>
  <conditionalFormatting sqref="H12:BO15 H28:BO36 H39:BO99">
    <cfRule type="expression" dxfId="39" priority="1" stopIfTrue="1">
      <formula>$B12=""</formula>
    </cfRule>
    <cfRule type="expression" dxfId="38" priority="2">
      <formula>AND(H$7&gt;=$C12,H$7&lt;=$E12,H$7&lt;=$G12,$F12&gt;0)</formula>
    </cfRule>
    <cfRule type="expression" dxfId="37" priority="3">
      <formula>AND(H$7&gt;=$C12,H$7&lt;=$E12,H$7&gt;=$G12,H$7&gt;=TODAY())</formula>
    </cfRule>
    <cfRule type="expression" dxfId="36" priority="4">
      <formula>AND(H$7&gt;=$C12,H$7&lt;=$E12,H$7&gt;=$G12)</formula>
    </cfRule>
  </conditionalFormatting>
  <conditionalFormatting sqref="H16:BO18">
    <cfRule type="expression" dxfId="35" priority="15">
      <formula>AND(H$7=$G$2,$B17&lt;&gt;"")</formula>
    </cfRule>
  </conditionalFormatting>
  <conditionalFormatting sqref="H20:BO20 H22:BO23">
    <cfRule type="expression" dxfId="34" priority="16">
      <formula>AND(H$7=$G$2,#REF!&lt;&gt;"")</formula>
    </cfRule>
  </conditionalFormatting>
  <conditionalFormatting sqref="H16:BO18">
    <cfRule type="expression" dxfId="33" priority="22" stopIfTrue="1">
      <formula>$B17=""</formula>
    </cfRule>
    <cfRule type="expression" dxfId="32" priority="23">
      <formula>AND(H$7&gt;=$C16,H$7&lt;=$E16,H$7&lt;=$G16,$F16&gt;0)</formula>
    </cfRule>
    <cfRule type="expression" dxfId="31" priority="24">
      <formula>AND(H$7&gt;=$C16,H$7&lt;=$E16,H$7&gt;=$G16,H$7&gt;=TODAY())</formula>
    </cfRule>
    <cfRule type="expression" dxfId="30" priority="25">
      <formula>AND(H$7&gt;=$C16,H$7&lt;=$E16,H$7&gt;=$G16)</formula>
    </cfRule>
  </conditionalFormatting>
  <conditionalFormatting sqref="H20:BO20 H22:BO23">
    <cfRule type="expression" dxfId="29" priority="26" stopIfTrue="1">
      <formula>#REF!=""</formula>
    </cfRule>
    <cfRule type="expression" dxfId="28" priority="27">
      <formula>AND(H$7&gt;=$C20,H$7&lt;=$E20,H$7&lt;=$G20,$F20&gt;0)</formula>
    </cfRule>
    <cfRule type="expression" dxfId="27" priority="28">
      <formula>AND(H$7&gt;=$C20,H$7&lt;=$E20,H$7&gt;=$G20,H$7&gt;=TODAY())</formula>
    </cfRule>
    <cfRule type="expression" dxfId="26" priority="29">
      <formula>AND(H$7&gt;=$C20,H$7&lt;=$E20,H$7&gt;=$G20)</formula>
    </cfRule>
  </conditionalFormatting>
  <conditionalFormatting sqref="H26:BO27">
    <cfRule type="expression" dxfId="25" priority="35">
      <formula>AND(H$7=$G$2,$B24&lt;&gt;"")</formula>
    </cfRule>
  </conditionalFormatting>
  <conditionalFormatting sqref="H26:BO27">
    <cfRule type="expression" dxfId="24" priority="42" stopIfTrue="1">
      <formula>$B24=""</formula>
    </cfRule>
    <cfRule type="expression" dxfId="23" priority="43">
      <formula>AND(H$7&gt;=$C26,H$7&lt;=$E26,H$7&lt;=$G26,$F26&gt;0)</formula>
    </cfRule>
    <cfRule type="expression" dxfId="22" priority="44">
      <formula>AND(H$7&gt;=$C26,H$7&lt;=$E26,H$7&gt;=$G26,H$7&gt;=TODAY())</formula>
    </cfRule>
    <cfRule type="expression" dxfId="21" priority="45">
      <formula>AND(H$7&gt;=$C26,H$7&lt;=$E26,H$7&gt;=$G26)</formula>
    </cfRule>
  </conditionalFormatting>
  <conditionalFormatting sqref="H21:BO21">
    <cfRule type="expression" dxfId="20" priority="47">
      <formula>AND(H$7=$G$2,$B23&lt;&gt;"")</formula>
    </cfRule>
  </conditionalFormatting>
  <conditionalFormatting sqref="H21:BO21">
    <cfRule type="expression" dxfId="19" priority="49" stopIfTrue="1">
      <formula>$B23=""</formula>
    </cfRule>
    <cfRule type="expression" dxfId="18" priority="50">
      <formula>AND(H$7&gt;=$C21,H$7&lt;=$E21,H$7&lt;=$G21,$F21&gt;0)</formula>
    </cfRule>
    <cfRule type="expression" dxfId="17" priority="51">
      <formula>AND(H$7&gt;=$C21,H$7&lt;=$E21,H$7&gt;=$G21,H$7&gt;=TODAY())</formula>
    </cfRule>
    <cfRule type="expression" dxfId="16" priority="52">
      <formula>AND(H$7&gt;=$C21,H$7&lt;=$E21,H$7&gt;=$G21)</formula>
    </cfRule>
  </conditionalFormatting>
  <conditionalFormatting sqref="H19:BO19">
    <cfRule type="expression" dxfId="15" priority="60">
      <formula>AND(H$7=$G$2,$B22&lt;&gt;"")</formula>
    </cfRule>
  </conditionalFormatting>
  <conditionalFormatting sqref="H19:BO19">
    <cfRule type="expression" dxfId="14" priority="65" stopIfTrue="1">
      <formula>$B22=""</formula>
    </cfRule>
    <cfRule type="expression" dxfId="13" priority="66">
      <formula>AND(H$7&gt;=$C19,H$7&lt;=$E19,H$7&lt;=$G19,$F19&gt;0)</formula>
    </cfRule>
    <cfRule type="expression" dxfId="12" priority="67">
      <formula>AND(H$7&gt;=$C19,H$7&lt;=$E19,H$7&gt;=$G19,H$7&gt;=TODAY())</formula>
    </cfRule>
    <cfRule type="expression" dxfId="11" priority="68">
      <formula>AND(H$7&gt;=$C19,H$7&lt;=$E19,H$7&gt;=$G19)</formula>
    </cfRule>
  </conditionalFormatting>
  <conditionalFormatting sqref="H24:BO25">
    <cfRule type="expression" dxfId="10" priority="72">
      <formula>AND(H$7=$G$2,#REF!&lt;&gt;"")</formula>
    </cfRule>
  </conditionalFormatting>
  <conditionalFormatting sqref="H24:BO25">
    <cfRule type="expression" dxfId="9" priority="77" stopIfTrue="1">
      <formula>#REF!=""</formula>
    </cfRule>
    <cfRule type="expression" dxfId="8" priority="78">
      <formula>AND(H$7&gt;=$C24,H$7&lt;=$E24,H$7&lt;=$G24,$F24&gt;0)</formula>
    </cfRule>
    <cfRule type="expression" dxfId="7" priority="79">
      <formula>AND(H$7&gt;=$C24,H$7&lt;=$E24,H$7&gt;=$G24,H$7&gt;=TODAY())</formula>
    </cfRule>
    <cfRule type="expression" dxfId="6" priority="80">
      <formula>AND(H$7&gt;=$C24,H$7&lt;=$E24,H$7&gt;=$G24)</formula>
    </cfRule>
  </conditionalFormatting>
  <conditionalFormatting sqref="F37:F38">
    <cfRule type="expression" dxfId="5" priority="82">
      <formula>$B20&lt;&gt;""</formula>
    </cfRule>
  </conditionalFormatting>
  <conditionalFormatting sqref="H37:BO38">
    <cfRule type="expression" dxfId="4" priority="84">
      <formula>AND(H$7=$G$2,$B20&lt;&gt;"")</formula>
    </cfRule>
  </conditionalFormatting>
  <conditionalFormatting sqref="H37:BO38">
    <cfRule type="expression" dxfId="3" priority="89" stopIfTrue="1">
      <formula>$B20=""</formula>
    </cfRule>
    <cfRule type="expression" dxfId="2" priority="90">
      <formula>AND(H$7&gt;=$C37,H$7&lt;=$E37,H$7&lt;=$G37,$F37&gt;0)</formula>
    </cfRule>
    <cfRule type="expression" dxfId="1" priority="91">
      <formula>AND(H$7&gt;=$C37,H$7&lt;=$E37,H$7&gt;=$G37,H$7&gt;=TODAY())</formula>
    </cfRule>
    <cfRule type="expression" dxfId="0" priority="92">
      <formula>AND(H$7&gt;=$C37,H$7&lt;=$E37,H$7&gt;=$G37)</formula>
    </cfRule>
  </conditionalFormatting>
  <dataValidations count="1">
    <dataValidation type="list" allowBlank="1" showInputMessage="1" showErrorMessage="1" sqref="C5:E5" xr:uid="{00000000-0002-0000-0100-000000000000}">
      <formula1>ouinon</formula1>
    </dataValidation>
  </dataValidation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Scroll Bar 1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30480</xdr:rowOff>
                  </from>
                  <to>
                    <xdr:col>62</xdr:col>
                    <xdr:colOff>106680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Table</vt:lpstr>
      <vt:lpstr>Modele</vt:lpstr>
      <vt:lpstr>ouinon</vt:lpstr>
      <vt:lpstr>semaine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Mouma</dc:creator>
  <cp:lastModifiedBy>vincent moreau benoit</cp:lastModifiedBy>
  <cp:lastPrinted>2013-05-30T16:14:13Z</cp:lastPrinted>
  <dcterms:created xsi:type="dcterms:W3CDTF">2013-05-27T13:57:34Z</dcterms:created>
  <dcterms:modified xsi:type="dcterms:W3CDTF">2023-02-18T16:24:26Z</dcterms:modified>
</cp:coreProperties>
</file>