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V:\3-OPERATIONS\2-DO-CEE\1_DOSSIERS CEE\0_DOSSIERS CLIENTS\CLIENTS\AKLOM-LOMAK\ANNEE 2018\Dossier EQ-101 2\"/>
    </mc:Choice>
  </mc:AlternateContent>
  <xr:revisionPtr revIDLastSave="0" documentId="13_ncr:1_{A46E7EEC-4F16-4115-BD6C-4EB38D23DB67}" xr6:coauthVersionLast="43" xr6:coauthVersionMax="43" xr10:uidLastSave="{00000000-0000-0000-0000-000000000000}"/>
  <bookViews>
    <workbookView xWindow="28680" yWindow="-120" windowWidth="29040" windowHeight="16440" tabRatio="601" xr2:uid="{3F193586-8951-4B12-B1D1-645C628A6304}"/>
  </bookViews>
  <sheets>
    <sheet name="Feuil1" sheetId="1" r:id="rId1"/>
    <sheet name="Feuil2" sheetId="2" r:id="rId2"/>
  </sheets>
  <definedNames>
    <definedName name="_xlnm._FilterDatabase" localSheetId="0" hidden="1">Feuil1!$A$3:$O$3</definedName>
    <definedName name="_xlnm._FilterDatabase" localSheetId="1" hidden="1">Feuil2!$E$17:$E$31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5" i="1" l="1"/>
  <c r="N84" i="1"/>
  <c r="H61" i="1" l="1"/>
  <c r="I61" i="1"/>
  <c r="L61" i="1"/>
  <c r="N61" i="1"/>
  <c r="H62" i="1"/>
  <c r="I62" i="1"/>
  <c r="L62" i="1"/>
  <c r="N62" i="1"/>
  <c r="H63" i="1"/>
  <c r="I63" i="1"/>
  <c r="L63" i="1"/>
  <c r="N63" i="1"/>
  <c r="H64" i="1"/>
  <c r="I64" i="1"/>
  <c r="L64" i="1"/>
  <c r="N64" i="1"/>
  <c r="H65" i="1"/>
  <c r="I65" i="1"/>
  <c r="L65" i="1"/>
  <c r="N65" i="1"/>
  <c r="H66" i="1"/>
  <c r="I66" i="1"/>
  <c r="L66" i="1"/>
  <c r="N66" i="1"/>
  <c r="H67" i="1"/>
  <c r="I67" i="1"/>
  <c r="L67" i="1"/>
  <c r="N67" i="1"/>
  <c r="H68" i="1"/>
  <c r="I68" i="1"/>
  <c r="L68" i="1"/>
  <c r="H69" i="1"/>
  <c r="I69" i="1"/>
  <c r="L69" i="1"/>
  <c r="N69" i="1"/>
  <c r="H70" i="1"/>
  <c r="I70" i="1"/>
  <c r="L70" i="1"/>
  <c r="N70" i="1"/>
  <c r="H71" i="1"/>
  <c r="I71" i="1"/>
  <c r="L71" i="1"/>
  <c r="N71" i="1"/>
  <c r="H72" i="1"/>
  <c r="I72" i="1"/>
  <c r="L72" i="1"/>
  <c r="N72" i="1"/>
  <c r="H73" i="1"/>
  <c r="I73" i="1"/>
  <c r="L73" i="1"/>
  <c r="N73" i="1"/>
  <c r="H74" i="1"/>
  <c r="I74" i="1"/>
  <c r="L74" i="1"/>
  <c r="N74" i="1"/>
  <c r="H75" i="1"/>
  <c r="I75" i="1"/>
  <c r="L75" i="1"/>
  <c r="N75" i="1"/>
  <c r="H76" i="1"/>
  <c r="I76" i="1"/>
  <c r="L76" i="1"/>
  <c r="N76" i="1"/>
  <c r="H78" i="1"/>
  <c r="I78" i="1"/>
  <c r="L78" i="1"/>
  <c r="N78" i="1"/>
  <c r="H80" i="1"/>
  <c r="I80" i="1"/>
  <c r="L80" i="1"/>
  <c r="N80" i="1"/>
  <c r="H77" i="1"/>
  <c r="I77" i="1"/>
  <c r="L77" i="1"/>
  <c r="N77" i="1"/>
  <c r="H81" i="1"/>
  <c r="I81" i="1"/>
  <c r="L81" i="1"/>
  <c r="N81" i="1"/>
  <c r="H79" i="1"/>
  <c r="I79" i="1"/>
  <c r="L79" i="1"/>
  <c r="N79" i="1"/>
  <c r="H47" i="1" l="1"/>
  <c r="I47" i="1"/>
  <c r="L47" i="1"/>
  <c r="N47" i="1"/>
  <c r="H48" i="1"/>
  <c r="I48" i="1"/>
  <c r="L48" i="1"/>
  <c r="N48" i="1"/>
  <c r="H49" i="1"/>
  <c r="I49" i="1"/>
  <c r="L49" i="1"/>
  <c r="N49" i="1"/>
  <c r="H50" i="1"/>
  <c r="I50" i="1"/>
  <c r="L50" i="1"/>
  <c r="N50" i="1"/>
  <c r="H51" i="1"/>
  <c r="I51" i="1"/>
  <c r="L51" i="1"/>
  <c r="N51" i="1"/>
  <c r="H52" i="1"/>
  <c r="I52" i="1"/>
  <c r="L52" i="1"/>
  <c r="N52" i="1"/>
  <c r="H53" i="1"/>
  <c r="I53" i="1"/>
  <c r="L53" i="1"/>
  <c r="N53" i="1"/>
  <c r="H54" i="1"/>
  <c r="I54" i="1"/>
  <c r="L54" i="1"/>
  <c r="N54" i="1"/>
  <c r="H55" i="1"/>
  <c r="I55" i="1"/>
  <c r="L55" i="1"/>
  <c r="N55" i="1"/>
  <c r="H56" i="1"/>
  <c r="I56" i="1"/>
  <c r="L56" i="1"/>
  <c r="N56" i="1"/>
  <c r="H57" i="1"/>
  <c r="I57" i="1"/>
  <c r="L57" i="1"/>
  <c r="N57" i="1"/>
  <c r="H58" i="1"/>
  <c r="I58" i="1"/>
  <c r="L58" i="1"/>
  <c r="N58" i="1"/>
  <c r="H59" i="1"/>
  <c r="I59" i="1"/>
  <c r="L59" i="1"/>
  <c r="N59" i="1"/>
  <c r="H60" i="1"/>
  <c r="I60" i="1"/>
  <c r="L60" i="1"/>
  <c r="N60" i="1"/>
  <c r="H46" i="1"/>
  <c r="I46" i="1"/>
  <c r="L46" i="1"/>
  <c r="N46" i="1"/>
  <c r="H45" i="1"/>
  <c r="I45" i="1"/>
  <c r="L45" i="1"/>
  <c r="N45" i="1"/>
  <c r="H44" i="1"/>
  <c r="I44" i="1"/>
  <c r="L44" i="1"/>
  <c r="N44" i="1"/>
  <c r="H43" i="1"/>
  <c r="I43" i="1"/>
  <c r="L43" i="1"/>
  <c r="N43" i="1"/>
  <c r="H41" i="1"/>
  <c r="I41" i="1"/>
  <c r="L41" i="1"/>
  <c r="N41" i="1"/>
  <c r="H42" i="1"/>
  <c r="I42" i="1"/>
  <c r="L42" i="1"/>
  <c r="N42" i="1"/>
  <c r="H40" i="1"/>
  <c r="I40" i="1"/>
  <c r="L40" i="1"/>
  <c r="N40" i="1"/>
  <c r="I36" i="1" l="1"/>
  <c r="I37" i="1"/>
  <c r="I38" i="1"/>
  <c r="I35" i="1"/>
  <c r="H36" i="1"/>
  <c r="H37" i="1"/>
  <c r="H38" i="1"/>
  <c r="H35" i="1"/>
  <c r="L35" i="1"/>
  <c r="L36" i="1"/>
  <c r="L37" i="1"/>
  <c r="L38" i="1"/>
  <c r="N31" i="1" l="1"/>
  <c r="N32" i="1"/>
  <c r="N33" i="1"/>
  <c r="N34" i="1"/>
  <c r="I29" i="1"/>
  <c r="H29" i="1"/>
  <c r="N25" i="1"/>
  <c r="N26" i="1"/>
  <c r="N29" i="1"/>
  <c r="N28" i="1"/>
  <c r="N27" i="1"/>
  <c r="L25" i="1"/>
  <c r="L26" i="1"/>
  <c r="L29" i="1"/>
  <c r="L28" i="1"/>
  <c r="L27" i="1"/>
  <c r="I25" i="1"/>
  <c r="I26" i="1"/>
  <c r="I27" i="1"/>
  <c r="H25" i="1"/>
  <c r="H26" i="1"/>
  <c r="H27" i="1"/>
  <c r="N24" i="1" l="1"/>
  <c r="N20" i="1"/>
  <c r="N21" i="1"/>
  <c r="N23" i="1"/>
  <c r="N22" i="1"/>
  <c r="I20" i="1" l="1"/>
  <c r="I21" i="1"/>
  <c r="I23" i="1"/>
  <c r="I22" i="1"/>
  <c r="I31" i="1"/>
  <c r="I32" i="1"/>
  <c r="I33" i="1"/>
  <c r="I34" i="1"/>
  <c r="H20" i="1"/>
  <c r="H21" i="1"/>
  <c r="H23" i="1"/>
  <c r="H22" i="1"/>
  <c r="H31" i="1"/>
  <c r="H32" i="1"/>
  <c r="H33" i="1"/>
  <c r="H34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5" i="1"/>
  <c r="L21" i="1"/>
  <c r="L23" i="1"/>
  <c r="L22" i="1"/>
  <c r="L31" i="1"/>
  <c r="L32" i="1"/>
  <c r="L33" i="1"/>
  <c r="L34" i="1"/>
  <c r="L16" i="1" l="1"/>
  <c r="L17" i="1"/>
  <c r="L18" i="1"/>
  <c r="L15" i="1"/>
  <c r="H17" i="1"/>
  <c r="I17" i="1"/>
  <c r="H18" i="1"/>
  <c r="I18" i="1"/>
  <c r="I16" i="1"/>
  <c r="H16" i="1"/>
  <c r="I15" i="1"/>
  <c r="H15" i="1"/>
  <c r="L8" i="1" l="1"/>
  <c r="L10" i="1"/>
  <c r="L6" i="1"/>
  <c r="L11" i="1"/>
  <c r="L12" i="1"/>
  <c r="L13" i="1"/>
  <c r="L5" i="1"/>
  <c r="L9" i="1"/>
  <c r="L14" i="1"/>
  <c r="I11" i="1" l="1"/>
  <c r="H5" i="1" l="1"/>
  <c r="I5" i="1"/>
  <c r="H9" i="1"/>
  <c r="I9" i="1"/>
  <c r="H14" i="1"/>
  <c r="I14" i="1"/>
  <c r="L24" i="1" l="1"/>
  <c r="H13" i="1"/>
  <c r="H24" i="1"/>
  <c r="L7" i="1"/>
  <c r="L20" i="1"/>
  <c r="H10" i="1"/>
  <c r="H7" i="1"/>
  <c r="H8" i="1"/>
  <c r="H11" i="1"/>
  <c r="H12" i="1"/>
  <c r="H6" i="1"/>
  <c r="I13" i="1" l="1"/>
  <c r="I24" i="1"/>
  <c r="I10" i="1" l="1"/>
  <c r="I7" i="1"/>
  <c r="I8" i="1"/>
  <c r="I12" i="1"/>
  <c r="I6" i="1"/>
</calcChain>
</file>

<file path=xl/sharedStrings.xml><?xml version="1.0" encoding="utf-8"?>
<sst xmlns="http://schemas.openxmlformats.org/spreadsheetml/2006/main" count="320" uniqueCount="98">
  <si>
    <t>Nbre de trajets</t>
  </si>
  <si>
    <t>opérateur</t>
  </si>
  <si>
    <t>9433/2</t>
  </si>
  <si>
    <t>9434/8</t>
  </si>
  <si>
    <t>9437/4</t>
  </si>
  <si>
    <t>9435/3</t>
  </si>
  <si>
    <t>9436/9</t>
  </si>
  <si>
    <t>9427/1</t>
  </si>
  <si>
    <t>9439/5</t>
  </si>
  <si>
    <t>9440/9</t>
  </si>
  <si>
    <t>9431/1</t>
  </si>
  <si>
    <t>9432/7</t>
  </si>
  <si>
    <t>9418/4</t>
  </si>
  <si>
    <t>9417/9</t>
  </si>
  <si>
    <t>9416/3</t>
  </si>
  <si>
    <t>9420/3</t>
  </si>
  <si>
    <t>9421/9</t>
  </si>
  <si>
    <t>9429/2</t>
  </si>
  <si>
    <t>9426/6</t>
  </si>
  <si>
    <t>9425/0</t>
  </si>
  <si>
    <t>9430/6</t>
  </si>
  <si>
    <t>9424/5</t>
  </si>
  <si>
    <t>9405/5</t>
  </si>
  <si>
    <t>9422/4</t>
  </si>
  <si>
    <t>9428/7</t>
  </si>
  <si>
    <t>9403/4</t>
  </si>
  <si>
    <t>9410/0</t>
  </si>
  <si>
    <t>9415/8</t>
  </si>
  <si>
    <t>9401/3</t>
  </si>
  <si>
    <t>9402/9</t>
  </si>
  <si>
    <t>9409/7</t>
  </si>
  <si>
    <t>9414/2</t>
  </si>
  <si>
    <t>9411/6</t>
  </si>
  <si>
    <t>9406/0</t>
  </si>
  <si>
    <t>9413/7</t>
  </si>
  <si>
    <t>9407/6</t>
  </si>
  <si>
    <t>9408/1</t>
  </si>
  <si>
    <t>9412/1</t>
  </si>
  <si>
    <t>9404/0</t>
  </si>
  <si>
    <t>9441/4</t>
  </si>
  <si>
    <t>9443/5</t>
  </si>
  <si>
    <t>NOVATRANS</t>
  </si>
  <si>
    <t>T3M</t>
  </si>
  <si>
    <t>ACTION 590</t>
  </si>
  <si>
    <t>ACTION 591</t>
  </si>
  <si>
    <t>ACTION 592</t>
  </si>
  <si>
    <t>ACTION 593</t>
  </si>
  <si>
    <t>ACTION 594</t>
  </si>
  <si>
    <t>ACTION 595</t>
  </si>
  <si>
    <t>OPERATEUR</t>
  </si>
  <si>
    <t>DATE BON DE COMMANDE</t>
  </si>
  <si>
    <t>DATE FACTURE</t>
  </si>
  <si>
    <t>N°DE SERIE DE LA CAISSE</t>
  </si>
  <si>
    <t>DATE 1er TRAJET</t>
  </si>
  <si>
    <t>DATE DERNIER TRAJET</t>
  </si>
  <si>
    <t>DATE DEBUT DE PERIODE</t>
  </si>
  <si>
    <t>DATE FIN DE PERIODE</t>
  </si>
  <si>
    <t xml:space="preserve">TRAJET X2 </t>
  </si>
  <si>
    <t>PREMIER ENVOI BON DE COMMANDE 04/10/2016</t>
  </si>
  <si>
    <t xml:space="preserve">RELEVE TRAJET REEL </t>
  </si>
  <si>
    <t>RELEVE PERIODE 6 MOIS</t>
  </si>
  <si>
    <t>N°ACTION</t>
  </si>
  <si>
    <t>N°DEPOT</t>
  </si>
  <si>
    <r>
      <rPr>
        <b/>
        <sz val="11"/>
        <color rgb="FFFF0000"/>
        <rFont val="Calibri"/>
        <family val="2"/>
        <scheme val="minor"/>
      </rPr>
      <t xml:space="preserve">&lt;   &gt;  </t>
    </r>
    <r>
      <rPr>
        <b/>
        <sz val="11"/>
        <color theme="1"/>
        <rFont val="Calibri"/>
        <family val="2"/>
        <scheme val="minor"/>
      </rPr>
      <t xml:space="preserve"> ENTRE FACTURE  </t>
    </r>
    <r>
      <rPr>
        <b/>
        <sz val="11"/>
        <color rgb="FFFF0000"/>
        <rFont val="Calibri"/>
        <family val="2"/>
        <scheme val="minor"/>
      </rPr>
      <t>ET</t>
    </r>
    <r>
      <rPr>
        <b/>
        <sz val="11"/>
        <color theme="1"/>
        <rFont val="Calibri"/>
        <family val="2"/>
        <scheme val="minor"/>
      </rPr>
      <t xml:space="preserve"> 1er TRAJET MAX 6 MOIS</t>
    </r>
  </si>
  <si>
    <r>
      <t xml:space="preserve">&lt;  &gt; </t>
    </r>
    <r>
      <rPr>
        <b/>
        <sz val="11"/>
        <rFont val="Calibri"/>
        <family val="2"/>
        <scheme val="minor"/>
      </rPr>
      <t xml:space="preserve">  ENTRE FACTURE</t>
    </r>
    <r>
      <rPr>
        <b/>
        <sz val="11"/>
        <color rgb="FFFF0000"/>
        <rFont val="Calibri"/>
        <family val="2"/>
        <scheme val="minor"/>
      </rPr>
      <t xml:space="preserve"> ET </t>
    </r>
    <r>
      <rPr>
        <b/>
        <sz val="11"/>
        <rFont val="Calibri"/>
        <family val="2"/>
        <scheme val="minor"/>
      </rPr>
      <t>DERNIER TRAJET  MAXI 12 MOIS</t>
    </r>
  </si>
  <si>
    <r>
      <t>DUREE PERIODE</t>
    </r>
    <r>
      <rPr>
        <b/>
        <sz val="11"/>
        <color rgb="FFFF0000"/>
        <rFont val="Calibri"/>
        <family val="2"/>
        <scheme val="minor"/>
      </rPr>
      <t xml:space="preserve"> MAX 6 MOIS</t>
    </r>
  </si>
  <si>
    <t>0922OB/32448</t>
  </si>
  <si>
    <t>ACTION 713</t>
  </si>
  <si>
    <t>ACTION 714</t>
  </si>
  <si>
    <t>ACTION 715</t>
  </si>
  <si>
    <t>ACTION 716</t>
  </si>
  <si>
    <t>DEUXIEME ENVOI BON DE COMMANDE 08/06/2017 DEPOT NOVEMBRE</t>
  </si>
  <si>
    <t>DEUXIEME ENVOI BON DE COMMANDE 08/06/2017 DEPOT DECEMBRE</t>
  </si>
  <si>
    <t>ACTION 717</t>
  </si>
  <si>
    <t>ACTION 718</t>
  </si>
  <si>
    <t>ACTION 719</t>
  </si>
  <si>
    <t>0922OB/33462</t>
  </si>
  <si>
    <t>ACTION 730</t>
  </si>
  <si>
    <t>ACTION 731</t>
  </si>
  <si>
    <t>ACTION 732</t>
  </si>
  <si>
    <t>ACTION 733</t>
  </si>
  <si>
    <t>ACTION 734</t>
  </si>
  <si>
    <t>ACTION 735</t>
  </si>
  <si>
    <t>ACTION 737</t>
  </si>
  <si>
    <t>9444/0</t>
  </si>
  <si>
    <t>ACTION 745</t>
  </si>
  <si>
    <t>ACTION 746</t>
  </si>
  <si>
    <t>ACTION 747</t>
  </si>
  <si>
    <t>ACTION 748</t>
  </si>
  <si>
    <t>ACTION 749</t>
  </si>
  <si>
    <t>ACTION 750</t>
  </si>
  <si>
    <t>ACTION 751</t>
  </si>
  <si>
    <t>0922OB/35931</t>
  </si>
  <si>
    <t>0922OB/33962</t>
  </si>
  <si>
    <t>pas de trajet en 2018</t>
  </si>
  <si>
    <t xml:space="preserve">TROISIEME ENVOI BON DE COMMANDE 08/06/2017 </t>
  </si>
  <si>
    <t xml:space="preserve">ENVOYE 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</si>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</sst>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30" borderId="0" applyNumberFormat="0" applyBorder="0" applyAlignment="0" applyProtection="0"/>
    <xf numFmtId="0" fontId="9" fillId="34" borderId="0" applyNumberFormat="0" applyBorder="0" applyAlignment="0" applyProtection="0"/>
  </cellStyleXfs>
  <cellXfs count="350">
    <xf numFmtId="0" fontId="0" fillId="0" borderId="0" xfId="0"/>
    <xf numFmtId="0" fontId="0" fillId="0" borderId="0" xfId="0" applyAlignment="1">
      <alignment vertical="center"/>
    </xf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  <xf numFmtId="14" fontId="1" fillId="4" borderId="1" xfId="0" applyNumberFormat="1" applyFont="1" applyFill="1" applyBorder="1"/>
    <xf numFmtId="0" fontId="1" fillId="4" borderId="1" xfId="0" applyFont="1" applyFill="1" applyBorder="1" applyAlignment="1">
      <alignment horizontal="right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14" fontId="1" fillId="3" borderId="1" xfId="0" applyNumberFormat="1" applyFont="1" applyFill="1" applyBorder="1"/>
    <xf numFmtId="0" fontId="1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center" vertical="center"/>
    </xf>
    <xf numFmtId="14" fontId="1" fillId="6" borderId="1" xfId="0" applyNumberFormat="1" applyFont="1" applyFill="1" applyBorder="1"/>
    <xf numFmtId="0" fontId="1" fillId="6" borderId="1" xfId="0" applyFont="1" applyFill="1" applyBorder="1" applyAlignment="1">
      <alignment horizontal="right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14" fontId="0" fillId="8" borderId="1" xfId="0" applyNumberFormat="1" applyFill="1" applyBorder="1"/>
    <xf numFmtId="0" fontId="1" fillId="8" borderId="1" xfId="0" applyFont="1" applyFill="1" applyBorder="1" applyAlignment="1">
      <alignment horizontal="right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1" fillId="11" borderId="0" xfId="0" applyFont="1" applyFill="1" applyAlignment="1">
      <alignment vertical="center"/>
    </xf>
    <xf numFmtId="0" fontId="0" fillId="11" borderId="0" xfId="0" applyFill="1"/>
    <xf numFmtId="14" fontId="0" fillId="5" borderId="3" xfId="0" applyNumberFormat="1" applyFill="1" applyBorder="1"/>
    <xf numFmtId="14" fontId="0" fillId="4" borderId="3" xfId="0" applyNumberFormat="1" applyFill="1" applyBorder="1"/>
    <xf numFmtId="14" fontId="0" fillId="3" borderId="3" xfId="0" applyNumberFormat="1" applyFill="1" applyBorder="1"/>
    <xf numFmtId="14" fontId="0" fillId="6" borderId="3" xfId="0" applyNumberFormat="1" applyFill="1" applyBorder="1"/>
    <xf numFmtId="14" fontId="0" fillId="7" borderId="3" xfId="0" applyNumberFormat="1" applyFill="1" applyBorder="1"/>
    <xf numFmtId="14" fontId="1" fillId="8" borderId="3" xfId="0" applyNumberFormat="1" applyFont="1" applyFill="1" applyBorder="1"/>
    <xf numFmtId="14" fontId="0" fillId="11" borderId="3" xfId="0" applyNumberFormat="1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0" xfId="0" applyAlignment="1">
      <alignment horizontal="left" vertical="center" indent="1"/>
    </xf>
    <xf numFmtId="0" fontId="0" fillId="12" borderId="0" xfId="0" applyFill="1"/>
    <xf numFmtId="164" fontId="6" fillId="13" borderId="1" xfId="0" applyNumberFormat="1" applyFont="1" applyFill="1" applyBorder="1"/>
    <xf numFmtId="14" fontId="1" fillId="13" borderId="1" xfId="0" applyNumberFormat="1" applyFont="1" applyFill="1" applyBorder="1"/>
    <xf numFmtId="0" fontId="1" fillId="13" borderId="1" xfId="0" applyFont="1" applyFill="1" applyBorder="1"/>
    <xf numFmtId="0" fontId="6" fillId="13" borderId="1" xfId="0" applyFont="1" applyFill="1" applyBorder="1"/>
    <xf numFmtId="0" fontId="1" fillId="13" borderId="3" xfId="0" applyFont="1" applyFill="1" applyBorder="1"/>
    <xf numFmtId="0" fontId="0" fillId="14" borderId="1" xfId="0" applyFill="1" applyBorder="1"/>
    <xf numFmtId="14" fontId="1" fillId="15" borderId="1" xfId="0" applyNumberFormat="1" applyFont="1" applyFill="1" applyBorder="1"/>
    <xf numFmtId="0" fontId="1" fillId="15" borderId="1" xfId="0" applyFont="1" applyFill="1" applyBorder="1"/>
    <xf numFmtId="164" fontId="6" fillId="15" borderId="1" xfId="0" applyNumberFormat="1" applyFont="1" applyFill="1" applyBorder="1"/>
    <xf numFmtId="0" fontId="6" fillId="15" borderId="1" xfId="0" applyFont="1" applyFill="1" applyBorder="1"/>
    <xf numFmtId="0" fontId="1" fillId="15" borderId="3" xfId="0" applyFont="1" applyFill="1" applyBorder="1"/>
    <xf numFmtId="14" fontId="1" fillId="16" borderId="1" xfId="0" applyNumberFormat="1" applyFont="1" applyFill="1" applyBorder="1"/>
    <xf numFmtId="0" fontId="1" fillId="16" borderId="1" xfId="0" applyFont="1" applyFill="1" applyBorder="1"/>
    <xf numFmtId="164" fontId="6" fillId="16" borderId="1" xfId="0" applyNumberFormat="1" applyFont="1" applyFill="1" applyBorder="1"/>
    <xf numFmtId="0" fontId="6" fillId="16" borderId="1" xfId="0" applyFont="1" applyFill="1" applyBorder="1"/>
    <xf numFmtId="0" fontId="1" fillId="16" borderId="3" xfId="0" applyFont="1" applyFill="1" applyBorder="1"/>
    <xf numFmtId="14" fontId="1" fillId="17" borderId="1" xfId="0" applyNumberFormat="1" applyFont="1" applyFill="1" applyBorder="1"/>
    <xf numFmtId="0" fontId="1" fillId="17" borderId="1" xfId="0" applyFont="1" applyFill="1" applyBorder="1"/>
    <xf numFmtId="164" fontId="6" fillId="17" borderId="1" xfId="0" applyNumberFormat="1" applyFont="1" applyFill="1" applyBorder="1"/>
    <xf numFmtId="0" fontId="6" fillId="17" borderId="1" xfId="0" applyFont="1" applyFill="1" applyBorder="1"/>
    <xf numFmtId="0" fontId="1" fillId="17" borderId="3" xfId="0" applyFont="1" applyFill="1" applyBorder="1"/>
    <xf numFmtId="0" fontId="0" fillId="9" borderId="1" xfId="0" applyFill="1" applyBorder="1" applyAlignment="1">
      <alignment horizontal="center"/>
    </xf>
    <xf numFmtId="14" fontId="1" fillId="18" borderId="1" xfId="0" applyNumberFormat="1" applyFont="1" applyFill="1" applyBorder="1"/>
    <xf numFmtId="0" fontId="1" fillId="18" borderId="1" xfId="0" applyFont="1" applyFill="1" applyBorder="1"/>
    <xf numFmtId="164" fontId="6" fillId="18" borderId="1" xfId="0" applyNumberFormat="1" applyFont="1" applyFill="1" applyBorder="1"/>
    <xf numFmtId="0" fontId="6" fillId="18" borderId="1" xfId="0" applyFont="1" applyFill="1" applyBorder="1"/>
    <xf numFmtId="0" fontId="1" fillId="18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164" fontId="6" fillId="19" borderId="1" xfId="0" applyNumberFormat="1" applyFont="1" applyFill="1" applyBorder="1"/>
    <xf numFmtId="0" fontId="6" fillId="19" borderId="1" xfId="0" applyFont="1" applyFill="1" applyBorder="1"/>
    <xf numFmtId="0" fontId="1" fillId="19" borderId="3" xfId="0" applyFont="1" applyFill="1" applyBorder="1"/>
    <xf numFmtId="0" fontId="1" fillId="7" borderId="1" xfId="0" applyFont="1" applyFill="1" applyBorder="1"/>
    <xf numFmtId="164" fontId="6" fillId="7" borderId="1" xfId="0" applyNumberFormat="1" applyFont="1" applyFill="1" applyBorder="1"/>
    <xf numFmtId="0" fontId="6" fillId="7" borderId="1" xfId="0" applyFont="1" applyFill="1" applyBorder="1"/>
    <xf numFmtId="0" fontId="1" fillId="7" borderId="3" xfId="0" applyFont="1" applyFill="1" applyBorder="1"/>
    <xf numFmtId="0" fontId="0" fillId="11" borderId="11" xfId="0" applyFill="1" applyBorder="1"/>
    <xf numFmtId="0" fontId="0" fillId="0" borderId="12" xfId="0" applyBorder="1" applyAlignment="1">
      <alignment vertical="center"/>
    </xf>
    <xf numFmtId="0" fontId="3" fillId="0" borderId="13" xfId="0" applyFont="1" applyBorder="1" applyAlignment="1">
      <alignment horizontal="center" vertical="center" wrapText="1"/>
    </xf>
    <xf numFmtId="14" fontId="4" fillId="0" borderId="13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9" borderId="1" xfId="0" applyFill="1" applyBorder="1"/>
    <xf numFmtId="14" fontId="0" fillId="20" borderId="1" xfId="0" applyNumberFormat="1" applyFill="1" applyBorder="1"/>
    <xf numFmtId="0" fontId="0" fillId="20" borderId="1" xfId="0" applyFill="1" applyBorder="1"/>
    <xf numFmtId="164" fontId="1" fillId="20" borderId="1" xfId="0" applyNumberFormat="1" applyFont="1" applyFill="1" applyBorder="1"/>
    <xf numFmtId="0" fontId="1" fillId="20" borderId="1" xfId="0" applyFont="1" applyFill="1" applyBorder="1"/>
    <xf numFmtId="0" fontId="0" fillId="20" borderId="3" xfId="0" applyFill="1" applyBorder="1"/>
    <xf numFmtId="14" fontId="0" fillId="21" borderId="1" xfId="0" applyNumberFormat="1" applyFill="1" applyBorder="1"/>
    <xf numFmtId="0" fontId="0" fillId="21" borderId="1" xfId="0" applyFill="1" applyBorder="1"/>
    <xf numFmtId="164" fontId="1" fillId="21" borderId="1" xfId="0" applyNumberFormat="1" applyFont="1" applyFill="1" applyBorder="1"/>
    <xf numFmtId="0" fontId="1" fillId="21" borderId="1" xfId="0" applyFont="1" applyFill="1" applyBorder="1"/>
    <xf numFmtId="0" fontId="0" fillId="21" borderId="3" xfId="0" applyFill="1" applyBorder="1"/>
    <xf numFmtId="14" fontId="0" fillId="22" borderId="1" xfId="0" applyNumberFormat="1" applyFill="1" applyBorder="1"/>
    <xf numFmtId="0" fontId="0" fillId="22" borderId="1" xfId="0" applyFill="1" applyBorder="1"/>
    <xf numFmtId="164" fontId="1" fillId="22" borderId="1" xfId="0" applyNumberFormat="1" applyFont="1" applyFill="1" applyBorder="1"/>
    <xf numFmtId="0" fontId="1" fillId="22" borderId="1" xfId="0" applyFont="1" applyFill="1" applyBorder="1"/>
    <xf numFmtId="0" fontId="0" fillId="22" borderId="3" xfId="0" applyFill="1" applyBorder="1"/>
    <xf numFmtId="14" fontId="0" fillId="23" borderId="1" xfId="0" applyNumberFormat="1" applyFill="1" applyBorder="1"/>
    <xf numFmtId="0" fontId="0" fillId="23" borderId="1" xfId="0" applyFill="1" applyBorder="1"/>
    <xf numFmtId="164" fontId="1" fillId="23" borderId="1" xfId="0" applyNumberFormat="1" applyFont="1" applyFill="1" applyBorder="1"/>
    <xf numFmtId="0" fontId="1" fillId="23" borderId="1" xfId="0" applyFont="1" applyFill="1" applyBorder="1"/>
    <xf numFmtId="0" fontId="0" fillId="23" borderId="3" xfId="0" applyFill="1" applyBorder="1"/>
    <xf numFmtId="164" fontId="1" fillId="4" borderId="1" xfId="0" applyNumberFormat="1" applyFont="1" applyFill="1" applyBorder="1"/>
    <xf numFmtId="0" fontId="1" fillId="4" borderId="1" xfId="0" applyFont="1" applyFill="1" applyBorder="1"/>
    <xf numFmtId="0" fontId="0" fillId="4" borderId="3" xfId="0" applyFill="1" applyBorder="1"/>
    <xf numFmtId="14" fontId="0" fillId="24" borderId="1" xfId="0" applyNumberFormat="1" applyFill="1" applyBorder="1"/>
    <xf numFmtId="0" fontId="0" fillId="24" borderId="1" xfId="0" applyFill="1" applyBorder="1"/>
    <xf numFmtId="164" fontId="1" fillId="24" borderId="1" xfId="0" applyNumberFormat="1" applyFont="1" applyFill="1" applyBorder="1"/>
    <xf numFmtId="0" fontId="1" fillId="24" borderId="1" xfId="0" applyFont="1" applyFill="1" applyBorder="1"/>
    <xf numFmtId="0" fontId="0" fillId="24" borderId="3" xfId="0" applyFill="1" applyBorder="1"/>
    <xf numFmtId="14" fontId="0" fillId="25" borderId="1" xfId="0" applyNumberFormat="1" applyFill="1" applyBorder="1"/>
    <xf numFmtId="0" fontId="0" fillId="25" borderId="1" xfId="0" applyFill="1" applyBorder="1"/>
    <xf numFmtId="164" fontId="1" fillId="25" borderId="1" xfId="0" applyNumberFormat="1" applyFont="1" applyFill="1" applyBorder="1"/>
    <xf numFmtId="0" fontId="1" fillId="25" borderId="1" xfId="0" applyFont="1" applyFill="1" applyBorder="1"/>
    <xf numFmtId="0" fontId="0" fillId="25" borderId="3" xfId="0" applyFill="1" applyBorder="1"/>
    <xf numFmtId="14" fontId="1" fillId="0" borderId="0" xfId="0" applyNumberFormat="1" applyFont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4" fontId="4" fillId="0" borderId="13" xfId="0" applyNumberFormat="1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5" fillId="0" borderId="13" xfId="0" applyFont="1" applyBorder="1" applyAlignment="1">
      <alignment horizontal="right" vertical="center" wrapText="1"/>
    </xf>
    <xf numFmtId="14" fontId="3" fillId="0" borderId="13" xfId="0" applyNumberFormat="1" applyFont="1" applyBorder="1" applyAlignment="1">
      <alignment horizontal="right" vertical="center" wrapText="1"/>
    </xf>
    <xf numFmtId="14" fontId="1" fillId="5" borderId="1" xfId="0" applyNumberFormat="1" applyFont="1" applyFill="1" applyBorder="1" applyAlignment="1">
      <alignment horizontal="right"/>
    </xf>
    <xf numFmtId="164" fontId="0" fillId="5" borderId="1" xfId="0" applyNumberFormat="1" applyFill="1" applyBorder="1" applyAlignment="1">
      <alignment horizontal="right" vertical="center"/>
    </xf>
    <xf numFmtId="14" fontId="0" fillId="5" borderId="1" xfId="0" applyNumberForma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164" fontId="0" fillId="4" borderId="1" xfId="0" applyNumberFormat="1" applyFill="1" applyBorder="1" applyAlignment="1">
      <alignment horizontal="right" vertical="center"/>
    </xf>
    <xf numFmtId="14" fontId="0" fillId="4" borderId="1" xfId="0" applyNumberForma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64" fontId="0" fillId="3" borderId="1" xfId="0" applyNumberFormat="1" applyFill="1" applyBorder="1" applyAlignment="1">
      <alignment horizontal="right" vertical="center"/>
    </xf>
    <xf numFmtId="14" fontId="0" fillId="3" borderId="1" xfId="0" applyNumberFormat="1" applyFill="1" applyBorder="1" applyAlignment="1">
      <alignment horizontal="right"/>
    </xf>
    <xf numFmtId="14" fontId="1" fillId="6" borderId="1" xfId="0" applyNumberFormat="1" applyFont="1" applyFill="1" applyBorder="1" applyAlignment="1">
      <alignment horizontal="right"/>
    </xf>
    <xf numFmtId="164" fontId="0" fillId="6" borderId="1" xfId="0" applyNumberFormat="1" applyFill="1" applyBorder="1" applyAlignment="1">
      <alignment horizontal="right" vertical="center"/>
    </xf>
    <xf numFmtId="14" fontId="0" fillId="6" borderId="1" xfId="0" applyNumberFormat="1" applyFill="1" applyBorder="1" applyAlignment="1">
      <alignment horizontal="right"/>
    </xf>
    <xf numFmtId="14" fontId="1" fillId="7" borderId="1" xfId="0" applyNumberFormat="1" applyFont="1" applyFill="1" applyBorder="1" applyAlignment="1">
      <alignment horizontal="right"/>
    </xf>
    <xf numFmtId="164" fontId="0" fillId="7" borderId="1" xfId="0" applyNumberFormat="1" applyFill="1" applyBorder="1" applyAlignment="1">
      <alignment horizontal="right" vertical="center"/>
    </xf>
    <xf numFmtId="14" fontId="0" fillId="7" borderId="1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 vertical="center"/>
    </xf>
    <xf numFmtId="14" fontId="6" fillId="13" borderId="1" xfId="0" applyNumberFormat="1" applyFont="1" applyFill="1" applyBorder="1" applyAlignment="1">
      <alignment horizontal="right"/>
    </xf>
    <xf numFmtId="164" fontId="6" fillId="13" borderId="1" xfId="0" applyNumberFormat="1" applyFont="1" applyFill="1" applyBorder="1" applyAlignment="1">
      <alignment horizontal="right"/>
    </xf>
    <xf numFmtId="14" fontId="6" fillId="16" borderId="1" xfId="0" applyNumberFormat="1" applyFont="1" applyFill="1" applyBorder="1" applyAlignment="1">
      <alignment horizontal="right"/>
    </xf>
    <xf numFmtId="164" fontId="6" fillId="16" borderId="1" xfId="0" applyNumberFormat="1" applyFont="1" applyFill="1" applyBorder="1" applyAlignment="1">
      <alignment horizontal="right"/>
    </xf>
    <xf numFmtId="14" fontId="6" fillId="15" borderId="1" xfId="0" applyNumberFormat="1" applyFont="1" applyFill="1" applyBorder="1" applyAlignment="1">
      <alignment horizontal="right"/>
    </xf>
    <xf numFmtId="164" fontId="6" fillId="15" borderId="1" xfId="0" applyNumberFormat="1" applyFont="1" applyFill="1" applyBorder="1" applyAlignment="1">
      <alignment horizontal="right"/>
    </xf>
    <xf numFmtId="14" fontId="6" fillId="17" borderId="1" xfId="0" applyNumberFormat="1" applyFont="1" applyFill="1" applyBorder="1" applyAlignment="1">
      <alignment horizontal="right"/>
    </xf>
    <xf numFmtId="164" fontId="6" fillId="17" borderId="1" xfId="0" applyNumberFormat="1" applyFont="1" applyFill="1" applyBorder="1" applyAlignment="1">
      <alignment horizontal="right"/>
    </xf>
    <xf numFmtId="14" fontId="6" fillId="18" borderId="1" xfId="0" applyNumberFormat="1" applyFont="1" applyFill="1" applyBorder="1" applyAlignment="1">
      <alignment horizontal="right"/>
    </xf>
    <xf numFmtId="164" fontId="6" fillId="18" borderId="1" xfId="0" applyNumberFormat="1" applyFont="1" applyFill="1" applyBorder="1" applyAlignment="1">
      <alignment horizontal="right"/>
    </xf>
    <xf numFmtId="14" fontId="6" fillId="7" borderId="1" xfId="0" applyNumberFormat="1" applyFont="1" applyFill="1" applyBorder="1" applyAlignment="1">
      <alignment horizontal="right"/>
    </xf>
    <xf numFmtId="164" fontId="6" fillId="7" borderId="1" xfId="0" applyNumberFormat="1" applyFont="1" applyFill="1" applyBorder="1" applyAlignment="1">
      <alignment horizontal="right"/>
    </xf>
    <xf numFmtId="14" fontId="6" fillId="19" borderId="1" xfId="0" applyNumberFormat="1" applyFont="1" applyFill="1" applyBorder="1" applyAlignment="1">
      <alignment horizontal="right"/>
    </xf>
    <xf numFmtId="164" fontId="6" fillId="19" borderId="1" xfId="0" applyNumberFormat="1" applyFont="1" applyFill="1" applyBorder="1" applyAlignment="1">
      <alignment horizontal="right"/>
    </xf>
    <xf numFmtId="14" fontId="1" fillId="20" borderId="1" xfId="0" applyNumberFormat="1" applyFont="1" applyFill="1" applyBorder="1" applyAlignment="1">
      <alignment horizontal="right"/>
    </xf>
    <xf numFmtId="164" fontId="1" fillId="20" borderId="1" xfId="0" applyNumberFormat="1" applyFont="1" applyFill="1" applyBorder="1" applyAlignment="1">
      <alignment horizontal="right"/>
    </xf>
    <xf numFmtId="14" fontId="7" fillId="20" borderId="1" xfId="0" applyNumberFormat="1" applyFont="1" applyFill="1" applyBorder="1" applyAlignment="1">
      <alignment horizontal="right"/>
    </xf>
    <xf numFmtId="14" fontId="1" fillId="21" borderId="1" xfId="0" applyNumberFormat="1" applyFont="1" applyFill="1" applyBorder="1" applyAlignment="1">
      <alignment horizontal="right"/>
    </xf>
    <xf numFmtId="164" fontId="1" fillId="21" borderId="1" xfId="0" applyNumberFormat="1" applyFont="1" applyFill="1" applyBorder="1" applyAlignment="1">
      <alignment horizontal="right"/>
    </xf>
    <xf numFmtId="14" fontId="7" fillId="21" borderId="1" xfId="0" applyNumberFormat="1" applyFont="1" applyFill="1" applyBorder="1" applyAlignment="1">
      <alignment horizontal="right"/>
    </xf>
    <xf numFmtId="14" fontId="1" fillId="22" borderId="1" xfId="0" applyNumberFormat="1" applyFont="1" applyFill="1" applyBorder="1" applyAlignment="1">
      <alignment horizontal="right"/>
    </xf>
    <xf numFmtId="164" fontId="1" fillId="22" borderId="1" xfId="0" applyNumberFormat="1" applyFont="1" applyFill="1" applyBorder="1" applyAlignment="1">
      <alignment horizontal="right"/>
    </xf>
    <xf numFmtId="14" fontId="7" fillId="22" borderId="1" xfId="0" applyNumberFormat="1" applyFont="1" applyFill="1" applyBorder="1" applyAlignment="1">
      <alignment horizontal="right"/>
    </xf>
    <xf numFmtId="14" fontId="1" fillId="23" borderId="1" xfId="0" applyNumberFormat="1" applyFont="1" applyFill="1" applyBorder="1" applyAlignment="1">
      <alignment horizontal="right"/>
    </xf>
    <xf numFmtId="164" fontId="1" fillId="23" borderId="1" xfId="0" applyNumberFormat="1" applyFont="1" applyFill="1" applyBorder="1" applyAlignment="1">
      <alignment horizontal="right"/>
    </xf>
    <xf numFmtId="14" fontId="7" fillId="23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4" fontId="7" fillId="4" borderId="1" xfId="0" applyNumberFormat="1" applyFont="1" applyFill="1" applyBorder="1" applyAlignment="1">
      <alignment horizontal="right"/>
    </xf>
    <xf numFmtId="14" fontId="1" fillId="24" borderId="1" xfId="0" applyNumberFormat="1" applyFont="1" applyFill="1" applyBorder="1" applyAlignment="1">
      <alignment horizontal="right"/>
    </xf>
    <xf numFmtId="164" fontId="1" fillId="24" borderId="1" xfId="0" applyNumberFormat="1" applyFont="1" applyFill="1" applyBorder="1" applyAlignment="1">
      <alignment horizontal="right"/>
    </xf>
    <xf numFmtId="14" fontId="7" fillId="24" borderId="1" xfId="0" applyNumberFormat="1" applyFont="1" applyFill="1" applyBorder="1" applyAlignment="1">
      <alignment horizontal="right"/>
    </xf>
    <xf numFmtId="14" fontId="1" fillId="25" borderId="1" xfId="0" applyNumberFormat="1" applyFont="1" applyFill="1" applyBorder="1" applyAlignment="1">
      <alignment horizontal="right"/>
    </xf>
    <xf numFmtId="164" fontId="1" fillId="25" borderId="1" xfId="0" applyNumberFormat="1" applyFont="1" applyFill="1" applyBorder="1" applyAlignment="1">
      <alignment horizontal="right"/>
    </xf>
    <xf numFmtId="0" fontId="0" fillId="15" borderId="1" xfId="0" applyFill="1" applyBorder="1"/>
    <xf numFmtId="14" fontId="0" fillId="15" borderId="1" xfId="0" applyNumberFormat="1" applyFill="1" applyBorder="1"/>
    <xf numFmtId="14" fontId="1" fillId="15" borderId="1" xfId="0" applyNumberFormat="1" applyFont="1" applyFill="1" applyBorder="1" applyAlignment="1">
      <alignment horizontal="right"/>
    </xf>
    <xf numFmtId="164" fontId="1" fillId="15" borderId="1" xfId="0" applyNumberFormat="1" applyFont="1" applyFill="1" applyBorder="1" applyAlignment="1">
      <alignment horizontal="right"/>
    </xf>
    <xf numFmtId="164" fontId="0" fillId="15" borderId="17" xfId="0" applyNumberFormat="1" applyFill="1" applyBorder="1"/>
    <xf numFmtId="0" fontId="0" fillId="15" borderId="3" xfId="0" applyFill="1" applyBorder="1"/>
    <xf numFmtId="14" fontId="1" fillId="15" borderId="1" xfId="0" applyNumberFormat="1" applyFont="1" applyFill="1" applyBorder="1" applyAlignment="1" applyProtection="1">
      <alignment horizontal="right" vertical="center"/>
      <protection locked="0"/>
    </xf>
    <xf numFmtId="14" fontId="1" fillId="15" borderId="1" xfId="0" applyNumberFormat="1" applyFont="1" applyFill="1" applyBorder="1" applyAlignment="1">
      <alignment horizontal="right" vertical="center"/>
    </xf>
    <xf numFmtId="164" fontId="0" fillId="4" borderId="17" xfId="0" applyNumberFormat="1" applyFill="1" applyBorder="1"/>
    <xf numFmtId="0" fontId="0" fillId="13" borderId="1" xfId="0" applyFill="1" applyBorder="1"/>
    <xf numFmtId="14" fontId="0" fillId="13" borderId="1" xfId="0" applyNumberFormat="1" applyFill="1" applyBorder="1"/>
    <xf numFmtId="14" fontId="1" fillId="13" borderId="1" xfId="0" applyNumberFormat="1" applyFont="1" applyFill="1" applyBorder="1" applyAlignment="1" applyProtection="1">
      <alignment horizontal="right" vertical="center"/>
      <protection locked="0"/>
    </xf>
    <xf numFmtId="164" fontId="1" fillId="13" borderId="1" xfId="0" applyNumberFormat="1" applyFont="1" applyFill="1" applyBorder="1" applyAlignment="1">
      <alignment horizontal="right"/>
    </xf>
    <xf numFmtId="14" fontId="1" fillId="13" borderId="1" xfId="0" applyNumberFormat="1" applyFont="1" applyFill="1" applyBorder="1" applyAlignment="1">
      <alignment horizontal="right" vertical="center"/>
    </xf>
    <xf numFmtId="164" fontId="0" fillId="13" borderId="17" xfId="0" applyNumberFormat="1" applyFill="1" applyBorder="1"/>
    <xf numFmtId="0" fontId="0" fillId="13" borderId="3" xfId="0" applyFill="1" applyBorder="1"/>
    <xf numFmtId="0" fontId="0" fillId="26" borderId="1" xfId="0" applyFill="1" applyBorder="1"/>
    <xf numFmtId="14" fontId="0" fillId="26" borderId="1" xfId="0" applyNumberFormat="1" applyFill="1" applyBorder="1"/>
    <xf numFmtId="164" fontId="1" fillId="26" borderId="1" xfId="0" applyNumberFormat="1" applyFont="1" applyFill="1" applyBorder="1" applyAlignment="1">
      <alignment horizontal="right"/>
    </xf>
    <xf numFmtId="164" fontId="0" fillId="26" borderId="17" xfId="0" applyNumberFormat="1" applyFill="1" applyBorder="1"/>
    <xf numFmtId="0" fontId="0" fillId="26" borderId="3" xfId="0" applyFill="1" applyBorder="1"/>
    <xf numFmtId="14" fontId="1" fillId="26" borderId="1" xfId="0" applyNumberFormat="1" applyFont="1" applyFill="1" applyBorder="1" applyAlignment="1" applyProtection="1">
      <alignment horizontal="right" vertical="center"/>
      <protection locked="0"/>
    </xf>
    <xf numFmtId="14" fontId="1" fillId="26" borderId="1" xfId="0" applyNumberFormat="1" applyFont="1" applyFill="1" applyBorder="1" applyAlignment="1">
      <alignment horizontal="right" vertical="center"/>
    </xf>
    <xf numFmtId="0" fontId="0" fillId="27" borderId="1" xfId="0" applyFill="1" applyBorder="1"/>
    <xf numFmtId="14" fontId="0" fillId="27" borderId="1" xfId="0" applyNumberFormat="1" applyFill="1" applyBorder="1"/>
    <xf numFmtId="14" fontId="1" fillId="27" borderId="1" xfId="0" applyNumberFormat="1" applyFont="1" applyFill="1" applyBorder="1" applyAlignment="1">
      <alignment horizontal="right"/>
    </xf>
    <xf numFmtId="164" fontId="1" fillId="27" borderId="1" xfId="0" applyNumberFormat="1" applyFont="1" applyFill="1" applyBorder="1" applyAlignment="1">
      <alignment horizontal="right"/>
    </xf>
    <xf numFmtId="164" fontId="0" fillId="27" borderId="17" xfId="0" applyNumberFormat="1" applyFill="1" applyBorder="1"/>
    <xf numFmtId="0" fontId="0" fillId="27" borderId="3" xfId="0" applyFill="1" applyBorder="1"/>
    <xf numFmtId="14" fontId="1" fillId="27" borderId="1" xfId="0" applyNumberFormat="1" applyFont="1" applyFill="1" applyBorder="1" applyAlignment="1" applyProtection="1">
      <alignment horizontal="right" vertical="center"/>
      <protection locked="0"/>
    </xf>
    <xf numFmtId="14" fontId="1" fillId="27" borderId="1" xfId="0" applyNumberFormat="1" applyFont="1" applyFill="1" applyBorder="1" applyAlignment="1">
      <alignment horizontal="right" vertical="center"/>
    </xf>
    <xf numFmtId="0" fontId="0" fillId="28" borderId="1" xfId="0" applyFill="1" applyBorder="1"/>
    <xf numFmtId="14" fontId="0" fillId="28" borderId="1" xfId="0" applyNumberFormat="1" applyFill="1" applyBorder="1"/>
    <xf numFmtId="14" fontId="1" fillId="28" borderId="1" xfId="0" applyNumberFormat="1" applyFont="1" applyFill="1" applyBorder="1" applyAlignment="1" applyProtection="1">
      <alignment horizontal="right" vertical="center"/>
      <protection locked="0"/>
    </xf>
    <xf numFmtId="164" fontId="1" fillId="28" borderId="1" xfId="0" applyNumberFormat="1" applyFont="1" applyFill="1" applyBorder="1" applyAlignment="1">
      <alignment horizontal="right"/>
    </xf>
    <xf numFmtId="14" fontId="1" fillId="28" borderId="1" xfId="0" applyNumberFormat="1" applyFont="1" applyFill="1" applyBorder="1" applyAlignment="1">
      <alignment horizontal="right" vertical="center"/>
    </xf>
    <xf numFmtId="164" fontId="0" fillId="28" borderId="17" xfId="0" applyNumberFormat="1" applyFill="1" applyBorder="1"/>
    <xf numFmtId="0" fontId="0" fillId="28" borderId="3" xfId="0" applyFill="1" applyBorder="1"/>
    <xf numFmtId="14" fontId="1" fillId="4" borderId="1" xfId="0" applyNumberFormat="1" applyFont="1" applyFill="1" applyBorder="1" applyAlignment="1" applyProtection="1">
      <alignment horizontal="right" vertical="center"/>
      <protection locked="0"/>
    </xf>
    <xf numFmtId="14" fontId="1" fillId="4" borderId="1" xfId="0" applyNumberFormat="1" applyFont="1" applyFill="1" applyBorder="1" applyAlignment="1">
      <alignment horizontal="right" vertical="center"/>
    </xf>
    <xf numFmtId="0" fontId="0" fillId="27" borderId="4" xfId="0" applyFill="1" applyBorder="1"/>
    <xf numFmtId="0" fontId="0" fillId="14" borderId="18" xfId="0" applyFill="1" applyBorder="1"/>
    <xf numFmtId="0" fontId="0" fillId="9" borderId="10" xfId="0" applyFill="1" applyBorder="1"/>
    <xf numFmtId="14" fontId="1" fillId="29" borderId="1" xfId="0" applyNumberFormat="1" applyFont="1" applyFill="1" applyBorder="1" applyAlignment="1">
      <alignment horizontal="right"/>
    </xf>
    <xf numFmtId="14" fontId="0" fillId="7" borderId="1" xfId="0" applyNumberFormat="1" applyFill="1" applyBorder="1"/>
    <xf numFmtId="164" fontId="1" fillId="7" borderId="1" xfId="0" applyNumberFormat="1" applyFont="1" applyFill="1" applyBorder="1" applyAlignment="1">
      <alignment horizontal="right"/>
    </xf>
    <xf numFmtId="164" fontId="0" fillId="7" borderId="17" xfId="0" applyNumberFormat="1" applyFill="1" applyBorder="1"/>
    <xf numFmtId="0" fontId="0" fillId="7" borderId="3" xfId="0" applyFill="1" applyBorder="1"/>
    <xf numFmtId="14" fontId="0" fillId="2" borderId="1" xfId="0" applyNumberFormat="1" applyFill="1" applyBorder="1"/>
    <xf numFmtId="0" fontId="0" fillId="2" borderId="1" xfId="0" applyFill="1" applyBorder="1"/>
    <xf numFmtId="1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164" fontId="0" fillId="2" borderId="17" xfId="0" applyNumberFormat="1" applyFill="1" applyBorder="1"/>
    <xf numFmtId="0" fontId="0" fillId="2" borderId="3" xfId="0" applyFill="1" applyBorder="1"/>
    <xf numFmtId="14" fontId="0" fillId="31" borderId="1" xfId="0" applyNumberFormat="1" applyFill="1" applyBorder="1"/>
    <xf numFmtId="0" fontId="0" fillId="31" borderId="1" xfId="0" applyFill="1" applyBorder="1"/>
    <xf numFmtId="14" fontId="1" fillId="31" borderId="1" xfId="0" applyNumberFormat="1" applyFont="1" applyFill="1" applyBorder="1" applyAlignment="1">
      <alignment horizontal="right"/>
    </xf>
    <xf numFmtId="164" fontId="1" fillId="31" borderId="1" xfId="0" applyNumberFormat="1" applyFont="1" applyFill="1" applyBorder="1" applyAlignment="1">
      <alignment horizontal="right"/>
    </xf>
    <xf numFmtId="164" fontId="0" fillId="31" borderId="17" xfId="0" applyNumberFormat="1" applyFill="1" applyBorder="1"/>
    <xf numFmtId="0" fontId="0" fillId="31" borderId="3" xfId="0" applyFill="1" applyBorder="1"/>
    <xf numFmtId="14" fontId="0" fillId="10" borderId="1" xfId="0" applyNumberFormat="1" applyFill="1" applyBorder="1"/>
    <xf numFmtId="0" fontId="0" fillId="10" borderId="1" xfId="0" applyFill="1" applyBorder="1"/>
    <xf numFmtId="14" fontId="1" fillId="10" borderId="1" xfId="0" applyNumberFormat="1" applyFont="1" applyFill="1" applyBorder="1" applyAlignment="1">
      <alignment horizontal="right"/>
    </xf>
    <xf numFmtId="164" fontId="1" fillId="10" borderId="1" xfId="0" applyNumberFormat="1" applyFont="1" applyFill="1" applyBorder="1" applyAlignment="1">
      <alignment horizontal="right"/>
    </xf>
    <xf numFmtId="164" fontId="0" fillId="10" borderId="17" xfId="0" applyNumberFormat="1" applyFill="1" applyBorder="1"/>
    <xf numFmtId="0" fontId="0" fillId="10" borderId="3" xfId="0" applyFill="1" applyBorder="1"/>
    <xf numFmtId="14" fontId="1" fillId="13" borderId="1" xfId="0" applyNumberFormat="1" applyFont="1" applyFill="1" applyBorder="1" applyAlignment="1">
      <alignment horizontal="right"/>
    </xf>
    <xf numFmtId="164" fontId="0" fillId="21" borderId="17" xfId="0" applyNumberFormat="1" applyFill="1" applyBorder="1"/>
    <xf numFmtId="0" fontId="0" fillId="21" borderId="4" xfId="0" applyFill="1" applyBorder="1"/>
    <xf numFmtId="0" fontId="0" fillId="22" borderId="8" xfId="0" applyFill="1" applyBorder="1"/>
    <xf numFmtId="0" fontId="0" fillId="7" borderId="19" xfId="0" applyFill="1" applyBorder="1"/>
    <xf numFmtId="0" fontId="0" fillId="7" borderId="11" xfId="0" applyFill="1" applyBorder="1"/>
    <xf numFmtId="0" fontId="0" fillId="22" borderId="20" xfId="0" applyFill="1" applyBorder="1"/>
    <xf numFmtId="14" fontId="1" fillId="7" borderId="10" xfId="0" applyNumberFormat="1" applyFont="1" applyFill="1" applyBorder="1" applyAlignment="1">
      <alignment horizontal="right"/>
    </xf>
    <xf numFmtId="164" fontId="1" fillId="7" borderId="10" xfId="0" applyNumberFormat="1" applyFont="1" applyFill="1" applyBorder="1" applyAlignment="1">
      <alignment horizontal="right"/>
    </xf>
    <xf numFmtId="164" fontId="0" fillId="7" borderId="16" xfId="0" applyNumberFormat="1" applyFill="1" applyBorder="1"/>
    <xf numFmtId="0" fontId="0" fillId="7" borderId="10" xfId="0" applyFill="1" applyBorder="1"/>
    <xf numFmtId="14" fontId="0" fillId="7" borderId="10" xfId="0" applyNumberFormat="1" applyFill="1" applyBorder="1"/>
    <xf numFmtId="14" fontId="0" fillId="22" borderId="21" xfId="0" applyNumberFormat="1" applyFill="1" applyBorder="1"/>
    <xf numFmtId="0" fontId="0" fillId="22" borderId="21" xfId="0" applyFill="1" applyBorder="1"/>
    <xf numFmtId="14" fontId="1" fillId="22" borderId="21" xfId="0" applyNumberFormat="1" applyFont="1" applyFill="1" applyBorder="1" applyAlignment="1" applyProtection="1">
      <alignment horizontal="right" vertical="center"/>
      <protection locked="0"/>
    </xf>
    <xf numFmtId="164" fontId="1" fillId="22" borderId="21" xfId="0" applyNumberFormat="1" applyFont="1" applyFill="1" applyBorder="1" applyAlignment="1">
      <alignment horizontal="right"/>
    </xf>
    <xf numFmtId="14" fontId="1" fillId="22" borderId="21" xfId="0" applyNumberFormat="1" applyFont="1" applyFill="1" applyBorder="1" applyAlignment="1">
      <alignment horizontal="right" vertical="center"/>
    </xf>
    <xf numFmtId="164" fontId="0" fillId="22" borderId="22" xfId="0" applyNumberFormat="1" applyFill="1" applyBorder="1"/>
    <xf numFmtId="0" fontId="0" fillId="18" borderId="10" xfId="0" applyFill="1" applyBorder="1"/>
    <xf numFmtId="164" fontId="0" fillId="18" borderId="17" xfId="0" applyNumberFormat="1" applyFill="1" applyBorder="1"/>
    <xf numFmtId="0" fontId="0" fillId="18" borderId="1" xfId="0" applyFill="1" applyBorder="1"/>
    <xf numFmtId="0" fontId="0" fillId="18" borderId="3" xfId="0" applyFill="1" applyBorder="1"/>
    <xf numFmtId="164" fontId="1" fillId="18" borderId="1" xfId="0" applyNumberFormat="1" applyFont="1" applyFill="1" applyBorder="1" applyAlignment="1">
      <alignment horizontal="right"/>
    </xf>
    <xf numFmtId="14" fontId="1" fillId="18" borderId="1" xfId="0" applyNumberFormat="1" applyFont="1" applyFill="1" applyBorder="1" applyAlignment="1">
      <alignment horizontal="right"/>
    </xf>
    <xf numFmtId="14" fontId="1" fillId="18" borderId="8" xfId="0" applyNumberFormat="1" applyFont="1" applyFill="1" applyBorder="1" applyAlignment="1">
      <alignment horizontal="right"/>
    </xf>
    <xf numFmtId="14" fontId="0" fillId="18" borderId="1" xfId="0" applyNumberFormat="1" applyFill="1" applyBorder="1"/>
    <xf numFmtId="14" fontId="1" fillId="8" borderId="1" xfId="0" applyNumberFormat="1" applyFont="1" applyFill="1" applyBorder="1" applyAlignment="1">
      <alignment horizontal="right"/>
    </xf>
    <xf numFmtId="14" fontId="1" fillId="8" borderId="19" xfId="0" applyNumberFormat="1" applyFont="1" applyFill="1" applyBorder="1" applyAlignment="1">
      <alignment horizontal="right"/>
    </xf>
    <xf numFmtId="164" fontId="1" fillId="8" borderId="1" xfId="0" applyNumberFormat="1" applyFont="1" applyFill="1" applyBorder="1" applyAlignment="1">
      <alignment horizontal="right"/>
    </xf>
    <xf numFmtId="164" fontId="0" fillId="8" borderId="17" xfId="0" applyNumberFormat="1" applyFill="1" applyBorder="1"/>
    <xf numFmtId="0" fontId="0" fillId="8" borderId="10" xfId="0" applyFill="1" applyBorder="1"/>
    <xf numFmtId="0" fontId="0" fillId="8" borderId="4" xfId="0" applyFill="1" applyBorder="1"/>
    <xf numFmtId="0" fontId="0" fillId="10" borderId="10" xfId="0" applyFill="1" applyBorder="1"/>
    <xf numFmtId="14" fontId="0" fillId="32" borderId="1" xfId="0" applyNumberFormat="1" applyFill="1" applyBorder="1"/>
    <xf numFmtId="0" fontId="0" fillId="32" borderId="1" xfId="0" applyFill="1" applyBorder="1"/>
    <xf numFmtId="14" fontId="1" fillId="32" borderId="1" xfId="0" applyNumberFormat="1" applyFont="1" applyFill="1" applyBorder="1" applyAlignment="1">
      <alignment horizontal="right"/>
    </xf>
    <xf numFmtId="164" fontId="1" fillId="32" borderId="1" xfId="0" applyNumberFormat="1" applyFont="1" applyFill="1" applyBorder="1" applyAlignment="1">
      <alignment horizontal="right"/>
    </xf>
    <xf numFmtId="164" fontId="0" fillId="32" borderId="17" xfId="0" applyNumberFormat="1" applyFill="1" applyBorder="1"/>
    <xf numFmtId="0" fontId="0" fillId="32" borderId="10" xfId="0" applyFill="1" applyBorder="1"/>
    <xf numFmtId="0" fontId="0" fillId="32" borderId="3" xfId="0" applyFill="1" applyBorder="1"/>
    <xf numFmtId="0" fontId="8" fillId="30" borderId="0" xfId="1"/>
    <xf numFmtId="164" fontId="0" fillId="20" borderId="17" xfId="0" applyNumberFormat="1" applyFill="1" applyBorder="1"/>
    <xf numFmtId="14" fontId="1" fillId="28" borderId="1" xfId="0" applyNumberFormat="1" applyFont="1" applyFill="1" applyBorder="1" applyAlignment="1">
      <alignment horizontal="right"/>
    </xf>
    <xf numFmtId="14" fontId="0" fillId="29" borderId="1" xfId="0" applyNumberFormat="1" applyFill="1" applyBorder="1"/>
    <xf numFmtId="0" fontId="0" fillId="29" borderId="1" xfId="0" applyFill="1" applyBorder="1"/>
    <xf numFmtId="164" fontId="1" fillId="29" borderId="1" xfId="0" applyNumberFormat="1" applyFont="1" applyFill="1" applyBorder="1" applyAlignment="1">
      <alignment horizontal="right"/>
    </xf>
    <xf numFmtId="164" fontId="0" fillId="29" borderId="17" xfId="0" applyNumberFormat="1" applyFill="1" applyBorder="1"/>
    <xf numFmtId="0" fontId="0" fillId="29" borderId="10" xfId="0" applyFill="1" applyBorder="1"/>
    <xf numFmtId="0" fontId="0" fillId="29" borderId="3" xfId="0" applyFill="1" applyBorder="1"/>
    <xf numFmtId="14" fontId="0" fillId="26" borderId="10" xfId="0" applyNumberFormat="1" applyFill="1" applyBorder="1"/>
    <xf numFmtId="0" fontId="0" fillId="26" borderId="10" xfId="0" applyFill="1" applyBorder="1"/>
    <xf numFmtId="14" fontId="1" fillId="26" borderId="10" xfId="0" applyNumberFormat="1" applyFont="1" applyFill="1" applyBorder="1" applyAlignment="1">
      <alignment horizontal="right"/>
    </xf>
    <xf numFmtId="164" fontId="1" fillId="26" borderId="10" xfId="0" applyNumberFormat="1" applyFont="1" applyFill="1" applyBorder="1" applyAlignment="1">
      <alignment horizontal="right"/>
    </xf>
    <xf numFmtId="164" fontId="0" fillId="26" borderId="16" xfId="0" applyNumberFormat="1" applyFill="1" applyBorder="1"/>
    <xf numFmtId="0" fontId="0" fillId="26" borderId="11" xfId="0" applyFill="1" applyBorder="1"/>
    <xf numFmtId="14" fontId="0" fillId="33" borderId="18" xfId="0" applyNumberFormat="1" applyFill="1" applyBorder="1"/>
    <xf numFmtId="0" fontId="0" fillId="33" borderId="18" xfId="0" applyFill="1" applyBorder="1"/>
    <xf numFmtId="14" fontId="1" fillId="33" borderId="18" xfId="0" applyNumberFormat="1" applyFont="1" applyFill="1" applyBorder="1" applyAlignment="1">
      <alignment horizontal="right"/>
    </xf>
    <xf numFmtId="164" fontId="1" fillId="33" borderId="18" xfId="0" applyNumberFormat="1" applyFont="1" applyFill="1" applyBorder="1" applyAlignment="1">
      <alignment horizontal="right"/>
    </xf>
    <xf numFmtId="164" fontId="0" fillId="33" borderId="23" xfId="0" applyNumberFormat="1" applyFill="1" applyBorder="1"/>
    <xf numFmtId="0" fontId="0" fillId="33" borderId="4" xfId="0" applyFill="1" applyBorder="1"/>
    <xf numFmtId="0" fontId="9" fillId="34" borderId="0" xfId="2"/>
    <xf numFmtId="14" fontId="0" fillId="29" borderId="10" xfId="0" applyNumberFormat="1" applyFill="1" applyBorder="1"/>
    <xf numFmtId="14" fontId="1" fillId="29" borderId="10" xfId="0" applyNumberFormat="1" applyFont="1" applyFill="1" applyBorder="1" applyAlignment="1">
      <alignment horizontal="right"/>
    </xf>
    <xf numFmtId="164" fontId="1" fillId="29" borderId="10" xfId="0" applyNumberFormat="1" applyFont="1" applyFill="1" applyBorder="1" applyAlignment="1">
      <alignment horizontal="right"/>
    </xf>
    <xf numFmtId="164" fontId="0" fillId="29" borderId="16" xfId="0" applyNumberFormat="1" applyFill="1" applyBorder="1"/>
    <xf numFmtId="0" fontId="0" fillId="29" borderId="11" xfId="0" applyFill="1" applyBorder="1"/>
    <xf numFmtId="0" fontId="0" fillId="0" borderId="0" xfId="0" applyAlignment="1"/>
    <xf numFmtId="0" fontId="2" fillId="11" borderId="6" xfId="0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14" fontId="1" fillId="0" borderId="5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0" fontId="2" fillId="11" borderId="10" xfId="0" applyFont="1" applyFill="1" applyBorder="1" applyAlignment="1">
      <alignment horizontal="center" vertical="center" wrapText="1"/>
    </xf>
    <xf numFmtId="14" fontId="2" fillId="11" borderId="1" xfId="0" applyNumberFormat="1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14" fontId="0" fillId="10" borderId="8" xfId="0" applyNumberFormat="1" applyFill="1" applyBorder="1" applyAlignment="1">
      <alignment horizontal="center" vertical="center"/>
    </xf>
    <xf numFmtId="14" fontId="0" fillId="10" borderId="9" xfId="0" applyNumberFormat="1" applyFill="1" applyBorder="1" applyAlignment="1">
      <alignment horizontal="center" vertical="center"/>
    </xf>
    <xf numFmtId="14" fontId="0" fillId="10" borderId="10" xfId="0" applyNumberFormat="1" applyFill="1" applyBorder="1" applyAlignment="1">
      <alignment horizontal="center" vertical="center"/>
    </xf>
    <xf numFmtId="0" fontId="1" fillId="14" borderId="15" xfId="0" applyFont="1" applyFill="1" applyBorder="1" applyAlignment="1">
      <alignment horizontal="center" vertical="center"/>
    </xf>
    <xf numFmtId="0" fontId="1" fillId="14" borderId="16" xfId="0" applyFont="1" applyFill="1" applyBorder="1" applyAlignment="1">
      <alignment horizontal="center" vertical="center"/>
    </xf>
  </cellXfs>
  <cellStyles count="3">
    <cellStyle name="Insatisfaisant" xfId="1" builtinId="27"/>
    <cellStyle name="Neutre" xfId="2" builtinId="28"/>
    <cellStyle name="Normal" xfId="0" builtinId="0"/>
  </cellStyles>
  <dxfs count="0"/>
  <tableStyles count="0" defaultTableStyle="TableStyleMedium2" defaultPivotStyle="PivotStyleLight16"/>
  <colors>
    <mruColors>
      <color rgb="FFFFCCFF"/>
      <color rgb="FF99FFCC"/>
      <color rgb="FFCC0000"/>
      <color rgb="FF66FFFF"/>
      <color rgb="FFFF9999"/>
      <color rgb="FFCC99FF"/>
      <color rgb="FF33CCCC"/>
      <color rgb="FFFF99CC"/>
      <color rgb="FFCCE0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790575</xdr:colOff>
      <xdr:row>63</xdr:row>
      <xdr:rowOff>28575</xdr:rowOff>
    </xdr:from>
    <xdr:ext cx="184731" cy="264560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FDE2F10B-855A-4A29-BB07-9FD61B4AF69C}"/>
            </a:ext>
          </a:extLst>
        </xdr:cNvPr>
        <xdr:cNvSpPr txBox="1"/>
      </xdr:nvSpPr>
      <xdr:spPr>
        <a:xfrm>
          <a:off x="15563850" y="874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790575</xdr:colOff>
      <xdr:row>64</xdr:row>
      <xdr:rowOff>28575</xdr:rowOff>
    </xdr:from>
    <xdr:ext cx="184731" cy="264560"/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C7216155-F1C6-42AC-B573-AFB3BDD05C61}"/>
            </a:ext>
          </a:extLst>
        </xdr:cNvPr>
        <xdr:cNvSpPr txBox="1"/>
      </xdr:nvSpPr>
      <xdr:spPr>
        <a:xfrm>
          <a:off x="1556385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790575</xdr:colOff>
      <xdr:row>63</xdr:row>
      <xdr:rowOff>28575</xdr:rowOff>
    </xdr:from>
    <xdr:ext cx="184731" cy="264560"/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128C10D0-4F75-4E07-B784-2C6239F993F2}"/>
            </a:ext>
          </a:extLst>
        </xdr:cNvPr>
        <xdr:cNvSpPr txBox="1"/>
      </xdr:nvSpPr>
      <xdr:spPr>
        <a:xfrm>
          <a:off x="1556385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790575</xdr:colOff>
      <xdr:row>64</xdr:row>
      <xdr:rowOff>28575</xdr:rowOff>
    </xdr:from>
    <xdr:ext cx="184731" cy="264560"/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9748B182-2CD1-4743-81CA-52BE64DB003B}"/>
            </a:ext>
          </a:extLst>
        </xdr:cNvPr>
        <xdr:cNvSpPr txBox="1"/>
      </xdr:nvSpPr>
      <xdr:spPr>
        <a:xfrm>
          <a:off x="1556385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790575</xdr:colOff>
      <xdr:row>64</xdr:row>
      <xdr:rowOff>28575</xdr:rowOff>
    </xdr:from>
    <xdr:ext cx="184731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B6FD2737-C0A0-4A4A-B0D2-F47C28E3F9E0}"/>
            </a:ext>
          </a:extLst>
        </xdr:cNvPr>
        <xdr:cNvSpPr txBox="1"/>
      </xdr:nvSpPr>
      <xdr:spPr>
        <a:xfrm>
          <a:off x="1556385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15</xdr:col>
      <xdr:colOff>790575</xdr:colOff>
      <xdr:row>65</xdr:row>
      <xdr:rowOff>28575</xdr:rowOff>
    </xdr:from>
    <xdr:ext cx="184731" cy="264560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370ECCEA-ED92-4914-A187-9688BE9065D3}"/>
            </a:ext>
          </a:extLst>
        </xdr:cNvPr>
        <xdr:cNvSpPr txBox="1"/>
      </xdr:nvSpPr>
      <xdr:spPr>
        <a:xfrm>
          <a:off x="1556385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790575</xdr:colOff>
      <xdr:row>64</xdr:row>
      <xdr:rowOff>28575</xdr:rowOff>
    </xdr:from>
    <xdr:ext cx="184731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87878902-C334-4B81-ADF5-B47724AA521C}"/>
            </a:ext>
          </a:extLst>
        </xdr:cNvPr>
        <xdr:cNvSpPr txBox="1"/>
      </xdr:nvSpPr>
      <xdr:spPr>
        <a:xfrm>
          <a:off x="1645920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790575</xdr:colOff>
      <xdr:row>65</xdr:row>
      <xdr:rowOff>28575</xdr:rowOff>
    </xdr:from>
    <xdr:ext cx="184731" cy="264560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20836447-B2AE-4ED2-BE5B-723BEAF771FD}"/>
            </a:ext>
          </a:extLst>
        </xdr:cNvPr>
        <xdr:cNvSpPr txBox="1"/>
      </xdr:nvSpPr>
      <xdr:spPr>
        <a:xfrm>
          <a:off x="16459200" y="38957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100"/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97D4E-2E76-42E2-90D9-11E6C686936F}">
  <sheetPr>
    <pageSetUpPr fitToPage="1"/>
  </sheetPr>
  <dimension ref="A1:Y90"/>
  <sheetViews>
    <sheetView tabSelected="1" workbookViewId="0">
      <pane ySplit="3" topLeftCell="A49" activePane="bottomLeft" state="frozen"/>
      <selection pane="bottomLeft" activeCell="E47" sqref="E47:E60"/>
    </sheetView>
  </sheetViews>
  <sheetFormatPr baseColWidth="10" defaultRowHeight="15" x14ac:dyDescent="0.25"/>
  <cols>
    <col min="1" max="1" width="13.7109375" customWidth="1"/>
    <col min="2" max="2" width="13.42578125" customWidth="1"/>
    <col min="3" max="3" width="14.85546875" style="25" customWidth="1"/>
    <col min="4" max="4" width="20.42578125" style="2" customWidth="1"/>
    <col min="5" max="5" width="12.28515625" style="3" customWidth="1"/>
    <col min="6" max="7" width="14.7109375" style="128" customWidth="1"/>
    <col min="8" max="8" width="17.42578125" style="129" customWidth="1"/>
    <col min="9" max="9" width="18.42578125" style="129" customWidth="1"/>
    <col min="10" max="10" width="11.85546875" style="130" customWidth="1"/>
    <col min="11" max="11" width="13" style="131" customWidth="1"/>
    <col min="12" max="12" width="16.7109375" style="4" customWidth="1"/>
    <col min="13" max="14" width="14.28515625" style="4" customWidth="1"/>
    <col min="15" max="15" width="11.42578125" customWidth="1"/>
    <col min="16" max="16" width="13.42578125" customWidth="1"/>
    <col min="17" max="17" width="19.28515625" bestFit="1" customWidth="1"/>
  </cols>
  <sheetData>
    <row r="1" spans="1:16" ht="15.75" thickBot="1" x14ac:dyDescent="0.3"/>
    <row r="2" spans="1:16" ht="16.5" customHeight="1" thickBot="1" x14ac:dyDescent="0.3">
      <c r="F2" s="327" t="s">
        <v>59</v>
      </c>
      <c r="G2" s="328"/>
      <c r="J2" s="325" t="s">
        <v>60</v>
      </c>
      <c r="K2" s="326"/>
    </row>
    <row r="3" spans="1:16" ht="60.75" thickBot="1" x14ac:dyDescent="0.3">
      <c r="A3" s="88" t="s">
        <v>1</v>
      </c>
      <c r="B3" s="89" t="s">
        <v>50</v>
      </c>
      <c r="C3" s="89" t="s">
        <v>49</v>
      </c>
      <c r="D3" s="90" t="s">
        <v>51</v>
      </c>
      <c r="E3" s="91" t="s">
        <v>52</v>
      </c>
      <c r="F3" s="132" t="s">
        <v>53</v>
      </c>
      <c r="G3" s="132" t="s">
        <v>54</v>
      </c>
      <c r="H3" s="133" t="s">
        <v>63</v>
      </c>
      <c r="I3" s="134" t="s">
        <v>64</v>
      </c>
      <c r="J3" s="133" t="s">
        <v>55</v>
      </c>
      <c r="K3" s="135" t="s">
        <v>56</v>
      </c>
      <c r="L3" s="89" t="s">
        <v>65</v>
      </c>
      <c r="M3" s="92" t="s">
        <v>0</v>
      </c>
      <c r="N3" s="92" t="s">
        <v>57</v>
      </c>
      <c r="O3" s="92" t="s">
        <v>61</v>
      </c>
      <c r="P3" s="93" t="s">
        <v>62</v>
      </c>
    </row>
    <row r="4" spans="1:16" x14ac:dyDescent="0.25">
      <c r="A4" s="34"/>
      <c r="B4" s="329" t="s">
        <v>58</v>
      </c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87"/>
    </row>
    <row r="5" spans="1:16" x14ac:dyDescent="0.25">
      <c r="A5" s="339" t="s">
        <v>41</v>
      </c>
      <c r="B5" s="345">
        <v>42647</v>
      </c>
      <c r="C5" s="32" t="s">
        <v>41</v>
      </c>
      <c r="D5" s="5">
        <v>42934</v>
      </c>
      <c r="E5" s="6" t="s">
        <v>30</v>
      </c>
      <c r="F5" s="136">
        <v>42951</v>
      </c>
      <c r="G5" s="136">
        <v>43131</v>
      </c>
      <c r="H5" s="137">
        <f t="shared" ref="H5:H16" si="0">(F5-D5)/30</f>
        <v>0.56666666666666665</v>
      </c>
      <c r="I5" s="137">
        <f t="shared" ref="I5:I16" si="1">(G5-D5)/30</f>
        <v>6.5666666666666664</v>
      </c>
      <c r="J5" s="138">
        <v>43070</v>
      </c>
      <c r="K5" s="138">
        <v>43251</v>
      </c>
      <c r="L5" s="26">
        <f t="shared" ref="L5:L15" si="2">(K5-J5)/30</f>
        <v>6.0333333333333332</v>
      </c>
      <c r="M5" s="7">
        <v>39</v>
      </c>
      <c r="N5" s="7">
        <f>+M5*2</f>
        <v>78</v>
      </c>
      <c r="O5" s="43" t="s">
        <v>45</v>
      </c>
      <c r="P5" s="36" t="s">
        <v>66</v>
      </c>
    </row>
    <row r="6" spans="1:16" x14ac:dyDescent="0.25">
      <c r="A6" s="340"/>
      <c r="B6" s="346"/>
      <c r="C6" s="32" t="s">
        <v>41</v>
      </c>
      <c r="D6" s="5">
        <v>42879</v>
      </c>
      <c r="E6" s="6" t="s">
        <v>38</v>
      </c>
      <c r="F6" s="136">
        <v>43070</v>
      </c>
      <c r="G6" s="136">
        <v>43251</v>
      </c>
      <c r="H6" s="137">
        <f t="shared" si="0"/>
        <v>6.3666666666666663</v>
      </c>
      <c r="I6" s="137">
        <f t="shared" si="1"/>
        <v>12.4</v>
      </c>
      <c r="J6" s="138">
        <v>43070</v>
      </c>
      <c r="K6" s="138">
        <v>43251</v>
      </c>
      <c r="L6" s="26">
        <f t="shared" si="2"/>
        <v>6.0333333333333332</v>
      </c>
      <c r="M6" s="7">
        <v>46</v>
      </c>
      <c r="N6" s="7">
        <f t="shared" ref="N6:N18" si="3">+M6*2</f>
        <v>92</v>
      </c>
      <c r="O6" s="43" t="s">
        <v>45</v>
      </c>
      <c r="P6" s="36" t="s">
        <v>66</v>
      </c>
    </row>
    <row r="7" spans="1:16" x14ac:dyDescent="0.25">
      <c r="A7" s="340"/>
      <c r="B7" s="346"/>
      <c r="C7" s="32" t="s">
        <v>41</v>
      </c>
      <c r="D7" s="8">
        <v>42852</v>
      </c>
      <c r="E7" s="9" t="s">
        <v>28</v>
      </c>
      <c r="F7" s="139">
        <v>42948</v>
      </c>
      <c r="G7" s="139">
        <v>43130</v>
      </c>
      <c r="H7" s="140">
        <f t="shared" si="0"/>
        <v>3.2</v>
      </c>
      <c r="I7" s="140">
        <f t="shared" si="1"/>
        <v>9.2666666666666675</v>
      </c>
      <c r="J7" s="141">
        <v>42948</v>
      </c>
      <c r="K7" s="141">
        <v>43131</v>
      </c>
      <c r="L7" s="27">
        <f t="shared" si="2"/>
        <v>6.1</v>
      </c>
      <c r="M7" s="11">
        <v>44</v>
      </c>
      <c r="N7" s="11">
        <f t="shared" si="3"/>
        <v>88</v>
      </c>
      <c r="O7" s="44" t="s">
        <v>46</v>
      </c>
      <c r="P7" s="37" t="s">
        <v>66</v>
      </c>
    </row>
    <row r="8" spans="1:16" x14ac:dyDescent="0.25">
      <c r="A8" s="340"/>
      <c r="B8" s="346"/>
      <c r="C8" s="32" t="s">
        <v>41</v>
      </c>
      <c r="D8" s="8">
        <v>42852</v>
      </c>
      <c r="E8" s="9" t="s">
        <v>29</v>
      </c>
      <c r="F8" s="139">
        <v>42949</v>
      </c>
      <c r="G8" s="139">
        <v>43129</v>
      </c>
      <c r="H8" s="140">
        <f t="shared" si="0"/>
        <v>3.2333333333333334</v>
      </c>
      <c r="I8" s="140">
        <f t="shared" si="1"/>
        <v>9.2333333333333325</v>
      </c>
      <c r="J8" s="141">
        <v>42948</v>
      </c>
      <c r="K8" s="141">
        <v>43131</v>
      </c>
      <c r="L8" s="27">
        <f t="shared" si="2"/>
        <v>6.1</v>
      </c>
      <c r="M8" s="11">
        <v>35</v>
      </c>
      <c r="N8" s="11">
        <f t="shared" si="3"/>
        <v>70</v>
      </c>
      <c r="O8" s="44" t="s">
        <v>46</v>
      </c>
      <c r="P8" s="37" t="s">
        <v>66</v>
      </c>
    </row>
    <row r="9" spans="1:16" x14ac:dyDescent="0.25">
      <c r="A9" s="340"/>
      <c r="B9" s="346"/>
      <c r="C9" s="32" t="s">
        <v>41</v>
      </c>
      <c r="D9" s="8">
        <v>42936</v>
      </c>
      <c r="E9" s="9" t="s">
        <v>26</v>
      </c>
      <c r="F9" s="139">
        <v>42949</v>
      </c>
      <c r="G9" s="139">
        <v>43131</v>
      </c>
      <c r="H9" s="140">
        <f t="shared" si="0"/>
        <v>0.43333333333333335</v>
      </c>
      <c r="I9" s="140">
        <f t="shared" si="1"/>
        <v>6.5</v>
      </c>
      <c r="J9" s="141">
        <v>42948</v>
      </c>
      <c r="K9" s="141">
        <v>43131</v>
      </c>
      <c r="L9" s="27">
        <f t="shared" si="2"/>
        <v>6.1</v>
      </c>
      <c r="M9" s="11">
        <v>39</v>
      </c>
      <c r="N9" s="11">
        <f t="shared" si="3"/>
        <v>78</v>
      </c>
      <c r="O9" s="44" t="s">
        <v>46</v>
      </c>
      <c r="P9" s="37" t="s">
        <v>66</v>
      </c>
    </row>
    <row r="10" spans="1:16" x14ac:dyDescent="0.25">
      <c r="A10" s="340"/>
      <c r="B10" s="346"/>
      <c r="C10" s="32" t="s">
        <v>41</v>
      </c>
      <c r="D10" s="12">
        <v>42853</v>
      </c>
      <c r="E10" s="13" t="s">
        <v>25</v>
      </c>
      <c r="F10" s="142">
        <v>43010</v>
      </c>
      <c r="G10" s="142">
        <v>43189</v>
      </c>
      <c r="H10" s="143">
        <f t="shared" si="0"/>
        <v>5.2333333333333334</v>
      </c>
      <c r="I10" s="143">
        <f t="shared" si="1"/>
        <v>11.2</v>
      </c>
      <c r="J10" s="144">
        <v>43009</v>
      </c>
      <c r="K10" s="144">
        <v>43189</v>
      </c>
      <c r="L10" s="28">
        <f t="shared" si="2"/>
        <v>6</v>
      </c>
      <c r="M10" s="14">
        <v>43</v>
      </c>
      <c r="N10" s="14">
        <f t="shared" si="3"/>
        <v>86</v>
      </c>
      <c r="O10" s="45" t="s">
        <v>44</v>
      </c>
      <c r="P10" s="38" t="s">
        <v>66</v>
      </c>
    </row>
    <row r="11" spans="1:16" x14ac:dyDescent="0.25">
      <c r="A11" s="340"/>
      <c r="B11" s="346"/>
      <c r="C11" s="32" t="s">
        <v>41</v>
      </c>
      <c r="D11" s="15">
        <v>42907</v>
      </c>
      <c r="E11" s="16" t="s">
        <v>33</v>
      </c>
      <c r="F11" s="145">
        <v>42919</v>
      </c>
      <c r="G11" s="145">
        <v>43095</v>
      </c>
      <c r="H11" s="146">
        <f t="shared" si="0"/>
        <v>0.4</v>
      </c>
      <c r="I11" s="146">
        <f t="shared" si="1"/>
        <v>6.2666666666666666</v>
      </c>
      <c r="J11" s="147">
        <v>42917</v>
      </c>
      <c r="K11" s="147">
        <v>43100</v>
      </c>
      <c r="L11" s="29">
        <f t="shared" si="2"/>
        <v>6.1</v>
      </c>
      <c r="M11" s="17">
        <v>35</v>
      </c>
      <c r="N11" s="17">
        <f t="shared" si="3"/>
        <v>70</v>
      </c>
      <c r="O11" s="46" t="s">
        <v>47</v>
      </c>
      <c r="P11" s="39" t="s">
        <v>66</v>
      </c>
    </row>
    <row r="12" spans="1:16" x14ac:dyDescent="0.25">
      <c r="A12" s="340"/>
      <c r="B12" s="346"/>
      <c r="C12" s="32" t="s">
        <v>41</v>
      </c>
      <c r="D12" s="15">
        <v>42914</v>
      </c>
      <c r="E12" s="16" t="s">
        <v>35</v>
      </c>
      <c r="F12" s="145">
        <v>42920</v>
      </c>
      <c r="G12" s="145">
        <v>43098</v>
      </c>
      <c r="H12" s="146">
        <f t="shared" si="0"/>
        <v>0.2</v>
      </c>
      <c r="I12" s="146">
        <f t="shared" si="1"/>
        <v>6.1333333333333337</v>
      </c>
      <c r="J12" s="147">
        <v>42917</v>
      </c>
      <c r="K12" s="147">
        <v>43100</v>
      </c>
      <c r="L12" s="29">
        <f t="shared" si="2"/>
        <v>6.1</v>
      </c>
      <c r="M12" s="17">
        <v>51</v>
      </c>
      <c r="N12" s="17">
        <f t="shared" si="3"/>
        <v>102</v>
      </c>
      <c r="O12" s="46" t="s">
        <v>47</v>
      </c>
      <c r="P12" s="39" t="s">
        <v>66</v>
      </c>
    </row>
    <row r="13" spans="1:16" x14ac:dyDescent="0.25">
      <c r="A13" s="340"/>
      <c r="B13" s="346"/>
      <c r="C13" s="32" t="s">
        <v>41</v>
      </c>
      <c r="D13" s="15">
        <v>42920</v>
      </c>
      <c r="E13" s="16" t="s">
        <v>36</v>
      </c>
      <c r="F13" s="145">
        <v>42923</v>
      </c>
      <c r="G13" s="145">
        <v>43098</v>
      </c>
      <c r="H13" s="146">
        <f t="shared" si="0"/>
        <v>0.1</v>
      </c>
      <c r="I13" s="146">
        <f t="shared" si="1"/>
        <v>5.9333333333333336</v>
      </c>
      <c r="J13" s="147">
        <v>42917</v>
      </c>
      <c r="K13" s="147">
        <v>43100</v>
      </c>
      <c r="L13" s="29">
        <f t="shared" si="2"/>
        <v>6.1</v>
      </c>
      <c r="M13" s="17">
        <v>39</v>
      </c>
      <c r="N13" s="17">
        <f t="shared" si="3"/>
        <v>78</v>
      </c>
      <c r="O13" s="46" t="s">
        <v>47</v>
      </c>
      <c r="P13" s="39" t="s">
        <v>66</v>
      </c>
    </row>
    <row r="14" spans="1:16" x14ac:dyDescent="0.25">
      <c r="A14" s="341"/>
      <c r="B14" s="346"/>
      <c r="C14" s="32" t="s">
        <v>41</v>
      </c>
      <c r="D14" s="18">
        <v>42895</v>
      </c>
      <c r="E14" s="19" t="s">
        <v>22</v>
      </c>
      <c r="F14" s="148">
        <v>42984</v>
      </c>
      <c r="G14" s="148">
        <v>43159</v>
      </c>
      <c r="H14" s="149">
        <f t="shared" si="0"/>
        <v>2.9666666666666668</v>
      </c>
      <c r="I14" s="149">
        <f t="shared" si="1"/>
        <v>8.8000000000000007</v>
      </c>
      <c r="J14" s="150">
        <v>42979</v>
      </c>
      <c r="K14" s="150">
        <v>43159</v>
      </c>
      <c r="L14" s="30">
        <f t="shared" si="2"/>
        <v>6</v>
      </c>
      <c r="M14" s="20">
        <v>40</v>
      </c>
      <c r="N14" s="20">
        <f t="shared" si="3"/>
        <v>80</v>
      </c>
      <c r="O14" s="47" t="s">
        <v>43</v>
      </c>
      <c r="P14" s="40" t="s">
        <v>66</v>
      </c>
    </row>
    <row r="15" spans="1:16" x14ac:dyDescent="0.25">
      <c r="A15" s="342" t="s">
        <v>42</v>
      </c>
      <c r="B15" s="346"/>
      <c r="C15" s="33" t="s">
        <v>42</v>
      </c>
      <c r="D15" s="21">
        <v>42852</v>
      </c>
      <c r="E15" s="22" t="s">
        <v>29</v>
      </c>
      <c r="F15" s="151">
        <v>43012</v>
      </c>
      <c r="G15" s="151">
        <v>43013</v>
      </c>
      <c r="H15" s="152">
        <f t="shared" si="0"/>
        <v>5.333333333333333</v>
      </c>
      <c r="I15" s="152">
        <f t="shared" si="1"/>
        <v>5.3666666666666663</v>
      </c>
      <c r="J15" s="151">
        <v>42917</v>
      </c>
      <c r="K15" s="151">
        <v>43100</v>
      </c>
      <c r="L15" s="31">
        <f t="shared" si="2"/>
        <v>6.1</v>
      </c>
      <c r="M15" s="23">
        <v>2</v>
      </c>
      <c r="N15" s="23">
        <f t="shared" si="3"/>
        <v>4</v>
      </c>
      <c r="O15" s="48" t="s">
        <v>48</v>
      </c>
      <c r="P15" s="41" t="s">
        <v>66</v>
      </c>
    </row>
    <row r="16" spans="1:16" x14ac:dyDescent="0.25">
      <c r="A16" s="343"/>
      <c r="B16" s="346"/>
      <c r="C16" s="33" t="s">
        <v>42</v>
      </c>
      <c r="D16" s="21">
        <v>42907</v>
      </c>
      <c r="E16" s="22" t="s">
        <v>33</v>
      </c>
      <c r="F16" s="151">
        <v>43062</v>
      </c>
      <c r="G16" s="151">
        <v>43088</v>
      </c>
      <c r="H16" s="152">
        <f t="shared" si="0"/>
        <v>5.166666666666667</v>
      </c>
      <c r="I16" s="152">
        <f t="shared" si="1"/>
        <v>6.0333333333333332</v>
      </c>
      <c r="J16" s="151">
        <v>42917</v>
      </c>
      <c r="K16" s="151">
        <v>43100</v>
      </c>
      <c r="L16" s="31">
        <f t="shared" ref="L16:L18" si="4">(K16-J16)/30</f>
        <v>6.1</v>
      </c>
      <c r="M16" s="24">
        <v>2</v>
      </c>
      <c r="N16" s="24">
        <f t="shared" si="3"/>
        <v>4</v>
      </c>
      <c r="O16" s="48" t="s">
        <v>48</v>
      </c>
      <c r="P16" s="41" t="s">
        <v>66</v>
      </c>
    </row>
    <row r="17" spans="1:16" x14ac:dyDescent="0.25">
      <c r="A17" s="343"/>
      <c r="B17" s="346"/>
      <c r="C17" s="33" t="s">
        <v>42</v>
      </c>
      <c r="D17" s="21">
        <v>42920</v>
      </c>
      <c r="E17" s="22" t="s">
        <v>36</v>
      </c>
      <c r="F17" s="151">
        <v>42921</v>
      </c>
      <c r="G17" s="151">
        <v>43007</v>
      </c>
      <c r="H17" s="152">
        <f t="shared" ref="H17:H18" si="5">(F17-D17)/30</f>
        <v>3.3333333333333333E-2</v>
      </c>
      <c r="I17" s="152">
        <f t="shared" ref="I17:I18" si="6">(G17-D17)/30</f>
        <v>2.9</v>
      </c>
      <c r="J17" s="151">
        <v>42917</v>
      </c>
      <c r="K17" s="151">
        <v>43100</v>
      </c>
      <c r="L17" s="31">
        <f t="shared" si="4"/>
        <v>6.1</v>
      </c>
      <c r="M17" s="24">
        <v>3</v>
      </c>
      <c r="N17" s="24">
        <f t="shared" si="3"/>
        <v>6</v>
      </c>
      <c r="O17" s="48" t="s">
        <v>48</v>
      </c>
      <c r="P17" s="41" t="s">
        <v>66</v>
      </c>
    </row>
    <row r="18" spans="1:16" x14ac:dyDescent="0.25">
      <c r="A18" s="344"/>
      <c r="B18" s="347"/>
      <c r="C18" s="33" t="s">
        <v>42</v>
      </c>
      <c r="D18" s="21">
        <v>42936</v>
      </c>
      <c r="E18" s="22" t="s">
        <v>26</v>
      </c>
      <c r="F18" s="151">
        <v>43053</v>
      </c>
      <c r="G18" s="151">
        <v>43053</v>
      </c>
      <c r="H18" s="152">
        <f t="shared" si="5"/>
        <v>3.9</v>
      </c>
      <c r="I18" s="152">
        <f t="shared" si="6"/>
        <v>3.9</v>
      </c>
      <c r="J18" s="151">
        <v>42917</v>
      </c>
      <c r="K18" s="151">
        <v>43100</v>
      </c>
      <c r="L18" s="31">
        <f t="shared" si="4"/>
        <v>6.1</v>
      </c>
      <c r="M18" s="24">
        <v>1</v>
      </c>
      <c r="N18" s="24">
        <f t="shared" si="3"/>
        <v>2</v>
      </c>
      <c r="O18" s="48" t="s">
        <v>48</v>
      </c>
      <c r="P18" s="41" t="s">
        <v>66</v>
      </c>
    </row>
    <row r="19" spans="1:16" x14ac:dyDescent="0.25">
      <c r="A19" s="35"/>
      <c r="B19" s="330" t="s">
        <v>71</v>
      </c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42"/>
    </row>
    <row r="20" spans="1:16" ht="15.75" x14ac:dyDescent="0.25">
      <c r="A20" s="336" t="s">
        <v>41</v>
      </c>
      <c r="B20" s="345">
        <v>42894</v>
      </c>
      <c r="C20" s="56" t="s">
        <v>41</v>
      </c>
      <c r="D20" s="52">
        <v>43005</v>
      </c>
      <c r="E20" s="53" t="s">
        <v>34</v>
      </c>
      <c r="F20" s="153">
        <v>43041</v>
      </c>
      <c r="G20" s="153">
        <v>43217</v>
      </c>
      <c r="H20" s="154">
        <f>(F20-D20)/30</f>
        <v>1.2</v>
      </c>
      <c r="I20" s="154">
        <f>(G20-D20)/30</f>
        <v>7.0666666666666664</v>
      </c>
      <c r="J20" s="153">
        <v>43040</v>
      </c>
      <c r="K20" s="153">
        <v>43220</v>
      </c>
      <c r="L20" s="51">
        <f>(K20-J20)/30</f>
        <v>6</v>
      </c>
      <c r="M20" s="54">
        <v>51</v>
      </c>
      <c r="N20" s="54">
        <f>+M20*2</f>
        <v>102</v>
      </c>
      <c r="O20" s="53" t="s">
        <v>67</v>
      </c>
      <c r="P20" s="55" t="s">
        <v>76</v>
      </c>
    </row>
    <row r="21" spans="1:16" s="50" customFormat="1" ht="15.75" x14ac:dyDescent="0.25">
      <c r="A21" s="337"/>
      <c r="B21" s="346"/>
      <c r="C21" s="56" t="s">
        <v>41</v>
      </c>
      <c r="D21" s="52">
        <v>43005</v>
      </c>
      <c r="E21" s="53" t="s">
        <v>32</v>
      </c>
      <c r="F21" s="153">
        <v>43048</v>
      </c>
      <c r="G21" s="153">
        <v>43220</v>
      </c>
      <c r="H21" s="154">
        <f>(F21-D21)/30</f>
        <v>1.4333333333333333</v>
      </c>
      <c r="I21" s="154">
        <f>(G21-D21)/30</f>
        <v>7.166666666666667</v>
      </c>
      <c r="J21" s="153">
        <v>43040</v>
      </c>
      <c r="K21" s="153">
        <v>43220</v>
      </c>
      <c r="L21" s="51">
        <f>(K21-J21)/30</f>
        <v>6</v>
      </c>
      <c r="M21" s="54">
        <v>47</v>
      </c>
      <c r="N21" s="54">
        <f>+M21*2</f>
        <v>94</v>
      </c>
      <c r="O21" s="53" t="s">
        <v>67</v>
      </c>
      <c r="P21" s="55" t="s">
        <v>76</v>
      </c>
    </row>
    <row r="22" spans="1:16" ht="15.75" x14ac:dyDescent="0.25">
      <c r="A22" s="337"/>
      <c r="B22" s="346"/>
      <c r="C22" s="56" t="s">
        <v>41</v>
      </c>
      <c r="D22" s="62">
        <v>43024</v>
      </c>
      <c r="E22" s="63" t="s">
        <v>27</v>
      </c>
      <c r="F22" s="155">
        <v>43073</v>
      </c>
      <c r="G22" s="155">
        <v>43250</v>
      </c>
      <c r="H22" s="156">
        <f>(F22-D22)/30</f>
        <v>1.6333333333333333</v>
      </c>
      <c r="I22" s="156">
        <f>(G22-D22)/30</f>
        <v>7.5333333333333332</v>
      </c>
      <c r="J22" s="155">
        <v>43070</v>
      </c>
      <c r="K22" s="155">
        <v>43251</v>
      </c>
      <c r="L22" s="64">
        <f>(K22-J22)/30</f>
        <v>6.0333333333333332</v>
      </c>
      <c r="M22" s="65">
        <v>41</v>
      </c>
      <c r="N22" s="65">
        <f>+M22*2</f>
        <v>82</v>
      </c>
      <c r="O22" s="63" t="s">
        <v>69</v>
      </c>
      <c r="P22" s="66" t="s">
        <v>76</v>
      </c>
    </row>
    <row r="23" spans="1:16" ht="15.75" x14ac:dyDescent="0.25">
      <c r="A23" s="337"/>
      <c r="B23" s="346"/>
      <c r="C23" s="56" t="s">
        <v>41</v>
      </c>
      <c r="D23" s="57">
        <v>43014</v>
      </c>
      <c r="E23" s="58" t="s">
        <v>31</v>
      </c>
      <c r="F23" s="157">
        <v>43027</v>
      </c>
      <c r="G23" s="157">
        <v>43209</v>
      </c>
      <c r="H23" s="158">
        <f>(F23-D23)/30</f>
        <v>0.43333333333333335</v>
      </c>
      <c r="I23" s="158">
        <f>(G23-D23)/30</f>
        <v>6.5</v>
      </c>
      <c r="J23" s="157">
        <v>43027</v>
      </c>
      <c r="K23" s="157">
        <v>43209</v>
      </c>
      <c r="L23" s="59">
        <f>(K23-J23)/30</f>
        <v>6.0666666666666664</v>
      </c>
      <c r="M23" s="60">
        <v>37</v>
      </c>
      <c r="N23" s="60">
        <f t="shared" ref="N23:N34" si="7">+M23*2</f>
        <v>74</v>
      </c>
      <c r="O23" s="58" t="s">
        <v>68</v>
      </c>
      <c r="P23" s="61" t="s">
        <v>76</v>
      </c>
    </row>
    <row r="24" spans="1:16" ht="15.75" x14ac:dyDescent="0.25">
      <c r="A24" s="338"/>
      <c r="B24" s="346"/>
      <c r="C24" s="56" t="s">
        <v>41</v>
      </c>
      <c r="D24" s="67">
        <v>43005</v>
      </c>
      <c r="E24" s="68" t="s">
        <v>37</v>
      </c>
      <c r="F24" s="159">
        <v>43014</v>
      </c>
      <c r="G24" s="159">
        <v>43189</v>
      </c>
      <c r="H24" s="160">
        <f>(F24-D24)/30</f>
        <v>0.3</v>
      </c>
      <c r="I24" s="160">
        <f>(G24-D24)/30</f>
        <v>6.1333333333333337</v>
      </c>
      <c r="J24" s="159">
        <v>43009</v>
      </c>
      <c r="K24" s="159">
        <v>43190</v>
      </c>
      <c r="L24" s="69">
        <f>(K24-J24)/30</f>
        <v>6.0333333333333332</v>
      </c>
      <c r="M24" s="70">
        <v>41</v>
      </c>
      <c r="N24" s="70">
        <f>+M24*2</f>
        <v>82</v>
      </c>
      <c r="O24" s="68" t="s">
        <v>70</v>
      </c>
      <c r="P24" s="71" t="s">
        <v>76</v>
      </c>
    </row>
    <row r="25" spans="1:16" ht="15.75" x14ac:dyDescent="0.25">
      <c r="A25" s="333" t="s">
        <v>42</v>
      </c>
      <c r="B25" s="346"/>
      <c r="C25" s="72" t="s">
        <v>42</v>
      </c>
      <c r="D25" s="73">
        <v>43005</v>
      </c>
      <c r="E25" s="74" t="s">
        <v>34</v>
      </c>
      <c r="F25" s="161">
        <v>43328</v>
      </c>
      <c r="G25" s="161">
        <v>43332</v>
      </c>
      <c r="H25" s="162">
        <f t="shared" ref="H25:H26" si="8">(F25-D25)/30</f>
        <v>10.766666666666667</v>
      </c>
      <c r="I25" s="162">
        <f t="shared" ref="I25:I26" si="9">(G25-D25)/30</f>
        <v>10.9</v>
      </c>
      <c r="J25" s="161">
        <v>43160</v>
      </c>
      <c r="K25" s="161">
        <v>43343</v>
      </c>
      <c r="L25" s="75">
        <f t="shared" ref="L25:L28" si="10">(K25-J25)/30</f>
        <v>6.1</v>
      </c>
      <c r="M25" s="76">
        <v>2</v>
      </c>
      <c r="N25" s="76">
        <f t="shared" ref="N25:N28" si="11">+M25*2</f>
        <v>4</v>
      </c>
      <c r="O25" s="74" t="s">
        <v>73</v>
      </c>
      <c r="P25" s="77" t="s">
        <v>76</v>
      </c>
    </row>
    <row r="26" spans="1:16" ht="15.75" x14ac:dyDescent="0.25">
      <c r="A26" s="334"/>
      <c r="B26" s="346"/>
      <c r="C26" s="72" t="s">
        <v>42</v>
      </c>
      <c r="D26" s="73">
        <v>43005</v>
      </c>
      <c r="E26" s="74" t="s">
        <v>32</v>
      </c>
      <c r="F26" s="161">
        <v>43265</v>
      </c>
      <c r="G26" s="161">
        <v>43293</v>
      </c>
      <c r="H26" s="162">
        <f t="shared" si="8"/>
        <v>8.6666666666666661</v>
      </c>
      <c r="I26" s="162">
        <f t="shared" si="9"/>
        <v>9.6</v>
      </c>
      <c r="J26" s="161">
        <v>43160</v>
      </c>
      <c r="K26" s="161">
        <v>43343</v>
      </c>
      <c r="L26" s="75">
        <f t="shared" si="10"/>
        <v>6.1</v>
      </c>
      <c r="M26" s="76">
        <v>4</v>
      </c>
      <c r="N26" s="76">
        <f t="shared" si="11"/>
        <v>8</v>
      </c>
      <c r="O26" s="74" t="s">
        <v>73</v>
      </c>
      <c r="P26" s="77" t="s">
        <v>76</v>
      </c>
    </row>
    <row r="27" spans="1:16" ht="15.75" x14ac:dyDescent="0.25">
      <c r="A27" s="334"/>
      <c r="B27" s="346"/>
      <c r="C27" s="72" t="s">
        <v>42</v>
      </c>
      <c r="D27" s="73">
        <v>43005</v>
      </c>
      <c r="E27" s="74" t="s">
        <v>37</v>
      </c>
      <c r="F27" s="161">
        <v>43178</v>
      </c>
      <c r="G27" s="161">
        <v>43305</v>
      </c>
      <c r="H27" s="162">
        <f>(F27-D27)/30</f>
        <v>5.7666666666666666</v>
      </c>
      <c r="I27" s="162">
        <f>(G27-D27)/30</f>
        <v>10</v>
      </c>
      <c r="J27" s="161">
        <v>43160</v>
      </c>
      <c r="K27" s="161">
        <v>43343</v>
      </c>
      <c r="L27" s="75">
        <f>(K27-J27)/30</f>
        <v>6.1</v>
      </c>
      <c r="M27" s="76">
        <v>5</v>
      </c>
      <c r="N27" s="76">
        <f>+M27*2</f>
        <v>10</v>
      </c>
      <c r="O27" s="74" t="s">
        <v>73</v>
      </c>
      <c r="P27" s="77" t="s">
        <v>76</v>
      </c>
    </row>
    <row r="28" spans="1:16" ht="15.75" x14ac:dyDescent="0.25">
      <c r="A28" s="334"/>
      <c r="B28" s="346"/>
      <c r="C28" s="72" t="s">
        <v>42</v>
      </c>
      <c r="D28" s="18">
        <v>43014</v>
      </c>
      <c r="E28" s="83" t="s">
        <v>31</v>
      </c>
      <c r="F28" s="163">
        <v>43026</v>
      </c>
      <c r="G28" s="163">
        <v>43026</v>
      </c>
      <c r="H28" s="164">
        <v>6.6666666666666666E-2</v>
      </c>
      <c r="I28" s="164">
        <v>6.6666666666666666E-2</v>
      </c>
      <c r="J28" s="163">
        <v>43027</v>
      </c>
      <c r="K28" s="163">
        <v>43209</v>
      </c>
      <c r="L28" s="84">
        <f t="shared" si="10"/>
        <v>6.0666666666666664</v>
      </c>
      <c r="M28" s="85">
        <v>1</v>
      </c>
      <c r="N28" s="85">
        <f t="shared" si="11"/>
        <v>2</v>
      </c>
      <c r="O28" s="83" t="s">
        <v>74</v>
      </c>
      <c r="P28" s="86" t="s">
        <v>76</v>
      </c>
    </row>
    <row r="29" spans="1:16" ht="15.75" x14ac:dyDescent="0.25">
      <c r="A29" s="335"/>
      <c r="B29" s="347"/>
      <c r="C29" s="72" t="s">
        <v>42</v>
      </c>
      <c r="D29" s="78">
        <v>43024</v>
      </c>
      <c r="E29" s="79" t="s">
        <v>27</v>
      </c>
      <c r="F29" s="165">
        <v>43026</v>
      </c>
      <c r="G29" s="165">
        <v>43035</v>
      </c>
      <c r="H29" s="166">
        <f>(F29-D29)/30</f>
        <v>6.6666666666666666E-2</v>
      </c>
      <c r="I29" s="166">
        <f>(G29-D29)/30</f>
        <v>0.36666666666666664</v>
      </c>
      <c r="J29" s="165">
        <v>43009</v>
      </c>
      <c r="K29" s="165">
        <v>43190</v>
      </c>
      <c r="L29" s="80">
        <f>(K29-J29)/30</f>
        <v>6.0333333333333332</v>
      </c>
      <c r="M29" s="81">
        <v>3</v>
      </c>
      <c r="N29" s="81">
        <f>+M29*2</f>
        <v>6</v>
      </c>
      <c r="O29" s="79" t="s">
        <v>75</v>
      </c>
      <c r="P29" s="82" t="s">
        <v>76</v>
      </c>
    </row>
    <row r="30" spans="1:16" ht="15.75" customHeight="1" x14ac:dyDescent="0.25">
      <c r="A30" s="331" t="s">
        <v>72</v>
      </c>
      <c r="B30" s="331"/>
      <c r="C30" s="331"/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2"/>
    </row>
    <row r="31" spans="1:16" x14ac:dyDescent="0.25">
      <c r="A31" s="348" t="s">
        <v>41</v>
      </c>
      <c r="B31" s="345">
        <v>42894</v>
      </c>
      <c r="C31" s="56" t="s">
        <v>41</v>
      </c>
      <c r="D31" s="95">
        <v>43031</v>
      </c>
      <c r="E31" s="96" t="s">
        <v>14</v>
      </c>
      <c r="F31" s="167">
        <v>43136</v>
      </c>
      <c r="G31" s="167">
        <v>43311</v>
      </c>
      <c r="H31" s="168">
        <f>(F31-D35)/30</f>
        <v>3.5</v>
      </c>
      <c r="I31" s="168">
        <f>(G31-D35)/30</f>
        <v>9.3333333333333339</v>
      </c>
      <c r="J31" s="169">
        <v>43132</v>
      </c>
      <c r="K31" s="169">
        <v>43312</v>
      </c>
      <c r="L31" s="97">
        <f t="shared" ref="L31:L38" si="12">(K31-J31)/30</f>
        <v>6</v>
      </c>
      <c r="M31" s="98">
        <v>48</v>
      </c>
      <c r="N31" s="98">
        <f t="shared" si="7"/>
        <v>96</v>
      </c>
      <c r="O31" s="96" t="s">
        <v>77</v>
      </c>
      <c r="P31" s="99" t="s">
        <v>93</v>
      </c>
    </row>
    <row r="32" spans="1:16" x14ac:dyDescent="0.25">
      <c r="A32" s="348"/>
      <c r="B32" s="346"/>
      <c r="C32" s="56" t="s">
        <v>41</v>
      </c>
      <c r="D32" s="100">
        <v>43042</v>
      </c>
      <c r="E32" s="101" t="s">
        <v>13</v>
      </c>
      <c r="F32" s="170">
        <v>43194</v>
      </c>
      <c r="G32" s="170">
        <v>43369</v>
      </c>
      <c r="H32" s="171">
        <f>(F32-D36)/30</f>
        <v>5.0666666666666664</v>
      </c>
      <c r="I32" s="171">
        <f>(G32-D36)/30</f>
        <v>10.9</v>
      </c>
      <c r="J32" s="172">
        <v>43191</v>
      </c>
      <c r="K32" s="172">
        <v>43373</v>
      </c>
      <c r="L32" s="102">
        <f t="shared" si="12"/>
        <v>6.0666666666666664</v>
      </c>
      <c r="M32" s="103">
        <v>48</v>
      </c>
      <c r="N32" s="103">
        <f t="shared" si="7"/>
        <v>96</v>
      </c>
      <c r="O32" s="101" t="s">
        <v>78</v>
      </c>
      <c r="P32" s="104" t="s">
        <v>93</v>
      </c>
    </row>
    <row r="33" spans="1:17" x14ac:dyDescent="0.25">
      <c r="A33" s="348"/>
      <c r="B33" s="346"/>
      <c r="C33" s="56" t="s">
        <v>41</v>
      </c>
      <c r="D33" s="105">
        <v>43049</v>
      </c>
      <c r="E33" s="106" t="s">
        <v>12</v>
      </c>
      <c r="F33" s="173">
        <v>43070</v>
      </c>
      <c r="G33" s="173">
        <v>43251</v>
      </c>
      <c r="H33" s="174">
        <f>(F33-D37)/30</f>
        <v>0.7</v>
      </c>
      <c r="I33" s="174">
        <f>(G33-D37)/30</f>
        <v>6.7333333333333334</v>
      </c>
      <c r="J33" s="175">
        <v>43070</v>
      </c>
      <c r="K33" s="175">
        <v>43251</v>
      </c>
      <c r="L33" s="107">
        <f t="shared" si="12"/>
        <v>6.0333333333333332</v>
      </c>
      <c r="M33" s="108">
        <v>47</v>
      </c>
      <c r="N33" s="108">
        <f t="shared" si="7"/>
        <v>94</v>
      </c>
      <c r="O33" s="106" t="s">
        <v>79</v>
      </c>
      <c r="P33" s="109" t="s">
        <v>93</v>
      </c>
    </row>
    <row r="34" spans="1:17" x14ac:dyDescent="0.25">
      <c r="A34" s="349"/>
      <c r="B34" s="346"/>
      <c r="C34" s="56" t="s">
        <v>41</v>
      </c>
      <c r="D34" s="110">
        <v>43061</v>
      </c>
      <c r="E34" s="111" t="s">
        <v>15</v>
      </c>
      <c r="F34" s="176">
        <v>43160</v>
      </c>
      <c r="G34" s="176">
        <v>43343</v>
      </c>
      <c r="H34" s="177">
        <f>(F34-D38)/30</f>
        <v>3.3</v>
      </c>
      <c r="I34" s="177">
        <f>(G34-D38)/30</f>
        <v>9.4</v>
      </c>
      <c r="J34" s="178">
        <v>43160</v>
      </c>
      <c r="K34" s="178">
        <v>43343</v>
      </c>
      <c r="L34" s="112">
        <f t="shared" si="12"/>
        <v>6.1</v>
      </c>
      <c r="M34" s="113">
        <v>45</v>
      </c>
      <c r="N34" s="113">
        <f t="shared" si="7"/>
        <v>90</v>
      </c>
      <c r="O34" s="111" t="s">
        <v>80</v>
      </c>
      <c r="P34" s="114" t="s">
        <v>93</v>
      </c>
    </row>
    <row r="35" spans="1:17" x14ac:dyDescent="0.25">
      <c r="A35" s="333" t="s">
        <v>42</v>
      </c>
      <c r="B35" s="346"/>
      <c r="C35" s="94" t="s">
        <v>42</v>
      </c>
      <c r="D35" s="10">
        <v>43031</v>
      </c>
      <c r="E35" s="44" t="s">
        <v>14</v>
      </c>
      <c r="F35" s="139">
        <v>43034</v>
      </c>
      <c r="G35" s="139">
        <v>43034</v>
      </c>
      <c r="H35" s="179">
        <f>(F35-D35)/30</f>
        <v>0.1</v>
      </c>
      <c r="I35" s="179">
        <f>(G35-D35)/30</f>
        <v>0.1</v>
      </c>
      <c r="J35" s="180">
        <v>43009</v>
      </c>
      <c r="K35" s="180">
        <v>43190</v>
      </c>
      <c r="L35" s="115">
        <f t="shared" si="12"/>
        <v>6.0333333333333332</v>
      </c>
      <c r="M35" s="116">
        <v>1</v>
      </c>
      <c r="N35" s="116">
        <v>2</v>
      </c>
      <c r="O35" s="44" t="s">
        <v>81</v>
      </c>
      <c r="P35" s="117" t="s">
        <v>93</v>
      </c>
    </row>
    <row r="36" spans="1:17" x14ac:dyDescent="0.25">
      <c r="A36" s="334"/>
      <c r="B36" s="346"/>
      <c r="C36" s="94" t="s">
        <v>42</v>
      </c>
      <c r="D36" s="118">
        <v>43042</v>
      </c>
      <c r="E36" s="119" t="s">
        <v>13</v>
      </c>
      <c r="F36" s="181">
        <v>43067</v>
      </c>
      <c r="G36" s="181">
        <v>43167</v>
      </c>
      <c r="H36" s="182">
        <f t="shared" ref="H36:H38" si="13">(F36-D36)/30</f>
        <v>0.83333333333333337</v>
      </c>
      <c r="I36" s="182">
        <f t="shared" ref="I36:I38" si="14">(G36-D36)/30</f>
        <v>4.166666666666667</v>
      </c>
      <c r="J36" s="183">
        <v>43040</v>
      </c>
      <c r="K36" s="183">
        <v>43220</v>
      </c>
      <c r="L36" s="120">
        <f t="shared" si="12"/>
        <v>6</v>
      </c>
      <c r="M36" s="121">
        <v>3</v>
      </c>
      <c r="N36" s="121">
        <v>6</v>
      </c>
      <c r="O36" s="119" t="s">
        <v>82</v>
      </c>
      <c r="P36" s="122" t="s">
        <v>93</v>
      </c>
    </row>
    <row r="37" spans="1:17" x14ac:dyDescent="0.25">
      <c r="A37" s="334"/>
      <c r="B37" s="346"/>
      <c r="C37" s="94" t="s">
        <v>42</v>
      </c>
      <c r="D37" s="123">
        <v>43049</v>
      </c>
      <c r="E37" s="124" t="s">
        <v>12</v>
      </c>
      <c r="F37" s="184">
        <v>43298</v>
      </c>
      <c r="G37" s="184">
        <v>43350</v>
      </c>
      <c r="H37" s="185">
        <f t="shared" si="13"/>
        <v>8.3000000000000007</v>
      </c>
      <c r="I37" s="185">
        <f t="shared" si="14"/>
        <v>10.033333333333333</v>
      </c>
      <c r="J37" s="184">
        <v>43221</v>
      </c>
      <c r="K37" s="184">
        <v>43404</v>
      </c>
      <c r="L37" s="125">
        <f t="shared" si="12"/>
        <v>6.1</v>
      </c>
      <c r="M37" s="126">
        <v>8</v>
      </c>
      <c r="N37" s="126">
        <v>16</v>
      </c>
      <c r="O37" s="124" t="s">
        <v>83</v>
      </c>
      <c r="P37" s="127" t="s">
        <v>93</v>
      </c>
    </row>
    <row r="38" spans="1:17" x14ac:dyDescent="0.25">
      <c r="A38" s="335"/>
      <c r="B38" s="347"/>
      <c r="C38" s="94" t="s">
        <v>42</v>
      </c>
      <c r="D38" s="123">
        <v>43061</v>
      </c>
      <c r="E38" s="124" t="s">
        <v>15</v>
      </c>
      <c r="F38" s="184">
        <v>43299</v>
      </c>
      <c r="G38" s="184">
        <v>43378</v>
      </c>
      <c r="H38" s="185">
        <f t="shared" si="13"/>
        <v>7.9333333333333336</v>
      </c>
      <c r="I38" s="185">
        <f t="shared" si="14"/>
        <v>10.566666666666666</v>
      </c>
      <c r="J38" s="184">
        <v>43221</v>
      </c>
      <c r="K38" s="184">
        <v>43404</v>
      </c>
      <c r="L38" s="125">
        <f t="shared" si="12"/>
        <v>6.1</v>
      </c>
      <c r="M38" s="126">
        <v>3</v>
      </c>
      <c r="N38" s="126">
        <v>6</v>
      </c>
      <c r="O38" s="124" t="s">
        <v>83</v>
      </c>
      <c r="P38" s="127" t="s">
        <v>93</v>
      </c>
    </row>
    <row r="39" spans="1:17" x14ac:dyDescent="0.25">
      <c r="A39" s="320" t="s">
        <v>95</v>
      </c>
      <c r="B39" s="320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1"/>
    </row>
    <row r="40" spans="1:17" x14ac:dyDescent="0.25">
      <c r="A40" s="322" t="s">
        <v>41</v>
      </c>
      <c r="B40" s="324">
        <v>42894</v>
      </c>
      <c r="C40" s="56" t="s">
        <v>41</v>
      </c>
      <c r="D40" s="10">
        <v>43131</v>
      </c>
      <c r="E40" s="44" t="s">
        <v>24</v>
      </c>
      <c r="F40" s="139">
        <v>43222</v>
      </c>
      <c r="G40" s="139">
        <v>43403</v>
      </c>
      <c r="H40" s="179">
        <f t="shared" ref="H40:H81" si="15">(F40-D40)/30</f>
        <v>3.0333333333333332</v>
      </c>
      <c r="I40" s="179">
        <f t="shared" ref="I40:I81" si="16">(G40-D40)/30</f>
        <v>9.0666666666666664</v>
      </c>
      <c r="J40" s="139">
        <v>43221</v>
      </c>
      <c r="K40" s="139">
        <v>43404</v>
      </c>
      <c r="L40" s="194">
        <f t="shared" ref="L40:L81" si="17">(K40-J40)/30</f>
        <v>6.1</v>
      </c>
      <c r="M40" s="44">
        <v>43</v>
      </c>
      <c r="N40" s="44">
        <f t="shared" ref="N40:N81" si="18">M40*2</f>
        <v>86</v>
      </c>
      <c r="O40" s="44" t="s">
        <v>87</v>
      </c>
      <c r="P40" s="117" t="s">
        <v>92</v>
      </c>
    </row>
    <row r="41" spans="1:17" x14ac:dyDescent="0.25">
      <c r="A41" s="322"/>
      <c r="B41" s="324"/>
      <c r="C41" s="56" t="s">
        <v>41</v>
      </c>
      <c r="D41" s="10">
        <v>43210</v>
      </c>
      <c r="E41" s="44" t="s">
        <v>5</v>
      </c>
      <c r="F41" s="224">
        <v>43224</v>
      </c>
      <c r="G41" s="224">
        <v>43402</v>
      </c>
      <c r="H41" s="179">
        <f t="shared" si="15"/>
        <v>0.46666666666666667</v>
      </c>
      <c r="I41" s="179">
        <f t="shared" si="16"/>
        <v>6.4</v>
      </c>
      <c r="J41" s="225">
        <v>43221</v>
      </c>
      <c r="K41" s="225">
        <v>43404</v>
      </c>
      <c r="L41" s="194">
        <f t="shared" si="17"/>
        <v>6.1</v>
      </c>
      <c r="M41" s="44">
        <v>36</v>
      </c>
      <c r="N41" s="44">
        <f t="shared" si="18"/>
        <v>72</v>
      </c>
      <c r="O41" s="44" t="s">
        <v>87</v>
      </c>
      <c r="P41" s="117" t="s">
        <v>92</v>
      </c>
    </row>
    <row r="42" spans="1:17" x14ac:dyDescent="0.25">
      <c r="A42" s="322"/>
      <c r="B42" s="324"/>
      <c r="C42" s="56" t="s">
        <v>41</v>
      </c>
      <c r="D42" s="10">
        <v>43223</v>
      </c>
      <c r="E42" s="44" t="s">
        <v>4</v>
      </c>
      <c r="F42" s="224">
        <v>43229</v>
      </c>
      <c r="G42" s="224">
        <v>43402</v>
      </c>
      <c r="H42" s="179">
        <f t="shared" si="15"/>
        <v>0.2</v>
      </c>
      <c r="I42" s="179">
        <f t="shared" si="16"/>
        <v>5.9666666666666668</v>
      </c>
      <c r="J42" s="225">
        <v>43221</v>
      </c>
      <c r="K42" s="225">
        <v>43404</v>
      </c>
      <c r="L42" s="194">
        <f t="shared" si="17"/>
        <v>6.1</v>
      </c>
      <c r="M42" s="44">
        <v>36</v>
      </c>
      <c r="N42" s="44">
        <f t="shared" si="18"/>
        <v>72</v>
      </c>
      <c r="O42" s="44" t="s">
        <v>87</v>
      </c>
      <c r="P42" s="117" t="s">
        <v>92</v>
      </c>
    </row>
    <row r="43" spans="1:17" x14ac:dyDescent="0.25">
      <c r="A43" s="322"/>
      <c r="B43" s="324"/>
      <c r="C43" s="56" t="s">
        <v>41</v>
      </c>
      <c r="D43" s="187">
        <v>43161</v>
      </c>
      <c r="E43" s="186" t="s">
        <v>10</v>
      </c>
      <c r="F43" s="188">
        <v>43255</v>
      </c>
      <c r="G43" s="188">
        <v>43432</v>
      </c>
      <c r="H43" s="189">
        <f t="shared" si="15"/>
        <v>3.1333333333333333</v>
      </c>
      <c r="I43" s="189">
        <f t="shared" si="16"/>
        <v>9.0333333333333332</v>
      </c>
      <c r="J43" s="188">
        <v>43252</v>
      </c>
      <c r="K43" s="188">
        <v>43434</v>
      </c>
      <c r="L43" s="190">
        <f t="shared" si="17"/>
        <v>6.0666666666666664</v>
      </c>
      <c r="M43" s="186">
        <v>43</v>
      </c>
      <c r="N43" s="186">
        <f t="shared" si="18"/>
        <v>86</v>
      </c>
      <c r="O43" s="186" t="s">
        <v>85</v>
      </c>
      <c r="P43" s="191" t="s">
        <v>92</v>
      </c>
    </row>
    <row r="44" spans="1:17" x14ac:dyDescent="0.25">
      <c r="A44" s="322"/>
      <c r="B44" s="324"/>
      <c r="C44" s="56" t="s">
        <v>41</v>
      </c>
      <c r="D44" s="187">
        <v>43202</v>
      </c>
      <c r="E44" s="186" t="s">
        <v>2</v>
      </c>
      <c r="F44" s="192">
        <v>43255</v>
      </c>
      <c r="G44" s="192">
        <v>43432</v>
      </c>
      <c r="H44" s="189">
        <f t="shared" si="15"/>
        <v>1.7666666666666666</v>
      </c>
      <c r="I44" s="189">
        <f t="shared" si="16"/>
        <v>7.666666666666667</v>
      </c>
      <c r="J44" s="193">
        <v>43252</v>
      </c>
      <c r="K44" s="193">
        <v>43434</v>
      </c>
      <c r="L44" s="190">
        <f t="shared" si="17"/>
        <v>6.0666666666666664</v>
      </c>
      <c r="M44" s="186">
        <v>51</v>
      </c>
      <c r="N44" s="186">
        <f t="shared" si="18"/>
        <v>102</v>
      </c>
      <c r="O44" s="186" t="s">
        <v>85</v>
      </c>
      <c r="P44" s="191" t="s">
        <v>92</v>
      </c>
    </row>
    <row r="45" spans="1:17" x14ac:dyDescent="0.25">
      <c r="A45" s="322"/>
      <c r="B45" s="324"/>
      <c r="C45" s="56" t="s">
        <v>41</v>
      </c>
      <c r="D45" s="196">
        <v>43168</v>
      </c>
      <c r="E45" s="195" t="s">
        <v>11</v>
      </c>
      <c r="F45" s="197">
        <v>43291</v>
      </c>
      <c r="G45" s="197">
        <v>43462</v>
      </c>
      <c r="H45" s="198">
        <f t="shared" si="15"/>
        <v>4.0999999999999996</v>
      </c>
      <c r="I45" s="198">
        <f t="shared" si="16"/>
        <v>9.8000000000000007</v>
      </c>
      <c r="J45" s="199">
        <v>43282</v>
      </c>
      <c r="K45" s="199">
        <v>43465</v>
      </c>
      <c r="L45" s="200">
        <f t="shared" si="17"/>
        <v>6.1</v>
      </c>
      <c r="M45" s="195">
        <v>44</v>
      </c>
      <c r="N45" s="195">
        <f t="shared" si="18"/>
        <v>88</v>
      </c>
      <c r="O45" s="195" t="s">
        <v>86</v>
      </c>
      <c r="P45" s="201" t="s">
        <v>92</v>
      </c>
    </row>
    <row r="46" spans="1:17" ht="15.75" thickBot="1" x14ac:dyDescent="0.3">
      <c r="A46" s="322"/>
      <c r="B46" s="324"/>
      <c r="C46" s="56" t="s">
        <v>41</v>
      </c>
      <c r="D46" s="264">
        <v>43293</v>
      </c>
      <c r="E46" s="265" t="s">
        <v>84</v>
      </c>
      <c r="F46" s="266">
        <v>43313</v>
      </c>
      <c r="G46" s="266">
        <v>43496</v>
      </c>
      <c r="H46" s="267">
        <f t="shared" si="15"/>
        <v>0.66666666666666663</v>
      </c>
      <c r="I46" s="267">
        <f t="shared" si="16"/>
        <v>6.7666666666666666</v>
      </c>
      <c r="J46" s="268">
        <v>43313</v>
      </c>
      <c r="K46" s="268">
        <v>43496</v>
      </c>
      <c r="L46" s="269">
        <f t="shared" si="17"/>
        <v>6.1</v>
      </c>
      <c r="M46" s="265">
        <v>47</v>
      </c>
      <c r="N46" s="265">
        <f t="shared" si="18"/>
        <v>94</v>
      </c>
      <c r="O46" s="255" t="s">
        <v>88</v>
      </c>
      <c r="P46" s="258" t="s">
        <v>92</v>
      </c>
    </row>
    <row r="47" spans="1:17" ht="15.75" thickTop="1" x14ac:dyDescent="0.25">
      <c r="A47" s="322"/>
      <c r="B47" s="324"/>
      <c r="C47" s="56" t="s">
        <v>41</v>
      </c>
      <c r="D47" s="263">
        <v>43076</v>
      </c>
      <c r="E47" s="262" t="s">
        <v>16</v>
      </c>
      <c r="F47" s="259">
        <v>43229</v>
      </c>
      <c r="G47" s="259">
        <v>43402</v>
      </c>
      <c r="H47" s="260">
        <f t="shared" si="15"/>
        <v>5.0999999999999996</v>
      </c>
      <c r="I47" s="260">
        <f t="shared" si="16"/>
        <v>10.866666666666667</v>
      </c>
      <c r="J47" s="259">
        <v>43221</v>
      </c>
      <c r="K47" s="259">
        <v>43404</v>
      </c>
      <c r="L47" s="261">
        <f t="shared" si="17"/>
        <v>6.1</v>
      </c>
      <c r="M47" s="262">
        <v>51</v>
      </c>
      <c r="N47" s="262">
        <f t="shared" si="18"/>
        <v>102</v>
      </c>
      <c r="O47" s="256">
        <v>890</v>
      </c>
      <c r="P47" s="257"/>
      <c r="Q47" s="313" t="s">
        <v>96</v>
      </c>
    </row>
    <row r="48" spans="1:17" x14ac:dyDescent="0.25">
      <c r="A48" s="322"/>
      <c r="B48" s="324"/>
      <c r="C48" s="56" t="s">
        <v>41</v>
      </c>
      <c r="D48" s="230">
        <v>43203</v>
      </c>
      <c r="E48" s="47" t="s">
        <v>3</v>
      </c>
      <c r="F48" s="148">
        <v>43229</v>
      </c>
      <c r="G48" s="148">
        <v>43399</v>
      </c>
      <c r="H48" s="231">
        <f t="shared" si="15"/>
        <v>0.8666666666666667</v>
      </c>
      <c r="I48" s="231">
        <f t="shared" si="16"/>
        <v>6.5333333333333332</v>
      </c>
      <c r="J48" s="148">
        <v>43221</v>
      </c>
      <c r="K48" s="148">
        <v>43404</v>
      </c>
      <c r="L48" s="232">
        <f t="shared" si="17"/>
        <v>6.1</v>
      </c>
      <c r="M48" s="47">
        <v>45</v>
      </c>
      <c r="N48" s="47">
        <f t="shared" si="18"/>
        <v>90</v>
      </c>
      <c r="O48" s="47">
        <v>890</v>
      </c>
      <c r="P48" s="233"/>
      <c r="Q48" s="313" t="s">
        <v>96</v>
      </c>
    </row>
    <row r="49" spans="1:25" x14ac:dyDescent="0.25">
      <c r="A49" s="322"/>
      <c r="B49" s="324"/>
      <c r="C49" s="56" t="s">
        <v>41</v>
      </c>
      <c r="D49" s="230">
        <v>43213</v>
      </c>
      <c r="E49" s="47" t="s">
        <v>6</v>
      </c>
      <c r="F49" s="148">
        <v>43224</v>
      </c>
      <c r="G49" s="148">
        <v>43399</v>
      </c>
      <c r="H49" s="231">
        <f t="shared" si="15"/>
        <v>0.36666666666666664</v>
      </c>
      <c r="I49" s="231">
        <f t="shared" si="16"/>
        <v>6.2</v>
      </c>
      <c r="J49" s="148">
        <v>43221</v>
      </c>
      <c r="K49" s="148">
        <v>43404</v>
      </c>
      <c r="L49" s="232">
        <f t="shared" si="17"/>
        <v>6.1</v>
      </c>
      <c r="M49" s="47">
        <v>40</v>
      </c>
      <c r="N49" s="47">
        <f t="shared" si="18"/>
        <v>80</v>
      </c>
      <c r="O49" s="47">
        <v>890</v>
      </c>
      <c r="P49" s="233"/>
      <c r="Q49" s="313" t="s">
        <v>96</v>
      </c>
    </row>
    <row r="50" spans="1:25" x14ac:dyDescent="0.25">
      <c r="A50" s="322"/>
      <c r="B50" s="324"/>
      <c r="C50" s="56" t="s">
        <v>41</v>
      </c>
      <c r="D50" s="187">
        <v>43081</v>
      </c>
      <c r="E50" s="186" t="s">
        <v>23</v>
      </c>
      <c r="F50" s="188">
        <v>43103</v>
      </c>
      <c r="G50" s="188">
        <v>43271</v>
      </c>
      <c r="H50" s="189">
        <f t="shared" si="15"/>
        <v>0.73333333333333328</v>
      </c>
      <c r="I50" s="189">
        <f t="shared" si="16"/>
        <v>6.333333333333333</v>
      </c>
      <c r="J50" s="188">
        <v>43101</v>
      </c>
      <c r="K50" s="188">
        <v>43281</v>
      </c>
      <c r="L50" s="190">
        <f t="shared" si="17"/>
        <v>6</v>
      </c>
      <c r="M50" s="186">
        <v>46</v>
      </c>
      <c r="N50" s="186">
        <f t="shared" si="18"/>
        <v>92</v>
      </c>
      <c r="O50" s="186">
        <v>892</v>
      </c>
      <c r="P50" s="191"/>
      <c r="Q50" s="313" t="s">
        <v>96</v>
      </c>
    </row>
    <row r="51" spans="1:25" x14ac:dyDescent="0.25">
      <c r="A51" s="322"/>
      <c r="B51" s="324"/>
      <c r="C51" s="56" t="s">
        <v>41</v>
      </c>
      <c r="D51" s="187">
        <v>43090</v>
      </c>
      <c r="E51" s="186" t="s">
        <v>19</v>
      </c>
      <c r="F51" s="188">
        <v>43102</v>
      </c>
      <c r="G51" s="188">
        <v>43279</v>
      </c>
      <c r="H51" s="189">
        <f t="shared" si="15"/>
        <v>0.4</v>
      </c>
      <c r="I51" s="189">
        <f t="shared" si="16"/>
        <v>6.3</v>
      </c>
      <c r="J51" s="188">
        <v>43101</v>
      </c>
      <c r="K51" s="188">
        <v>43281</v>
      </c>
      <c r="L51" s="190">
        <f t="shared" si="17"/>
        <v>6</v>
      </c>
      <c r="M51" s="186">
        <v>50</v>
      </c>
      <c r="N51" s="186">
        <f t="shared" si="18"/>
        <v>100</v>
      </c>
      <c r="O51" s="186">
        <v>892</v>
      </c>
      <c r="P51" s="191"/>
      <c r="Q51" s="313" t="s">
        <v>96</v>
      </c>
    </row>
    <row r="52" spans="1:25" x14ac:dyDescent="0.25">
      <c r="A52" s="322"/>
      <c r="B52" s="324"/>
      <c r="C52" s="56" t="s">
        <v>41</v>
      </c>
      <c r="D52" s="234">
        <v>43081</v>
      </c>
      <c r="E52" s="235" t="s">
        <v>21</v>
      </c>
      <c r="F52" s="236">
        <v>43133</v>
      </c>
      <c r="G52" s="236">
        <v>43311</v>
      </c>
      <c r="H52" s="237">
        <f t="shared" si="15"/>
        <v>1.7333333333333334</v>
      </c>
      <c r="I52" s="237">
        <f t="shared" si="16"/>
        <v>7.666666666666667</v>
      </c>
      <c r="J52" s="236">
        <v>43132</v>
      </c>
      <c r="K52" s="236">
        <v>43312</v>
      </c>
      <c r="L52" s="238">
        <f t="shared" si="17"/>
        <v>6</v>
      </c>
      <c r="M52" s="235">
        <v>38</v>
      </c>
      <c r="N52" s="235">
        <f t="shared" si="18"/>
        <v>76</v>
      </c>
      <c r="O52" s="235">
        <v>893</v>
      </c>
      <c r="P52" s="239"/>
      <c r="Q52" s="313" t="s">
        <v>96</v>
      </c>
    </row>
    <row r="53" spans="1:25" x14ac:dyDescent="0.25">
      <c r="A53" s="322"/>
      <c r="B53" s="324"/>
      <c r="C53" s="56" t="s">
        <v>41</v>
      </c>
      <c r="D53" s="240">
        <v>43144</v>
      </c>
      <c r="E53" s="241" t="s">
        <v>17</v>
      </c>
      <c r="F53" s="242">
        <v>43164</v>
      </c>
      <c r="G53" s="242">
        <v>43342</v>
      </c>
      <c r="H53" s="243">
        <f t="shared" si="15"/>
        <v>0.66666666666666663</v>
      </c>
      <c r="I53" s="243">
        <f t="shared" si="16"/>
        <v>6.6</v>
      </c>
      <c r="J53" s="242">
        <v>43160</v>
      </c>
      <c r="K53" s="242">
        <v>43343</v>
      </c>
      <c r="L53" s="244">
        <f t="shared" si="17"/>
        <v>6.1</v>
      </c>
      <c r="M53" s="241">
        <v>47</v>
      </c>
      <c r="N53" s="241">
        <f t="shared" si="18"/>
        <v>94</v>
      </c>
      <c r="O53" s="241">
        <v>894</v>
      </c>
      <c r="P53" s="245"/>
      <c r="Q53" s="313" t="s">
        <v>96</v>
      </c>
      <c r="R53" s="319"/>
      <c r="S53" s="319"/>
      <c r="T53" s="319"/>
      <c r="U53" s="319"/>
      <c r="V53" s="319"/>
      <c r="W53" s="319"/>
      <c r="X53" s="319"/>
      <c r="Y53" s="319"/>
    </row>
    <row r="54" spans="1:25" x14ac:dyDescent="0.25">
      <c r="A54" s="322"/>
      <c r="B54" s="324"/>
      <c r="C54" s="56" t="s">
        <v>41</v>
      </c>
      <c r="D54" s="246">
        <v>43236</v>
      </c>
      <c r="E54" s="247" t="s">
        <v>8</v>
      </c>
      <c r="F54" s="248">
        <v>43255</v>
      </c>
      <c r="G54" s="248">
        <v>43426</v>
      </c>
      <c r="H54" s="249">
        <f t="shared" si="15"/>
        <v>0.6333333333333333</v>
      </c>
      <c r="I54" s="249">
        <f t="shared" si="16"/>
        <v>6.333333333333333</v>
      </c>
      <c r="J54" s="248">
        <v>43252</v>
      </c>
      <c r="K54" s="248">
        <v>43434</v>
      </c>
      <c r="L54" s="250">
        <f t="shared" si="17"/>
        <v>6.0666666666666664</v>
      </c>
      <c r="M54" s="247">
        <v>44</v>
      </c>
      <c r="N54" s="247">
        <f t="shared" si="18"/>
        <v>88</v>
      </c>
      <c r="O54" s="247">
        <v>895</v>
      </c>
      <c r="P54" s="251"/>
      <c r="Q54" s="313" t="s">
        <v>96</v>
      </c>
      <c r="R54" s="319"/>
      <c r="S54" s="319"/>
      <c r="T54" s="319"/>
      <c r="U54" s="319"/>
      <c r="V54" s="319"/>
      <c r="W54" s="319"/>
      <c r="X54" s="319"/>
      <c r="Y54" s="319"/>
    </row>
    <row r="55" spans="1:25" x14ac:dyDescent="0.25">
      <c r="A55" s="322"/>
      <c r="B55" s="324"/>
      <c r="C55" s="56" t="s">
        <v>41</v>
      </c>
      <c r="D55" s="246">
        <v>43250</v>
      </c>
      <c r="E55" s="247" t="s">
        <v>9</v>
      </c>
      <c r="F55" s="248">
        <v>43259</v>
      </c>
      <c r="G55" s="248">
        <v>43434</v>
      </c>
      <c r="H55" s="249">
        <f t="shared" si="15"/>
        <v>0.3</v>
      </c>
      <c r="I55" s="249">
        <f t="shared" si="16"/>
        <v>6.1333333333333337</v>
      </c>
      <c r="J55" s="248">
        <v>43252</v>
      </c>
      <c r="K55" s="248">
        <v>43434</v>
      </c>
      <c r="L55" s="250">
        <f t="shared" si="17"/>
        <v>6.0666666666666664</v>
      </c>
      <c r="M55" s="247">
        <v>51</v>
      </c>
      <c r="N55" s="247">
        <f t="shared" si="18"/>
        <v>102</v>
      </c>
      <c r="O55" s="247">
        <v>895</v>
      </c>
      <c r="P55" s="251"/>
      <c r="Q55" s="313" t="s">
        <v>96</v>
      </c>
    </row>
    <row r="56" spans="1:25" x14ac:dyDescent="0.25">
      <c r="A56" s="322"/>
      <c r="B56" s="324"/>
      <c r="C56" s="56" t="s">
        <v>41</v>
      </c>
      <c r="D56" s="196">
        <v>43263</v>
      </c>
      <c r="E56" s="195" t="s">
        <v>39</v>
      </c>
      <c r="F56" s="252">
        <v>43285</v>
      </c>
      <c r="G56" s="252">
        <v>43461</v>
      </c>
      <c r="H56" s="198">
        <f t="shared" si="15"/>
        <v>0.73333333333333328</v>
      </c>
      <c r="I56" s="198">
        <f t="shared" si="16"/>
        <v>6.6</v>
      </c>
      <c r="J56" s="252">
        <v>43282</v>
      </c>
      <c r="K56" s="252">
        <v>43465</v>
      </c>
      <c r="L56" s="200">
        <f t="shared" si="17"/>
        <v>6.1</v>
      </c>
      <c r="M56" s="195">
        <v>41</v>
      </c>
      <c r="N56" s="195">
        <f t="shared" si="18"/>
        <v>82</v>
      </c>
      <c r="O56" s="195">
        <v>896</v>
      </c>
      <c r="P56" s="201"/>
      <c r="Q56" s="313" t="s">
        <v>96</v>
      </c>
    </row>
    <row r="57" spans="1:25" ht="15.75" thickBot="1" x14ac:dyDescent="0.3">
      <c r="A57" s="322"/>
      <c r="B57" s="324"/>
      <c r="C57" s="56" t="s">
        <v>41</v>
      </c>
      <c r="D57" s="100">
        <v>43271</v>
      </c>
      <c r="E57" s="101" t="s">
        <v>40</v>
      </c>
      <c r="F57" s="170">
        <v>43376</v>
      </c>
      <c r="G57" s="170">
        <v>43552</v>
      </c>
      <c r="H57" s="171">
        <f t="shared" si="15"/>
        <v>3.5</v>
      </c>
      <c r="I57" s="171">
        <f t="shared" si="16"/>
        <v>9.3666666666666671</v>
      </c>
      <c r="J57" s="170">
        <v>43376</v>
      </c>
      <c r="K57" s="170">
        <v>43555</v>
      </c>
      <c r="L57" s="253">
        <f t="shared" si="17"/>
        <v>5.9666666666666668</v>
      </c>
      <c r="M57" s="101">
        <v>35</v>
      </c>
      <c r="N57" s="101">
        <f t="shared" si="18"/>
        <v>70</v>
      </c>
      <c r="O57" s="101">
        <v>902</v>
      </c>
      <c r="P57" s="254"/>
      <c r="Q57" s="313" t="s">
        <v>96</v>
      </c>
    </row>
    <row r="58" spans="1:25" x14ac:dyDescent="0.25">
      <c r="A58" s="322"/>
      <c r="B58" s="324"/>
      <c r="C58" s="56" t="s">
        <v>41</v>
      </c>
      <c r="D58" s="95">
        <v>43111</v>
      </c>
      <c r="E58" s="96" t="s">
        <v>18</v>
      </c>
      <c r="F58" s="167">
        <v>43335</v>
      </c>
      <c r="G58" s="167">
        <v>43475</v>
      </c>
      <c r="H58" s="168">
        <f t="shared" si="15"/>
        <v>7.4666666666666668</v>
      </c>
      <c r="I58" s="168">
        <f t="shared" si="16"/>
        <v>12.133333333333333</v>
      </c>
      <c r="J58" s="167">
        <v>43292</v>
      </c>
      <c r="K58" s="167">
        <v>43475</v>
      </c>
      <c r="L58" s="293">
        <f t="shared" si="17"/>
        <v>6.1</v>
      </c>
      <c r="M58" s="96">
        <v>36</v>
      </c>
      <c r="N58" s="96">
        <f t="shared" si="18"/>
        <v>72</v>
      </c>
      <c r="O58" s="96">
        <v>903</v>
      </c>
      <c r="P58" s="99"/>
      <c r="Q58" s="313" t="s">
        <v>96</v>
      </c>
    </row>
    <row r="59" spans="1:25" x14ac:dyDescent="0.25">
      <c r="A59" s="322"/>
      <c r="B59" s="324"/>
      <c r="C59" s="56" t="s">
        <v>41</v>
      </c>
      <c r="D59" s="218">
        <v>43122</v>
      </c>
      <c r="E59" s="217" t="s">
        <v>7</v>
      </c>
      <c r="F59" s="294">
        <v>43298</v>
      </c>
      <c r="G59" s="294">
        <v>43480</v>
      </c>
      <c r="H59" s="220">
        <f t="shared" si="15"/>
        <v>5.8666666666666663</v>
      </c>
      <c r="I59" s="220">
        <f t="shared" si="16"/>
        <v>11.933333333333334</v>
      </c>
      <c r="J59" s="294">
        <v>43298</v>
      </c>
      <c r="K59" s="294">
        <v>43481</v>
      </c>
      <c r="L59" s="222">
        <f t="shared" si="17"/>
        <v>6.1</v>
      </c>
      <c r="M59" s="217">
        <v>48</v>
      </c>
      <c r="N59" s="217">
        <f t="shared" si="18"/>
        <v>96</v>
      </c>
      <c r="O59" s="217">
        <v>904</v>
      </c>
      <c r="P59" s="223"/>
      <c r="Q59" s="313" t="s">
        <v>96</v>
      </c>
    </row>
    <row r="60" spans="1:25" ht="15.75" thickBot="1" x14ac:dyDescent="0.3">
      <c r="A60" s="322"/>
      <c r="B60" s="324"/>
      <c r="C60" s="227" t="s">
        <v>41</v>
      </c>
      <c r="D60" s="307">
        <v>43152</v>
      </c>
      <c r="E60" s="308" t="s">
        <v>20</v>
      </c>
      <c r="F60" s="309">
        <v>43343</v>
      </c>
      <c r="G60" s="309">
        <v>43515</v>
      </c>
      <c r="H60" s="310">
        <f t="shared" si="15"/>
        <v>6.3666666666666663</v>
      </c>
      <c r="I60" s="310">
        <f t="shared" si="16"/>
        <v>12.1</v>
      </c>
      <c r="J60" s="309">
        <v>43332</v>
      </c>
      <c r="K60" s="309">
        <v>43515</v>
      </c>
      <c r="L60" s="311">
        <f t="shared" si="17"/>
        <v>6.1</v>
      </c>
      <c r="M60" s="308">
        <v>36</v>
      </c>
      <c r="N60" s="308">
        <f t="shared" si="18"/>
        <v>72</v>
      </c>
      <c r="O60" s="308">
        <v>905</v>
      </c>
      <c r="P60" s="312"/>
      <c r="Q60" s="313" t="s">
        <v>96</v>
      </c>
    </row>
    <row r="61" spans="1:25" hidden="1" x14ac:dyDescent="0.25">
      <c r="A61" s="323" t="s">
        <v>42</v>
      </c>
      <c r="B61" s="324"/>
      <c r="C61" s="228" t="s">
        <v>42</v>
      </c>
      <c r="D61" s="301">
        <v>43131</v>
      </c>
      <c r="E61" s="302" t="s">
        <v>24</v>
      </c>
      <c r="F61" s="303">
        <v>43272</v>
      </c>
      <c r="G61" s="303">
        <v>43399</v>
      </c>
      <c r="H61" s="304">
        <f t="shared" si="15"/>
        <v>4.7</v>
      </c>
      <c r="I61" s="304">
        <f t="shared" si="16"/>
        <v>8.9333333333333336</v>
      </c>
      <c r="J61" s="303">
        <v>43221</v>
      </c>
      <c r="K61" s="303">
        <v>43404</v>
      </c>
      <c r="L61" s="305">
        <f t="shared" si="17"/>
        <v>6.1</v>
      </c>
      <c r="M61" s="302">
        <v>5</v>
      </c>
      <c r="N61" s="302">
        <f t="shared" si="18"/>
        <v>10</v>
      </c>
      <c r="O61" s="302" t="s">
        <v>89</v>
      </c>
      <c r="P61" s="306" t="s">
        <v>92</v>
      </c>
      <c r="Q61" s="313" t="s">
        <v>96</v>
      </c>
    </row>
    <row r="62" spans="1:25" hidden="1" x14ac:dyDescent="0.25">
      <c r="A62" s="323"/>
      <c r="B62" s="324"/>
      <c r="C62" s="94" t="s">
        <v>42</v>
      </c>
      <c r="D62" s="203">
        <v>43168</v>
      </c>
      <c r="E62" s="202" t="s">
        <v>11</v>
      </c>
      <c r="F62" s="207">
        <v>43242</v>
      </c>
      <c r="G62" s="207">
        <v>43381</v>
      </c>
      <c r="H62" s="204">
        <f t="shared" si="15"/>
        <v>2.4666666666666668</v>
      </c>
      <c r="I62" s="204">
        <f t="shared" si="16"/>
        <v>7.1</v>
      </c>
      <c r="J62" s="208">
        <v>43221</v>
      </c>
      <c r="K62" s="208">
        <v>43404</v>
      </c>
      <c r="L62" s="205">
        <f t="shared" si="17"/>
        <v>6.1</v>
      </c>
      <c r="M62" s="202">
        <v>6</v>
      </c>
      <c r="N62" s="202">
        <f t="shared" si="18"/>
        <v>12</v>
      </c>
      <c r="O62" s="202" t="s">
        <v>89</v>
      </c>
      <c r="P62" s="206" t="s">
        <v>92</v>
      </c>
      <c r="Q62" s="313" t="s">
        <v>96</v>
      </c>
    </row>
    <row r="63" spans="1:25" hidden="1" x14ac:dyDescent="0.25">
      <c r="A63" s="323"/>
      <c r="B63" s="324"/>
      <c r="C63" s="94" t="s">
        <v>42</v>
      </c>
      <c r="D63" s="210">
        <v>43161</v>
      </c>
      <c r="E63" s="209" t="s">
        <v>10</v>
      </c>
      <c r="F63" s="211">
        <v>43423</v>
      </c>
      <c r="G63" s="211">
        <v>43438</v>
      </c>
      <c r="H63" s="212">
        <f t="shared" si="15"/>
        <v>8.7333333333333325</v>
      </c>
      <c r="I63" s="212">
        <f t="shared" si="16"/>
        <v>9.2333333333333325</v>
      </c>
      <c r="J63" s="211">
        <v>43282</v>
      </c>
      <c r="K63" s="211">
        <v>43465</v>
      </c>
      <c r="L63" s="213">
        <f t="shared" si="17"/>
        <v>6.1</v>
      </c>
      <c r="M63" s="209">
        <v>4</v>
      </c>
      <c r="N63" s="209">
        <f t="shared" si="18"/>
        <v>8</v>
      </c>
      <c r="O63" s="209" t="s">
        <v>90</v>
      </c>
      <c r="P63" s="214" t="s">
        <v>92</v>
      </c>
      <c r="Q63" s="313" t="s">
        <v>96</v>
      </c>
    </row>
    <row r="64" spans="1:25" hidden="1" x14ac:dyDescent="0.25">
      <c r="A64" s="323"/>
      <c r="B64" s="324"/>
      <c r="C64" s="94" t="s">
        <v>42</v>
      </c>
      <c r="D64" s="210">
        <v>43210</v>
      </c>
      <c r="E64" s="209" t="s">
        <v>5</v>
      </c>
      <c r="F64" s="215">
        <v>43319</v>
      </c>
      <c r="G64" s="215">
        <v>43434</v>
      </c>
      <c r="H64" s="212">
        <f t="shared" si="15"/>
        <v>3.6333333333333333</v>
      </c>
      <c r="I64" s="212">
        <f t="shared" si="16"/>
        <v>7.4666666666666668</v>
      </c>
      <c r="J64" s="216">
        <v>43282</v>
      </c>
      <c r="K64" s="216">
        <v>43465</v>
      </c>
      <c r="L64" s="213">
        <f t="shared" si="17"/>
        <v>6.1</v>
      </c>
      <c r="M64" s="209">
        <v>8</v>
      </c>
      <c r="N64" s="209">
        <f t="shared" si="18"/>
        <v>16</v>
      </c>
      <c r="O64" s="209" t="s">
        <v>90</v>
      </c>
      <c r="P64" s="214" t="s">
        <v>92</v>
      </c>
      <c r="Q64" s="313" t="s">
        <v>96</v>
      </c>
    </row>
    <row r="65" spans="1:17" hidden="1" x14ac:dyDescent="0.25">
      <c r="A65" s="323"/>
      <c r="B65" s="324"/>
      <c r="C65" s="94" t="s">
        <v>42</v>
      </c>
      <c r="D65" s="210">
        <v>43223</v>
      </c>
      <c r="E65" s="209" t="s">
        <v>4</v>
      </c>
      <c r="F65" s="215">
        <v>43378</v>
      </c>
      <c r="G65" s="215">
        <v>43382</v>
      </c>
      <c r="H65" s="212">
        <f t="shared" si="15"/>
        <v>5.166666666666667</v>
      </c>
      <c r="I65" s="212">
        <f t="shared" si="16"/>
        <v>5.3</v>
      </c>
      <c r="J65" s="216">
        <v>43282</v>
      </c>
      <c r="K65" s="216">
        <v>43465</v>
      </c>
      <c r="L65" s="213">
        <f t="shared" si="17"/>
        <v>6.1</v>
      </c>
      <c r="M65" s="209">
        <v>2</v>
      </c>
      <c r="N65" s="209">
        <f t="shared" si="18"/>
        <v>4</v>
      </c>
      <c r="O65" s="209" t="s">
        <v>90</v>
      </c>
      <c r="P65" s="214" t="s">
        <v>92</v>
      </c>
      <c r="Q65" s="313" t="s">
        <v>96</v>
      </c>
    </row>
    <row r="66" spans="1:17" ht="15.75" hidden="1" thickBot="1" x14ac:dyDescent="0.3">
      <c r="A66" s="323"/>
      <c r="B66" s="324"/>
      <c r="C66" s="94" t="s">
        <v>42</v>
      </c>
      <c r="D66" s="210">
        <v>43293</v>
      </c>
      <c r="E66" s="209" t="s">
        <v>84</v>
      </c>
      <c r="F66" s="215">
        <v>43294</v>
      </c>
      <c r="G66" s="215">
        <v>43306</v>
      </c>
      <c r="H66" s="212">
        <f t="shared" si="15"/>
        <v>3.3333333333333333E-2</v>
      </c>
      <c r="I66" s="212">
        <f t="shared" si="16"/>
        <v>0.43333333333333335</v>
      </c>
      <c r="J66" s="216">
        <v>43282</v>
      </c>
      <c r="K66" s="216">
        <v>43465</v>
      </c>
      <c r="L66" s="213">
        <f t="shared" si="17"/>
        <v>6.1</v>
      </c>
      <c r="M66" s="209">
        <v>3</v>
      </c>
      <c r="N66" s="209">
        <f t="shared" si="18"/>
        <v>6</v>
      </c>
      <c r="O66" s="209" t="s">
        <v>90</v>
      </c>
      <c r="P66" s="226" t="s">
        <v>92</v>
      </c>
      <c r="Q66" s="313" t="s">
        <v>96</v>
      </c>
    </row>
    <row r="67" spans="1:17" hidden="1" x14ac:dyDescent="0.25">
      <c r="A67" s="323"/>
      <c r="B67" s="324"/>
      <c r="C67" s="94" t="s">
        <v>42</v>
      </c>
      <c r="D67" s="218">
        <v>43202</v>
      </c>
      <c r="E67" s="217" t="s">
        <v>2</v>
      </c>
      <c r="F67" s="219">
        <v>43182</v>
      </c>
      <c r="G67" s="219">
        <v>43182</v>
      </c>
      <c r="H67" s="220">
        <f t="shared" si="15"/>
        <v>-0.66666666666666663</v>
      </c>
      <c r="I67" s="220">
        <f t="shared" si="16"/>
        <v>-0.66666666666666663</v>
      </c>
      <c r="J67" s="221">
        <v>43160</v>
      </c>
      <c r="K67" s="221">
        <v>43343</v>
      </c>
      <c r="L67" s="222">
        <f t="shared" si="17"/>
        <v>6.1</v>
      </c>
      <c r="M67" s="217">
        <v>1</v>
      </c>
      <c r="N67" s="217">
        <f t="shared" si="18"/>
        <v>2</v>
      </c>
      <c r="O67" s="217" t="s">
        <v>91</v>
      </c>
      <c r="P67" s="223" t="s">
        <v>92</v>
      </c>
      <c r="Q67" s="313" t="s">
        <v>96</v>
      </c>
    </row>
    <row r="68" spans="1:17" x14ac:dyDescent="0.25">
      <c r="A68" s="323"/>
      <c r="B68" s="324"/>
      <c r="C68" s="94" t="s">
        <v>42</v>
      </c>
      <c r="D68" s="314">
        <v>43076</v>
      </c>
      <c r="E68" s="299" t="s">
        <v>16</v>
      </c>
      <c r="F68" s="315"/>
      <c r="G68" s="315"/>
      <c r="H68" s="316">
        <f t="shared" si="15"/>
        <v>-1435.8666666666666</v>
      </c>
      <c r="I68" s="316">
        <f t="shared" si="16"/>
        <v>-1435.8666666666666</v>
      </c>
      <c r="J68" s="229"/>
      <c r="K68" s="229"/>
      <c r="L68" s="317">
        <f t="shared" si="17"/>
        <v>0</v>
      </c>
      <c r="M68" s="299">
        <v>0</v>
      </c>
      <c r="N68" s="299">
        <v>0</v>
      </c>
      <c r="O68" s="299"/>
      <c r="P68" s="318"/>
      <c r="Q68" s="292" t="s">
        <v>94</v>
      </c>
    </row>
    <row r="69" spans="1:17" x14ac:dyDescent="0.25">
      <c r="A69" s="323"/>
      <c r="B69" s="324"/>
      <c r="C69" s="94" t="s">
        <v>42</v>
      </c>
      <c r="D69" s="295">
        <v>43090</v>
      </c>
      <c r="E69" s="296" t="s">
        <v>19</v>
      </c>
      <c r="F69" s="229"/>
      <c r="G69" s="229"/>
      <c r="H69" s="297">
        <f t="shared" si="15"/>
        <v>-1436.3333333333333</v>
      </c>
      <c r="I69" s="297">
        <f t="shared" si="16"/>
        <v>-1436.3333333333333</v>
      </c>
      <c r="J69" s="229"/>
      <c r="K69" s="229"/>
      <c r="L69" s="298">
        <f t="shared" si="17"/>
        <v>0</v>
      </c>
      <c r="M69" s="296">
        <v>0</v>
      </c>
      <c r="N69" s="296">
        <f t="shared" si="18"/>
        <v>0</v>
      </c>
      <c r="O69" s="299"/>
      <c r="P69" s="300"/>
      <c r="Q69" s="292" t="s">
        <v>94</v>
      </c>
    </row>
    <row r="70" spans="1:17" x14ac:dyDescent="0.25">
      <c r="A70" s="323"/>
      <c r="B70" s="324"/>
      <c r="C70" s="94" t="s">
        <v>42</v>
      </c>
      <c r="D70" s="277">
        <v>43203</v>
      </c>
      <c r="E70" s="272" t="s">
        <v>3</v>
      </c>
      <c r="F70" s="275">
        <v>43465</v>
      </c>
      <c r="G70" s="275">
        <v>43521</v>
      </c>
      <c r="H70" s="274">
        <f t="shared" si="15"/>
        <v>8.7333333333333325</v>
      </c>
      <c r="I70" s="274">
        <f t="shared" si="16"/>
        <v>10.6</v>
      </c>
      <c r="J70" s="275">
        <v>43374</v>
      </c>
      <c r="K70" s="275">
        <v>43555</v>
      </c>
      <c r="L70" s="271">
        <f t="shared" si="17"/>
        <v>6.0333333333333332</v>
      </c>
      <c r="M70" s="272">
        <v>5</v>
      </c>
      <c r="N70" s="272">
        <f t="shared" si="18"/>
        <v>10</v>
      </c>
      <c r="O70" s="270">
        <v>900</v>
      </c>
      <c r="P70" s="273"/>
      <c r="Q70" s="313" t="s">
        <v>96</v>
      </c>
    </row>
    <row r="71" spans="1:17" x14ac:dyDescent="0.25">
      <c r="A71" s="323"/>
      <c r="B71" s="324"/>
      <c r="C71" s="94" t="s">
        <v>42</v>
      </c>
      <c r="D71" s="277">
        <v>43213</v>
      </c>
      <c r="E71" s="272" t="s">
        <v>6</v>
      </c>
      <c r="F71" s="275">
        <v>43467</v>
      </c>
      <c r="G71" s="275">
        <v>43542</v>
      </c>
      <c r="H71" s="274">
        <f t="shared" si="15"/>
        <v>8.4666666666666668</v>
      </c>
      <c r="I71" s="274">
        <f t="shared" si="16"/>
        <v>10.966666666666667</v>
      </c>
      <c r="J71" s="275">
        <v>43374</v>
      </c>
      <c r="K71" s="275">
        <v>43555</v>
      </c>
      <c r="L71" s="271">
        <f t="shared" si="17"/>
        <v>6.0333333333333332</v>
      </c>
      <c r="M71" s="272">
        <v>6</v>
      </c>
      <c r="N71" s="272">
        <f t="shared" si="18"/>
        <v>12</v>
      </c>
      <c r="O71" s="270">
        <v>900</v>
      </c>
      <c r="P71" s="273"/>
      <c r="Q71" s="313" t="s">
        <v>96</v>
      </c>
    </row>
    <row r="72" spans="1:17" x14ac:dyDescent="0.25">
      <c r="A72" s="323"/>
      <c r="B72" s="324"/>
      <c r="C72" s="94" t="s">
        <v>42</v>
      </c>
      <c r="D72" s="277">
        <v>43236</v>
      </c>
      <c r="E72" s="272" t="s">
        <v>8</v>
      </c>
      <c r="F72" s="275">
        <v>43537</v>
      </c>
      <c r="G72" s="275">
        <v>43539</v>
      </c>
      <c r="H72" s="274">
        <f t="shared" si="15"/>
        <v>10.033333333333333</v>
      </c>
      <c r="I72" s="274">
        <f t="shared" si="16"/>
        <v>10.1</v>
      </c>
      <c r="J72" s="275">
        <v>43374</v>
      </c>
      <c r="K72" s="275">
        <v>43555</v>
      </c>
      <c r="L72" s="271">
        <f t="shared" si="17"/>
        <v>6.0333333333333332</v>
      </c>
      <c r="M72" s="272">
        <v>2</v>
      </c>
      <c r="N72" s="272">
        <f t="shared" si="18"/>
        <v>4</v>
      </c>
      <c r="O72" s="270">
        <v>900</v>
      </c>
      <c r="P72" s="273"/>
      <c r="Q72" s="313" t="s">
        <v>96</v>
      </c>
    </row>
    <row r="73" spans="1:17" x14ac:dyDescent="0.25">
      <c r="A73" s="323"/>
      <c r="B73" s="324"/>
      <c r="C73" s="94" t="s">
        <v>42</v>
      </c>
      <c r="D73" s="277">
        <v>43250</v>
      </c>
      <c r="E73" s="272" t="s">
        <v>9</v>
      </c>
      <c r="F73" s="275">
        <v>43515</v>
      </c>
      <c r="G73" s="275">
        <v>43517</v>
      </c>
      <c r="H73" s="274">
        <f t="shared" si="15"/>
        <v>8.8333333333333339</v>
      </c>
      <c r="I73" s="274">
        <f t="shared" si="16"/>
        <v>8.9</v>
      </c>
      <c r="J73" s="275">
        <v>43374</v>
      </c>
      <c r="K73" s="275">
        <v>43555</v>
      </c>
      <c r="L73" s="271">
        <f t="shared" si="17"/>
        <v>6.0333333333333332</v>
      </c>
      <c r="M73" s="272">
        <v>2</v>
      </c>
      <c r="N73" s="272">
        <f t="shared" si="18"/>
        <v>4</v>
      </c>
      <c r="O73" s="270">
        <v>900</v>
      </c>
      <c r="P73" s="273"/>
      <c r="Q73" s="313" t="s">
        <v>96</v>
      </c>
    </row>
    <row r="74" spans="1:17" ht="15.75" thickBot="1" x14ac:dyDescent="0.3">
      <c r="A74" s="323"/>
      <c r="B74" s="324"/>
      <c r="C74" s="94" t="s">
        <v>42</v>
      </c>
      <c r="D74" s="277">
        <v>43263</v>
      </c>
      <c r="E74" s="272" t="s">
        <v>39</v>
      </c>
      <c r="F74" s="275">
        <v>43496</v>
      </c>
      <c r="G74" s="276">
        <v>43545</v>
      </c>
      <c r="H74" s="274">
        <f t="shared" si="15"/>
        <v>7.7666666666666666</v>
      </c>
      <c r="I74" s="274">
        <f t="shared" si="16"/>
        <v>9.4</v>
      </c>
      <c r="J74" s="275">
        <v>43374</v>
      </c>
      <c r="K74" s="275">
        <v>43555</v>
      </c>
      <c r="L74" s="271">
        <f t="shared" si="17"/>
        <v>6.0333333333333332</v>
      </c>
      <c r="M74" s="272">
        <v>5</v>
      </c>
      <c r="N74" s="272">
        <f t="shared" si="18"/>
        <v>10</v>
      </c>
      <c r="O74" s="270">
        <v>900</v>
      </c>
      <c r="P74" s="273"/>
      <c r="Q74" s="313" t="s">
        <v>96</v>
      </c>
    </row>
    <row r="75" spans="1:17" ht="16.5" thickTop="1" thickBot="1" x14ac:dyDescent="0.3">
      <c r="A75" s="323"/>
      <c r="B75" s="324"/>
      <c r="C75" s="94" t="s">
        <v>42</v>
      </c>
      <c r="D75" s="21">
        <v>43271</v>
      </c>
      <c r="E75" s="48" t="s">
        <v>40</v>
      </c>
      <c r="F75" s="278">
        <v>43273</v>
      </c>
      <c r="G75" s="279">
        <v>43391</v>
      </c>
      <c r="H75" s="280">
        <f t="shared" si="15"/>
        <v>6.6666666666666666E-2</v>
      </c>
      <c r="I75" s="280">
        <f t="shared" si="16"/>
        <v>4</v>
      </c>
      <c r="J75" s="278">
        <v>43252</v>
      </c>
      <c r="K75" s="278">
        <v>43434</v>
      </c>
      <c r="L75" s="281">
        <f t="shared" si="17"/>
        <v>6.0666666666666664</v>
      </c>
      <c r="M75" s="48">
        <v>7</v>
      </c>
      <c r="N75" s="48">
        <f t="shared" si="18"/>
        <v>14</v>
      </c>
      <c r="O75" s="282">
        <v>899</v>
      </c>
      <c r="P75" s="283"/>
      <c r="Q75" s="313" t="s">
        <v>96</v>
      </c>
    </row>
    <row r="76" spans="1:17" x14ac:dyDescent="0.25">
      <c r="A76" s="323"/>
      <c r="B76" s="324"/>
      <c r="C76" s="94" t="s">
        <v>42</v>
      </c>
      <c r="D76" s="246">
        <v>43144</v>
      </c>
      <c r="E76" s="247" t="s">
        <v>17</v>
      </c>
      <c r="F76" s="248">
        <v>43271</v>
      </c>
      <c r="G76" s="248">
        <v>43273</v>
      </c>
      <c r="H76" s="249">
        <f t="shared" si="15"/>
        <v>4.2333333333333334</v>
      </c>
      <c r="I76" s="249">
        <f t="shared" si="16"/>
        <v>4.3</v>
      </c>
      <c r="J76" s="248">
        <v>43125</v>
      </c>
      <c r="K76" s="248">
        <v>43305</v>
      </c>
      <c r="L76" s="250">
        <f t="shared" si="17"/>
        <v>6</v>
      </c>
      <c r="M76" s="247">
        <v>2</v>
      </c>
      <c r="N76" s="247">
        <f t="shared" si="18"/>
        <v>4</v>
      </c>
      <c r="O76" s="284">
        <v>897</v>
      </c>
      <c r="P76" s="251"/>
      <c r="Q76" s="313" t="s">
        <v>96</v>
      </c>
    </row>
    <row r="77" spans="1:17" x14ac:dyDescent="0.25">
      <c r="A77" s="323"/>
      <c r="B77" s="324"/>
      <c r="C77" s="94" t="s">
        <v>42</v>
      </c>
      <c r="D77" s="246">
        <v>43122</v>
      </c>
      <c r="E77" s="247" t="s">
        <v>7</v>
      </c>
      <c r="F77" s="248">
        <v>43126</v>
      </c>
      <c r="G77" s="248">
        <v>43278</v>
      </c>
      <c r="H77" s="249">
        <f t="shared" si="15"/>
        <v>0.13333333333333333</v>
      </c>
      <c r="I77" s="249">
        <f t="shared" si="16"/>
        <v>5.2</v>
      </c>
      <c r="J77" s="248">
        <v>43125</v>
      </c>
      <c r="K77" s="248">
        <v>43305</v>
      </c>
      <c r="L77" s="250">
        <f t="shared" si="17"/>
        <v>6</v>
      </c>
      <c r="M77" s="247">
        <v>5</v>
      </c>
      <c r="N77" s="247">
        <f t="shared" si="18"/>
        <v>10</v>
      </c>
      <c r="O77" s="284">
        <v>897</v>
      </c>
      <c r="P77" s="251"/>
      <c r="Q77" s="313" t="s">
        <v>96</v>
      </c>
    </row>
    <row r="78" spans="1:17" x14ac:dyDescent="0.25">
      <c r="A78" s="323"/>
      <c r="B78" s="324"/>
      <c r="C78" s="94" t="s">
        <v>42</v>
      </c>
      <c r="D78" s="285">
        <v>43152</v>
      </c>
      <c r="E78" s="286" t="s">
        <v>20</v>
      </c>
      <c r="F78" s="287">
        <v>43294</v>
      </c>
      <c r="G78" s="287">
        <v>43388</v>
      </c>
      <c r="H78" s="288">
        <f t="shared" si="15"/>
        <v>4.7333333333333334</v>
      </c>
      <c r="I78" s="288">
        <f t="shared" si="16"/>
        <v>7.8666666666666663</v>
      </c>
      <c r="J78" s="287">
        <v>43221</v>
      </c>
      <c r="K78" s="287">
        <v>43404</v>
      </c>
      <c r="L78" s="289">
        <f t="shared" si="17"/>
        <v>6.1</v>
      </c>
      <c r="M78" s="286">
        <v>8</v>
      </c>
      <c r="N78" s="286">
        <f t="shared" si="18"/>
        <v>16</v>
      </c>
      <c r="O78" s="290">
        <v>898</v>
      </c>
      <c r="P78" s="291"/>
      <c r="Q78" s="313" t="s">
        <v>96</v>
      </c>
    </row>
    <row r="79" spans="1:17" x14ac:dyDescent="0.25">
      <c r="A79" s="323"/>
      <c r="B79" s="324"/>
      <c r="C79" s="94" t="s">
        <v>42</v>
      </c>
      <c r="D79" s="285">
        <v>43081</v>
      </c>
      <c r="E79" s="286" t="s">
        <v>23</v>
      </c>
      <c r="F79" s="287">
        <v>43355</v>
      </c>
      <c r="G79" s="287">
        <v>43357</v>
      </c>
      <c r="H79" s="288">
        <f t="shared" si="15"/>
        <v>9.1333333333333329</v>
      </c>
      <c r="I79" s="288">
        <f t="shared" si="16"/>
        <v>9.1999999999999993</v>
      </c>
      <c r="J79" s="287">
        <v>43221</v>
      </c>
      <c r="K79" s="287">
        <v>43404</v>
      </c>
      <c r="L79" s="289">
        <f t="shared" si="17"/>
        <v>6.1</v>
      </c>
      <c r="M79" s="286">
        <v>2</v>
      </c>
      <c r="N79" s="286">
        <f t="shared" si="18"/>
        <v>4</v>
      </c>
      <c r="O79" s="290">
        <v>898</v>
      </c>
      <c r="P79" s="291"/>
      <c r="Q79" s="313" t="s">
        <v>96</v>
      </c>
    </row>
    <row r="80" spans="1:17" x14ac:dyDescent="0.25">
      <c r="A80" s="323"/>
      <c r="B80" s="324"/>
      <c r="C80" s="94" t="s">
        <v>42</v>
      </c>
      <c r="D80" s="285">
        <v>43111</v>
      </c>
      <c r="E80" s="286" t="s">
        <v>18</v>
      </c>
      <c r="F80" s="287">
        <v>43333</v>
      </c>
      <c r="G80" s="287">
        <v>43333</v>
      </c>
      <c r="H80" s="288">
        <f t="shared" si="15"/>
        <v>7.4</v>
      </c>
      <c r="I80" s="288">
        <f t="shared" si="16"/>
        <v>7.4</v>
      </c>
      <c r="J80" s="287">
        <v>43221</v>
      </c>
      <c r="K80" s="287">
        <v>43404</v>
      </c>
      <c r="L80" s="289">
        <f t="shared" si="17"/>
        <v>6.1</v>
      </c>
      <c r="M80" s="286">
        <v>1</v>
      </c>
      <c r="N80" s="286">
        <f t="shared" si="18"/>
        <v>2</v>
      </c>
      <c r="O80" s="290">
        <v>898</v>
      </c>
      <c r="P80" s="291"/>
      <c r="Q80" s="313" t="s">
        <v>96</v>
      </c>
    </row>
    <row r="81" spans="1:17" x14ac:dyDescent="0.25">
      <c r="A81" s="323"/>
      <c r="B81" s="324"/>
      <c r="C81" s="94" t="s">
        <v>42</v>
      </c>
      <c r="D81" s="285">
        <v>43081</v>
      </c>
      <c r="E81" s="286" t="s">
        <v>21</v>
      </c>
      <c r="F81" s="287">
        <v>43222</v>
      </c>
      <c r="G81" s="287">
        <v>43370</v>
      </c>
      <c r="H81" s="288">
        <f t="shared" si="15"/>
        <v>4.7</v>
      </c>
      <c r="I81" s="288">
        <f t="shared" si="16"/>
        <v>9.6333333333333329</v>
      </c>
      <c r="J81" s="287">
        <v>43221</v>
      </c>
      <c r="K81" s="287">
        <v>43404</v>
      </c>
      <c r="L81" s="289">
        <f t="shared" si="17"/>
        <v>6.1</v>
      </c>
      <c r="M81" s="286">
        <v>3</v>
      </c>
      <c r="N81" s="286">
        <f t="shared" si="18"/>
        <v>6</v>
      </c>
      <c r="O81" s="290">
        <v>898</v>
      </c>
      <c r="P81" s="291"/>
      <c r="Q81" s="313" t="s">
        <v>96</v>
      </c>
    </row>
    <row r="82" spans="1:17" x14ac:dyDescent="0.25">
      <c r="C82" s="1"/>
    </row>
    <row r="83" spans="1:17" x14ac:dyDescent="0.25">
      <c r="C83" s="49"/>
    </row>
    <row r="84" spans="1:17" x14ac:dyDescent="0.25">
      <c r="C84" s="49"/>
      <c r="N84" s="4">
        <f>1320*18.5</f>
        <v>24420</v>
      </c>
    </row>
    <row r="85" spans="1:17" x14ac:dyDescent="0.25">
      <c r="C85" s="49"/>
      <c r="N85" s="4">
        <f>N84*7.07</f>
        <v>172649.4</v>
      </c>
    </row>
    <row r="86" spans="1:17" x14ac:dyDescent="0.25">
      <c r="C86" s="49"/>
    </row>
    <row r="87" spans="1:17" x14ac:dyDescent="0.25">
      <c r="C87" s="1"/>
    </row>
    <row r="88" spans="1:17" x14ac:dyDescent="0.25">
      <c r="C88" s="1"/>
    </row>
    <row r="89" spans="1:17" x14ac:dyDescent="0.25">
      <c r="C89" s="1"/>
    </row>
    <row r="90" spans="1:17" x14ac:dyDescent="0.25">
      <c r="C90" s="49"/>
    </row>
  </sheetData>
  <autoFilter ref="A3:O3" xr:uid="{80A1A310-4B8A-4F16-AE25-7154882C760C}"/>
  <mergeCells count="18">
    <mergeCell ref="A35:A38"/>
    <mergeCell ref="B31:B38"/>
    <mergeCell ref="A39:P39"/>
    <mergeCell ref="A40:A60"/>
    <mergeCell ref="A61:A81"/>
    <mergeCell ref="B40:B81"/>
    <mergeCell ref="J2:K2"/>
    <mergeCell ref="F2:G2"/>
    <mergeCell ref="B4:O4"/>
    <mergeCell ref="B19:O19"/>
    <mergeCell ref="A30:P30"/>
    <mergeCell ref="A25:A29"/>
    <mergeCell ref="A20:A24"/>
    <mergeCell ref="A5:A14"/>
    <mergeCell ref="A15:A18"/>
    <mergeCell ref="B5:B18"/>
    <mergeCell ref="B20:B29"/>
    <mergeCell ref="A31:A34"/>
  </mergeCells>
  <dataValidations count="1">
    <dataValidation operator="equal" allowBlank="1" showInputMessage="1" showErrorMessage="1" sqref="F41:G42 F44:G46 F64:G67 F62:G62" xr:uid="{1FE655F2-4330-495A-8BD9-9F5783E96BC7}"/>
  </dataValidations>
  <pageMargins left="0.7" right="0.7" top="0.75" bottom="0.75" header="0.3" footer="0.3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85AB9-9278-454E-9964-E91033313ED0}">
  <dimension ref="E17:E31"/>
  <sheetViews>
    <sheetView workbookViewId="0">
      <selection activeCell="E18" sqref="E18:E31"/>
    </sheetView>
  </sheetViews>
  <sheetFormatPr baseColWidth="10" defaultRowHeight="15" x14ac:dyDescent="0.25"/>
  <sheetData>
    <row r="17" spans="5:5" x14ac:dyDescent="0.25">
      <c r="E17" t="s">
        <v>97</v>
      </c>
    </row>
    <row r="18" spans="5:5" x14ac:dyDescent="0.25">
      <c r="E18" t="s">
        <v>16</v>
      </c>
    </row>
    <row r="19" spans="5:5" x14ac:dyDescent="0.25">
      <c r="E19" t="s">
        <v>23</v>
      </c>
    </row>
    <row r="20" spans="5:5" x14ac:dyDescent="0.25">
      <c r="E20" t="s">
        <v>21</v>
      </c>
    </row>
    <row r="21" spans="5:5" x14ac:dyDescent="0.25">
      <c r="E21" t="s">
        <v>19</v>
      </c>
    </row>
    <row r="22" spans="5:5" x14ac:dyDescent="0.25">
      <c r="E22" t="s">
        <v>18</v>
      </c>
    </row>
    <row r="23" spans="5:5" x14ac:dyDescent="0.25">
      <c r="E23" t="s">
        <v>7</v>
      </c>
    </row>
    <row r="24" spans="5:5" x14ac:dyDescent="0.25">
      <c r="E24" t="s">
        <v>17</v>
      </c>
    </row>
    <row r="25" spans="5:5" x14ac:dyDescent="0.25">
      <c r="E25" t="s">
        <v>20</v>
      </c>
    </row>
    <row r="26" spans="5:5" x14ac:dyDescent="0.25">
      <c r="E26" t="s">
        <v>3</v>
      </c>
    </row>
    <row r="27" spans="5:5" x14ac:dyDescent="0.25">
      <c r="E27" t="s">
        <v>6</v>
      </c>
    </row>
    <row r="28" spans="5:5" x14ac:dyDescent="0.25">
      <c r="E28" t="s">
        <v>8</v>
      </c>
    </row>
    <row r="29" spans="5:5" x14ac:dyDescent="0.25">
      <c r="E29" t="s">
        <v>9</v>
      </c>
    </row>
    <row r="30" spans="5:5" x14ac:dyDescent="0.25">
      <c r="E30" t="s">
        <v>39</v>
      </c>
    </row>
    <row r="31" spans="5:5" x14ac:dyDescent="0.25">
      <c r="E31" t="s">
        <v>40</v>
      </c>
    </row>
  </sheetData>
  <autoFilter ref="E17:E31" xr:uid="{491949AA-957B-4535-BABF-561587F16EDF}">
    <sortState xmlns:xlrd2="http://schemas.microsoft.com/office/spreadsheetml/2017/richdata2" ref="E18:E31">
      <sortCondition ref="E17:E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 COSTE</dc:creator>
  <cp:lastModifiedBy>int cee1</cp:lastModifiedBy>
  <cp:lastPrinted>2019-01-28T13:05:53Z</cp:lastPrinted>
  <dcterms:created xsi:type="dcterms:W3CDTF">2018-02-20T08:46:25Z</dcterms:created>
  <dcterms:modified xsi:type="dcterms:W3CDTF">2019-05-14T15:36:09Z</dcterms:modified>
</cp:coreProperties>
</file>