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Q228YH\Documents\CVA Tool Python\CVA-Tool\"/>
    </mc:Choice>
  </mc:AlternateContent>
  <xr:revisionPtr revIDLastSave="0" documentId="13_ncr:1_{6D0F71F0-64A8-48CD-8815-18CEF3E05252}" xr6:coauthVersionLast="44" xr6:coauthVersionMax="44" xr10:uidLastSave="{00000000-0000-0000-0000-000000000000}"/>
  <bookViews>
    <workbookView xWindow="-108" yWindow="-108" windowWidth="23256" windowHeight="12576" activeTab="2" xr2:uid="{15A23FC2-6AFD-4740-A2AF-A7548ED925DE}"/>
  </bookViews>
  <sheets>
    <sheet name="ZC SWAP" sheetId="1" r:id="rId1"/>
    <sheet name="YOY swap" sheetId="2" r:id="rId2"/>
    <sheet name="YoY swap semi ann" sheetId="3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" i="3" l="1"/>
  <c r="O14" i="3" s="1"/>
  <c r="Q22" i="2"/>
  <c r="O13" i="3" l="1"/>
  <c r="V2" i="3"/>
  <c r="J6" i="1" l="1"/>
  <c r="J4" i="1"/>
  <c r="H4" i="1"/>
  <c r="I4" i="1"/>
</calcChain>
</file>

<file path=xl/sharedStrings.xml><?xml version="1.0" encoding="utf-8"?>
<sst xmlns="http://schemas.openxmlformats.org/spreadsheetml/2006/main" count="152" uniqueCount="50">
  <si>
    <t>Pay Date</t>
  </si>
  <si>
    <t>Accrual Start</t>
  </si>
  <si>
    <t>Accrual End</t>
  </si>
  <si>
    <t>Days</t>
  </si>
  <si>
    <t>Notional</t>
  </si>
  <si>
    <t>Principal</t>
  </si>
  <si>
    <t>Reset Date</t>
  </si>
  <si>
    <t>Reset Rate</t>
  </si>
  <si>
    <t>Reset Price</t>
  </si>
  <si>
    <t>Payment</t>
  </si>
  <si>
    <t>Discount</t>
  </si>
  <si>
    <t>PV</t>
  </si>
  <si>
    <t>11/05/2021</t>
  </si>
  <si>
    <t>11/05/2020</t>
  </si>
  <si>
    <t>08/01/2021</t>
  </si>
  <si>
    <t>11/07/2022</t>
  </si>
  <si>
    <t>08/01/2022</t>
  </si>
  <si>
    <t>11/06/2023</t>
  </si>
  <si>
    <t>08/01/2023</t>
  </si>
  <si>
    <t>11/05/2024</t>
  </si>
  <si>
    <t>08/01/2024</t>
  </si>
  <si>
    <t>11/05/2025</t>
  </si>
  <si>
    <t>08/01/2025</t>
  </si>
  <si>
    <t>11/05/2014</t>
  </si>
  <si>
    <t>FX</t>
  </si>
  <si>
    <t>11/05/2019</t>
  </si>
  <si>
    <t>08/01/2020</t>
  </si>
  <si>
    <t>08/01/2014</t>
  </si>
  <si>
    <t>08/01/2015</t>
  </si>
  <si>
    <t>08/01/2016</t>
  </si>
  <si>
    <t>08/01/2017</t>
  </si>
  <si>
    <t>08/01/2018</t>
  </si>
  <si>
    <t>08/01/2019</t>
  </si>
  <si>
    <t>05/05/2020</t>
  </si>
  <si>
    <t>02/01/2020</t>
  </si>
  <si>
    <t>05/05/2021</t>
  </si>
  <si>
    <t>02/01/2021</t>
  </si>
  <si>
    <t>05/05/2022</t>
  </si>
  <si>
    <t>02/01/2022</t>
  </si>
  <si>
    <t>05/05/2023</t>
  </si>
  <si>
    <t>02/01/2023</t>
  </si>
  <si>
    <t>05/06/2024</t>
  </si>
  <si>
    <t>02/01/2024</t>
  </si>
  <si>
    <t>05/05/2025</t>
  </si>
  <si>
    <t>02/01/2025</t>
  </si>
  <si>
    <t>02/01/2015</t>
  </si>
  <si>
    <t>02/01/2016</t>
  </si>
  <si>
    <t>02/01/2017</t>
  </si>
  <si>
    <t>02/01/2018</t>
  </si>
  <si>
    <t>02/01/2019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</si>
</sst>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70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0" xfId="1" applyNumberFormat="1" applyFont="1" applyFill="1" applyBorder="1" applyAlignment="1" applyProtection="1"/>
    <xf numFmtId="10" fontId="0" fillId="0" borderId="0" xfId="0" applyNumberFormat="1"/>
    <xf numFmtId="164" fontId="0" fillId="0" borderId="0" xfId="0" applyNumberFormat="1"/>
    <xf numFmtId="170" fontId="0" fillId="0" borderId="0" xfId="2" applyNumberFormat="1" applyFont="1"/>
  </cellXfs>
  <cellStyles count="3">
    <cellStyle name="blp_column_header" xfId="1" xr:uid="{B743FCB2-918F-475F-ACAE-CE8A842A7B24}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121920</xdr:rowOff>
    </xdr:from>
    <xdr:to>
      <xdr:col>14</xdr:col>
      <xdr:colOff>96669</xdr:colOff>
      <xdr:row>33</xdr:row>
      <xdr:rowOff>74976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D02F73-B692-4768-813E-024E97F0F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02080"/>
          <a:ext cx="8770134" cy="470793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22</xdr:col>
      <xdr:colOff>479466</xdr:colOff>
      <xdr:row>13</xdr:row>
      <xdr:rowOff>56867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7AEB60-926E-45D1-9915-AA4B0196C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182880"/>
          <a:ext cx="4752381" cy="2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22742</xdr:rowOff>
    </xdr:from>
    <xdr:to>
      <xdr:col>12</xdr:col>
      <xdr:colOff>323850</xdr:colOff>
      <xdr:row>36</xdr:row>
      <xdr:rowOff>130236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0C79BB-FCC6-4626-9935-136F04BC5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75417"/>
          <a:ext cx="8006715" cy="42661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18</xdr:row>
      <xdr:rowOff>121370</xdr:rowOff>
    </xdr:from>
    <xdr:to>
      <xdr:col>13</xdr:col>
      <xdr:colOff>548641</xdr:colOff>
      <xdr:row>45</xdr:row>
      <xdr:rowOff>54030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5FEBA3-4008-4484-81CE-885555FF1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378920"/>
          <a:ext cx="9029700" cy="4818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985B6-D152-419C-93F7-F4497EFBBB1A}">
  <dimension ref="A1:W40"/>
  <sheetViews>
    <sheetView workbookViewId="0">
      <selection activeCell="J6" sqref="J6"/>
    </sheetView>
  </sheetViews>
  <sheetFormatPr defaultRowHeight="14.4" x14ac:dyDescent="0.3"/>
  <cols>
    <col min="10" max="10" width="11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21</v>
      </c>
      <c r="B2" t="s">
        <v>23</v>
      </c>
      <c r="C2" t="s">
        <v>21</v>
      </c>
      <c r="D2">
        <v>4018</v>
      </c>
      <c r="E2">
        <v>10000000</v>
      </c>
      <c r="F2">
        <v>10000000</v>
      </c>
      <c r="G2" t="s">
        <v>22</v>
      </c>
      <c r="H2">
        <v>11.920820000000001</v>
      </c>
      <c r="I2">
        <v>111.81297000000001</v>
      </c>
      <c r="J2">
        <v>11192081.58</v>
      </c>
      <c r="K2">
        <v>1.014429</v>
      </c>
      <c r="L2">
        <v>11353569.58</v>
      </c>
    </row>
    <row r="4" spans="1:12" x14ac:dyDescent="0.3">
      <c r="H4">
        <f>111.8/99.9</f>
        <v>1.119119119119119</v>
      </c>
      <c r="I4">
        <f>H4*10000000</f>
        <v>11191191.191191189</v>
      </c>
      <c r="J4">
        <f>I4*K2</f>
        <v>11352668.888888886</v>
      </c>
    </row>
    <row r="6" spans="1:12" x14ac:dyDescent="0.3">
      <c r="G6" t="s">
        <v>24</v>
      </c>
      <c r="H6">
        <v>1.1212599999999999</v>
      </c>
      <c r="J6">
        <f>J4*H6</f>
        <v>12729293.518355552</v>
      </c>
    </row>
    <row r="27" spans="19:23" x14ac:dyDescent="0.3">
      <c r="W27" s="3"/>
    </row>
    <row r="30" spans="19:23" x14ac:dyDescent="0.3">
      <c r="S30" s="2"/>
    </row>
    <row r="31" spans="19:23" x14ac:dyDescent="0.3">
      <c r="S31" s="2"/>
    </row>
    <row r="32" spans="19:23" x14ac:dyDescent="0.3">
      <c r="S32" s="2"/>
    </row>
    <row r="33" spans="19:19" x14ac:dyDescent="0.3">
      <c r="S33" s="2"/>
    </row>
    <row r="34" spans="19:19" x14ac:dyDescent="0.3">
      <c r="S34" s="2"/>
    </row>
    <row r="35" spans="19:19" x14ac:dyDescent="0.3">
      <c r="S35" s="2"/>
    </row>
    <row r="36" spans="19:19" x14ac:dyDescent="0.3">
      <c r="S36" s="2"/>
    </row>
    <row r="37" spans="19:19" x14ac:dyDescent="0.3">
      <c r="S37" s="2"/>
    </row>
    <row r="38" spans="19:19" x14ac:dyDescent="0.3">
      <c r="S38" s="2"/>
    </row>
    <row r="39" spans="19:19" x14ac:dyDescent="0.3">
      <c r="S39" s="2"/>
    </row>
    <row r="40" spans="19:19" x14ac:dyDescent="0.3">
      <c r="S4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B13B9-886D-425F-AE2C-8368341F5F64}">
  <dimension ref="A1:Q22"/>
  <sheetViews>
    <sheetView topLeftCell="A19" workbookViewId="0">
      <selection activeCell="Q22" sqref="Q22"/>
    </sheetView>
  </sheetViews>
  <sheetFormatPr defaultRowHeight="14.4" x14ac:dyDescent="0.3"/>
  <cols>
    <col min="1" max="1" width="9.5546875" bestFit="1" customWidth="1"/>
    <col min="2" max="2" width="11.6640625" bestFit="1" customWidth="1"/>
    <col min="3" max="3" width="10.88671875" bestFit="1" customWidth="1"/>
    <col min="16" max="16" width="10.5546875" bestFit="1" customWidth="1"/>
    <col min="17" max="17" width="11.3320312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P1" s="1" t="s">
        <v>6</v>
      </c>
      <c r="Q1" s="1" t="s">
        <v>7</v>
      </c>
    </row>
    <row r="2" spans="1:17" x14ac:dyDescent="0.3">
      <c r="A2" t="s">
        <v>13</v>
      </c>
      <c r="B2" t="s">
        <v>25</v>
      </c>
      <c r="C2" t="s">
        <v>13</v>
      </c>
      <c r="D2">
        <v>366</v>
      </c>
      <c r="E2">
        <v>10000000</v>
      </c>
      <c r="F2">
        <v>0</v>
      </c>
      <c r="G2" t="s">
        <v>26</v>
      </c>
      <c r="H2">
        <v>0.99902999999999997</v>
      </c>
      <c r="I2">
        <v>105.83687999999999</v>
      </c>
      <c r="J2">
        <v>99945.71</v>
      </c>
      <c r="K2">
        <v>1.003854</v>
      </c>
      <c r="L2">
        <v>100330.94</v>
      </c>
      <c r="P2" t="s">
        <v>27</v>
      </c>
      <c r="Q2">
        <v>99.903639999999996</v>
      </c>
    </row>
    <row r="3" spans="1:17" x14ac:dyDescent="0.3">
      <c r="A3" t="s">
        <v>12</v>
      </c>
      <c r="B3" t="s">
        <v>13</v>
      </c>
      <c r="C3" t="s">
        <v>12</v>
      </c>
      <c r="D3">
        <v>365</v>
      </c>
      <c r="E3">
        <v>10000000</v>
      </c>
      <c r="F3">
        <v>0</v>
      </c>
      <c r="G3" t="s">
        <v>14</v>
      </c>
      <c r="H3">
        <v>0.98694999999999999</v>
      </c>
      <c r="I3">
        <v>106.88229</v>
      </c>
      <c r="J3">
        <v>98653.1</v>
      </c>
      <c r="K3">
        <v>1.0082199999999999</v>
      </c>
      <c r="L3">
        <v>99464.05</v>
      </c>
      <c r="P3" t="s">
        <v>28</v>
      </c>
      <c r="Q3">
        <v>99.954909999999998</v>
      </c>
    </row>
    <row r="4" spans="1:17" x14ac:dyDescent="0.3">
      <c r="A4" t="s">
        <v>15</v>
      </c>
      <c r="B4" t="s">
        <v>12</v>
      </c>
      <c r="C4" t="s">
        <v>15</v>
      </c>
      <c r="D4">
        <v>367</v>
      </c>
      <c r="E4">
        <v>10000000</v>
      </c>
      <c r="F4">
        <v>0</v>
      </c>
      <c r="G4" t="s">
        <v>16</v>
      </c>
      <c r="H4">
        <v>1.0578399999999999</v>
      </c>
      <c r="I4">
        <v>108.01472</v>
      </c>
      <c r="J4">
        <v>106363.96</v>
      </c>
      <c r="K4">
        <v>1.0116419999999999</v>
      </c>
      <c r="L4">
        <v>107602.23</v>
      </c>
      <c r="P4" t="s">
        <v>29</v>
      </c>
      <c r="Q4">
        <v>100.14</v>
      </c>
    </row>
    <row r="5" spans="1:17" x14ac:dyDescent="0.3">
      <c r="A5" t="s">
        <v>17</v>
      </c>
      <c r="B5" t="s">
        <v>15</v>
      </c>
      <c r="C5" t="s">
        <v>17</v>
      </c>
      <c r="D5">
        <v>364</v>
      </c>
      <c r="E5">
        <v>10000000</v>
      </c>
      <c r="F5">
        <v>0</v>
      </c>
      <c r="G5" t="s">
        <v>18</v>
      </c>
      <c r="H5">
        <v>1.1031200000000001</v>
      </c>
      <c r="I5">
        <v>109.20887999999999</v>
      </c>
      <c r="J5">
        <v>110010.19</v>
      </c>
      <c r="K5">
        <v>1.0136829999999999</v>
      </c>
      <c r="L5">
        <v>111515.46</v>
      </c>
      <c r="P5" t="s">
        <v>30</v>
      </c>
      <c r="Q5">
        <v>101.6</v>
      </c>
    </row>
    <row r="6" spans="1:17" x14ac:dyDescent="0.3">
      <c r="A6" t="s">
        <v>19</v>
      </c>
      <c r="B6" t="s">
        <v>17</v>
      </c>
      <c r="C6" t="s">
        <v>19</v>
      </c>
      <c r="D6">
        <v>365</v>
      </c>
      <c r="E6">
        <v>10000000</v>
      </c>
      <c r="F6">
        <v>0</v>
      </c>
      <c r="G6" t="s">
        <v>20</v>
      </c>
      <c r="H6">
        <v>1.15404</v>
      </c>
      <c r="I6">
        <v>110.47262000000001</v>
      </c>
      <c r="J6">
        <v>115136.8</v>
      </c>
      <c r="K6">
        <v>1.0143960000000001</v>
      </c>
      <c r="L6">
        <v>116794.28</v>
      </c>
      <c r="P6" t="s">
        <v>31</v>
      </c>
      <c r="Q6">
        <v>103.58</v>
      </c>
    </row>
    <row r="7" spans="1:17" x14ac:dyDescent="0.3">
      <c r="A7" t="s">
        <v>21</v>
      </c>
      <c r="B7" t="s">
        <v>19</v>
      </c>
      <c r="C7" t="s">
        <v>21</v>
      </c>
      <c r="D7">
        <v>365</v>
      </c>
      <c r="E7">
        <v>10000000</v>
      </c>
      <c r="F7">
        <v>0</v>
      </c>
      <c r="G7" t="s">
        <v>22</v>
      </c>
      <c r="H7">
        <v>1.2095199999999999</v>
      </c>
      <c r="I7">
        <v>111.81297000000001</v>
      </c>
      <c r="J7">
        <v>120900.68</v>
      </c>
      <c r="K7">
        <v>1.014429</v>
      </c>
      <c r="L7">
        <v>122645.13</v>
      </c>
      <c r="P7" t="s">
        <v>32</v>
      </c>
      <c r="Q7">
        <v>104.79</v>
      </c>
    </row>
    <row r="8" spans="1:17" x14ac:dyDescent="0.3">
      <c r="P8" t="s">
        <v>26</v>
      </c>
      <c r="Q8">
        <v>105.83687999999999</v>
      </c>
    </row>
    <row r="9" spans="1:17" x14ac:dyDescent="0.3">
      <c r="P9" t="s">
        <v>14</v>
      </c>
      <c r="Q9">
        <v>106.88229</v>
      </c>
    </row>
    <row r="10" spans="1:17" x14ac:dyDescent="0.3">
      <c r="P10" t="s">
        <v>16</v>
      </c>
      <c r="Q10">
        <v>108.01472</v>
      </c>
    </row>
    <row r="11" spans="1:17" x14ac:dyDescent="0.3">
      <c r="P11" t="s">
        <v>18</v>
      </c>
      <c r="Q11">
        <v>109.20887999999999</v>
      </c>
    </row>
    <row r="12" spans="1:17" x14ac:dyDescent="0.3">
      <c r="P12" t="s">
        <v>20</v>
      </c>
      <c r="Q12">
        <v>110.47262000000001</v>
      </c>
    </row>
    <row r="13" spans="1:17" x14ac:dyDescent="0.3">
      <c r="P13" t="s">
        <v>22</v>
      </c>
      <c r="Q13">
        <v>111.81297000000001</v>
      </c>
    </row>
    <row r="22" spans="16:17" x14ac:dyDescent="0.3">
      <c r="P22">
        <v>100000</v>
      </c>
      <c r="Q22" s="4">
        <f>6.66*P22</f>
        <v>666000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8220F-A427-4BD6-BDC7-C688276B9A6A}">
  <dimension ref="A1:V24"/>
  <sheetViews>
    <sheetView tabSelected="1" workbookViewId="0">
      <selection activeCell="O15" sqref="O15"/>
    </sheetView>
  </sheetViews>
  <sheetFormatPr defaultRowHeight="14.4" x14ac:dyDescent="0.3"/>
  <cols>
    <col min="7" max="7" width="13.109375" customWidth="1"/>
    <col min="8" max="8" width="12.77734375" customWidth="1"/>
    <col min="17" max="17" width="10.88671875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6</v>
      </c>
      <c r="R1" s="1" t="s">
        <v>7</v>
      </c>
    </row>
    <row r="2" spans="1:22" x14ac:dyDescent="0.3">
      <c r="A2" t="s">
        <v>33</v>
      </c>
      <c r="B2" t="s">
        <v>25</v>
      </c>
      <c r="C2" t="s">
        <v>33</v>
      </c>
      <c r="D2">
        <v>182</v>
      </c>
      <c r="E2">
        <v>10000000</v>
      </c>
      <c r="F2">
        <v>0</v>
      </c>
      <c r="G2" t="s">
        <v>34</v>
      </c>
      <c r="H2">
        <v>-0.6794</v>
      </c>
      <c r="I2">
        <v>104.43501000000001</v>
      </c>
      <c r="J2">
        <v>-33813.129999999997</v>
      </c>
      <c r="K2">
        <v>1.0015559999999999</v>
      </c>
      <c r="L2">
        <v>-33865.74</v>
      </c>
      <c r="Q2" t="s">
        <v>27</v>
      </c>
      <c r="R2">
        <v>99.903639999999996</v>
      </c>
      <c r="V2">
        <f>(H2+0.1)*E2/200</f>
        <v>-28970</v>
      </c>
    </row>
    <row r="3" spans="1:22" x14ac:dyDescent="0.3">
      <c r="A3" t="s">
        <v>13</v>
      </c>
      <c r="B3" t="s">
        <v>33</v>
      </c>
      <c r="C3" t="s">
        <v>13</v>
      </c>
      <c r="D3">
        <v>184</v>
      </c>
      <c r="E3">
        <v>10000000</v>
      </c>
      <c r="F3">
        <v>0</v>
      </c>
      <c r="G3" t="s">
        <v>26</v>
      </c>
      <c r="H3">
        <v>2.6624699999999999</v>
      </c>
      <c r="I3">
        <v>105.83687999999999</v>
      </c>
      <c r="J3">
        <v>133850.87</v>
      </c>
      <c r="K3">
        <v>1.003854</v>
      </c>
      <c r="L3">
        <v>134366.79</v>
      </c>
      <c r="Q3" t="s">
        <v>45</v>
      </c>
      <c r="R3">
        <v>99.014920000000004</v>
      </c>
    </row>
    <row r="4" spans="1:22" x14ac:dyDescent="0.3">
      <c r="A4" t="s">
        <v>35</v>
      </c>
      <c r="B4" t="s">
        <v>13</v>
      </c>
      <c r="C4" t="s">
        <v>35</v>
      </c>
      <c r="D4">
        <v>181</v>
      </c>
      <c r="E4">
        <v>10000000</v>
      </c>
      <c r="F4">
        <v>0</v>
      </c>
      <c r="G4" t="s">
        <v>36</v>
      </c>
      <c r="H4">
        <v>-0.52553000000000005</v>
      </c>
      <c r="I4">
        <v>105.56148</v>
      </c>
      <c r="J4">
        <v>-26038.18</v>
      </c>
      <c r="K4">
        <v>1.006095</v>
      </c>
      <c r="L4">
        <v>-26196.89</v>
      </c>
      <c r="Q4" t="s">
        <v>28</v>
      </c>
      <c r="R4">
        <v>99.954909999999998</v>
      </c>
    </row>
    <row r="5" spans="1:22" x14ac:dyDescent="0.3">
      <c r="A5" t="s">
        <v>12</v>
      </c>
      <c r="B5" t="s">
        <v>35</v>
      </c>
      <c r="C5" t="s">
        <v>12</v>
      </c>
      <c r="D5">
        <v>184</v>
      </c>
      <c r="E5">
        <v>10000000</v>
      </c>
      <c r="F5">
        <v>0</v>
      </c>
      <c r="G5" t="s">
        <v>14</v>
      </c>
      <c r="H5">
        <v>2.4807899999999998</v>
      </c>
      <c r="I5">
        <v>106.88229</v>
      </c>
      <c r="J5">
        <v>125058.98</v>
      </c>
      <c r="K5">
        <v>1.0082199999999999</v>
      </c>
      <c r="L5">
        <v>126086.99</v>
      </c>
      <c r="Q5" t="s">
        <v>46</v>
      </c>
      <c r="R5">
        <v>98.83</v>
      </c>
    </row>
    <row r="6" spans="1:22" x14ac:dyDescent="0.3">
      <c r="A6" t="s">
        <v>37</v>
      </c>
      <c r="B6" t="s">
        <v>12</v>
      </c>
      <c r="C6" t="s">
        <v>37</v>
      </c>
      <c r="D6">
        <v>181</v>
      </c>
      <c r="E6">
        <v>10000000</v>
      </c>
      <c r="F6">
        <v>0</v>
      </c>
      <c r="G6" t="s">
        <v>38</v>
      </c>
      <c r="H6">
        <v>-0.47788999999999998</v>
      </c>
      <c r="I6">
        <v>106.62987</v>
      </c>
      <c r="J6">
        <v>-23698.04</v>
      </c>
      <c r="K6">
        <v>1.010027</v>
      </c>
      <c r="L6">
        <v>-23935.65</v>
      </c>
      <c r="Q6" t="s">
        <v>29</v>
      </c>
      <c r="R6">
        <v>100.14</v>
      </c>
    </row>
    <row r="7" spans="1:22" x14ac:dyDescent="0.3">
      <c r="A7" t="s">
        <v>15</v>
      </c>
      <c r="B7" t="s">
        <v>37</v>
      </c>
      <c r="C7" t="s">
        <v>15</v>
      </c>
      <c r="D7">
        <v>186</v>
      </c>
      <c r="E7">
        <v>10000000</v>
      </c>
      <c r="F7">
        <v>0</v>
      </c>
      <c r="G7" t="s">
        <v>16</v>
      </c>
      <c r="H7">
        <v>2.5465300000000002</v>
      </c>
      <c r="I7">
        <v>108.01472</v>
      </c>
      <c r="J7">
        <v>129768.37</v>
      </c>
      <c r="K7">
        <v>1.0116419999999999</v>
      </c>
      <c r="L7">
        <v>131279.12</v>
      </c>
      <c r="Q7" t="s">
        <v>47</v>
      </c>
      <c r="R7">
        <v>100.77</v>
      </c>
    </row>
    <row r="8" spans="1:22" x14ac:dyDescent="0.3">
      <c r="A8" t="s">
        <v>39</v>
      </c>
      <c r="B8" t="s">
        <v>15</v>
      </c>
      <c r="C8" t="s">
        <v>39</v>
      </c>
      <c r="D8">
        <v>179</v>
      </c>
      <c r="E8">
        <v>10000000</v>
      </c>
      <c r="F8">
        <v>0</v>
      </c>
      <c r="G8" t="s">
        <v>40</v>
      </c>
      <c r="H8">
        <v>-0.43318000000000001</v>
      </c>
      <c r="I8">
        <v>107.78654</v>
      </c>
      <c r="J8">
        <v>-21243.63</v>
      </c>
      <c r="K8">
        <v>1.012856</v>
      </c>
      <c r="L8">
        <v>-21516.74</v>
      </c>
      <c r="Q8" t="s">
        <v>30</v>
      </c>
      <c r="R8">
        <v>101.6</v>
      </c>
    </row>
    <row r="9" spans="1:22" x14ac:dyDescent="0.3">
      <c r="A9" t="s">
        <v>17</v>
      </c>
      <c r="B9" t="s">
        <v>39</v>
      </c>
      <c r="C9" t="s">
        <v>17</v>
      </c>
      <c r="D9">
        <v>185</v>
      </c>
      <c r="E9">
        <v>10000000</v>
      </c>
      <c r="F9">
        <v>0</v>
      </c>
      <c r="G9" t="s">
        <v>18</v>
      </c>
      <c r="H9">
        <v>2.6006999999999998</v>
      </c>
      <c r="I9">
        <v>109.20887999999999</v>
      </c>
      <c r="J9">
        <v>131816.28</v>
      </c>
      <c r="K9">
        <v>1.0136829999999999</v>
      </c>
      <c r="L9">
        <v>133619.93</v>
      </c>
      <c r="Q9" t="s">
        <v>48</v>
      </c>
      <c r="R9">
        <v>101.84</v>
      </c>
    </row>
    <row r="10" spans="1:22" x14ac:dyDescent="0.3">
      <c r="A10" t="s">
        <v>41</v>
      </c>
      <c r="B10" t="s">
        <v>17</v>
      </c>
      <c r="C10" t="s">
        <v>41</v>
      </c>
      <c r="D10">
        <v>182</v>
      </c>
      <c r="E10">
        <v>10000000</v>
      </c>
      <c r="F10">
        <v>0</v>
      </c>
      <c r="G10" t="s">
        <v>42</v>
      </c>
      <c r="H10">
        <v>-0.37658999999999998</v>
      </c>
      <c r="I10">
        <v>109.00551</v>
      </c>
      <c r="J10">
        <v>-18742.52</v>
      </c>
      <c r="K10">
        <v>1.0141500000000001</v>
      </c>
      <c r="L10">
        <v>-19007.73</v>
      </c>
      <c r="Q10" t="s">
        <v>31</v>
      </c>
      <c r="R10">
        <v>103.58</v>
      </c>
    </row>
    <row r="11" spans="1:22" x14ac:dyDescent="0.3">
      <c r="A11" t="s">
        <v>19</v>
      </c>
      <c r="B11" t="s">
        <v>41</v>
      </c>
      <c r="C11" t="s">
        <v>19</v>
      </c>
      <c r="D11">
        <v>183</v>
      </c>
      <c r="E11">
        <v>10000000</v>
      </c>
      <c r="F11">
        <v>0</v>
      </c>
      <c r="G11" t="s">
        <v>20</v>
      </c>
      <c r="H11">
        <v>2.6809699999999999</v>
      </c>
      <c r="I11">
        <v>110.47262000000001</v>
      </c>
      <c r="J11">
        <v>134048.32999999999</v>
      </c>
      <c r="K11">
        <v>1.0143960000000001</v>
      </c>
      <c r="L11">
        <v>135978.06</v>
      </c>
      <c r="O11">
        <f>D2/365</f>
        <v>0.49863013698630138</v>
      </c>
      <c r="Q11" t="s">
        <v>49</v>
      </c>
      <c r="R11">
        <v>103.06</v>
      </c>
    </row>
    <row r="12" spans="1:22" x14ac:dyDescent="0.3">
      <c r="A12" t="s">
        <v>43</v>
      </c>
      <c r="B12" t="s">
        <v>19</v>
      </c>
      <c r="C12" t="s">
        <v>43</v>
      </c>
      <c r="D12">
        <v>181</v>
      </c>
      <c r="E12">
        <v>10000000</v>
      </c>
      <c r="F12">
        <v>0</v>
      </c>
      <c r="G12" t="s">
        <v>44</v>
      </c>
      <c r="H12">
        <v>-0.32378000000000001</v>
      </c>
      <c r="I12">
        <v>110.29729</v>
      </c>
      <c r="J12">
        <v>-16042.22</v>
      </c>
      <c r="K12">
        <v>1.01454</v>
      </c>
      <c r="L12">
        <v>-16275.48</v>
      </c>
      <c r="Q12" t="s">
        <v>32</v>
      </c>
      <c r="R12">
        <v>104.79</v>
      </c>
    </row>
    <row r="13" spans="1:22" x14ac:dyDescent="0.3">
      <c r="A13" t="s">
        <v>21</v>
      </c>
      <c r="B13" t="s">
        <v>43</v>
      </c>
      <c r="C13" t="s">
        <v>21</v>
      </c>
      <c r="D13">
        <v>184</v>
      </c>
      <c r="E13">
        <v>10000000</v>
      </c>
      <c r="F13">
        <v>0</v>
      </c>
      <c r="G13" t="s">
        <v>22</v>
      </c>
      <c r="H13">
        <v>2.7218499999999999</v>
      </c>
      <c r="I13">
        <v>111.81297000000001</v>
      </c>
      <c r="J13">
        <v>137211.26999999999</v>
      </c>
      <c r="K13">
        <v>1.014429</v>
      </c>
      <c r="L13">
        <v>139191.06</v>
      </c>
      <c r="O13">
        <f>((R13/R12)^(1/O11)-1)*100</f>
        <v>-0.67823074426580643</v>
      </c>
      <c r="Q13" t="s">
        <v>34</v>
      </c>
      <c r="R13">
        <v>104.43501000000001</v>
      </c>
    </row>
    <row r="14" spans="1:22" x14ac:dyDescent="0.3">
      <c r="O14">
        <f>(R13/R12-1)*100/O11</f>
        <v>-0.67938781802222825</v>
      </c>
      <c r="Q14" t="s">
        <v>26</v>
      </c>
      <c r="R14">
        <v>105.83687999999999</v>
      </c>
    </row>
    <row r="15" spans="1:22" x14ac:dyDescent="0.3">
      <c r="Q15" t="s">
        <v>36</v>
      </c>
      <c r="R15">
        <v>105.56148</v>
      </c>
    </row>
    <row r="16" spans="1:22" x14ac:dyDescent="0.3">
      <c r="Q16" t="s">
        <v>14</v>
      </c>
      <c r="R16">
        <v>106.88229</v>
      </c>
    </row>
    <row r="17" spans="17:18" x14ac:dyDescent="0.3">
      <c r="Q17" t="s">
        <v>38</v>
      </c>
      <c r="R17">
        <v>106.62987</v>
      </c>
    </row>
    <row r="18" spans="17:18" x14ac:dyDescent="0.3">
      <c r="Q18" t="s">
        <v>16</v>
      </c>
      <c r="R18">
        <v>108.01472</v>
      </c>
    </row>
    <row r="19" spans="17:18" x14ac:dyDescent="0.3">
      <c r="Q19" t="s">
        <v>40</v>
      </c>
      <c r="R19">
        <v>107.78654</v>
      </c>
    </row>
    <row r="20" spans="17:18" x14ac:dyDescent="0.3">
      <c r="Q20" t="s">
        <v>18</v>
      </c>
      <c r="R20">
        <v>109.20887999999999</v>
      </c>
    </row>
    <row r="21" spans="17:18" x14ac:dyDescent="0.3">
      <c r="Q21" t="s">
        <v>42</v>
      </c>
      <c r="R21">
        <v>109.00551</v>
      </c>
    </row>
    <row r="22" spans="17:18" x14ac:dyDescent="0.3">
      <c r="Q22" t="s">
        <v>20</v>
      </c>
      <c r="R22">
        <v>110.47262000000001</v>
      </c>
    </row>
    <row r="23" spans="17:18" x14ac:dyDescent="0.3">
      <c r="Q23" t="s">
        <v>44</v>
      </c>
      <c r="R23">
        <v>110.29729</v>
      </c>
    </row>
    <row r="24" spans="17:18" x14ac:dyDescent="0.3">
      <c r="Q24" t="s">
        <v>22</v>
      </c>
      <c r="R24">
        <v>111.81297000000001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ZC SWAP</vt:lpstr>
      <vt:lpstr>YOY swap</vt:lpstr>
      <vt:lpstr>YoY swap semi 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Verelst</dc:creator>
  <cp:lastModifiedBy>Vincent Verelst</cp:lastModifiedBy>
  <dcterms:created xsi:type="dcterms:W3CDTF">2020-11-05T10:40:07Z</dcterms:created>
  <dcterms:modified xsi:type="dcterms:W3CDTF">2020-11-16T16:09:39Z</dcterms:modified>
</cp:coreProperties>
</file>