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unich.sharepoint.com/sites/project-000040/Freigegebene Dokumente/Physical Activity and Memory/task/other files/"/>
    </mc:Choice>
  </mc:AlternateContent>
  <xr:revisionPtr revIDLastSave="79" documentId="13_ncr:1_{1A403068-CA9D-3F4D-B2C0-767E78E69F34}" xr6:coauthVersionLast="47" xr6:coauthVersionMax="47" xr10:uidLastSave="{4ADD84FD-4AC1-A740-B63D-2352B1366F92}"/>
  <bookViews>
    <workbookView xWindow="1660" yWindow="500" windowWidth="27140" windowHeight="15560" tabRatio="500" xr2:uid="{00000000-000D-0000-FFFF-FFFF00000000}"/>
  </bookViews>
  <sheets>
    <sheet name="Tabelle1" sheetId="1" r:id="rId1"/>
  </sheets>
  <definedNames>
    <definedName name="_xlnm._FilterDatabase" localSheetId="0">Tabelle1!$A$1:$N$1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67" i="1" l="1"/>
  <c r="T67" i="1"/>
  <c r="T66" i="1"/>
  <c r="S66" i="1"/>
  <c r="S37" i="1"/>
  <c r="T29" i="1"/>
  <c r="S29" i="1"/>
  <c r="T24" i="1"/>
  <c r="S24" i="1"/>
  <c r="T10" i="1"/>
  <c r="S10" i="1"/>
  <c r="S9" i="1"/>
  <c r="T16" i="1"/>
  <c r="S16" i="1"/>
  <c r="P16" i="1"/>
  <c r="T15" i="1"/>
  <c r="S15" i="1"/>
  <c r="U15" i="1" s="1"/>
  <c r="P15" i="1"/>
  <c r="U16" i="1" l="1"/>
  <c r="S8" i="1"/>
  <c r="T9" i="1"/>
  <c r="T8" i="1"/>
  <c r="T13" i="1"/>
  <c r="S13" i="1"/>
  <c r="U13" i="1" s="1"/>
  <c r="T5" i="1"/>
  <c r="T6" i="1"/>
  <c r="T7" i="1"/>
  <c r="T11" i="1"/>
  <c r="T12" i="1"/>
  <c r="T14" i="1"/>
  <c r="T17" i="1"/>
  <c r="T18" i="1"/>
  <c r="T19" i="1"/>
  <c r="T20" i="1"/>
  <c r="T21" i="1"/>
  <c r="T22" i="1"/>
  <c r="T23" i="1"/>
  <c r="T25" i="1"/>
  <c r="T26" i="1"/>
  <c r="T27" i="1"/>
  <c r="T28" i="1"/>
  <c r="T30" i="1"/>
  <c r="T31" i="1"/>
  <c r="T32" i="1"/>
  <c r="T33" i="1"/>
  <c r="T34" i="1"/>
  <c r="U34" i="1" s="1"/>
  <c r="T35" i="1"/>
  <c r="T36" i="1"/>
  <c r="T37" i="1"/>
  <c r="U37" i="1" s="1"/>
  <c r="T38" i="1"/>
  <c r="T39" i="1"/>
  <c r="T40" i="1"/>
  <c r="T41" i="1"/>
  <c r="T42" i="1"/>
  <c r="T43" i="1"/>
  <c r="U43" i="1" s="1"/>
  <c r="T44" i="1"/>
  <c r="T45" i="1"/>
  <c r="T46" i="1"/>
  <c r="T47" i="1"/>
  <c r="T48" i="1"/>
  <c r="T49" i="1"/>
  <c r="T50" i="1"/>
  <c r="T51" i="1"/>
  <c r="T52" i="1"/>
  <c r="T53" i="1"/>
  <c r="U53" i="1" s="1"/>
  <c r="T54" i="1"/>
  <c r="T55" i="1"/>
  <c r="T56" i="1"/>
  <c r="T57" i="1"/>
  <c r="T58" i="1"/>
  <c r="U58" i="1" s="1"/>
  <c r="T59" i="1"/>
  <c r="T60" i="1"/>
  <c r="T61" i="1"/>
  <c r="T62" i="1"/>
  <c r="T63" i="1"/>
  <c r="T64" i="1"/>
  <c r="T65" i="1"/>
  <c r="T68" i="1"/>
  <c r="T69" i="1"/>
  <c r="U69" i="1" s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U93" i="1" s="1"/>
  <c r="T94" i="1"/>
  <c r="T95" i="1"/>
  <c r="T96" i="1"/>
  <c r="T97" i="1"/>
  <c r="T98" i="1"/>
  <c r="T99" i="1"/>
  <c r="T100" i="1"/>
  <c r="T101" i="1"/>
  <c r="U101" i="1" s="1"/>
  <c r="T102" i="1"/>
  <c r="T103" i="1"/>
  <c r="T104" i="1"/>
  <c r="T105" i="1"/>
  <c r="T106" i="1"/>
  <c r="T107" i="1"/>
  <c r="T108" i="1"/>
  <c r="T109" i="1"/>
  <c r="U109" i="1" s="1"/>
  <c r="T110" i="1"/>
  <c r="T111" i="1"/>
  <c r="T112" i="1"/>
  <c r="T113" i="1"/>
  <c r="T114" i="1"/>
  <c r="T115" i="1"/>
  <c r="U115" i="1" s="1"/>
  <c r="T116" i="1"/>
  <c r="T117" i="1"/>
  <c r="T118" i="1"/>
  <c r="T119" i="1"/>
  <c r="T120" i="1"/>
  <c r="T121" i="1"/>
  <c r="T122" i="1"/>
  <c r="T123" i="1"/>
  <c r="U123" i="1" s="1"/>
  <c r="T124" i="1"/>
  <c r="T125" i="1"/>
  <c r="T126" i="1"/>
  <c r="T127" i="1"/>
  <c r="T128" i="1"/>
  <c r="S5" i="1"/>
  <c r="S6" i="1"/>
  <c r="S7" i="1"/>
  <c r="S11" i="1"/>
  <c r="S12" i="1"/>
  <c r="S14" i="1"/>
  <c r="S17" i="1"/>
  <c r="S18" i="1"/>
  <c r="S19" i="1"/>
  <c r="S20" i="1"/>
  <c r="U20" i="1" s="1"/>
  <c r="S21" i="1"/>
  <c r="U21" i="1" s="1"/>
  <c r="S22" i="1"/>
  <c r="U22" i="1" s="1"/>
  <c r="S23" i="1"/>
  <c r="S25" i="1"/>
  <c r="S26" i="1"/>
  <c r="S27" i="1"/>
  <c r="S28" i="1"/>
  <c r="S30" i="1"/>
  <c r="S31" i="1"/>
  <c r="S32" i="1"/>
  <c r="S33" i="1"/>
  <c r="S34" i="1"/>
  <c r="S35" i="1"/>
  <c r="S36" i="1"/>
  <c r="S38" i="1"/>
  <c r="S39" i="1"/>
  <c r="U39" i="1" s="1"/>
  <c r="S40" i="1"/>
  <c r="S41" i="1"/>
  <c r="S42" i="1"/>
  <c r="S43" i="1"/>
  <c r="S44" i="1"/>
  <c r="S45" i="1"/>
  <c r="S46" i="1"/>
  <c r="S47" i="1"/>
  <c r="U47" i="1" s="1"/>
  <c r="S48" i="1"/>
  <c r="S49" i="1"/>
  <c r="U49" i="1" s="1"/>
  <c r="S50" i="1"/>
  <c r="S51" i="1"/>
  <c r="S52" i="1"/>
  <c r="S53" i="1"/>
  <c r="S54" i="1"/>
  <c r="U54" i="1" s="1"/>
  <c r="S55" i="1"/>
  <c r="S56" i="1"/>
  <c r="S57" i="1"/>
  <c r="S58" i="1"/>
  <c r="S59" i="1"/>
  <c r="S60" i="1"/>
  <c r="S61" i="1"/>
  <c r="S62" i="1"/>
  <c r="S63" i="1"/>
  <c r="U63" i="1" s="1"/>
  <c r="S64" i="1"/>
  <c r="U64" i="1" s="1"/>
  <c r="S65" i="1"/>
  <c r="S68" i="1"/>
  <c r="S69" i="1"/>
  <c r="S70" i="1"/>
  <c r="U70" i="1" s="1"/>
  <c r="S71" i="1"/>
  <c r="S72" i="1"/>
  <c r="S73" i="1"/>
  <c r="U73" i="1" s="1"/>
  <c r="S74" i="1"/>
  <c r="S75" i="1"/>
  <c r="S76" i="1"/>
  <c r="S77" i="1"/>
  <c r="S78" i="1"/>
  <c r="U78" i="1" s="1"/>
  <c r="S79" i="1"/>
  <c r="S80" i="1"/>
  <c r="S81" i="1"/>
  <c r="S82" i="1"/>
  <c r="S83" i="1"/>
  <c r="S84" i="1"/>
  <c r="S85" i="1"/>
  <c r="S86" i="1"/>
  <c r="S87" i="1"/>
  <c r="U87" i="1" s="1"/>
  <c r="S88" i="1"/>
  <c r="U88" i="1" s="1"/>
  <c r="S89" i="1"/>
  <c r="S90" i="1"/>
  <c r="S91" i="1"/>
  <c r="S92" i="1"/>
  <c r="S93" i="1"/>
  <c r="S94" i="1"/>
  <c r="U94" i="1" s="1"/>
  <c r="S95" i="1"/>
  <c r="S96" i="1"/>
  <c r="S97" i="1"/>
  <c r="U97" i="1" s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U111" i="1" s="1"/>
  <c r="S112" i="1"/>
  <c r="U112" i="1" s="1"/>
  <c r="S113" i="1"/>
  <c r="S114" i="1"/>
  <c r="S115" i="1"/>
  <c r="S116" i="1"/>
  <c r="S117" i="1"/>
  <c r="S118" i="1"/>
  <c r="U118" i="1" s="1"/>
  <c r="S119" i="1"/>
  <c r="S120" i="1"/>
  <c r="T4" i="1"/>
  <c r="S4" i="1"/>
  <c r="S3" i="1"/>
  <c r="T3" i="1"/>
  <c r="T129" i="1"/>
  <c r="S129" i="1"/>
  <c r="P129" i="1"/>
  <c r="S128" i="1"/>
  <c r="P128" i="1"/>
  <c r="S127" i="1"/>
  <c r="U127" i="1" s="1"/>
  <c r="P127" i="1"/>
  <c r="S126" i="1"/>
  <c r="U126" i="1" s="1"/>
  <c r="P126" i="1"/>
  <c r="S125" i="1"/>
  <c r="P125" i="1"/>
  <c r="S124" i="1"/>
  <c r="U124" i="1" s="1"/>
  <c r="P124" i="1"/>
  <c r="S123" i="1"/>
  <c r="P123" i="1"/>
  <c r="S122" i="1"/>
  <c r="P122" i="1"/>
  <c r="S121" i="1"/>
  <c r="P121" i="1"/>
  <c r="P120" i="1"/>
  <c r="P119" i="1"/>
  <c r="P118" i="1"/>
  <c r="P117" i="1"/>
  <c r="P116" i="1"/>
  <c r="P115" i="1"/>
  <c r="P114" i="1"/>
  <c r="P113" i="1"/>
  <c r="P112" i="1"/>
  <c r="P111" i="1"/>
  <c r="U110" i="1"/>
  <c r="P110" i="1"/>
  <c r="P109" i="1"/>
  <c r="P108" i="1"/>
  <c r="P107" i="1"/>
  <c r="P106" i="1"/>
  <c r="P105" i="1"/>
  <c r="P104" i="1"/>
  <c r="U103" i="1"/>
  <c r="P103" i="1"/>
  <c r="U102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U86" i="1"/>
  <c r="P86" i="1"/>
  <c r="U85" i="1"/>
  <c r="P85" i="1"/>
  <c r="P84" i="1"/>
  <c r="P83" i="1"/>
  <c r="P82" i="1"/>
  <c r="P81" i="1"/>
  <c r="P80" i="1"/>
  <c r="U79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U62" i="1"/>
  <c r="P62" i="1"/>
  <c r="P61" i="1"/>
  <c r="P60" i="1"/>
  <c r="P59" i="1"/>
  <c r="P58" i="1"/>
  <c r="P57" i="1"/>
  <c r="P56" i="1"/>
  <c r="U55" i="1"/>
  <c r="P55" i="1"/>
  <c r="P54" i="1"/>
  <c r="P53" i="1"/>
  <c r="P52" i="1"/>
  <c r="P51" i="1"/>
  <c r="P50" i="1"/>
  <c r="P49" i="1"/>
  <c r="P48" i="1"/>
  <c r="P47" i="1"/>
  <c r="U46" i="1"/>
  <c r="P46" i="1"/>
  <c r="P45" i="1"/>
  <c r="P44" i="1"/>
  <c r="P43" i="1"/>
  <c r="P42" i="1"/>
  <c r="P41" i="1"/>
  <c r="P40" i="1"/>
  <c r="U38" i="1"/>
  <c r="P38" i="1"/>
  <c r="P37" i="1"/>
  <c r="P36" i="1"/>
  <c r="P35" i="1"/>
  <c r="P34" i="1"/>
  <c r="P33" i="1"/>
  <c r="P32" i="1"/>
  <c r="U31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4" i="1"/>
  <c r="P13" i="1"/>
  <c r="P12" i="1"/>
  <c r="P11" i="1"/>
  <c r="P10" i="1"/>
  <c r="P9" i="1"/>
  <c r="P8" i="1"/>
  <c r="P7" i="1"/>
  <c r="P6" i="1"/>
  <c r="P5" i="1"/>
  <c r="P4" i="1"/>
  <c r="P3" i="1"/>
  <c r="U4" i="1" l="1"/>
  <c r="U106" i="1"/>
  <c r="U82" i="1"/>
  <c r="U125" i="1"/>
  <c r="U117" i="1"/>
  <c r="U77" i="1"/>
  <c r="U61" i="1"/>
  <c r="U45" i="1"/>
  <c r="U122" i="1"/>
  <c r="U116" i="1"/>
  <c r="U92" i="1"/>
  <c r="U68" i="1"/>
  <c r="U44" i="1"/>
  <c r="U36" i="1"/>
  <c r="U104" i="1"/>
  <c r="U80" i="1"/>
  <c r="U56" i="1"/>
  <c r="U40" i="1"/>
  <c r="U32" i="1"/>
  <c r="U91" i="1"/>
  <c r="U67" i="1"/>
  <c r="U30" i="1"/>
  <c r="U29" i="1"/>
  <c r="U28" i="1"/>
  <c r="U25" i="1"/>
  <c r="U19" i="1"/>
  <c r="U107" i="1"/>
  <c r="U35" i="1"/>
  <c r="U100" i="1"/>
  <c r="U76" i="1"/>
  <c r="U52" i="1"/>
  <c r="U83" i="1"/>
  <c r="U5" i="1"/>
  <c r="U121" i="1"/>
  <c r="U14" i="1"/>
  <c r="U119" i="1"/>
  <c r="U95" i="1"/>
  <c r="U71" i="1"/>
  <c r="U23" i="1"/>
  <c r="U59" i="1"/>
  <c r="U129" i="1"/>
  <c r="U10" i="1"/>
  <c r="U6" i="1"/>
  <c r="U11" i="1"/>
  <c r="U7" i="1"/>
  <c r="U8" i="1"/>
  <c r="U128" i="1"/>
  <c r="U98" i="1"/>
  <c r="U74" i="1"/>
  <c r="U50" i="1"/>
  <c r="U26" i="1"/>
  <c r="U113" i="1"/>
  <c r="U89" i="1"/>
  <c r="U65" i="1"/>
  <c r="U41" i="1"/>
  <c r="U17" i="1"/>
  <c r="U18" i="1"/>
  <c r="U24" i="1"/>
  <c r="U27" i="1"/>
  <c r="U33" i="1"/>
  <c r="U42" i="1"/>
  <c r="U48" i="1"/>
  <c r="U51" i="1"/>
  <c r="U57" i="1"/>
  <c r="U60" i="1"/>
  <c r="U66" i="1"/>
  <c r="U72" i="1"/>
  <c r="U75" i="1"/>
  <c r="U81" i="1"/>
  <c r="U84" i="1"/>
  <c r="U90" i="1"/>
  <c r="U96" i="1"/>
  <c r="U99" i="1"/>
  <c r="U105" i="1"/>
  <c r="U108" i="1"/>
  <c r="U114" i="1"/>
  <c r="U120" i="1"/>
  <c r="U9" i="1"/>
  <c r="U12" i="1"/>
  <c r="U3" i="1"/>
</calcChain>
</file>

<file path=xl/sharedStrings.xml><?xml version="1.0" encoding="utf-8"?>
<sst xmlns="http://schemas.openxmlformats.org/spreadsheetml/2006/main" count="184" uniqueCount="58">
  <si>
    <t>id</t>
  </si>
  <si>
    <t>orssee-id</t>
  </si>
  <si>
    <t>session_order</t>
  </si>
  <si>
    <t>session1_date</t>
  </si>
  <si>
    <t>session1_time</t>
  </si>
  <si>
    <t>session1_duration</t>
  </si>
  <si>
    <t>session2_date</t>
  </si>
  <si>
    <t>session2_time</t>
  </si>
  <si>
    <t>session2_duration</t>
  </si>
  <si>
    <t>session3_date</t>
  </si>
  <si>
    <t>session3_time</t>
  </si>
  <si>
    <t>session3_duration</t>
  </si>
  <si>
    <t>session4_date</t>
  </si>
  <si>
    <t>session4_time</t>
  </si>
  <si>
    <t>session4_duration</t>
  </si>
  <si>
    <t>total_duration</t>
  </si>
  <si>
    <t>flights_up</t>
  </si>
  <si>
    <t>flights_down</t>
  </si>
  <si>
    <t>stairs_up</t>
  </si>
  <si>
    <t>stairs_down</t>
  </si>
  <si>
    <t>stairs_total</t>
  </si>
  <si>
    <t>session1_start_baseline</t>
  </si>
  <si>
    <t>session1_end_baseline</t>
  </si>
  <si>
    <t>session1_start_activity</t>
  </si>
  <si>
    <t>session1_end_activity</t>
  </si>
  <si>
    <t>session1_start_cooldown</t>
  </si>
  <si>
    <t>session1_end_cooldown</t>
  </si>
  <si>
    <t>session1_start_encoding</t>
  </si>
  <si>
    <t>session1_end_encoding</t>
  </si>
  <si>
    <t>session1_start_retrieval</t>
  </si>
  <si>
    <t>session1_end_retrieval</t>
  </si>
  <si>
    <t>session3_start_baseline</t>
  </si>
  <si>
    <t>session3_end_baseline</t>
  </si>
  <si>
    <t>session3_start_activity</t>
  </si>
  <si>
    <t>session3_end_activity</t>
  </si>
  <si>
    <t>session3_start_cooldown</t>
  </si>
  <si>
    <t>session3_end_cooldown</t>
  </si>
  <si>
    <t>session3_start_encoding</t>
  </si>
  <si>
    <t>session3_end_encoding</t>
  </si>
  <si>
    <t>session3_start_retrieval</t>
  </si>
  <si>
    <t>session3_end_retrieval</t>
  </si>
  <si>
    <t>Rest-PA</t>
  </si>
  <si>
    <t>PA-Rest</t>
  </si>
  <si>
    <t>wörter aus 117</t>
  </si>
  <si>
    <t>Bemerkungen</t>
  </si>
  <si>
    <t>VP: 118 wird nun VP 117, da 117 ausgeschlossen wurde, und VP 118, die Wörter von VP 117 gegeben wurden.</t>
  </si>
  <si>
    <t>Beim Fragebogen zu Schlaf wurde die falsch VP Nummer angegeben. Schaue auf Datum. Kleine Lese-Rechtschreibschwäche. Zweite delayed session zu spät.</t>
  </si>
  <si>
    <t>Fehler im Link: falsche Wörter bei Session 1! REST_del file</t>
  </si>
  <si>
    <t>Ab hier testet Joel</t>
  </si>
  <si>
    <t>Ist 17 Jahre alt</t>
  </si>
  <si>
    <t>ab hier testet Arta</t>
  </si>
  <si>
    <t>erste Session Polar File, auf zwei Files verteilt. --&gt; zusammengefügt und angepasst.</t>
  </si>
  <si>
    <t>Abbruch. Programm ist abgestürzt, war noch offline Version mit octave</t>
  </si>
  <si>
    <t>Abbruch. Fehler im Code. Ging nicht weiter.</t>
  </si>
  <si>
    <t>wurde nach einer stunde abgebrochen.</t>
  </si>
  <si>
    <t>Wörter von 132 gelernt anstatt 133!! Evtl. als 132 verwenden, da 132 abgebrochen wurde, auch die sessions wurden vertauscht. Dh. zuerst Session 3 dann 4, dann 1 dann 2</t>
  </si>
  <si>
    <t>Fehler behoben</t>
  </si>
  <si>
    <t>00::20:10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</si>
</sst>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21" fontId="2" fillId="0" borderId="0" xfId="0" applyNumberFormat="1" applyFont="1"/>
    <xf numFmtId="21" fontId="0" fillId="0" borderId="0" xfId="0" applyNumberFormat="1"/>
    <xf numFmtId="21" fontId="0" fillId="0" borderId="0" xfId="0" applyNumberFormat="1" applyAlignment="1">
      <alignment horizontal="right"/>
    </xf>
    <xf numFmtId="46" fontId="0" fillId="0" borderId="0" xfId="0" applyNumberFormat="1"/>
    <xf numFmtId="21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0" fontId="0" fillId="3" borderId="0" xfId="0" applyFill="1"/>
    <xf numFmtId="0" fontId="3" fillId="0" borderId="0" xfId="0" applyFont="1"/>
    <xf numFmtId="1" fontId="0" fillId="2" borderId="0" xfId="0" applyNumberFormat="1" applyFill="1"/>
    <xf numFmtId="1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5"/>
  <sheetViews>
    <sheetView tabSelected="1" zoomScaleNormal="100" workbookViewId="0">
      <pane ySplit="1" topLeftCell="A49" activePane="bottomLeft" state="frozen"/>
      <selection activeCell="R1" sqref="R1"/>
      <selection pane="bottomLeft" activeCell="F68" sqref="F68"/>
    </sheetView>
  </sheetViews>
  <sheetFormatPr baseColWidth="10" defaultColWidth="9.1640625" defaultRowHeight="15" x14ac:dyDescent="0.2"/>
  <cols>
    <col min="1" max="1" width="7.83203125" customWidth="1"/>
    <col min="2" max="2" width="14.1640625" customWidth="1"/>
    <col min="3" max="3" width="15.5" customWidth="1"/>
    <col min="4" max="5" width="15.1640625" customWidth="1"/>
    <col min="6" max="6" width="17.33203125" style="1" customWidth="1"/>
    <col min="7" max="8" width="15.1640625" customWidth="1"/>
    <col min="9" max="9" width="17.33203125" style="1" customWidth="1"/>
    <col min="10" max="11" width="15.1640625" customWidth="1"/>
    <col min="12" max="12" width="17.33203125" style="1" customWidth="1"/>
    <col min="13" max="14" width="15.1640625" customWidth="1"/>
    <col min="15" max="15" width="17.33203125" style="1" customWidth="1"/>
    <col min="16" max="16" width="13.6640625" customWidth="1"/>
    <col min="17" max="17" width="10.6640625" customWidth="1"/>
    <col min="18" max="18" width="12.5" customWidth="1"/>
    <col min="19" max="19" width="10.6640625" customWidth="1"/>
    <col min="20" max="20" width="11.6640625" customWidth="1"/>
    <col min="21" max="21" width="10.6640625" customWidth="1"/>
    <col min="22" max="22" width="22" customWidth="1"/>
    <col min="23" max="23" width="21.6640625" customWidth="1"/>
    <col min="24" max="24" width="20.83203125" customWidth="1"/>
    <col min="25" max="25" width="20.5" customWidth="1"/>
    <col min="26" max="26" width="22.83203125" customWidth="1"/>
    <col min="27" max="28" width="22.5" customWidth="1"/>
    <col min="29" max="29" width="22.1640625" customWidth="1"/>
    <col min="30" max="30" width="21.5" customWidth="1"/>
    <col min="31" max="31" width="21.1640625" customWidth="1"/>
    <col min="32" max="32" width="22.5" bestFit="1" customWidth="1"/>
    <col min="33" max="33" width="21.83203125" bestFit="1" customWidth="1"/>
    <col min="34" max="34" width="21.33203125" bestFit="1" customWidth="1"/>
    <col min="35" max="35" width="20.5" bestFit="1" customWidth="1"/>
    <col min="36" max="36" width="23.5" bestFit="1" customWidth="1"/>
    <col min="37" max="38" width="23" bestFit="1" customWidth="1"/>
    <col min="39" max="40" width="22.5" bestFit="1" customWidth="1"/>
    <col min="41" max="41" width="21.83203125" bestFit="1" customWidth="1"/>
    <col min="42" max="1025" width="10.6640625" customWidth="1"/>
  </cols>
  <sheetData>
    <row r="1" spans="1:4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7" t="s">
        <v>44</v>
      </c>
    </row>
    <row r="2" spans="1:42" x14ac:dyDescent="0.2">
      <c r="A2" s="6">
        <v>101</v>
      </c>
      <c r="B2" s="6"/>
      <c r="C2" s="6" t="s">
        <v>41</v>
      </c>
      <c r="D2" s="7">
        <v>44694</v>
      </c>
      <c r="E2" s="8">
        <v>0.3923611111111111</v>
      </c>
      <c r="F2" s="6">
        <v>105</v>
      </c>
      <c r="G2" s="7">
        <v>44696</v>
      </c>
      <c r="H2" s="8">
        <v>0.82291666666666663</v>
      </c>
      <c r="I2" s="6">
        <v>40</v>
      </c>
      <c r="J2" s="7">
        <v>44732</v>
      </c>
      <c r="K2" s="8">
        <v>0.76041666666666663</v>
      </c>
      <c r="L2" s="6">
        <v>85</v>
      </c>
      <c r="M2" s="7">
        <v>44734</v>
      </c>
      <c r="N2" s="8">
        <v>0.77083333333333337</v>
      </c>
      <c r="O2" s="6">
        <v>35</v>
      </c>
      <c r="P2" s="6">
        <v>265</v>
      </c>
      <c r="Q2" s="6">
        <v>88</v>
      </c>
      <c r="R2" s="6">
        <v>88</v>
      </c>
      <c r="S2" s="6">
        <v>792</v>
      </c>
      <c r="T2" s="6">
        <v>792</v>
      </c>
      <c r="U2" s="6">
        <v>1584</v>
      </c>
      <c r="V2" s="10">
        <v>1.3425925925925925E-3</v>
      </c>
      <c r="W2" s="10">
        <v>4.8148148148148152E-3</v>
      </c>
      <c r="X2" s="9">
        <v>6.3310185185185197E-3</v>
      </c>
      <c r="Y2" s="9">
        <v>1.6747685185185185E-2</v>
      </c>
      <c r="Z2" s="9">
        <v>1.7187499999999998E-2</v>
      </c>
      <c r="AA2" s="9">
        <v>2.0659722222222222E-2</v>
      </c>
      <c r="AB2" s="9">
        <v>2.476851851851852E-2</v>
      </c>
      <c r="AC2" s="9">
        <v>3.8541666666666669E-2</v>
      </c>
      <c r="AD2" s="9">
        <v>4.0497685185185185E-2</v>
      </c>
      <c r="AE2" s="9">
        <v>4.4085648148148145E-2</v>
      </c>
      <c r="AF2" s="9">
        <v>6.9444444444444447E-4</v>
      </c>
      <c r="AG2" s="9">
        <v>4.1666666666666666E-3</v>
      </c>
      <c r="AH2" s="9">
        <v>5.9722222222222225E-3</v>
      </c>
      <c r="AI2" s="9">
        <v>1.638888888888889E-2</v>
      </c>
      <c r="AJ2" s="9">
        <v>1.7071759259259259E-2</v>
      </c>
      <c r="AK2" s="9">
        <v>2.0543981481481479E-2</v>
      </c>
      <c r="AL2" s="9">
        <v>2.4513888888888887E-2</v>
      </c>
      <c r="AM2" s="9">
        <v>3.6099537037037034E-2</v>
      </c>
      <c r="AN2" s="9">
        <v>3.7013888888888888E-2</v>
      </c>
      <c r="AO2" s="9">
        <v>3.9467592592592596E-2</v>
      </c>
    </row>
    <row r="3" spans="1:42" x14ac:dyDescent="0.2">
      <c r="A3">
        <v>102</v>
      </c>
      <c r="C3" t="s">
        <v>42</v>
      </c>
      <c r="D3" s="4">
        <v>44831</v>
      </c>
      <c r="E3" s="5">
        <v>0.55555555555555558</v>
      </c>
      <c r="F3" s="1">
        <v>95</v>
      </c>
      <c r="G3" s="4">
        <v>44833</v>
      </c>
      <c r="H3" s="5">
        <v>0.55555555555555558</v>
      </c>
      <c r="I3" s="1">
        <v>30</v>
      </c>
      <c r="J3" s="4">
        <v>44851</v>
      </c>
      <c r="K3" s="5">
        <v>0.55555555555555558</v>
      </c>
      <c r="L3" s="1">
        <v>70</v>
      </c>
      <c r="M3" s="4">
        <v>44853</v>
      </c>
      <c r="N3" s="5">
        <v>0.45833333333333331</v>
      </c>
      <c r="O3" s="1">
        <v>30</v>
      </c>
      <c r="P3" s="1">
        <f t="shared" ref="P3:P33" si="0">F3+I3+L3+O3</f>
        <v>225</v>
      </c>
      <c r="Q3">
        <v>48</v>
      </c>
      <c r="R3">
        <v>48</v>
      </c>
      <c r="S3">
        <f>Q3*16</f>
        <v>768</v>
      </c>
      <c r="T3">
        <f>R3*16</f>
        <v>768</v>
      </c>
      <c r="U3">
        <f t="shared" ref="U3:U33" si="1">S3+T3</f>
        <v>1536</v>
      </c>
      <c r="V3" s="10">
        <v>1.1574074074074073E-4</v>
      </c>
      <c r="W3" s="10">
        <v>3.5879629629629629E-3</v>
      </c>
      <c r="X3" s="10">
        <v>5.5671296296296302E-3</v>
      </c>
      <c r="Y3" s="11">
        <v>1.5983796296296295E-2</v>
      </c>
      <c r="Z3" s="10">
        <v>1.6249999999999997E-2</v>
      </c>
      <c r="AA3" s="10">
        <v>1.9722222222222221E-2</v>
      </c>
      <c r="AB3" s="10">
        <v>2.5694444444444447E-2</v>
      </c>
      <c r="AC3" s="10">
        <v>4.4791666666666667E-2</v>
      </c>
      <c r="AD3" s="10">
        <v>4.5914351851851852E-2</v>
      </c>
      <c r="AE3" s="10">
        <v>5.0115740740740738E-2</v>
      </c>
      <c r="AF3" s="10">
        <v>1.1574074074074073E-4</v>
      </c>
      <c r="AG3" s="10">
        <v>3.5879629629629629E-3</v>
      </c>
      <c r="AH3" s="10">
        <v>4.0509259259259257E-3</v>
      </c>
      <c r="AI3" s="10">
        <v>1.4467592592592593E-2</v>
      </c>
      <c r="AJ3" s="10">
        <v>1.4583333333333332E-2</v>
      </c>
      <c r="AK3" s="10">
        <v>1.8055555555555557E-2</v>
      </c>
      <c r="AL3" s="10">
        <v>1.8402777777777778E-2</v>
      </c>
      <c r="AM3" s="10">
        <v>3.3217592592592597E-2</v>
      </c>
      <c r="AN3" s="10">
        <v>3.4722222222222224E-2</v>
      </c>
      <c r="AO3" s="10">
        <v>3.7384259259259263E-2</v>
      </c>
    </row>
    <row r="4" spans="1:42" x14ac:dyDescent="0.2">
      <c r="A4" s="16">
        <v>103</v>
      </c>
      <c r="C4" t="s">
        <v>41</v>
      </c>
      <c r="D4" s="4">
        <v>44831</v>
      </c>
      <c r="E4" s="5">
        <v>0.65625</v>
      </c>
      <c r="F4" s="1">
        <v>105</v>
      </c>
      <c r="G4" s="4">
        <v>44833</v>
      </c>
      <c r="H4" s="5">
        <v>0.67708333333333337</v>
      </c>
      <c r="I4" s="1">
        <v>30</v>
      </c>
      <c r="J4" s="4">
        <v>44859</v>
      </c>
      <c r="K4" s="5">
        <v>0.71875</v>
      </c>
      <c r="M4" s="4"/>
      <c r="P4" s="1">
        <f t="shared" si="0"/>
        <v>135</v>
      </c>
      <c r="Q4">
        <v>0</v>
      </c>
      <c r="R4">
        <v>0</v>
      </c>
      <c r="S4">
        <f>Q4*16</f>
        <v>0</v>
      </c>
      <c r="T4">
        <f>R4*16</f>
        <v>0</v>
      </c>
      <c r="U4">
        <f t="shared" si="1"/>
        <v>0</v>
      </c>
      <c r="V4" s="10">
        <v>0</v>
      </c>
      <c r="W4" s="10">
        <v>3.472222222222222E-3</v>
      </c>
      <c r="X4" s="10">
        <v>4.9305555555555552E-3</v>
      </c>
      <c r="Y4" s="10">
        <v>1.5347222222222222E-2</v>
      </c>
      <c r="Z4" s="10">
        <v>1.5625E-2</v>
      </c>
      <c r="AA4" s="10">
        <v>1.909722222222222E-2</v>
      </c>
      <c r="AB4" s="10">
        <v>2.5983796296296297E-2</v>
      </c>
      <c r="AC4" s="5">
        <v>5.2650462962962961E-2</v>
      </c>
      <c r="AD4" s="10">
        <v>5.3437499999999999E-2</v>
      </c>
      <c r="AE4" s="10">
        <v>5.7638888888888885E-2</v>
      </c>
      <c r="AF4" s="10">
        <v>1.7361111111111112E-4</v>
      </c>
      <c r="AG4" s="10">
        <v>3.645833333333333E-3</v>
      </c>
      <c r="AH4" s="10">
        <v>5.0347222222222225E-3</v>
      </c>
      <c r="AI4" s="10">
        <v>1.545138888888889E-2</v>
      </c>
      <c r="AJ4" s="5">
        <v>1.6145833333333335E-2</v>
      </c>
      <c r="AK4" s="10">
        <v>1.9618055555555555E-2</v>
      </c>
      <c r="AL4" s="10">
        <v>2.210648148148148E-2</v>
      </c>
      <c r="AM4" s="10"/>
      <c r="AN4" s="10"/>
      <c r="AO4" s="10"/>
      <c r="AP4" t="s">
        <v>52</v>
      </c>
    </row>
    <row r="5" spans="1:42" x14ac:dyDescent="0.2">
      <c r="A5">
        <v>104</v>
      </c>
      <c r="C5" t="s">
        <v>42</v>
      </c>
      <c r="D5" s="4">
        <v>44831</v>
      </c>
      <c r="E5" s="5">
        <v>0.72222222222222221</v>
      </c>
      <c r="F5" s="1">
        <v>100</v>
      </c>
      <c r="G5" s="4">
        <v>44833</v>
      </c>
      <c r="H5" s="5">
        <v>0.71875</v>
      </c>
      <c r="I5" s="1">
        <v>20</v>
      </c>
      <c r="J5" s="4">
        <v>44852</v>
      </c>
      <c r="K5" s="5">
        <v>0.71875</v>
      </c>
      <c r="L5" s="1">
        <v>90</v>
      </c>
      <c r="M5" s="4">
        <v>44854</v>
      </c>
      <c r="N5" s="5">
        <v>0.71875</v>
      </c>
      <c r="O5" s="1">
        <v>30</v>
      </c>
      <c r="P5" s="1">
        <f t="shared" si="0"/>
        <v>240</v>
      </c>
      <c r="Q5">
        <v>38</v>
      </c>
      <c r="R5">
        <v>38</v>
      </c>
      <c r="S5">
        <f t="shared" ref="S5:S68" si="2">Q5*16</f>
        <v>608</v>
      </c>
      <c r="T5">
        <f t="shared" ref="T5:T68" si="3">R5*16</f>
        <v>608</v>
      </c>
      <c r="U5">
        <f t="shared" si="1"/>
        <v>1216</v>
      </c>
      <c r="V5" s="10">
        <v>1.1574074074074073E-4</v>
      </c>
      <c r="W5" s="10">
        <v>3.5879629629629629E-3</v>
      </c>
      <c r="X5" s="10">
        <v>4.8611111111111112E-3</v>
      </c>
      <c r="Y5" s="10">
        <v>1.5277777777777777E-2</v>
      </c>
      <c r="Z5" s="10">
        <v>1.5740740740740743E-2</v>
      </c>
      <c r="AA5" s="10">
        <v>1.9212962962962963E-2</v>
      </c>
      <c r="AB5" s="10">
        <v>2.3078703703703702E-2</v>
      </c>
      <c r="AC5" s="10">
        <v>4.7222222222222221E-2</v>
      </c>
      <c r="AD5" s="5">
        <v>4.8576388888888884E-2</v>
      </c>
      <c r="AE5" s="10">
        <v>5.3819444444444448E-2</v>
      </c>
      <c r="AF5" s="10">
        <v>1.1574074074074073E-4</v>
      </c>
      <c r="AG5" s="10">
        <v>3.5879629629629629E-3</v>
      </c>
      <c r="AH5" s="10">
        <v>3.7615740740740739E-3</v>
      </c>
      <c r="AI5" s="10">
        <v>1.4178240740740741E-2</v>
      </c>
      <c r="AJ5" s="5">
        <v>1.4236111111111111E-2</v>
      </c>
      <c r="AK5" s="10">
        <v>1.7476851851851851E-2</v>
      </c>
      <c r="AL5" s="10">
        <v>1.8402777777777778E-2</v>
      </c>
      <c r="AM5" s="10">
        <v>4.3055555555555562E-2</v>
      </c>
      <c r="AN5" s="10">
        <v>4.4270833333333336E-2</v>
      </c>
      <c r="AO5" s="10">
        <v>4.7222222222222221E-2</v>
      </c>
    </row>
    <row r="6" spans="1:42" x14ac:dyDescent="0.2">
      <c r="A6">
        <v>105</v>
      </c>
      <c r="C6" t="s">
        <v>41</v>
      </c>
      <c r="D6" s="4">
        <v>44934</v>
      </c>
      <c r="E6" s="5">
        <v>0.44097222222222227</v>
      </c>
      <c r="F6" s="1">
        <v>90</v>
      </c>
      <c r="G6" s="4">
        <v>44936</v>
      </c>
      <c r="H6" s="5">
        <v>0.90277777777777779</v>
      </c>
      <c r="I6" s="1">
        <v>10</v>
      </c>
      <c r="J6" s="4">
        <v>44566</v>
      </c>
      <c r="K6" s="5">
        <v>0.4375</v>
      </c>
      <c r="L6" s="1">
        <v>95</v>
      </c>
      <c r="M6" s="4">
        <v>44963</v>
      </c>
      <c r="N6" s="5">
        <v>0.95833333333333337</v>
      </c>
      <c r="O6" s="1">
        <v>15</v>
      </c>
      <c r="P6" s="1">
        <f t="shared" si="0"/>
        <v>210</v>
      </c>
      <c r="Q6" s="1">
        <v>32</v>
      </c>
      <c r="R6" s="1">
        <v>32</v>
      </c>
      <c r="S6">
        <f t="shared" si="2"/>
        <v>512</v>
      </c>
      <c r="T6">
        <f t="shared" si="3"/>
        <v>512</v>
      </c>
      <c r="U6">
        <f t="shared" si="1"/>
        <v>1024</v>
      </c>
      <c r="V6" s="10">
        <v>0</v>
      </c>
      <c r="W6" s="10">
        <v>3.472222222222222E-3</v>
      </c>
      <c r="X6" s="10">
        <v>3.5879629629629629E-3</v>
      </c>
      <c r="Y6" s="10">
        <v>1.4004629629629631E-2</v>
      </c>
      <c r="Z6" s="10">
        <v>1.40625E-2</v>
      </c>
      <c r="AA6" s="10">
        <v>1.7534722222222222E-2</v>
      </c>
      <c r="AB6" s="10">
        <v>1.8865740740740742E-2</v>
      </c>
      <c r="AC6" s="12">
        <v>4.0335648148148148E-2</v>
      </c>
      <c r="AD6" s="12">
        <v>4.1087962962962958E-2</v>
      </c>
      <c r="AE6" s="10">
        <v>4.5486111111111109E-2</v>
      </c>
      <c r="AF6" s="10">
        <v>0</v>
      </c>
      <c r="AG6" s="10">
        <v>3.472222222222222E-3</v>
      </c>
      <c r="AH6" s="10">
        <v>5.4398148148148149E-3</v>
      </c>
      <c r="AI6" s="10">
        <v>1.5856481481481482E-2</v>
      </c>
      <c r="AJ6" s="10">
        <v>1.6087962962962964E-2</v>
      </c>
      <c r="AK6" s="10">
        <v>1.9560185185185184E-2</v>
      </c>
      <c r="AL6" s="10">
        <v>2.0486111111111111E-2</v>
      </c>
      <c r="AM6" s="12">
        <v>2.4513888888888888</v>
      </c>
      <c r="AN6" s="10">
        <v>4.1782407407407407E-2</v>
      </c>
      <c r="AO6" s="10">
        <v>4.5023148148148145E-2</v>
      </c>
    </row>
    <row r="7" spans="1:42" x14ac:dyDescent="0.2">
      <c r="A7">
        <v>106</v>
      </c>
      <c r="C7" t="s">
        <v>42</v>
      </c>
      <c r="D7" s="4">
        <v>44940</v>
      </c>
      <c r="E7" s="5">
        <v>0.47916666666666669</v>
      </c>
      <c r="F7" s="1">
        <v>85</v>
      </c>
      <c r="G7" s="4">
        <v>44942</v>
      </c>
      <c r="H7" s="5">
        <v>0.52430555555555558</v>
      </c>
      <c r="I7" s="1">
        <v>10</v>
      </c>
      <c r="J7" s="4">
        <v>44954</v>
      </c>
      <c r="K7" s="5">
        <v>0.71875</v>
      </c>
      <c r="L7" s="1">
        <v>85</v>
      </c>
      <c r="M7" s="4">
        <v>44956</v>
      </c>
      <c r="N7" s="5">
        <v>0.47916666666666669</v>
      </c>
      <c r="O7" s="1">
        <v>15</v>
      </c>
      <c r="P7" s="1">
        <f t="shared" si="0"/>
        <v>195</v>
      </c>
      <c r="Q7">
        <v>36</v>
      </c>
      <c r="R7">
        <v>36</v>
      </c>
      <c r="S7">
        <f t="shared" si="2"/>
        <v>576</v>
      </c>
      <c r="T7">
        <f t="shared" si="3"/>
        <v>576</v>
      </c>
      <c r="U7">
        <f t="shared" si="1"/>
        <v>1152</v>
      </c>
      <c r="V7" s="10">
        <v>3.4722222222222224E-4</v>
      </c>
      <c r="W7" s="10">
        <v>3.8194444444444443E-3</v>
      </c>
      <c r="X7" s="10">
        <v>6.6550925925925935E-3</v>
      </c>
      <c r="Y7" s="10">
        <v>1.7071759259259259E-2</v>
      </c>
      <c r="Z7" s="10">
        <v>1.7592592592592594E-2</v>
      </c>
      <c r="AA7" s="10">
        <v>2.1064814814814814E-2</v>
      </c>
      <c r="AB7" s="10">
        <v>2.2222222222222223E-2</v>
      </c>
      <c r="AC7" s="10">
        <v>3.5995370370370372E-2</v>
      </c>
      <c r="AD7" s="10">
        <v>3.6921296296296292E-2</v>
      </c>
      <c r="AE7" s="10">
        <v>3.9548611111111111E-2</v>
      </c>
      <c r="AF7" s="10">
        <v>0</v>
      </c>
      <c r="AG7" s="10">
        <v>3.472222222222222E-3</v>
      </c>
      <c r="AH7" s="10">
        <v>4.2824074074074075E-3</v>
      </c>
      <c r="AI7" s="10">
        <v>1.4699074074074074E-2</v>
      </c>
      <c r="AJ7" s="10">
        <v>1.4699074074074074E-2</v>
      </c>
      <c r="AK7" s="10">
        <v>1.8171296296296297E-2</v>
      </c>
      <c r="AL7" s="10">
        <v>1.909722222222222E-2</v>
      </c>
      <c r="AM7" s="10">
        <v>3.4178240740740738E-2</v>
      </c>
      <c r="AN7" s="10">
        <v>3.4722222222222224E-2</v>
      </c>
      <c r="AO7" s="10">
        <v>3.7152777777777778E-2</v>
      </c>
    </row>
    <row r="8" spans="1:42" x14ac:dyDescent="0.2">
      <c r="A8">
        <v>107</v>
      </c>
      <c r="C8" t="s">
        <v>41</v>
      </c>
      <c r="D8" s="4">
        <v>44946</v>
      </c>
      <c r="E8" s="5">
        <v>0.67013888888888884</v>
      </c>
      <c r="F8" s="1">
        <v>95</v>
      </c>
      <c r="G8" s="4">
        <v>44948</v>
      </c>
      <c r="H8" s="5">
        <v>0.75694444444444453</v>
      </c>
      <c r="I8" s="1">
        <v>20</v>
      </c>
      <c r="J8" s="4">
        <v>44967</v>
      </c>
      <c r="K8" s="5">
        <v>0.8125</v>
      </c>
      <c r="L8" s="1">
        <v>120</v>
      </c>
      <c r="M8" s="4">
        <v>44969</v>
      </c>
      <c r="N8" s="5">
        <v>0.75</v>
      </c>
      <c r="O8" s="1">
        <v>15</v>
      </c>
      <c r="P8" s="1">
        <f t="shared" si="0"/>
        <v>250</v>
      </c>
      <c r="Q8">
        <v>45</v>
      </c>
      <c r="R8">
        <v>45</v>
      </c>
      <c r="S8">
        <f>Q8*17</f>
        <v>765</v>
      </c>
      <c r="T8">
        <f>R8*17</f>
        <v>765</v>
      </c>
      <c r="U8">
        <f t="shared" si="1"/>
        <v>1530</v>
      </c>
      <c r="V8" s="10">
        <v>1.1574074074074073E-4</v>
      </c>
      <c r="W8" s="10">
        <v>3.5879629629629629E-3</v>
      </c>
      <c r="X8" s="10">
        <v>3.645833333333333E-3</v>
      </c>
      <c r="Y8" s="10">
        <v>1.40625E-2</v>
      </c>
      <c r="Z8" s="10">
        <v>1.40625E-2</v>
      </c>
      <c r="AA8" s="10">
        <v>1.7534722222222222E-2</v>
      </c>
      <c r="AB8" s="10">
        <v>2.119212962962963E-2</v>
      </c>
      <c r="AC8" s="10">
        <v>4.8148148148148141E-2</v>
      </c>
      <c r="AD8" s="10">
        <v>4.9131944444444443E-2</v>
      </c>
      <c r="AE8" s="10">
        <v>5.486111111111111E-2</v>
      </c>
      <c r="AF8" s="10">
        <v>0</v>
      </c>
      <c r="AG8" s="10">
        <v>3.472222222222222E-3</v>
      </c>
      <c r="AH8" s="10">
        <v>4.2824074074074075E-3</v>
      </c>
      <c r="AI8" s="10">
        <v>1.4699074074074074E-2</v>
      </c>
      <c r="AJ8" s="10">
        <v>1.539351851851852E-2</v>
      </c>
      <c r="AK8" s="10">
        <v>1.8865740740740742E-2</v>
      </c>
      <c r="AL8" s="10">
        <v>1.9675925925925927E-2</v>
      </c>
      <c r="AM8" s="10">
        <v>5.4282407407407411E-2</v>
      </c>
      <c r="AN8" s="10">
        <v>5.4976851851851853E-2</v>
      </c>
      <c r="AO8" s="10">
        <v>5.9618055555555556E-2</v>
      </c>
    </row>
    <row r="9" spans="1:42" x14ac:dyDescent="0.2">
      <c r="A9">
        <v>108</v>
      </c>
      <c r="C9" t="s">
        <v>42</v>
      </c>
      <c r="D9" s="4">
        <v>44946</v>
      </c>
      <c r="E9" s="5">
        <v>0.73611111111111116</v>
      </c>
      <c r="F9" s="1">
        <v>100</v>
      </c>
      <c r="G9" s="4">
        <v>44948</v>
      </c>
      <c r="H9" s="5">
        <v>0.75694444444444453</v>
      </c>
      <c r="I9" s="1">
        <v>20</v>
      </c>
      <c r="J9" s="4">
        <v>45003</v>
      </c>
      <c r="K9" s="5">
        <v>0.45833333333333331</v>
      </c>
      <c r="L9" s="1">
        <v>85</v>
      </c>
      <c r="M9" s="4">
        <v>45005</v>
      </c>
      <c r="N9" s="5">
        <v>0.77083333333333337</v>
      </c>
      <c r="O9" s="1">
        <v>15</v>
      </c>
      <c r="P9" s="1">
        <f t="shared" si="0"/>
        <v>220</v>
      </c>
      <c r="Q9">
        <v>40</v>
      </c>
      <c r="R9">
        <v>40</v>
      </c>
      <c r="S9">
        <f>Q9*20</f>
        <v>800</v>
      </c>
      <c r="T9">
        <f>R9*17</f>
        <v>680</v>
      </c>
      <c r="U9">
        <f>S9+T9</f>
        <v>1480</v>
      </c>
      <c r="V9" s="10">
        <v>0</v>
      </c>
      <c r="W9" s="10">
        <v>3.472222222222222E-3</v>
      </c>
      <c r="X9" s="10">
        <v>4.8611111111111112E-3</v>
      </c>
      <c r="Y9" s="10">
        <v>1.5277777777777777E-2</v>
      </c>
      <c r="Z9" s="10">
        <v>1.539351851851852E-2</v>
      </c>
      <c r="AA9" s="10">
        <v>1.8865740740740742E-2</v>
      </c>
      <c r="AB9" s="10">
        <v>2.1527777777777781E-2</v>
      </c>
      <c r="AC9" s="10">
        <v>5.4398148148148147E-2</v>
      </c>
      <c r="AD9" s="10">
        <v>5.5671296296296302E-2</v>
      </c>
      <c r="AE9" s="10">
        <v>6.1805555555555558E-2</v>
      </c>
      <c r="AF9" s="10">
        <v>0</v>
      </c>
      <c r="AG9" s="10">
        <v>3.472222222222222E-3</v>
      </c>
      <c r="AH9" s="10">
        <v>3.7037037037037034E-3</v>
      </c>
      <c r="AI9" s="10">
        <v>1.4120370370370368E-2</v>
      </c>
      <c r="AJ9" s="10">
        <v>1.4120370370370368E-2</v>
      </c>
      <c r="AK9" s="10">
        <v>1.7592592592592594E-2</v>
      </c>
      <c r="AL9" s="10">
        <v>1.8055555555555557E-2</v>
      </c>
      <c r="AM9" s="12">
        <v>4.0740740740740737E-2</v>
      </c>
      <c r="AN9" s="10">
        <v>4.1550925925925929E-2</v>
      </c>
      <c r="AO9" s="10">
        <v>4.5370370370370366E-2</v>
      </c>
    </row>
    <row r="10" spans="1:42" x14ac:dyDescent="0.2">
      <c r="A10">
        <v>109</v>
      </c>
      <c r="C10" t="s">
        <v>41</v>
      </c>
      <c r="D10" s="4">
        <v>44946</v>
      </c>
      <c r="E10" s="5">
        <v>0.80555555555555547</v>
      </c>
      <c r="F10" s="1">
        <v>90</v>
      </c>
      <c r="G10" s="4">
        <v>44948</v>
      </c>
      <c r="H10" s="5">
        <v>0.82986111111111116</v>
      </c>
      <c r="I10" s="1">
        <v>15</v>
      </c>
      <c r="J10" s="4">
        <v>45010</v>
      </c>
      <c r="K10" s="5">
        <v>0.48958333333333331</v>
      </c>
      <c r="L10" s="1">
        <v>70</v>
      </c>
      <c r="M10" s="4">
        <v>45012</v>
      </c>
      <c r="N10" s="5">
        <v>0.75</v>
      </c>
      <c r="O10" s="1">
        <v>15</v>
      </c>
      <c r="P10" s="1">
        <f t="shared" si="0"/>
        <v>190</v>
      </c>
      <c r="Q10">
        <v>39</v>
      </c>
      <c r="R10">
        <v>39</v>
      </c>
      <c r="S10">
        <f>Q10*20</f>
        <v>780</v>
      </c>
      <c r="T10">
        <f>R10*20</f>
        <v>780</v>
      </c>
      <c r="U10">
        <f>S10+T10</f>
        <v>1560</v>
      </c>
      <c r="V10" s="10">
        <v>0</v>
      </c>
      <c r="W10" s="10">
        <v>3.472222222222222E-3</v>
      </c>
      <c r="X10" s="10">
        <v>3.5879629629629629E-3</v>
      </c>
      <c r="Y10" s="10">
        <v>1.4004629629629631E-2</v>
      </c>
      <c r="Z10" s="10">
        <v>1.4120370370370368E-2</v>
      </c>
      <c r="AA10" s="10">
        <v>1.7592592592592594E-2</v>
      </c>
      <c r="AB10" s="10">
        <v>2.0023148148148148E-2</v>
      </c>
      <c r="AC10" s="10">
        <v>4.2592592592592592E-2</v>
      </c>
      <c r="AD10" s="10">
        <v>4.3819444444444446E-2</v>
      </c>
      <c r="AE10" s="10">
        <v>4.809027777777778E-2</v>
      </c>
      <c r="AF10" s="10">
        <v>0</v>
      </c>
      <c r="AG10" s="10">
        <v>3.472222222222222E-3</v>
      </c>
      <c r="AH10" s="10">
        <v>3.5879629629629629E-3</v>
      </c>
      <c r="AI10" s="10">
        <v>1.4004629629629631E-2</v>
      </c>
      <c r="AJ10" s="10">
        <v>1.4120370370370368E-2</v>
      </c>
      <c r="AK10" s="10">
        <v>1.7592592592592594E-2</v>
      </c>
      <c r="AL10" s="10">
        <v>1.8055555555555557E-2</v>
      </c>
      <c r="AM10" s="10">
        <v>3.1944444444444449E-2</v>
      </c>
      <c r="AN10" s="10">
        <v>3.2986111111111112E-2</v>
      </c>
      <c r="AO10" s="10">
        <v>3.5532407407407408E-2</v>
      </c>
    </row>
    <row r="11" spans="1:42" x14ac:dyDescent="0.2">
      <c r="A11">
        <v>110</v>
      </c>
      <c r="C11" t="s">
        <v>42</v>
      </c>
      <c r="D11" s="4">
        <v>44959</v>
      </c>
      <c r="E11" s="5">
        <v>0.59375</v>
      </c>
      <c r="F11" s="1">
        <v>100</v>
      </c>
      <c r="G11" s="4">
        <v>44962</v>
      </c>
      <c r="H11" s="5">
        <v>0.5</v>
      </c>
      <c r="I11" s="1">
        <v>10</v>
      </c>
      <c r="J11" s="4">
        <v>44987</v>
      </c>
      <c r="K11" s="5">
        <v>0.54861111111111105</v>
      </c>
      <c r="L11" s="1">
        <v>90</v>
      </c>
      <c r="M11" s="4">
        <v>44989</v>
      </c>
      <c r="N11" s="5">
        <v>0.8125</v>
      </c>
      <c r="O11" s="1">
        <v>15</v>
      </c>
      <c r="P11" s="1">
        <f t="shared" si="0"/>
        <v>215</v>
      </c>
      <c r="Q11">
        <v>47</v>
      </c>
      <c r="R11">
        <v>47</v>
      </c>
      <c r="S11">
        <f t="shared" si="2"/>
        <v>752</v>
      </c>
      <c r="T11">
        <f t="shared" si="3"/>
        <v>752</v>
      </c>
      <c r="U11">
        <f t="shared" si="1"/>
        <v>1504</v>
      </c>
      <c r="V11" s="10">
        <v>0</v>
      </c>
      <c r="W11" s="10">
        <v>3.472222222222222E-3</v>
      </c>
      <c r="X11" s="10">
        <v>4.6296296296296302E-3</v>
      </c>
      <c r="Y11" s="10">
        <v>1.5046296296296295E-2</v>
      </c>
      <c r="Z11" s="10">
        <v>1.5162037037037036E-2</v>
      </c>
      <c r="AA11" s="10">
        <v>1.8634259259259257E-2</v>
      </c>
      <c r="AB11" s="10">
        <v>1.9953703703703706E-2</v>
      </c>
      <c r="AC11" s="10">
        <v>3.6122685185185181E-2</v>
      </c>
      <c r="AD11" s="10">
        <v>3.6805555555555557E-2</v>
      </c>
      <c r="AE11" s="10">
        <v>4.0983796296296296E-2</v>
      </c>
      <c r="AF11" s="10">
        <v>0</v>
      </c>
      <c r="AG11" s="10">
        <v>3.472222222222222E-3</v>
      </c>
      <c r="AH11" s="10">
        <v>3.5879629629629629E-3</v>
      </c>
      <c r="AI11" s="10">
        <v>1.4004629629629631E-2</v>
      </c>
      <c r="AJ11" s="10">
        <v>1.4004629629629631E-2</v>
      </c>
      <c r="AK11" s="10">
        <v>1.7476851851851851E-2</v>
      </c>
      <c r="AL11" s="10">
        <v>1.9560185185185184E-2</v>
      </c>
      <c r="AM11" s="10">
        <v>4.1666666666666664E-2</v>
      </c>
      <c r="AN11" s="10">
        <v>4.3055555555555562E-2</v>
      </c>
      <c r="AO11" s="10">
        <v>4.6527777777777779E-2</v>
      </c>
    </row>
    <row r="12" spans="1:42" x14ac:dyDescent="0.2">
      <c r="A12" s="16">
        <v>111</v>
      </c>
      <c r="C12" t="s">
        <v>41</v>
      </c>
      <c r="D12" s="4">
        <v>44965</v>
      </c>
      <c r="E12" s="5">
        <v>0.63541666666666663</v>
      </c>
      <c r="F12" s="1">
        <v>145</v>
      </c>
      <c r="P12" s="1">
        <f t="shared" si="0"/>
        <v>145</v>
      </c>
      <c r="S12">
        <f t="shared" si="2"/>
        <v>0</v>
      </c>
      <c r="T12">
        <f t="shared" si="3"/>
        <v>0</v>
      </c>
      <c r="U12">
        <f t="shared" si="1"/>
        <v>0</v>
      </c>
      <c r="V12" s="10">
        <v>0</v>
      </c>
      <c r="W12" s="10">
        <v>3.472222222222222E-3</v>
      </c>
      <c r="X12" s="10">
        <v>3.5879629629629629E-3</v>
      </c>
      <c r="Y12" s="10">
        <v>1.4004629629629631E-2</v>
      </c>
      <c r="Z12" s="10">
        <v>1.4120370370370368E-2</v>
      </c>
      <c r="AA12" s="10">
        <v>1.7592592592592594E-2</v>
      </c>
      <c r="AB12" s="10">
        <v>1.7939814814814815E-2</v>
      </c>
      <c r="AC12" s="10">
        <v>3.8541666666666669E-2</v>
      </c>
      <c r="AD12" s="10">
        <v>3.9293981481481485E-2</v>
      </c>
      <c r="AE12" s="10">
        <v>4.2361111111111106E-2</v>
      </c>
      <c r="AP12" t="s">
        <v>53</v>
      </c>
    </row>
    <row r="13" spans="1:42" x14ac:dyDescent="0.2">
      <c r="A13">
        <v>112</v>
      </c>
      <c r="C13" t="s">
        <v>42</v>
      </c>
      <c r="D13" s="4">
        <v>44965</v>
      </c>
      <c r="E13" s="5">
        <v>0.72916666666666663</v>
      </c>
      <c r="F13" s="1">
        <v>90</v>
      </c>
      <c r="G13" s="4">
        <v>44966</v>
      </c>
      <c r="H13" s="5">
        <v>0.72222222222222221</v>
      </c>
      <c r="I13" s="1">
        <v>15</v>
      </c>
      <c r="J13" s="4">
        <v>45004</v>
      </c>
      <c r="K13" s="5">
        <v>0.72569444444444453</v>
      </c>
      <c r="L13" s="1">
        <v>70</v>
      </c>
      <c r="M13" s="4">
        <v>45006</v>
      </c>
      <c r="N13" s="5">
        <v>0.75</v>
      </c>
      <c r="O13" s="1">
        <v>10</v>
      </c>
      <c r="P13" s="1">
        <f t="shared" si="0"/>
        <v>185</v>
      </c>
      <c r="Q13">
        <v>46</v>
      </c>
      <c r="R13">
        <v>46</v>
      </c>
      <c r="S13">
        <f>Q13*14</f>
        <v>644</v>
      </c>
      <c r="T13">
        <f>R13*14</f>
        <v>644</v>
      </c>
      <c r="U13">
        <f t="shared" si="1"/>
        <v>1288</v>
      </c>
      <c r="V13" s="10">
        <v>0</v>
      </c>
      <c r="W13" s="10">
        <v>3.472222222222222E-3</v>
      </c>
      <c r="X13" s="10">
        <v>4.3981481481481484E-3</v>
      </c>
      <c r="Y13" s="10">
        <v>1.4814814814814814E-2</v>
      </c>
      <c r="Z13" s="10">
        <v>1.4930555555555556E-2</v>
      </c>
      <c r="AA13" s="10">
        <v>1.8402777777777778E-2</v>
      </c>
      <c r="AB13" s="10">
        <v>1.909722222222222E-2</v>
      </c>
      <c r="AC13" s="10">
        <v>3.5069444444444445E-2</v>
      </c>
      <c r="AD13" s="10">
        <v>3.5995370370370372E-2</v>
      </c>
      <c r="AE13" s="10">
        <v>3.9004629629629632E-2</v>
      </c>
      <c r="AF13" s="10">
        <v>0</v>
      </c>
      <c r="AG13" s="10">
        <v>3.472222222222222E-3</v>
      </c>
      <c r="AH13" s="10">
        <v>3.472222222222222E-3</v>
      </c>
      <c r="AI13" s="10">
        <v>1.3888888888888888E-2</v>
      </c>
      <c r="AJ13" s="10">
        <v>1.3888888888888888E-2</v>
      </c>
      <c r="AK13" s="10">
        <v>1.7361111111111112E-2</v>
      </c>
      <c r="AL13" s="10">
        <v>1.8749999999999999E-2</v>
      </c>
      <c r="AM13" s="10">
        <v>3.0555555555555555E-2</v>
      </c>
      <c r="AN13" s="10">
        <v>3.1481481481481485E-2</v>
      </c>
      <c r="AO13" s="10">
        <v>3.4456018518518518E-2</v>
      </c>
    </row>
    <row r="14" spans="1:42" x14ac:dyDescent="0.2">
      <c r="A14">
        <v>113</v>
      </c>
      <c r="C14" t="s">
        <v>41</v>
      </c>
      <c r="D14" s="4">
        <v>44966</v>
      </c>
      <c r="E14" s="5">
        <v>0.54166666666666663</v>
      </c>
      <c r="F14" s="1">
        <v>85</v>
      </c>
      <c r="G14" s="4">
        <v>44968</v>
      </c>
      <c r="H14" s="5">
        <v>0.71875</v>
      </c>
      <c r="I14" s="1">
        <v>20</v>
      </c>
      <c r="J14" s="4">
        <v>44994</v>
      </c>
      <c r="K14" s="5">
        <v>0.54166666666666663</v>
      </c>
      <c r="L14" s="1">
        <v>80</v>
      </c>
      <c r="M14" s="4">
        <v>44996</v>
      </c>
      <c r="N14" s="5">
        <v>0.6875</v>
      </c>
      <c r="O14" s="1">
        <v>15</v>
      </c>
      <c r="P14" s="1">
        <f t="shared" si="0"/>
        <v>200</v>
      </c>
      <c r="Q14">
        <v>45</v>
      </c>
      <c r="R14">
        <v>45</v>
      </c>
      <c r="S14">
        <f t="shared" si="2"/>
        <v>720</v>
      </c>
      <c r="T14">
        <f t="shared" si="3"/>
        <v>720</v>
      </c>
      <c r="U14">
        <f t="shared" si="1"/>
        <v>1440</v>
      </c>
      <c r="V14" s="10">
        <v>0</v>
      </c>
      <c r="W14" s="10">
        <v>3.472222222222222E-3</v>
      </c>
      <c r="X14" s="10">
        <v>4.2824074074074075E-3</v>
      </c>
      <c r="Y14" s="10">
        <v>1.4699074074074074E-2</v>
      </c>
      <c r="Z14" s="10">
        <v>1.4699074074074074E-2</v>
      </c>
      <c r="AA14" s="10">
        <v>1.8171296296296297E-2</v>
      </c>
      <c r="AB14" s="10">
        <v>2.1527777777777781E-2</v>
      </c>
      <c r="AC14" s="10">
        <v>3.5300925925925923E-2</v>
      </c>
      <c r="AD14" s="10">
        <v>3.5879629629629629E-2</v>
      </c>
      <c r="AE14" s="10">
        <v>3.888888888888889E-2</v>
      </c>
      <c r="AF14" s="10">
        <v>0</v>
      </c>
      <c r="AG14" s="10">
        <v>3.472222222222222E-3</v>
      </c>
      <c r="AH14" s="10">
        <v>4.1666666666666666E-3</v>
      </c>
      <c r="AI14" s="10">
        <v>1.4583333333333332E-2</v>
      </c>
      <c r="AJ14" s="10">
        <v>1.4814814814814814E-2</v>
      </c>
      <c r="AK14" s="10">
        <v>1.8287037037037036E-2</v>
      </c>
      <c r="AL14" s="10">
        <v>1.8287037037037036E-2</v>
      </c>
      <c r="AM14" s="10">
        <v>3.1018518518518515E-2</v>
      </c>
      <c r="AN14" s="10">
        <v>3.1944444444444449E-2</v>
      </c>
      <c r="AO14" s="10">
        <v>3.5416666666666666E-2</v>
      </c>
    </row>
    <row r="15" spans="1:42" x14ac:dyDescent="0.2">
      <c r="A15">
        <v>114</v>
      </c>
      <c r="C15" t="s">
        <v>42</v>
      </c>
      <c r="D15" s="4">
        <v>44973</v>
      </c>
      <c r="E15" s="5">
        <v>0.53819444444444442</v>
      </c>
      <c r="F15" s="1">
        <v>95</v>
      </c>
      <c r="G15" s="4">
        <v>44975</v>
      </c>
      <c r="H15" s="5">
        <v>0.77083333333333337</v>
      </c>
      <c r="I15" s="1">
        <v>15</v>
      </c>
      <c r="J15" s="4">
        <v>45008</v>
      </c>
      <c r="K15" s="5">
        <v>0.55902777777777779</v>
      </c>
      <c r="L15" s="1">
        <v>85</v>
      </c>
      <c r="M15" s="4">
        <v>45010</v>
      </c>
      <c r="N15" s="5">
        <v>0.6875</v>
      </c>
      <c r="O15" s="1">
        <v>15</v>
      </c>
      <c r="P15" s="1">
        <f t="shared" si="0"/>
        <v>210</v>
      </c>
      <c r="Q15">
        <v>40</v>
      </c>
      <c r="R15">
        <v>40</v>
      </c>
      <c r="S15">
        <f t="shared" si="2"/>
        <v>640</v>
      </c>
      <c r="T15">
        <f t="shared" si="3"/>
        <v>640</v>
      </c>
      <c r="U15">
        <f t="shared" si="1"/>
        <v>1280</v>
      </c>
      <c r="V15" s="10">
        <v>0</v>
      </c>
      <c r="W15" s="13">
        <v>3.472222222222222E-3</v>
      </c>
      <c r="X15" s="14">
        <v>0</v>
      </c>
      <c r="Y15" s="13">
        <v>8.3333333333333332E-3</v>
      </c>
      <c r="Z15" s="10">
        <v>8.4490740740740741E-3</v>
      </c>
      <c r="AA15" s="10">
        <v>1.1921296296296298E-2</v>
      </c>
      <c r="AB15" s="10">
        <v>1.4583333333333332E-2</v>
      </c>
      <c r="AC15" s="10">
        <v>3.3796296296296297E-2</v>
      </c>
      <c r="AD15" s="10">
        <v>3.4722222222222224E-2</v>
      </c>
      <c r="AE15" s="10">
        <v>3.8368055555555551E-2</v>
      </c>
      <c r="AF15" s="10">
        <v>0</v>
      </c>
      <c r="AG15" s="10">
        <v>3.472222222222222E-3</v>
      </c>
      <c r="AH15" s="10">
        <v>3.472222222222222E-3</v>
      </c>
      <c r="AI15" s="10">
        <v>1.3888888888888888E-2</v>
      </c>
      <c r="AJ15" s="10">
        <v>1.3888888888888888E-2</v>
      </c>
      <c r="AK15" s="10">
        <v>1.7361111111111112E-2</v>
      </c>
      <c r="AL15" s="10">
        <v>1.8055555555555557E-2</v>
      </c>
      <c r="AM15" s="10">
        <v>3.923611111111111E-2</v>
      </c>
      <c r="AN15" s="10">
        <v>4.0509259259259259E-2</v>
      </c>
      <c r="AO15" s="10">
        <v>4.3750000000000004E-2</v>
      </c>
    </row>
    <row r="16" spans="1:42" x14ac:dyDescent="0.2">
      <c r="A16">
        <v>115</v>
      </c>
      <c r="C16" t="s">
        <v>41</v>
      </c>
      <c r="D16" s="4">
        <v>44985</v>
      </c>
      <c r="E16" s="5">
        <v>0.57291666666666663</v>
      </c>
      <c r="F16" s="1">
        <v>90</v>
      </c>
      <c r="G16" s="4">
        <v>44987</v>
      </c>
      <c r="H16" s="5">
        <v>0.77083333333333337</v>
      </c>
      <c r="I16" s="1">
        <v>10</v>
      </c>
      <c r="J16" s="4">
        <v>45012</v>
      </c>
      <c r="K16" s="5">
        <v>0.4375</v>
      </c>
      <c r="L16" s="1">
        <v>100</v>
      </c>
      <c r="M16" s="4">
        <v>45014</v>
      </c>
      <c r="N16" s="5">
        <v>0.59375</v>
      </c>
      <c r="O16" s="1">
        <v>15</v>
      </c>
      <c r="P16" s="1">
        <f t="shared" si="0"/>
        <v>215</v>
      </c>
      <c r="Q16">
        <v>58</v>
      </c>
      <c r="R16">
        <v>58</v>
      </c>
      <c r="S16">
        <f t="shared" ref="S16" si="4">Q16*14</f>
        <v>812</v>
      </c>
      <c r="T16">
        <f t="shared" si="3"/>
        <v>928</v>
      </c>
      <c r="U16">
        <f t="shared" si="1"/>
        <v>1740</v>
      </c>
      <c r="V16" s="10">
        <v>0</v>
      </c>
      <c r="W16" s="10">
        <v>3.472222222222222E-3</v>
      </c>
      <c r="X16" s="10">
        <v>4.2824074074074075E-3</v>
      </c>
      <c r="Y16" s="10">
        <v>1.4699074074074074E-2</v>
      </c>
      <c r="Z16" s="10">
        <v>1.4814814814814814E-2</v>
      </c>
      <c r="AA16" s="10">
        <v>1.8287037037037036E-2</v>
      </c>
      <c r="AB16" s="10">
        <v>2.013888888888889E-2</v>
      </c>
      <c r="AC16" s="10">
        <v>4.0972222222222222E-2</v>
      </c>
      <c r="AD16" s="10">
        <v>4.1666666666666664E-2</v>
      </c>
      <c r="AE16" s="10">
        <v>4.6527777777777779E-2</v>
      </c>
      <c r="AF16" s="10">
        <v>0</v>
      </c>
      <c r="AG16" s="10">
        <v>3.472222222222222E-3</v>
      </c>
      <c r="AH16" s="10">
        <v>9.7222222222222224E-3</v>
      </c>
      <c r="AI16" s="10">
        <v>2.013888888888889E-2</v>
      </c>
      <c r="AJ16" s="5">
        <v>2.0833333333333332E-2</v>
      </c>
      <c r="AK16" s="10">
        <v>2.4305555555555556E-2</v>
      </c>
      <c r="AL16" s="10">
        <v>2.4999999999999998E-2</v>
      </c>
      <c r="AM16" s="10">
        <v>4.1666666666666664E-2</v>
      </c>
      <c r="AN16" s="10">
        <v>4.3750000000000004E-2</v>
      </c>
      <c r="AO16" s="10">
        <v>4.6608796296296294E-2</v>
      </c>
    </row>
    <row r="17" spans="1:42" x14ac:dyDescent="0.2">
      <c r="A17">
        <v>116</v>
      </c>
      <c r="C17" t="s">
        <v>42</v>
      </c>
      <c r="D17" s="4">
        <v>44988</v>
      </c>
      <c r="E17" s="5">
        <v>0.57291666666666663</v>
      </c>
      <c r="F17" s="1">
        <v>95</v>
      </c>
      <c r="G17" s="4">
        <v>44990</v>
      </c>
      <c r="H17" s="5">
        <v>0.75347222222222221</v>
      </c>
      <c r="I17" s="1">
        <v>15</v>
      </c>
      <c r="J17" s="4">
        <v>45051</v>
      </c>
      <c r="K17" s="5">
        <v>0.55208333333333337</v>
      </c>
      <c r="L17" s="1">
        <v>80</v>
      </c>
      <c r="M17" s="4">
        <v>45053</v>
      </c>
      <c r="N17" s="5">
        <v>0.97916666666666663</v>
      </c>
      <c r="O17" s="1">
        <v>15</v>
      </c>
      <c r="P17" s="1">
        <f t="shared" si="0"/>
        <v>205</v>
      </c>
      <c r="Q17">
        <v>38</v>
      </c>
      <c r="R17">
        <v>38</v>
      </c>
      <c r="S17">
        <f t="shared" si="2"/>
        <v>608</v>
      </c>
      <c r="T17">
        <f t="shared" si="3"/>
        <v>608</v>
      </c>
      <c r="U17">
        <f t="shared" si="1"/>
        <v>1216</v>
      </c>
      <c r="V17" s="10">
        <v>0</v>
      </c>
      <c r="W17" s="10">
        <v>3.472222222222222E-3</v>
      </c>
      <c r="X17" s="10">
        <v>4.1666666666666666E-3</v>
      </c>
      <c r="Y17" s="10">
        <v>1.4583333333333332E-2</v>
      </c>
      <c r="Z17" s="10">
        <v>1.4583333333333332E-2</v>
      </c>
      <c r="AA17" s="10">
        <v>1.8055555555555557E-2</v>
      </c>
      <c r="AB17" s="10">
        <v>1.9212962962962963E-2</v>
      </c>
      <c r="AC17" s="10">
        <v>4.2592592592592592E-2</v>
      </c>
      <c r="AD17" s="10">
        <v>4.3287037037037041E-2</v>
      </c>
      <c r="AE17" s="10">
        <v>4.6527777777777779E-2</v>
      </c>
      <c r="AF17" s="10">
        <v>0</v>
      </c>
      <c r="AG17" s="10">
        <v>3.472222222222222E-3</v>
      </c>
      <c r="AH17" s="10">
        <v>3.472222222222222E-3</v>
      </c>
      <c r="AI17" s="10">
        <v>1.3888888888888888E-2</v>
      </c>
      <c r="AJ17" s="10">
        <v>1.3888888888888888E-2</v>
      </c>
      <c r="AK17" s="10">
        <v>1.7361111111111112E-2</v>
      </c>
      <c r="AL17" s="10">
        <v>1.8055555555555557E-2</v>
      </c>
      <c r="AM17" s="10">
        <v>3.4374999999999996E-2</v>
      </c>
      <c r="AN17" s="10">
        <v>3.5069444444444445E-2</v>
      </c>
      <c r="AO17" s="10">
        <v>3.8194444444444441E-2</v>
      </c>
    </row>
    <row r="18" spans="1:42" x14ac:dyDescent="0.2">
      <c r="A18">
        <v>117</v>
      </c>
      <c r="C18" t="s">
        <v>41</v>
      </c>
      <c r="D18" s="4">
        <v>44988</v>
      </c>
      <c r="E18" s="5">
        <v>0.63888888888888895</v>
      </c>
      <c r="F18" s="1">
        <v>110</v>
      </c>
      <c r="G18" s="4">
        <v>44990</v>
      </c>
      <c r="H18" s="5">
        <v>0.59722222222222221</v>
      </c>
      <c r="I18" s="1">
        <v>10</v>
      </c>
      <c r="J18" s="4">
        <v>45013</v>
      </c>
      <c r="K18" s="5">
        <v>0.5625</v>
      </c>
      <c r="L18" s="1">
        <v>120</v>
      </c>
      <c r="M18" s="4">
        <v>45046</v>
      </c>
      <c r="N18" s="5">
        <v>0.45833333333333331</v>
      </c>
      <c r="O18" s="1">
        <v>15</v>
      </c>
      <c r="P18" s="1">
        <f t="shared" si="0"/>
        <v>255</v>
      </c>
      <c r="Q18">
        <v>55</v>
      </c>
      <c r="R18">
        <v>55</v>
      </c>
      <c r="S18">
        <f t="shared" si="2"/>
        <v>880</v>
      </c>
      <c r="T18">
        <f t="shared" si="3"/>
        <v>880</v>
      </c>
      <c r="U18">
        <f t="shared" si="1"/>
        <v>1760</v>
      </c>
      <c r="V18" s="10">
        <v>0</v>
      </c>
      <c r="W18" s="10">
        <v>3.472222222222222E-3</v>
      </c>
      <c r="X18" s="10">
        <v>3.472222222222222E-3</v>
      </c>
      <c r="Y18" s="10">
        <v>1.3888888888888888E-2</v>
      </c>
      <c r="Z18" s="10">
        <v>1.3888888888888888E-2</v>
      </c>
      <c r="AA18" s="10">
        <v>1.7361111111111112E-2</v>
      </c>
      <c r="AB18" s="10">
        <v>2.0081018518518519E-2</v>
      </c>
      <c r="AC18" s="10">
        <v>5.1388888888888894E-2</v>
      </c>
      <c r="AD18" s="10">
        <v>5.2083333333333336E-2</v>
      </c>
      <c r="AE18" s="10">
        <v>5.7638888888888885E-2</v>
      </c>
      <c r="AF18" s="10">
        <v>0</v>
      </c>
      <c r="AG18" s="10">
        <v>3.472222222222222E-3</v>
      </c>
      <c r="AH18" s="10">
        <v>4.8611111111111112E-3</v>
      </c>
      <c r="AI18" s="10">
        <v>1.5277777777777777E-2</v>
      </c>
      <c r="AJ18" s="10">
        <v>1.5625E-2</v>
      </c>
      <c r="AK18" s="10">
        <v>1.909722222222222E-2</v>
      </c>
      <c r="AL18" s="10">
        <v>2.013888888888889E-2</v>
      </c>
      <c r="AM18" s="10">
        <v>5.347222222222222E-2</v>
      </c>
      <c r="AN18" s="10">
        <v>5.451388888888889E-2</v>
      </c>
      <c r="AO18" s="10">
        <v>5.9027777777777783E-2</v>
      </c>
      <c r="AP18" t="s">
        <v>47</v>
      </c>
    </row>
    <row r="19" spans="1:42" x14ac:dyDescent="0.2">
      <c r="A19" s="15">
        <v>118</v>
      </c>
      <c r="B19" t="s">
        <v>43</v>
      </c>
      <c r="C19" t="s">
        <v>42</v>
      </c>
      <c r="D19" s="4">
        <v>44992</v>
      </c>
      <c r="E19" s="5">
        <v>0.57291666666666663</v>
      </c>
      <c r="F19" s="1">
        <v>90</v>
      </c>
      <c r="G19" s="4">
        <v>44994</v>
      </c>
      <c r="H19" s="5">
        <v>0.625</v>
      </c>
      <c r="I19" s="1">
        <v>10</v>
      </c>
      <c r="J19" s="4">
        <v>45034</v>
      </c>
      <c r="K19" s="5">
        <v>0.54861111111111105</v>
      </c>
      <c r="L19" s="1">
        <v>80</v>
      </c>
      <c r="M19" s="4">
        <v>45036</v>
      </c>
      <c r="N19" s="5">
        <v>0.69791666666666663</v>
      </c>
      <c r="O19" s="1">
        <v>15</v>
      </c>
      <c r="P19" s="1">
        <f t="shared" si="0"/>
        <v>195</v>
      </c>
      <c r="Q19">
        <v>39</v>
      </c>
      <c r="R19">
        <v>39</v>
      </c>
      <c r="S19">
        <f t="shared" si="2"/>
        <v>624</v>
      </c>
      <c r="T19">
        <f t="shared" si="3"/>
        <v>624</v>
      </c>
      <c r="U19">
        <f t="shared" si="1"/>
        <v>1248</v>
      </c>
      <c r="V19" s="10">
        <v>0</v>
      </c>
      <c r="W19" s="10">
        <v>3.472222222222222E-3</v>
      </c>
      <c r="X19" s="10">
        <v>4.1666666666666666E-3</v>
      </c>
      <c r="Y19" s="10">
        <v>1.4583333333333332E-2</v>
      </c>
      <c r="Z19" s="10">
        <v>1.4699074074074074E-2</v>
      </c>
      <c r="AA19" s="10">
        <v>1.8171296296296297E-2</v>
      </c>
      <c r="AB19" s="10">
        <v>1.9212962962962963E-2</v>
      </c>
      <c r="AC19" s="5">
        <v>4.1666666666666664E-2</v>
      </c>
      <c r="AD19" s="10">
        <v>4.2361111111111106E-2</v>
      </c>
      <c r="AE19" s="10">
        <v>7.6388888888888893E-4</v>
      </c>
      <c r="AF19" s="10">
        <v>0</v>
      </c>
      <c r="AG19" s="10">
        <v>3.472222222222222E-3</v>
      </c>
      <c r="AH19" s="10">
        <v>4.1666666666666666E-3</v>
      </c>
      <c r="AI19" s="10">
        <v>1.4583333333333332E-2</v>
      </c>
      <c r="AJ19" s="10">
        <v>1.4583333333333332E-2</v>
      </c>
      <c r="AK19" s="10">
        <v>1.8055555555555557E-2</v>
      </c>
      <c r="AL19" s="5">
        <v>1.8749999999999999E-2</v>
      </c>
      <c r="AM19" s="10">
        <v>3.6111111111111115E-2</v>
      </c>
      <c r="AN19" s="10">
        <v>3.7499999999999999E-2</v>
      </c>
      <c r="AO19" s="10">
        <v>4.0625000000000001E-2</v>
      </c>
      <c r="AP19" t="s">
        <v>45</v>
      </c>
    </row>
    <row r="20" spans="1:42" x14ac:dyDescent="0.2">
      <c r="A20">
        <v>119</v>
      </c>
      <c r="C20" t="s">
        <v>41</v>
      </c>
      <c r="D20" s="4">
        <v>44994</v>
      </c>
      <c r="E20" s="5">
        <v>0.58680555555555558</v>
      </c>
      <c r="F20" s="1">
        <v>90</v>
      </c>
      <c r="G20" s="4">
        <v>44996</v>
      </c>
      <c r="H20" s="5">
        <v>0.6875</v>
      </c>
      <c r="I20" s="1">
        <v>10</v>
      </c>
      <c r="J20" s="4">
        <v>45015</v>
      </c>
      <c r="K20" s="5">
        <v>0.54166666666666663</v>
      </c>
      <c r="L20" s="1">
        <v>130</v>
      </c>
      <c r="M20" s="4">
        <v>45017</v>
      </c>
      <c r="N20" s="5">
        <v>0.60416666666666663</v>
      </c>
      <c r="O20" s="1">
        <v>10</v>
      </c>
      <c r="P20" s="1">
        <f t="shared" si="0"/>
        <v>240</v>
      </c>
      <c r="Q20" s="1">
        <v>43</v>
      </c>
      <c r="R20" s="1">
        <v>43</v>
      </c>
      <c r="S20">
        <f t="shared" si="2"/>
        <v>688</v>
      </c>
      <c r="T20">
        <f t="shared" si="3"/>
        <v>688</v>
      </c>
      <c r="U20">
        <f t="shared" si="1"/>
        <v>1376</v>
      </c>
      <c r="V20" s="10">
        <v>0</v>
      </c>
      <c r="W20" s="10">
        <v>3.472222222222222E-3</v>
      </c>
      <c r="X20" s="10">
        <v>4.8611111111111112E-3</v>
      </c>
      <c r="Y20" s="10">
        <v>1.5277777777777777E-2</v>
      </c>
      <c r="Z20" s="10">
        <v>1.5509259259259257E-2</v>
      </c>
      <c r="AA20" s="10">
        <v>1.8981481481481481E-2</v>
      </c>
      <c r="AB20" s="10">
        <v>2.2569444444444444E-2</v>
      </c>
      <c r="AC20" s="10">
        <v>4.8263888888888884E-2</v>
      </c>
      <c r="AD20" s="10">
        <v>4.8611111111111112E-2</v>
      </c>
      <c r="AE20" s="10">
        <v>5.347222222222222E-2</v>
      </c>
      <c r="AF20" s="10">
        <v>0</v>
      </c>
      <c r="AG20" s="10">
        <v>3.472222222222222E-3</v>
      </c>
      <c r="AH20" s="10">
        <v>4.5138888888888893E-3</v>
      </c>
      <c r="AI20" s="10">
        <v>1.4930555555555556E-2</v>
      </c>
      <c r="AJ20" s="10">
        <v>1.4930555555555556E-2</v>
      </c>
      <c r="AK20" s="10">
        <v>1.8402777777777778E-2</v>
      </c>
      <c r="AL20" s="10">
        <v>2.0486111111111111E-2</v>
      </c>
      <c r="AM20" s="10">
        <v>5.7812499999999996E-2</v>
      </c>
      <c r="AN20" s="10">
        <v>5.8333333333333327E-2</v>
      </c>
      <c r="AO20" s="10">
        <v>6.25E-2</v>
      </c>
    </row>
    <row r="21" spans="1:42" x14ac:dyDescent="0.2">
      <c r="A21">
        <v>120</v>
      </c>
      <c r="C21" t="s">
        <v>42</v>
      </c>
      <c r="D21" s="4">
        <v>45010</v>
      </c>
      <c r="E21" s="5">
        <v>0.41666666666666669</v>
      </c>
      <c r="F21" s="1">
        <v>110</v>
      </c>
      <c r="G21" s="4">
        <v>45012</v>
      </c>
      <c r="H21" s="5">
        <v>0.82638888888888884</v>
      </c>
      <c r="I21" s="1">
        <v>20</v>
      </c>
      <c r="J21" s="4">
        <v>45081</v>
      </c>
      <c r="K21" s="5">
        <v>0.45833333333333331</v>
      </c>
      <c r="L21" s="1">
        <v>90</v>
      </c>
      <c r="M21" s="4">
        <v>45084</v>
      </c>
      <c r="N21" s="5">
        <v>0.18124999999999999</v>
      </c>
      <c r="O21" s="1">
        <v>10</v>
      </c>
      <c r="P21" s="1">
        <f t="shared" si="0"/>
        <v>230</v>
      </c>
      <c r="Q21">
        <v>37</v>
      </c>
      <c r="R21">
        <v>37</v>
      </c>
      <c r="S21">
        <f t="shared" si="2"/>
        <v>592</v>
      </c>
      <c r="T21">
        <f t="shared" si="3"/>
        <v>592</v>
      </c>
      <c r="U21">
        <f t="shared" si="1"/>
        <v>1184</v>
      </c>
      <c r="V21" s="10">
        <v>0</v>
      </c>
      <c r="W21" s="10">
        <v>3.472222222222222E-3</v>
      </c>
      <c r="X21" s="10">
        <v>4.8611111111111112E-3</v>
      </c>
      <c r="Y21" s="10">
        <v>1.5277777777777777E-2</v>
      </c>
      <c r="Z21" s="10">
        <v>1.5625E-2</v>
      </c>
      <c r="AA21" s="10">
        <v>1.909722222222222E-2</v>
      </c>
      <c r="AB21" s="10">
        <v>2.013888888888889E-2</v>
      </c>
      <c r="AC21" s="10">
        <v>5.2083333333333336E-2</v>
      </c>
      <c r="AD21" s="10">
        <v>5.2777777777777778E-2</v>
      </c>
      <c r="AE21" s="5">
        <v>5.8217592592592592E-2</v>
      </c>
      <c r="AF21" s="10">
        <v>0</v>
      </c>
      <c r="AG21" s="10">
        <v>3.472222222222222E-3</v>
      </c>
      <c r="AH21" s="10">
        <v>3.472222222222222E-3</v>
      </c>
      <c r="AI21" s="10">
        <v>1.3888888888888888E-2</v>
      </c>
      <c r="AJ21" s="10">
        <v>1.3888888888888888E-2</v>
      </c>
      <c r="AK21" s="10">
        <v>1.7361111111111112E-2</v>
      </c>
      <c r="AL21" s="10">
        <v>1.7708333333333333E-2</v>
      </c>
      <c r="AM21" s="10">
        <v>5.451388888888889E-2</v>
      </c>
      <c r="AN21" s="10">
        <v>5.5092592592592589E-2</v>
      </c>
      <c r="AO21" s="10">
        <v>5.8333333333333327E-2</v>
      </c>
      <c r="AP21" t="s">
        <v>46</v>
      </c>
    </row>
    <row r="22" spans="1:42" x14ac:dyDescent="0.2">
      <c r="A22">
        <v>121</v>
      </c>
      <c r="C22" t="s">
        <v>41</v>
      </c>
      <c r="D22" s="4">
        <v>45009</v>
      </c>
      <c r="E22" s="5">
        <v>0.67361111111111116</v>
      </c>
      <c r="F22" s="1">
        <v>95</v>
      </c>
      <c r="G22" s="4">
        <v>45012</v>
      </c>
      <c r="H22" s="5">
        <v>0.41666666666666669</v>
      </c>
      <c r="I22" s="1">
        <v>15</v>
      </c>
      <c r="J22" s="4">
        <v>45078</v>
      </c>
      <c r="K22" s="5">
        <v>0.5625</v>
      </c>
      <c r="L22" s="1">
        <v>90</v>
      </c>
      <c r="M22" s="4">
        <v>44715</v>
      </c>
      <c r="N22" s="5">
        <v>0.58333333333333337</v>
      </c>
      <c r="O22" s="1">
        <v>15</v>
      </c>
      <c r="P22" s="1">
        <f t="shared" si="0"/>
        <v>215</v>
      </c>
      <c r="Q22" s="1">
        <v>40</v>
      </c>
      <c r="R22" s="1">
        <v>40</v>
      </c>
      <c r="S22">
        <f t="shared" si="2"/>
        <v>640</v>
      </c>
      <c r="T22">
        <f t="shared" si="3"/>
        <v>640</v>
      </c>
      <c r="U22">
        <f t="shared" si="1"/>
        <v>1280</v>
      </c>
      <c r="V22" s="10">
        <v>0</v>
      </c>
      <c r="W22" s="10">
        <v>3.472222222222222E-3</v>
      </c>
      <c r="X22" s="10">
        <v>4.8611111111111112E-3</v>
      </c>
      <c r="Y22" s="10">
        <v>1.5277777777777777E-2</v>
      </c>
      <c r="Z22" s="5">
        <v>1.5972222222222224E-2</v>
      </c>
      <c r="AA22" s="10">
        <v>1.9444444444444445E-2</v>
      </c>
      <c r="AB22" s="10">
        <v>2.013888888888889E-2</v>
      </c>
      <c r="AC22" s="10">
        <v>4.7453703703703699E-2</v>
      </c>
      <c r="AD22" s="10">
        <v>4.8263888888888884E-2</v>
      </c>
      <c r="AE22" s="10">
        <v>5.1388888888888894E-2</v>
      </c>
      <c r="AF22" s="10">
        <v>0</v>
      </c>
      <c r="AG22" s="10">
        <v>3.472222222222222E-3</v>
      </c>
      <c r="AH22" s="10">
        <v>4.1666666666666666E-3</v>
      </c>
      <c r="AI22" s="10">
        <v>1.4583333333333332E-2</v>
      </c>
      <c r="AJ22" s="10">
        <v>1.4930555555555556E-2</v>
      </c>
      <c r="AK22" s="10">
        <v>1.8402777777777778E-2</v>
      </c>
      <c r="AL22" s="10">
        <v>2.0833333333333332E-2</v>
      </c>
      <c r="AM22" s="10">
        <v>4.5138888888888888E-2</v>
      </c>
      <c r="AN22" s="10">
        <v>4.6064814814814815E-2</v>
      </c>
      <c r="AO22" s="10">
        <v>4.8263888888888884E-2</v>
      </c>
    </row>
    <row r="23" spans="1:42" x14ac:dyDescent="0.2">
      <c r="A23">
        <v>122</v>
      </c>
      <c r="C23" t="s">
        <v>42</v>
      </c>
      <c r="D23" s="4">
        <v>45014</v>
      </c>
      <c r="E23" s="5">
        <v>0.55555555555555558</v>
      </c>
      <c r="F23" s="1">
        <v>100</v>
      </c>
      <c r="G23" s="4">
        <v>45016</v>
      </c>
      <c r="H23" s="5">
        <v>0.72222222222222221</v>
      </c>
      <c r="I23" s="1">
        <v>15</v>
      </c>
      <c r="J23" s="4">
        <v>45056</v>
      </c>
      <c r="K23" s="5">
        <v>0.55208333333333337</v>
      </c>
      <c r="L23" s="1">
        <v>80</v>
      </c>
      <c r="M23" s="4">
        <v>45058</v>
      </c>
      <c r="N23" s="5">
        <v>0.74305555555555558</v>
      </c>
      <c r="O23" s="1">
        <v>10</v>
      </c>
      <c r="P23" s="1">
        <f t="shared" si="0"/>
        <v>205</v>
      </c>
      <c r="Q23">
        <v>45</v>
      </c>
      <c r="R23">
        <v>45</v>
      </c>
      <c r="S23">
        <f t="shared" si="2"/>
        <v>720</v>
      </c>
      <c r="T23">
        <f t="shared" si="3"/>
        <v>720</v>
      </c>
      <c r="U23">
        <f t="shared" si="1"/>
        <v>1440</v>
      </c>
      <c r="V23" s="10">
        <v>0</v>
      </c>
      <c r="W23" s="10">
        <v>3.472222222222222E-3</v>
      </c>
      <c r="X23" s="10">
        <v>4.1666666666666666E-3</v>
      </c>
      <c r="Y23" s="10">
        <v>1.4583333333333332E-2</v>
      </c>
      <c r="Z23" s="10">
        <v>1.4583333333333332E-2</v>
      </c>
      <c r="AA23" s="10">
        <v>1.8055555555555557E-2</v>
      </c>
      <c r="AB23" s="10">
        <v>1.9444444444444445E-2</v>
      </c>
      <c r="AC23" s="10">
        <v>4.8958333333333333E-2</v>
      </c>
      <c r="AD23" s="10">
        <v>4.9421296296296297E-2</v>
      </c>
      <c r="AE23" s="10">
        <v>5.5555555555555552E-2</v>
      </c>
      <c r="AF23" s="10">
        <v>0</v>
      </c>
      <c r="AG23" s="10">
        <v>3.472222222222222E-3</v>
      </c>
      <c r="AH23" s="10">
        <v>3.472222222222222E-3</v>
      </c>
      <c r="AI23" s="10">
        <v>1.3888888888888888E-2</v>
      </c>
      <c r="AJ23" s="10">
        <v>1.3888888888888888E-2</v>
      </c>
      <c r="AK23" s="10">
        <v>1.7361111111111112E-2</v>
      </c>
      <c r="AL23" s="10">
        <v>1.909722222222222E-2</v>
      </c>
      <c r="AM23" s="10">
        <v>3.8194444444444441E-2</v>
      </c>
      <c r="AN23" s="10">
        <v>3.888888888888889E-2</v>
      </c>
      <c r="AO23" s="10">
        <v>4.5023148148148145E-2</v>
      </c>
      <c r="AP23" t="s">
        <v>56</v>
      </c>
    </row>
    <row r="24" spans="1:42" x14ac:dyDescent="0.2">
      <c r="A24">
        <v>123</v>
      </c>
      <c r="C24" t="s">
        <v>41</v>
      </c>
      <c r="D24" s="4">
        <v>45019</v>
      </c>
      <c r="E24" s="5">
        <v>0.39583333333333331</v>
      </c>
      <c r="F24" s="1">
        <v>80</v>
      </c>
      <c r="G24" s="4">
        <v>45021</v>
      </c>
      <c r="H24" s="5">
        <v>0.5625</v>
      </c>
      <c r="I24" s="1">
        <v>15</v>
      </c>
      <c r="J24" s="4">
        <v>45062</v>
      </c>
      <c r="K24" s="5">
        <v>0.5625</v>
      </c>
      <c r="L24" s="1">
        <v>80</v>
      </c>
      <c r="M24" s="4">
        <v>45064</v>
      </c>
      <c r="N24" s="5">
        <v>0.41666666666666669</v>
      </c>
      <c r="O24" s="1">
        <v>10</v>
      </c>
      <c r="P24" s="1">
        <f t="shared" si="0"/>
        <v>185</v>
      </c>
      <c r="Q24" s="1">
        <v>45</v>
      </c>
      <c r="R24" s="1">
        <v>45</v>
      </c>
      <c r="S24">
        <f>Q24*18</f>
        <v>810</v>
      </c>
      <c r="T24">
        <f>R24*18</f>
        <v>810</v>
      </c>
      <c r="U24">
        <f t="shared" si="1"/>
        <v>1620</v>
      </c>
      <c r="V24" s="10">
        <v>0</v>
      </c>
      <c r="W24" s="10">
        <v>3.472222222222222E-3</v>
      </c>
      <c r="X24" s="10">
        <v>3.472222222222222E-3</v>
      </c>
      <c r="Y24" s="10">
        <v>1.3888888888888888E-2</v>
      </c>
      <c r="Z24" s="10">
        <v>1.3888888888888888E-2</v>
      </c>
      <c r="AA24" s="5">
        <v>1.7361111111111112E-2</v>
      </c>
      <c r="AB24" s="10">
        <v>1.9444444444444445E-2</v>
      </c>
      <c r="AC24" s="10">
        <v>3.6111111111111115E-2</v>
      </c>
      <c r="AD24" s="10">
        <v>3.6458333333333336E-2</v>
      </c>
      <c r="AE24" s="10">
        <v>3.9583333333333331E-2</v>
      </c>
      <c r="AF24" s="10">
        <v>0</v>
      </c>
      <c r="AG24" s="10">
        <v>3.472222222222222E-3</v>
      </c>
      <c r="AH24" s="10">
        <v>5.208333333333333E-3</v>
      </c>
      <c r="AI24" s="10">
        <v>1.5625E-2</v>
      </c>
      <c r="AJ24" s="10">
        <v>1.5740740740740743E-2</v>
      </c>
      <c r="AK24" s="10">
        <v>1.9212962962962963E-2</v>
      </c>
      <c r="AL24" s="10">
        <v>2.1875000000000002E-2</v>
      </c>
      <c r="AM24" s="10">
        <v>3.4606481481481481E-2</v>
      </c>
      <c r="AN24" s="10">
        <v>3.5300925925925923E-2</v>
      </c>
      <c r="AO24" s="10">
        <v>3.7499999999999999E-2</v>
      </c>
    </row>
    <row r="25" spans="1:42" x14ac:dyDescent="0.2">
      <c r="A25">
        <v>124</v>
      </c>
      <c r="C25" t="s">
        <v>42</v>
      </c>
      <c r="D25" s="4">
        <v>45022</v>
      </c>
      <c r="E25" s="5">
        <v>0.5625</v>
      </c>
      <c r="F25" s="1">
        <v>105</v>
      </c>
      <c r="G25" s="4">
        <v>45024</v>
      </c>
      <c r="H25" s="5">
        <v>0.625</v>
      </c>
      <c r="I25" s="1">
        <v>15</v>
      </c>
      <c r="J25" s="4">
        <v>45037</v>
      </c>
      <c r="K25" s="5">
        <v>0.54166666666666663</v>
      </c>
      <c r="L25" s="1">
        <v>100</v>
      </c>
      <c r="M25" s="4">
        <v>45039</v>
      </c>
      <c r="N25" s="5">
        <v>0.61111111111111105</v>
      </c>
      <c r="O25" s="1">
        <v>15</v>
      </c>
      <c r="P25" s="1">
        <f t="shared" si="0"/>
        <v>235</v>
      </c>
      <c r="Q25">
        <v>50</v>
      </c>
      <c r="R25">
        <v>50</v>
      </c>
      <c r="S25">
        <f t="shared" si="2"/>
        <v>800</v>
      </c>
      <c r="T25">
        <f t="shared" si="3"/>
        <v>800</v>
      </c>
      <c r="U25">
        <f t="shared" si="1"/>
        <v>1600</v>
      </c>
      <c r="V25" s="10">
        <v>0</v>
      </c>
      <c r="W25" s="10">
        <v>3.472222222222222E-3</v>
      </c>
      <c r="X25" s="10">
        <v>4.2824074074074075E-3</v>
      </c>
      <c r="Y25" s="10">
        <v>1.4699074074074074E-2</v>
      </c>
      <c r="Z25" s="10">
        <v>1.4814814814814814E-2</v>
      </c>
      <c r="AA25" s="10">
        <v>1.8287037037037036E-2</v>
      </c>
      <c r="AB25" s="10">
        <v>2.1527777777777781E-2</v>
      </c>
      <c r="AC25" s="10">
        <v>6.1145833333333337E-2</v>
      </c>
      <c r="AD25" s="10">
        <v>6.1226851851851859E-2</v>
      </c>
      <c r="AE25" s="10">
        <v>6.458333333333334E-2</v>
      </c>
      <c r="AF25" s="10">
        <v>0</v>
      </c>
      <c r="AG25" s="10">
        <v>3.472222222222222E-3</v>
      </c>
      <c r="AH25" s="10">
        <v>4.1666666666666666E-3</v>
      </c>
      <c r="AI25" s="10">
        <v>1.4583333333333332E-2</v>
      </c>
      <c r="AJ25" s="10">
        <v>1.4583333333333332E-2</v>
      </c>
      <c r="AK25" s="10">
        <v>1.8055555555555557E-2</v>
      </c>
      <c r="AL25" s="10">
        <v>1.9444444444444445E-2</v>
      </c>
      <c r="AM25" s="10">
        <v>5.5787037037037031E-2</v>
      </c>
      <c r="AN25" s="10">
        <v>5.6597222222222222E-2</v>
      </c>
      <c r="AO25" s="10">
        <v>5.8680555555555548E-2</v>
      </c>
    </row>
    <row r="26" spans="1:42" x14ac:dyDescent="0.2">
      <c r="A26">
        <v>125</v>
      </c>
      <c r="C26" t="s">
        <v>41</v>
      </c>
      <c r="D26" s="4">
        <v>45041</v>
      </c>
      <c r="E26" s="5">
        <v>0.55208333333333337</v>
      </c>
      <c r="F26" s="1">
        <v>85</v>
      </c>
      <c r="G26" s="4">
        <v>45044</v>
      </c>
      <c r="H26" s="5">
        <v>0.375</v>
      </c>
      <c r="I26" s="1">
        <v>15</v>
      </c>
      <c r="J26" s="4">
        <v>45090</v>
      </c>
      <c r="K26" s="5">
        <v>0.45833333333333331</v>
      </c>
      <c r="L26" s="1">
        <v>95</v>
      </c>
      <c r="M26" s="4">
        <v>45092</v>
      </c>
      <c r="N26" s="5">
        <v>0.65277777777777779</v>
      </c>
      <c r="O26" s="1">
        <v>10</v>
      </c>
      <c r="P26" s="1">
        <f t="shared" si="0"/>
        <v>205</v>
      </c>
      <c r="Q26" s="1">
        <v>49</v>
      </c>
      <c r="R26" s="1">
        <v>49</v>
      </c>
      <c r="S26">
        <f t="shared" si="2"/>
        <v>784</v>
      </c>
      <c r="T26">
        <f t="shared" si="3"/>
        <v>784</v>
      </c>
      <c r="U26">
        <f t="shared" si="1"/>
        <v>1568</v>
      </c>
      <c r="V26" s="10">
        <v>0</v>
      </c>
      <c r="W26" s="10">
        <v>3.472222222222222E-3</v>
      </c>
      <c r="X26" s="10">
        <v>5.208333333333333E-3</v>
      </c>
      <c r="Y26" s="10">
        <v>1.5625E-2</v>
      </c>
      <c r="Z26" s="10">
        <v>1.5625E-2</v>
      </c>
      <c r="AA26" s="10">
        <v>1.909722222222222E-2</v>
      </c>
      <c r="AB26" s="10">
        <v>2.0486111111111111E-2</v>
      </c>
      <c r="AC26" s="10">
        <v>4.0972222222222222E-2</v>
      </c>
      <c r="AD26" s="10">
        <v>4.1666666666666664E-2</v>
      </c>
      <c r="AE26" s="10">
        <v>4.5138888888888888E-2</v>
      </c>
      <c r="AF26" s="10">
        <v>0</v>
      </c>
      <c r="AG26" s="10">
        <v>3.472222222222222E-3</v>
      </c>
      <c r="AH26" s="10">
        <v>3.8194444444444443E-3</v>
      </c>
      <c r="AI26" s="10">
        <v>1.4236111111111111E-2</v>
      </c>
      <c r="AJ26" s="10">
        <v>1.5277777777777777E-2</v>
      </c>
      <c r="AK26" s="10">
        <v>1.8749999999999999E-2</v>
      </c>
      <c r="AL26" s="10">
        <v>1.9212962962962963E-2</v>
      </c>
      <c r="AM26" s="10">
        <v>4.4097222222222225E-2</v>
      </c>
      <c r="AN26" s="10">
        <v>4.4444444444444446E-2</v>
      </c>
      <c r="AO26" s="10">
        <v>4.6527777777777779E-2</v>
      </c>
    </row>
    <row r="27" spans="1:42" x14ac:dyDescent="0.2">
      <c r="A27">
        <v>126</v>
      </c>
      <c r="C27" t="s">
        <v>42</v>
      </c>
      <c r="D27" s="4">
        <v>45058</v>
      </c>
      <c r="E27" s="5">
        <v>0.5625</v>
      </c>
      <c r="F27" s="1">
        <v>85</v>
      </c>
      <c r="G27" s="4">
        <v>45060</v>
      </c>
      <c r="H27" s="5">
        <v>0.41666666666666669</v>
      </c>
      <c r="I27" s="1">
        <v>15</v>
      </c>
      <c r="J27" s="4">
        <v>45104</v>
      </c>
      <c r="K27" s="5">
        <v>0.54166666666666663</v>
      </c>
      <c r="L27" s="1">
        <v>90</v>
      </c>
      <c r="M27" s="4">
        <v>45106</v>
      </c>
      <c r="N27" s="5">
        <v>0.35416666666666669</v>
      </c>
      <c r="O27" s="1">
        <v>10</v>
      </c>
      <c r="P27" s="1">
        <f t="shared" si="0"/>
        <v>200</v>
      </c>
      <c r="Q27">
        <v>48</v>
      </c>
      <c r="R27">
        <v>48</v>
      </c>
      <c r="S27">
        <f t="shared" si="2"/>
        <v>768</v>
      </c>
      <c r="T27">
        <f t="shared" si="3"/>
        <v>768</v>
      </c>
      <c r="U27">
        <f t="shared" si="1"/>
        <v>1536</v>
      </c>
      <c r="V27" s="10">
        <v>0</v>
      </c>
      <c r="W27" s="10">
        <v>3.472222222222222E-3</v>
      </c>
      <c r="X27" s="10">
        <v>4.1666666666666666E-3</v>
      </c>
      <c r="Y27" s="10">
        <v>1.4583333333333332E-2</v>
      </c>
      <c r="Z27" s="10">
        <v>1.5277777777777777E-2</v>
      </c>
      <c r="AA27" s="10">
        <v>1.8749999999999999E-2</v>
      </c>
      <c r="AB27" s="10">
        <v>2.2222222222222223E-2</v>
      </c>
      <c r="AC27" s="10">
        <v>4.4444444444444446E-2</v>
      </c>
      <c r="AD27" s="10">
        <v>4.5138888888888888E-2</v>
      </c>
      <c r="AE27" s="10">
        <v>4.6527777777777779E-2</v>
      </c>
      <c r="AF27" s="10">
        <v>0</v>
      </c>
      <c r="AG27" s="10">
        <v>3.472222222222222E-3</v>
      </c>
      <c r="AH27" s="10">
        <v>3.472222222222222E-3</v>
      </c>
      <c r="AI27" s="10">
        <v>1.3888888888888888E-2</v>
      </c>
      <c r="AJ27" s="10">
        <v>1.3888888888888888E-2</v>
      </c>
      <c r="AK27" s="10">
        <v>1.7361111111111112E-2</v>
      </c>
      <c r="AL27" s="10">
        <v>1.7361111111111112E-2</v>
      </c>
      <c r="AM27" s="10">
        <v>4.0972222222222222E-2</v>
      </c>
      <c r="AN27" s="5">
        <v>4.1666666666666664E-2</v>
      </c>
      <c r="AO27" s="10">
        <v>4.3055555555555562E-2</v>
      </c>
    </row>
    <row r="28" spans="1:42" x14ac:dyDescent="0.2">
      <c r="A28">
        <v>127</v>
      </c>
      <c r="C28" t="s">
        <v>41</v>
      </c>
      <c r="D28" s="4">
        <v>45064</v>
      </c>
      <c r="E28" s="5">
        <v>0.55555555555555558</v>
      </c>
      <c r="F28" s="1">
        <v>90</v>
      </c>
      <c r="G28" s="4">
        <v>45068</v>
      </c>
      <c r="H28" s="5">
        <v>0.33333333333333331</v>
      </c>
      <c r="I28" s="1">
        <v>10</v>
      </c>
      <c r="J28" s="4">
        <v>45086</v>
      </c>
      <c r="K28" s="5">
        <v>0.58333333333333337</v>
      </c>
      <c r="L28" s="1">
        <v>90</v>
      </c>
      <c r="M28" s="4">
        <v>45089</v>
      </c>
      <c r="N28" s="5">
        <v>0.63888888888888895</v>
      </c>
      <c r="O28" s="1">
        <v>10</v>
      </c>
      <c r="P28" s="1">
        <f t="shared" si="0"/>
        <v>200</v>
      </c>
      <c r="Q28">
        <v>41</v>
      </c>
      <c r="R28">
        <v>41</v>
      </c>
      <c r="S28">
        <f t="shared" si="2"/>
        <v>656</v>
      </c>
      <c r="T28">
        <f t="shared" si="3"/>
        <v>656</v>
      </c>
      <c r="U28">
        <f t="shared" si="1"/>
        <v>1312</v>
      </c>
      <c r="V28" s="10">
        <v>0</v>
      </c>
      <c r="W28" s="10">
        <v>3.472222222222222E-3</v>
      </c>
      <c r="X28" s="10">
        <v>4.1666666666666666E-3</v>
      </c>
      <c r="Y28" s="10">
        <v>1.4583333333333332E-2</v>
      </c>
      <c r="Z28" s="10">
        <v>1.4583333333333332E-2</v>
      </c>
      <c r="AA28" s="10">
        <v>1.8055555555555557E-2</v>
      </c>
      <c r="AB28" s="10">
        <v>1.9444444444444445E-2</v>
      </c>
      <c r="AC28" s="10">
        <v>4.8263888888888884E-2</v>
      </c>
      <c r="AD28" s="10">
        <v>4.8495370370370376E-2</v>
      </c>
      <c r="AE28" s="10">
        <v>5.1620370370370372E-2</v>
      </c>
      <c r="AF28" s="10">
        <v>0</v>
      </c>
      <c r="AG28" s="10">
        <v>3.8194444444444443E-3</v>
      </c>
      <c r="AH28" s="10">
        <v>3.8194444444444443E-3</v>
      </c>
      <c r="AI28" s="10">
        <v>1.4236111111111111E-2</v>
      </c>
      <c r="AJ28" s="10">
        <v>1.4351851851851852E-2</v>
      </c>
      <c r="AK28" s="10">
        <v>1.7824074074074076E-2</v>
      </c>
      <c r="AL28" s="10">
        <v>1.8055555555555557E-2</v>
      </c>
      <c r="AM28" s="10">
        <v>4.4675925925925924E-2</v>
      </c>
      <c r="AN28" s="10">
        <v>4.5023148148148145E-2</v>
      </c>
      <c r="AO28" s="10">
        <v>4.8148148148148141E-2</v>
      </c>
    </row>
    <row r="29" spans="1:42" x14ac:dyDescent="0.2">
      <c r="A29">
        <v>128</v>
      </c>
      <c r="C29" t="s">
        <v>42</v>
      </c>
      <c r="D29" s="4">
        <v>45117</v>
      </c>
      <c r="E29" s="5">
        <v>0.71875</v>
      </c>
      <c r="F29" s="1">
        <v>90</v>
      </c>
      <c r="G29" s="4">
        <v>45119</v>
      </c>
      <c r="H29" s="5">
        <v>0.86458333333333337</v>
      </c>
      <c r="I29" s="1">
        <v>10</v>
      </c>
      <c r="J29" s="4">
        <v>45159</v>
      </c>
      <c r="K29" s="5">
        <v>0.69444444444444453</v>
      </c>
      <c r="L29" s="1">
        <v>90</v>
      </c>
      <c r="M29" s="4">
        <v>45163</v>
      </c>
      <c r="N29" s="5">
        <v>0.83333333333333337</v>
      </c>
      <c r="O29" s="1">
        <v>10</v>
      </c>
      <c r="P29" s="1">
        <f t="shared" si="0"/>
        <v>200</v>
      </c>
      <c r="Q29">
        <v>41</v>
      </c>
      <c r="R29">
        <v>41</v>
      </c>
      <c r="S29">
        <f>Q29*22</f>
        <v>902</v>
      </c>
      <c r="T29">
        <f>R29*22</f>
        <v>902</v>
      </c>
      <c r="U29">
        <f t="shared" si="1"/>
        <v>1804</v>
      </c>
      <c r="V29" s="10">
        <v>0</v>
      </c>
      <c r="W29" s="10">
        <v>3.472222222222222E-3</v>
      </c>
      <c r="X29" s="10">
        <v>3.8194444444444443E-3</v>
      </c>
      <c r="Y29" s="10">
        <v>1.4236111111111111E-2</v>
      </c>
      <c r="Z29" s="10">
        <v>1.5277777777777777E-2</v>
      </c>
      <c r="AA29" s="10">
        <v>1.8749999999999999E-2</v>
      </c>
      <c r="AB29" s="10">
        <v>1.9791666666666666E-2</v>
      </c>
      <c r="AC29" s="10">
        <v>4.7083333333333331E-2</v>
      </c>
      <c r="AD29" s="10">
        <v>4.780092592592592E-2</v>
      </c>
      <c r="AE29" s="10">
        <v>5.3009259259259256E-2</v>
      </c>
      <c r="AF29" s="10">
        <v>0</v>
      </c>
      <c r="AG29" s="10">
        <v>3.472222222222222E-3</v>
      </c>
      <c r="AH29" s="10">
        <v>3.472222222222222E-3</v>
      </c>
      <c r="AI29" s="10">
        <v>1.3888888888888888E-2</v>
      </c>
      <c r="AJ29" s="10">
        <v>1.3888888888888888E-2</v>
      </c>
      <c r="AK29" s="10">
        <v>1.7361111111111112E-2</v>
      </c>
      <c r="AL29" s="10">
        <v>1.7361111111111112E-2</v>
      </c>
      <c r="AM29" s="10">
        <v>4.3634259259259262E-2</v>
      </c>
      <c r="AN29" s="10">
        <v>4.403935185185185E-2</v>
      </c>
      <c r="AO29" s="10">
        <v>4.7222222222222221E-2</v>
      </c>
      <c r="AP29" t="s">
        <v>49</v>
      </c>
    </row>
    <row r="30" spans="1:42" x14ac:dyDescent="0.2">
      <c r="A30">
        <v>129</v>
      </c>
      <c r="C30" t="s">
        <v>41</v>
      </c>
      <c r="D30" s="4">
        <v>45124</v>
      </c>
      <c r="E30" s="5">
        <v>0.70833333333333337</v>
      </c>
      <c r="F30" s="1">
        <v>90</v>
      </c>
      <c r="G30" s="4">
        <v>45126</v>
      </c>
      <c r="H30" s="5">
        <v>0.85416666666666663</v>
      </c>
      <c r="I30" s="1">
        <v>10</v>
      </c>
      <c r="J30" s="4">
        <v>45146</v>
      </c>
      <c r="K30" s="5">
        <v>0.4513888888888889</v>
      </c>
      <c r="L30" s="1">
        <v>90</v>
      </c>
      <c r="M30" s="4">
        <v>45150</v>
      </c>
      <c r="N30" s="5">
        <v>0.43055555555555558</v>
      </c>
      <c r="O30" s="1">
        <v>10</v>
      </c>
      <c r="P30" s="1">
        <f t="shared" si="0"/>
        <v>200</v>
      </c>
      <c r="Q30">
        <v>40</v>
      </c>
      <c r="R30">
        <v>40</v>
      </c>
      <c r="S30">
        <f t="shared" si="2"/>
        <v>640</v>
      </c>
      <c r="T30">
        <f t="shared" si="3"/>
        <v>640</v>
      </c>
      <c r="U30">
        <f t="shared" si="1"/>
        <v>1280</v>
      </c>
      <c r="V30" s="10">
        <v>3.4722222222222224E-4</v>
      </c>
      <c r="W30" s="10">
        <v>3.8194444444444443E-3</v>
      </c>
      <c r="X30" s="10">
        <v>4.5138888888888893E-3</v>
      </c>
      <c r="Y30" s="10">
        <v>1.4930555555555556E-2</v>
      </c>
      <c r="Z30" s="10">
        <v>1.4930555555555556E-2</v>
      </c>
      <c r="AA30" s="10">
        <v>1.8402777777777778E-2</v>
      </c>
      <c r="AB30" s="10">
        <v>1.9791666666666666E-2</v>
      </c>
      <c r="AC30" s="10">
        <v>4.4791666666666667E-2</v>
      </c>
      <c r="AD30" s="10">
        <v>4.5486111111111109E-2</v>
      </c>
      <c r="AE30" s="10">
        <v>4.5833333333333337E-2</v>
      </c>
      <c r="AF30" s="10">
        <v>0</v>
      </c>
      <c r="AG30" s="10">
        <v>3.472222222222222E-3</v>
      </c>
      <c r="AH30" s="10">
        <v>4.5138888888888893E-3</v>
      </c>
      <c r="AI30" s="10">
        <v>1.4930555555555556E-2</v>
      </c>
      <c r="AJ30" s="10">
        <v>1.4930555555555556E-2</v>
      </c>
      <c r="AK30" s="10">
        <v>1.8402777777777778E-2</v>
      </c>
      <c r="AL30" s="10">
        <v>1.9618055555555555E-2</v>
      </c>
      <c r="AM30" s="10">
        <v>4.0162037037037038E-2</v>
      </c>
      <c r="AN30" s="10">
        <v>4.0625000000000001E-2</v>
      </c>
      <c r="AO30" s="10">
        <v>4.3750000000000004E-2</v>
      </c>
    </row>
    <row r="31" spans="1:42" x14ac:dyDescent="0.2">
      <c r="A31">
        <v>130</v>
      </c>
      <c r="C31" t="s">
        <v>42</v>
      </c>
      <c r="D31" s="4">
        <v>45146</v>
      </c>
      <c r="E31" s="5">
        <v>0.55902777777777779</v>
      </c>
      <c r="F31" s="1">
        <v>90</v>
      </c>
      <c r="G31" s="4">
        <v>45148</v>
      </c>
      <c r="H31" s="5">
        <v>0.66666666666666663</v>
      </c>
      <c r="I31" s="1">
        <v>10</v>
      </c>
      <c r="J31" s="4">
        <v>45160</v>
      </c>
      <c r="K31" s="5">
        <v>0.41666666666666669</v>
      </c>
      <c r="L31" s="1">
        <v>110</v>
      </c>
      <c r="M31" s="4">
        <v>45162</v>
      </c>
      <c r="N31" s="5">
        <v>0.35416666666666669</v>
      </c>
      <c r="O31" s="1">
        <v>10</v>
      </c>
      <c r="P31" s="1">
        <f t="shared" si="0"/>
        <v>220</v>
      </c>
      <c r="Q31">
        <v>42</v>
      </c>
      <c r="R31">
        <v>42</v>
      </c>
      <c r="S31">
        <f t="shared" si="2"/>
        <v>672</v>
      </c>
      <c r="T31">
        <f t="shared" si="3"/>
        <v>672</v>
      </c>
      <c r="U31">
        <f t="shared" si="1"/>
        <v>1344</v>
      </c>
      <c r="V31" s="10">
        <v>0</v>
      </c>
      <c r="W31" s="10">
        <v>3.472222222222222E-3</v>
      </c>
      <c r="X31" s="10">
        <v>3.5879629629629629E-3</v>
      </c>
      <c r="Y31" s="10">
        <v>1.4004629629629631E-2</v>
      </c>
      <c r="Z31" s="10">
        <v>1.4583333333333332E-2</v>
      </c>
      <c r="AA31" s="10">
        <v>1.8055555555555557E-2</v>
      </c>
      <c r="AB31" s="10">
        <v>1.9444444444444445E-2</v>
      </c>
      <c r="AC31" s="10">
        <v>4.1666666666666664E-2</v>
      </c>
      <c r="AD31" s="10">
        <v>4.2939814814814813E-2</v>
      </c>
      <c r="AE31" s="10">
        <v>4.6180555555555558E-2</v>
      </c>
      <c r="AF31" s="10">
        <v>0</v>
      </c>
      <c r="AG31" s="10">
        <v>3.472222222222222E-3</v>
      </c>
      <c r="AH31" s="10">
        <v>3.7037037037037034E-3</v>
      </c>
      <c r="AI31" s="5">
        <v>1.4120370370370368E-2</v>
      </c>
      <c r="AJ31" s="10">
        <v>1.4351851851851852E-2</v>
      </c>
      <c r="AK31" s="5">
        <v>1.7824074074074076E-2</v>
      </c>
      <c r="AL31" s="10">
        <v>1.8749999999999999E-2</v>
      </c>
      <c r="AM31" s="10">
        <v>5.8912037037037034E-2</v>
      </c>
      <c r="AN31" s="10">
        <v>5.949074074074074E-2</v>
      </c>
      <c r="AO31" s="10">
        <v>6.1805555555555558E-2</v>
      </c>
      <c r="AP31" t="s">
        <v>51</v>
      </c>
    </row>
    <row r="32" spans="1:42" x14ac:dyDescent="0.2">
      <c r="A32">
        <v>131</v>
      </c>
      <c r="C32" t="s">
        <v>41</v>
      </c>
      <c r="D32" s="4">
        <v>45194</v>
      </c>
      <c r="E32" s="5">
        <v>0.70833333333333337</v>
      </c>
      <c r="F32" s="1">
        <v>90</v>
      </c>
      <c r="G32" s="4">
        <v>45196</v>
      </c>
      <c r="H32" s="5">
        <v>0.70833333333333337</v>
      </c>
      <c r="I32" s="1">
        <v>10</v>
      </c>
      <c r="J32" s="4">
        <v>45216</v>
      </c>
      <c r="K32" s="5">
        <v>0.70833333333333337</v>
      </c>
      <c r="L32" s="1">
        <v>70</v>
      </c>
      <c r="M32" s="4">
        <v>45218</v>
      </c>
      <c r="N32" s="5">
        <v>0.375</v>
      </c>
      <c r="O32" s="1">
        <v>10</v>
      </c>
      <c r="P32" s="1">
        <f t="shared" si="0"/>
        <v>180</v>
      </c>
      <c r="Q32">
        <v>37</v>
      </c>
      <c r="R32">
        <v>37</v>
      </c>
      <c r="S32">
        <f t="shared" si="2"/>
        <v>592</v>
      </c>
      <c r="T32">
        <f t="shared" si="3"/>
        <v>592</v>
      </c>
      <c r="U32">
        <f t="shared" si="1"/>
        <v>1184</v>
      </c>
      <c r="V32" s="10">
        <v>0</v>
      </c>
      <c r="W32" s="10">
        <v>3.472222222222222E-3</v>
      </c>
      <c r="X32" s="10">
        <v>6.2499999999999995E-3</v>
      </c>
      <c r="Y32" s="10">
        <v>1.6666666666666666E-2</v>
      </c>
      <c r="Z32" s="10">
        <v>1.6666666666666666E-2</v>
      </c>
      <c r="AA32" s="10">
        <v>2.1180555555555553E-2</v>
      </c>
      <c r="AB32" s="10">
        <v>5.3240740740740748E-3</v>
      </c>
      <c r="AC32" s="10">
        <v>3.9930555555555559E-2</v>
      </c>
      <c r="AD32" s="10">
        <v>4.0625000000000001E-2</v>
      </c>
      <c r="AE32" s="10">
        <v>4.2708333333333327E-2</v>
      </c>
      <c r="AF32" s="10">
        <v>0</v>
      </c>
      <c r="AG32" s="10">
        <v>3.472222222222222E-3</v>
      </c>
      <c r="AH32" s="10">
        <v>3.8194444444444443E-3</v>
      </c>
      <c r="AI32" s="10">
        <v>1.4236111111111111E-2</v>
      </c>
      <c r="AJ32" s="10">
        <v>1.4351851851851852E-2</v>
      </c>
      <c r="AK32" s="10">
        <v>1.7824074074074076E-2</v>
      </c>
      <c r="AL32" s="10">
        <v>1.8749999999999999E-2</v>
      </c>
      <c r="AM32" s="10">
        <v>3.6458333333333336E-2</v>
      </c>
      <c r="AN32" s="10">
        <v>3.7384259259259263E-2</v>
      </c>
      <c r="AO32" s="10">
        <v>3.9814814814814817E-2</v>
      </c>
    </row>
    <row r="33" spans="1:42" x14ac:dyDescent="0.2">
      <c r="A33">
        <v>132</v>
      </c>
      <c r="C33" t="s">
        <v>42</v>
      </c>
      <c r="D33" s="4">
        <v>45216</v>
      </c>
      <c r="E33" s="5">
        <v>0.625</v>
      </c>
      <c r="F33" s="1">
        <v>90</v>
      </c>
      <c r="G33" s="4">
        <v>45218</v>
      </c>
      <c r="H33" s="5">
        <v>0.34027777777777773</v>
      </c>
      <c r="I33" s="1">
        <v>10</v>
      </c>
      <c r="J33" s="4">
        <v>45265</v>
      </c>
      <c r="K33" s="5">
        <v>0.625</v>
      </c>
      <c r="L33" s="1">
        <v>120</v>
      </c>
      <c r="O33" s="1">
        <v>10</v>
      </c>
      <c r="P33" s="1">
        <f t="shared" si="0"/>
        <v>230</v>
      </c>
      <c r="Q33">
        <v>45</v>
      </c>
      <c r="R33">
        <v>45</v>
      </c>
      <c r="S33">
        <f t="shared" si="2"/>
        <v>720</v>
      </c>
      <c r="T33">
        <f t="shared" si="3"/>
        <v>720</v>
      </c>
      <c r="U33">
        <f t="shared" si="1"/>
        <v>1440</v>
      </c>
      <c r="V33" s="10">
        <v>0</v>
      </c>
      <c r="W33" s="10">
        <v>3.472222222222222E-3</v>
      </c>
      <c r="X33" s="10">
        <v>4.8611111111111112E-3</v>
      </c>
      <c r="Y33" s="10">
        <v>1.5277777777777777E-2</v>
      </c>
      <c r="Z33" s="10">
        <v>1.5277777777777777E-2</v>
      </c>
      <c r="AA33" s="10">
        <v>1.8749999999999999E-2</v>
      </c>
      <c r="AB33" s="10">
        <v>1.9444444444444445E-2</v>
      </c>
      <c r="AC33" s="10">
        <v>5.2430555555555557E-2</v>
      </c>
      <c r="AD33" s="10">
        <v>5.3703703703703698E-2</v>
      </c>
      <c r="AE33" s="10">
        <v>5.8680555555555548E-2</v>
      </c>
      <c r="AF33" s="10">
        <v>0</v>
      </c>
      <c r="AG33" s="10">
        <v>3.472222222222222E-3</v>
      </c>
      <c r="AH33" s="10">
        <v>6.2499999999999995E-3</v>
      </c>
      <c r="AI33" s="10">
        <v>1.6666666666666666E-2</v>
      </c>
      <c r="AJ33" s="10">
        <v>1.7013888888888887E-2</v>
      </c>
      <c r="AK33" s="10">
        <v>2.0486111111111111E-2</v>
      </c>
      <c r="AL33" s="10">
        <v>2.2685185185185183E-2</v>
      </c>
      <c r="AM33" s="10">
        <v>6.4351851851851841E-2</v>
      </c>
      <c r="AN33" s="10">
        <v>6.5740740740740738E-2</v>
      </c>
      <c r="AO33" s="10">
        <v>7.013888888888889E-2</v>
      </c>
      <c r="AP33" t="s">
        <v>54</v>
      </c>
    </row>
    <row r="34" spans="1:42" x14ac:dyDescent="0.2">
      <c r="A34">
        <v>133</v>
      </c>
      <c r="C34" t="s">
        <v>41</v>
      </c>
      <c r="D34" s="4">
        <v>45261</v>
      </c>
      <c r="E34" s="5">
        <v>0.54166666666666663</v>
      </c>
      <c r="F34" s="1">
        <v>85</v>
      </c>
      <c r="G34" s="4">
        <v>45263</v>
      </c>
      <c r="H34" s="5">
        <v>0.33333333333333331</v>
      </c>
      <c r="I34" s="1">
        <v>10</v>
      </c>
      <c r="P34" s="1">
        <f t="shared" ref="P34:P65" si="5">F34+I34+L34+O34</f>
        <v>95</v>
      </c>
      <c r="S34">
        <f t="shared" si="2"/>
        <v>0</v>
      </c>
      <c r="T34">
        <f t="shared" si="3"/>
        <v>0</v>
      </c>
      <c r="U34">
        <f t="shared" ref="U34:U65" si="6">S34+T34</f>
        <v>0</v>
      </c>
      <c r="V34" s="10">
        <v>0</v>
      </c>
      <c r="W34" s="10">
        <v>3.472222222222222E-3</v>
      </c>
      <c r="X34" s="10">
        <v>3.5879629629629629E-3</v>
      </c>
      <c r="Y34" s="10">
        <v>1.4004629629629631E-2</v>
      </c>
      <c r="Z34" s="10">
        <v>1.4120370370370368E-2</v>
      </c>
      <c r="AA34" s="10">
        <v>1.7592592592592594E-2</v>
      </c>
      <c r="AB34" s="10">
        <v>1.7708333333333333E-2</v>
      </c>
      <c r="AC34" s="10">
        <v>4.6180555555555558E-2</v>
      </c>
      <c r="AD34" s="10">
        <v>4.7685185185185185E-2</v>
      </c>
      <c r="AE34" s="10">
        <v>5.2719907407407403E-2</v>
      </c>
      <c r="AP34" t="s">
        <v>55</v>
      </c>
    </row>
    <row r="35" spans="1:42" s="15" customFormat="1" x14ac:dyDescent="0.2">
      <c r="A35" s="15">
        <v>134</v>
      </c>
      <c r="C35" s="15" t="s">
        <v>42</v>
      </c>
      <c r="D35" s="15" t="s">
        <v>50</v>
      </c>
      <c r="F35" s="18"/>
      <c r="I35" s="18"/>
      <c r="L35" s="18"/>
      <c r="O35" s="18"/>
      <c r="P35" s="18">
        <f t="shared" si="5"/>
        <v>0</v>
      </c>
      <c r="S35" s="15">
        <f t="shared" si="2"/>
        <v>0</v>
      </c>
      <c r="T35" s="15">
        <f t="shared" si="3"/>
        <v>0</v>
      </c>
      <c r="U35" s="15">
        <f t="shared" si="6"/>
        <v>0</v>
      </c>
    </row>
    <row r="36" spans="1:42" s="15" customFormat="1" x14ac:dyDescent="0.2">
      <c r="A36" s="15">
        <v>135</v>
      </c>
      <c r="C36" s="15" t="s">
        <v>41</v>
      </c>
      <c r="F36" s="18"/>
      <c r="I36" s="18"/>
      <c r="L36" s="18"/>
      <c r="O36" s="18"/>
      <c r="P36" s="18">
        <f t="shared" si="5"/>
        <v>0</v>
      </c>
      <c r="S36" s="15">
        <f t="shared" si="2"/>
        <v>0</v>
      </c>
      <c r="T36" s="15">
        <f t="shared" si="3"/>
        <v>0</v>
      </c>
      <c r="U36" s="15">
        <f t="shared" si="6"/>
        <v>0</v>
      </c>
    </row>
    <row r="37" spans="1:42" s="15" customFormat="1" x14ac:dyDescent="0.2">
      <c r="A37" s="15">
        <v>136</v>
      </c>
      <c r="C37" s="15" t="s">
        <v>42</v>
      </c>
      <c r="F37" s="18"/>
      <c r="I37" s="18"/>
      <c r="L37" s="18"/>
      <c r="O37" s="18"/>
      <c r="P37" s="18">
        <f t="shared" si="5"/>
        <v>0</v>
      </c>
      <c r="S37" s="15">
        <f>Q37*16</f>
        <v>0</v>
      </c>
      <c r="T37" s="15">
        <f t="shared" si="3"/>
        <v>0</v>
      </c>
      <c r="U37" s="15">
        <f t="shared" si="6"/>
        <v>0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42" s="15" customFormat="1" x14ac:dyDescent="0.2">
      <c r="A38" s="15">
        <v>137</v>
      </c>
      <c r="C38" s="15" t="s">
        <v>41</v>
      </c>
      <c r="F38" s="18"/>
      <c r="I38" s="18"/>
      <c r="L38" s="18"/>
      <c r="O38" s="18"/>
      <c r="P38" s="18">
        <f t="shared" si="5"/>
        <v>0</v>
      </c>
      <c r="S38" s="15">
        <f t="shared" si="2"/>
        <v>0</v>
      </c>
      <c r="T38" s="15">
        <f t="shared" si="3"/>
        <v>0</v>
      </c>
      <c r="U38" s="15">
        <f t="shared" si="6"/>
        <v>0</v>
      </c>
    </row>
    <row r="39" spans="1:42" s="15" customFormat="1" x14ac:dyDescent="0.2">
      <c r="A39" s="15">
        <v>138</v>
      </c>
      <c r="C39" s="15" t="s">
        <v>42</v>
      </c>
      <c r="D39" s="19"/>
      <c r="E39" s="14"/>
      <c r="F39" s="18"/>
      <c r="I39" s="18"/>
      <c r="L39" s="18"/>
      <c r="O39" s="18"/>
      <c r="P39" s="18"/>
      <c r="S39" s="15">
        <f t="shared" si="2"/>
        <v>0</v>
      </c>
      <c r="T39" s="15">
        <f t="shared" si="3"/>
        <v>0</v>
      </c>
      <c r="U39" s="15">
        <f t="shared" si="6"/>
        <v>0</v>
      </c>
    </row>
    <row r="40" spans="1:42" s="15" customFormat="1" x14ac:dyDescent="0.2">
      <c r="A40" s="15">
        <v>139</v>
      </c>
      <c r="C40" s="15" t="s">
        <v>41</v>
      </c>
      <c r="F40" s="18"/>
      <c r="I40" s="18"/>
      <c r="L40" s="18"/>
      <c r="O40" s="18"/>
      <c r="P40" s="18">
        <f t="shared" si="5"/>
        <v>0</v>
      </c>
      <c r="S40" s="15">
        <f t="shared" si="2"/>
        <v>0</v>
      </c>
      <c r="T40" s="15">
        <f t="shared" si="3"/>
        <v>0</v>
      </c>
      <c r="U40" s="15">
        <f t="shared" si="6"/>
        <v>0</v>
      </c>
    </row>
    <row r="41" spans="1:42" s="15" customFormat="1" x14ac:dyDescent="0.2">
      <c r="A41" s="15">
        <v>140</v>
      </c>
      <c r="C41" s="15" t="s">
        <v>42</v>
      </c>
      <c r="F41" s="18"/>
      <c r="I41" s="18"/>
      <c r="L41" s="18"/>
      <c r="O41" s="18"/>
      <c r="P41" s="18">
        <f t="shared" si="5"/>
        <v>0</v>
      </c>
      <c r="S41" s="15">
        <f t="shared" si="2"/>
        <v>0</v>
      </c>
      <c r="T41" s="15">
        <f t="shared" si="3"/>
        <v>0</v>
      </c>
      <c r="U41" s="15">
        <f t="shared" si="6"/>
        <v>0</v>
      </c>
    </row>
    <row r="42" spans="1:42" s="15" customFormat="1" x14ac:dyDescent="0.2">
      <c r="A42" s="15">
        <v>141</v>
      </c>
      <c r="C42" s="15" t="s">
        <v>41</v>
      </c>
      <c r="F42" s="18"/>
      <c r="I42" s="18"/>
      <c r="L42" s="18"/>
      <c r="O42" s="18"/>
      <c r="P42" s="18">
        <f t="shared" si="5"/>
        <v>0</v>
      </c>
      <c r="S42" s="15">
        <f t="shared" si="2"/>
        <v>0</v>
      </c>
      <c r="T42" s="15">
        <f t="shared" si="3"/>
        <v>0</v>
      </c>
      <c r="U42" s="15">
        <f t="shared" si="6"/>
        <v>0</v>
      </c>
    </row>
    <row r="43" spans="1:42" s="15" customFormat="1" x14ac:dyDescent="0.2">
      <c r="A43" s="15">
        <v>142</v>
      </c>
      <c r="C43" s="15" t="s">
        <v>42</v>
      </c>
      <c r="F43" s="18"/>
      <c r="I43" s="18"/>
      <c r="L43" s="18"/>
      <c r="O43" s="18"/>
      <c r="P43" s="18">
        <f t="shared" si="5"/>
        <v>0</v>
      </c>
      <c r="S43" s="15">
        <f t="shared" si="2"/>
        <v>0</v>
      </c>
      <c r="T43" s="15">
        <f t="shared" si="3"/>
        <v>0</v>
      </c>
      <c r="U43" s="15">
        <f t="shared" si="6"/>
        <v>0</v>
      </c>
    </row>
    <row r="44" spans="1:42" s="15" customFormat="1" x14ac:dyDescent="0.2">
      <c r="A44" s="15">
        <v>143</v>
      </c>
      <c r="C44" s="15" t="s">
        <v>41</v>
      </c>
      <c r="F44" s="18"/>
      <c r="I44" s="18"/>
      <c r="L44" s="18"/>
      <c r="O44" s="18"/>
      <c r="P44" s="18">
        <f t="shared" si="5"/>
        <v>0</v>
      </c>
      <c r="S44" s="15">
        <f t="shared" si="2"/>
        <v>0</v>
      </c>
      <c r="T44" s="15">
        <f t="shared" si="3"/>
        <v>0</v>
      </c>
      <c r="U44" s="15">
        <f t="shared" si="6"/>
        <v>0</v>
      </c>
    </row>
    <row r="45" spans="1:42" s="15" customFormat="1" x14ac:dyDescent="0.2">
      <c r="A45" s="15">
        <v>144</v>
      </c>
      <c r="C45" s="15" t="s">
        <v>42</v>
      </c>
      <c r="F45" s="18"/>
      <c r="I45" s="18"/>
      <c r="L45" s="18"/>
      <c r="O45" s="18"/>
      <c r="P45" s="18">
        <f t="shared" si="5"/>
        <v>0</v>
      </c>
      <c r="S45" s="15">
        <f t="shared" si="2"/>
        <v>0</v>
      </c>
      <c r="T45" s="15">
        <f t="shared" si="3"/>
        <v>0</v>
      </c>
      <c r="U45" s="15">
        <f t="shared" si="6"/>
        <v>0</v>
      </c>
    </row>
    <row r="46" spans="1:42" s="15" customFormat="1" x14ac:dyDescent="0.2">
      <c r="A46" s="15">
        <v>145</v>
      </c>
      <c r="C46" s="15" t="s">
        <v>41</v>
      </c>
      <c r="D46" s="15" t="s">
        <v>48</v>
      </c>
      <c r="F46" s="18"/>
      <c r="I46" s="18"/>
      <c r="L46" s="18"/>
      <c r="O46" s="18"/>
      <c r="P46" s="18">
        <f t="shared" si="5"/>
        <v>0</v>
      </c>
      <c r="S46" s="15">
        <f t="shared" si="2"/>
        <v>0</v>
      </c>
      <c r="T46" s="15">
        <f t="shared" si="3"/>
        <v>0</v>
      </c>
      <c r="U46" s="15">
        <f t="shared" si="6"/>
        <v>0</v>
      </c>
    </row>
    <row r="47" spans="1:42" s="15" customFormat="1" x14ac:dyDescent="0.2">
      <c r="A47" s="15">
        <v>146</v>
      </c>
      <c r="C47" s="15" t="s">
        <v>42</v>
      </c>
      <c r="F47" s="18"/>
      <c r="I47" s="18"/>
      <c r="L47" s="18"/>
      <c r="O47" s="18"/>
      <c r="P47" s="18">
        <f t="shared" si="5"/>
        <v>0</v>
      </c>
      <c r="S47" s="15">
        <f t="shared" si="2"/>
        <v>0</v>
      </c>
      <c r="T47" s="15">
        <f t="shared" si="3"/>
        <v>0</v>
      </c>
      <c r="U47" s="15">
        <f t="shared" si="6"/>
        <v>0</v>
      </c>
    </row>
    <row r="48" spans="1:42" s="15" customFormat="1" x14ac:dyDescent="0.2">
      <c r="A48" s="15">
        <v>147</v>
      </c>
      <c r="C48" s="15" t="s">
        <v>41</v>
      </c>
      <c r="F48" s="18"/>
      <c r="I48" s="18"/>
      <c r="L48" s="18"/>
      <c r="O48" s="18"/>
      <c r="P48" s="18">
        <f t="shared" si="5"/>
        <v>0</v>
      </c>
      <c r="S48" s="15">
        <f t="shared" si="2"/>
        <v>0</v>
      </c>
      <c r="T48" s="15">
        <f t="shared" si="3"/>
        <v>0</v>
      </c>
      <c r="U48" s="15">
        <f t="shared" si="6"/>
        <v>0</v>
      </c>
    </row>
    <row r="49" spans="1:21" s="15" customFormat="1" x14ac:dyDescent="0.2">
      <c r="A49" s="15">
        <v>148</v>
      </c>
      <c r="C49" s="15" t="s">
        <v>42</v>
      </c>
      <c r="F49" s="18"/>
      <c r="I49" s="18"/>
      <c r="L49" s="18"/>
      <c r="O49" s="18"/>
      <c r="P49" s="18">
        <f t="shared" si="5"/>
        <v>0</v>
      </c>
      <c r="S49" s="15">
        <f t="shared" si="2"/>
        <v>0</v>
      </c>
      <c r="T49" s="15">
        <f t="shared" si="3"/>
        <v>0</v>
      </c>
      <c r="U49" s="15">
        <f t="shared" si="6"/>
        <v>0</v>
      </c>
    </row>
    <row r="50" spans="1:21" s="15" customFormat="1" x14ac:dyDescent="0.2">
      <c r="A50" s="15">
        <v>149</v>
      </c>
      <c r="C50" s="15" t="s">
        <v>41</v>
      </c>
      <c r="F50" s="18"/>
      <c r="I50" s="18"/>
      <c r="L50" s="18"/>
      <c r="O50" s="18"/>
      <c r="P50" s="18">
        <f t="shared" si="5"/>
        <v>0</v>
      </c>
      <c r="S50" s="15">
        <f t="shared" si="2"/>
        <v>0</v>
      </c>
      <c r="T50" s="15">
        <f t="shared" si="3"/>
        <v>0</v>
      </c>
      <c r="U50" s="15">
        <f t="shared" si="6"/>
        <v>0</v>
      </c>
    </row>
    <row r="51" spans="1:21" s="15" customFormat="1" x14ac:dyDescent="0.2">
      <c r="A51" s="15">
        <v>150</v>
      </c>
      <c r="C51" s="15" t="s">
        <v>42</v>
      </c>
      <c r="F51" s="18"/>
      <c r="I51" s="18"/>
      <c r="L51" s="18"/>
      <c r="O51" s="18"/>
      <c r="P51" s="18">
        <f t="shared" si="5"/>
        <v>0</v>
      </c>
      <c r="S51" s="15">
        <f t="shared" si="2"/>
        <v>0</v>
      </c>
      <c r="T51" s="15">
        <f t="shared" si="3"/>
        <v>0</v>
      </c>
      <c r="U51" s="15">
        <f t="shared" si="6"/>
        <v>0</v>
      </c>
    </row>
    <row r="52" spans="1:21" s="15" customFormat="1" x14ac:dyDescent="0.2">
      <c r="A52" s="15">
        <v>151</v>
      </c>
      <c r="C52" s="15" t="s">
        <v>41</v>
      </c>
      <c r="F52" s="18"/>
      <c r="I52" s="18"/>
      <c r="L52" s="18"/>
      <c r="O52" s="18"/>
      <c r="P52" s="18">
        <f t="shared" si="5"/>
        <v>0</v>
      </c>
      <c r="S52" s="15">
        <f t="shared" si="2"/>
        <v>0</v>
      </c>
      <c r="T52" s="15">
        <f t="shared" si="3"/>
        <v>0</v>
      </c>
      <c r="U52" s="15">
        <f t="shared" si="6"/>
        <v>0</v>
      </c>
    </row>
    <row r="53" spans="1:21" s="15" customFormat="1" x14ac:dyDescent="0.2">
      <c r="A53" s="15">
        <v>152</v>
      </c>
      <c r="C53" s="15" t="s">
        <v>42</v>
      </c>
      <c r="F53" s="18"/>
      <c r="I53" s="18"/>
      <c r="L53" s="18"/>
      <c r="O53" s="18"/>
      <c r="P53" s="18">
        <f t="shared" si="5"/>
        <v>0</v>
      </c>
      <c r="S53" s="15">
        <f t="shared" si="2"/>
        <v>0</v>
      </c>
      <c r="T53" s="15">
        <f t="shared" si="3"/>
        <v>0</v>
      </c>
      <c r="U53" s="15">
        <f t="shared" si="6"/>
        <v>0</v>
      </c>
    </row>
    <row r="54" spans="1:21" s="15" customFormat="1" x14ac:dyDescent="0.2">
      <c r="A54" s="15">
        <v>153</v>
      </c>
      <c r="C54" s="15" t="s">
        <v>41</v>
      </c>
      <c r="F54" s="18"/>
      <c r="I54" s="18"/>
      <c r="L54" s="18"/>
      <c r="O54" s="18"/>
      <c r="P54" s="18">
        <f t="shared" si="5"/>
        <v>0</v>
      </c>
      <c r="S54" s="15">
        <f t="shared" si="2"/>
        <v>0</v>
      </c>
      <c r="T54" s="15">
        <f t="shared" si="3"/>
        <v>0</v>
      </c>
      <c r="U54" s="15">
        <f t="shared" si="6"/>
        <v>0</v>
      </c>
    </row>
    <row r="55" spans="1:21" s="15" customFormat="1" x14ac:dyDescent="0.2">
      <c r="A55" s="15">
        <v>154</v>
      </c>
      <c r="C55" s="15" t="s">
        <v>42</v>
      </c>
      <c r="F55" s="18"/>
      <c r="I55" s="18"/>
      <c r="L55" s="18"/>
      <c r="O55" s="18"/>
      <c r="P55" s="18">
        <f t="shared" si="5"/>
        <v>0</v>
      </c>
      <c r="S55" s="15">
        <f t="shared" si="2"/>
        <v>0</v>
      </c>
      <c r="T55" s="15">
        <f t="shared" si="3"/>
        <v>0</v>
      </c>
      <c r="U55" s="15">
        <f t="shared" si="6"/>
        <v>0</v>
      </c>
    </row>
    <row r="56" spans="1:21" s="15" customFormat="1" x14ac:dyDescent="0.2">
      <c r="A56" s="15">
        <v>155</v>
      </c>
      <c r="C56" s="15" t="s">
        <v>41</v>
      </c>
      <c r="F56" s="18"/>
      <c r="I56" s="18"/>
      <c r="L56" s="18"/>
      <c r="O56" s="18"/>
      <c r="P56" s="18">
        <f t="shared" si="5"/>
        <v>0</v>
      </c>
      <c r="S56" s="15">
        <f t="shared" si="2"/>
        <v>0</v>
      </c>
      <c r="T56" s="15">
        <f t="shared" si="3"/>
        <v>0</v>
      </c>
      <c r="U56" s="15">
        <f t="shared" si="6"/>
        <v>0</v>
      </c>
    </row>
    <row r="57" spans="1:21" s="15" customFormat="1" x14ac:dyDescent="0.2">
      <c r="A57" s="15">
        <v>156</v>
      </c>
      <c r="C57" s="15" t="s">
        <v>42</v>
      </c>
      <c r="F57" s="18"/>
      <c r="I57" s="18"/>
      <c r="L57" s="18"/>
      <c r="O57" s="18"/>
      <c r="P57" s="18">
        <f t="shared" si="5"/>
        <v>0</v>
      </c>
      <c r="S57" s="15">
        <f t="shared" si="2"/>
        <v>0</v>
      </c>
      <c r="T57" s="15">
        <f t="shared" si="3"/>
        <v>0</v>
      </c>
      <c r="U57" s="15">
        <f t="shared" si="6"/>
        <v>0</v>
      </c>
    </row>
    <row r="58" spans="1:21" s="15" customFormat="1" x14ac:dyDescent="0.2">
      <c r="A58" s="15">
        <v>157</v>
      </c>
      <c r="C58" s="15" t="s">
        <v>41</v>
      </c>
      <c r="F58" s="18"/>
      <c r="I58" s="18"/>
      <c r="L58" s="18"/>
      <c r="O58" s="18"/>
      <c r="P58" s="18">
        <f t="shared" si="5"/>
        <v>0</v>
      </c>
      <c r="S58" s="15">
        <f t="shared" si="2"/>
        <v>0</v>
      </c>
      <c r="T58" s="15">
        <f t="shared" si="3"/>
        <v>0</v>
      </c>
      <c r="U58" s="15">
        <f t="shared" si="6"/>
        <v>0</v>
      </c>
    </row>
    <row r="59" spans="1:21" s="15" customFormat="1" x14ac:dyDescent="0.2">
      <c r="A59" s="15">
        <v>158</v>
      </c>
      <c r="C59" s="15" t="s">
        <v>42</v>
      </c>
      <c r="F59" s="18"/>
      <c r="I59" s="18"/>
      <c r="L59" s="18"/>
      <c r="O59" s="18"/>
      <c r="P59" s="18">
        <f t="shared" si="5"/>
        <v>0</v>
      </c>
      <c r="S59" s="15">
        <f t="shared" si="2"/>
        <v>0</v>
      </c>
      <c r="T59" s="15">
        <f t="shared" si="3"/>
        <v>0</v>
      </c>
      <c r="U59" s="15">
        <f t="shared" si="6"/>
        <v>0</v>
      </c>
    </row>
    <row r="60" spans="1:21" s="15" customFormat="1" x14ac:dyDescent="0.2">
      <c r="A60" s="15">
        <v>159</v>
      </c>
      <c r="C60" s="15" t="s">
        <v>41</v>
      </c>
      <c r="F60" s="18"/>
      <c r="I60" s="18"/>
      <c r="L60" s="18"/>
      <c r="O60" s="18"/>
      <c r="P60" s="18">
        <f t="shared" si="5"/>
        <v>0</v>
      </c>
      <c r="S60" s="15">
        <f t="shared" si="2"/>
        <v>0</v>
      </c>
      <c r="T60" s="15">
        <f t="shared" si="3"/>
        <v>0</v>
      </c>
      <c r="U60" s="15">
        <f t="shared" si="6"/>
        <v>0</v>
      </c>
    </row>
    <row r="61" spans="1:21" s="15" customFormat="1" x14ac:dyDescent="0.2">
      <c r="A61" s="15">
        <v>160</v>
      </c>
      <c r="C61" s="15" t="s">
        <v>42</v>
      </c>
      <c r="F61" s="18"/>
      <c r="I61" s="18"/>
      <c r="L61" s="18"/>
      <c r="O61" s="18"/>
      <c r="P61" s="18">
        <f t="shared" si="5"/>
        <v>0</v>
      </c>
      <c r="S61" s="15">
        <f t="shared" si="2"/>
        <v>0</v>
      </c>
      <c r="T61" s="15">
        <f t="shared" si="3"/>
        <v>0</v>
      </c>
      <c r="U61" s="15">
        <f t="shared" si="6"/>
        <v>0</v>
      </c>
    </row>
    <row r="62" spans="1:21" s="15" customFormat="1" x14ac:dyDescent="0.2">
      <c r="A62" s="15">
        <v>161</v>
      </c>
      <c r="C62" s="15" t="s">
        <v>41</v>
      </c>
      <c r="F62" s="18"/>
      <c r="I62" s="18"/>
      <c r="L62" s="18"/>
      <c r="O62" s="18"/>
      <c r="P62" s="18">
        <f t="shared" si="5"/>
        <v>0</v>
      </c>
      <c r="S62" s="15">
        <f t="shared" si="2"/>
        <v>0</v>
      </c>
      <c r="T62" s="15">
        <f t="shared" si="3"/>
        <v>0</v>
      </c>
      <c r="U62" s="15">
        <f t="shared" si="6"/>
        <v>0</v>
      </c>
    </row>
    <row r="63" spans="1:21" s="15" customFormat="1" x14ac:dyDescent="0.2">
      <c r="A63" s="15">
        <v>162</v>
      </c>
      <c r="C63" s="15" t="s">
        <v>42</v>
      </c>
      <c r="F63" s="18"/>
      <c r="I63" s="18"/>
      <c r="L63" s="18"/>
      <c r="O63" s="18"/>
      <c r="P63" s="18">
        <f t="shared" si="5"/>
        <v>0</v>
      </c>
      <c r="S63" s="15">
        <f t="shared" si="2"/>
        <v>0</v>
      </c>
      <c r="T63" s="15">
        <f t="shared" si="3"/>
        <v>0</v>
      </c>
      <c r="U63" s="15">
        <f t="shared" si="6"/>
        <v>0</v>
      </c>
    </row>
    <row r="64" spans="1:21" s="15" customFormat="1" x14ac:dyDescent="0.2">
      <c r="A64" s="15">
        <v>163</v>
      </c>
      <c r="C64" s="15" t="s">
        <v>41</v>
      </c>
      <c r="F64" s="18"/>
      <c r="I64" s="18"/>
      <c r="L64" s="18"/>
      <c r="O64" s="18"/>
      <c r="P64" s="18">
        <f t="shared" si="5"/>
        <v>0</v>
      </c>
      <c r="S64" s="15">
        <f t="shared" si="2"/>
        <v>0</v>
      </c>
      <c r="T64" s="15">
        <f t="shared" si="3"/>
        <v>0</v>
      </c>
      <c r="U64" s="15">
        <f t="shared" si="6"/>
        <v>0</v>
      </c>
    </row>
    <row r="65" spans="1:41" s="15" customFormat="1" x14ac:dyDescent="0.2">
      <c r="A65" s="15">
        <v>164</v>
      </c>
      <c r="C65" s="15" t="s">
        <v>42</v>
      </c>
      <c r="F65" s="18"/>
      <c r="I65" s="18"/>
      <c r="L65" s="18"/>
      <c r="O65" s="18"/>
      <c r="P65" s="18">
        <f t="shared" si="5"/>
        <v>0</v>
      </c>
      <c r="S65" s="15">
        <f t="shared" si="2"/>
        <v>0</v>
      </c>
      <c r="T65" s="15">
        <f t="shared" si="3"/>
        <v>0</v>
      </c>
      <c r="U65" s="15">
        <f t="shared" si="6"/>
        <v>0</v>
      </c>
    </row>
    <row r="66" spans="1:41" x14ac:dyDescent="0.2">
      <c r="A66">
        <v>165</v>
      </c>
      <c r="C66" t="s">
        <v>41</v>
      </c>
      <c r="D66" s="4">
        <v>45598</v>
      </c>
      <c r="E66" s="5">
        <v>0.44444444444444442</v>
      </c>
      <c r="F66" s="1">
        <v>90</v>
      </c>
      <c r="G66" s="4">
        <v>45601</v>
      </c>
      <c r="H66" s="5"/>
      <c r="J66" s="4">
        <v>45619</v>
      </c>
      <c r="K66" s="5">
        <v>0.47222222222222221</v>
      </c>
      <c r="L66" s="1">
        <v>90</v>
      </c>
      <c r="P66" s="1">
        <f t="shared" ref="P66:P97" si="7">F66+I66+L66+O66</f>
        <v>180</v>
      </c>
      <c r="Q66">
        <v>42</v>
      </c>
      <c r="R66">
        <v>42</v>
      </c>
      <c r="S66">
        <f>Q66*18</f>
        <v>756</v>
      </c>
      <c r="T66">
        <f>R66*18</f>
        <v>756</v>
      </c>
      <c r="U66">
        <f t="shared" ref="U66:U97" si="8">S66+T66</f>
        <v>1512</v>
      </c>
      <c r="V66" s="10">
        <v>0</v>
      </c>
      <c r="W66" s="10">
        <v>3.472222222222222E-3</v>
      </c>
      <c r="X66" s="10">
        <v>3.5879629629629629E-3</v>
      </c>
      <c r="Y66" s="5">
        <v>1.4004629629629629E-2</v>
      </c>
      <c r="Z66" s="10">
        <v>1.4004629629629629E-2</v>
      </c>
      <c r="AA66" s="10">
        <v>1.7476851851851851E-2</v>
      </c>
      <c r="AB66" s="10">
        <v>1.7824074074074076E-2</v>
      </c>
      <c r="AC66" s="10">
        <v>4.3171296296296298E-2</v>
      </c>
      <c r="AD66" s="10">
        <v>4.3796296296296298E-2</v>
      </c>
      <c r="AE66" s="10">
        <v>4.7222222222222221E-2</v>
      </c>
      <c r="AF66" s="10">
        <v>0</v>
      </c>
      <c r="AG66" s="10">
        <v>3.472222222222222E-3</v>
      </c>
      <c r="AH66" s="10">
        <v>5.5555555555555558E-3</v>
      </c>
      <c r="AI66" s="10">
        <v>1.5972222222222221E-2</v>
      </c>
      <c r="AJ66" s="10">
        <v>1.6666666666666666E-2</v>
      </c>
      <c r="AK66" s="10">
        <v>2.013888888888889E-2</v>
      </c>
      <c r="AL66" s="10">
        <v>2.3842592592592592E-2</v>
      </c>
      <c r="AM66" s="10">
        <v>4.9907407407407407E-2</v>
      </c>
      <c r="AN66" s="10">
        <v>5.0578703703703702E-2</v>
      </c>
      <c r="AO66" s="10">
        <v>5.3240740740740741E-2</v>
      </c>
    </row>
    <row r="67" spans="1:41" x14ac:dyDescent="0.2">
      <c r="A67">
        <v>166</v>
      </c>
      <c r="C67" t="s">
        <v>42</v>
      </c>
      <c r="D67" s="4">
        <v>45672</v>
      </c>
      <c r="E67" s="5">
        <v>0.69444444444444442</v>
      </c>
      <c r="F67" s="1">
        <v>85</v>
      </c>
      <c r="P67" s="1">
        <f t="shared" si="7"/>
        <v>85</v>
      </c>
      <c r="Q67">
        <v>30</v>
      </c>
      <c r="R67">
        <v>30</v>
      </c>
      <c r="S67">
        <f>Q67*16</f>
        <v>480</v>
      </c>
      <c r="T67">
        <f>R67*18</f>
        <v>540</v>
      </c>
      <c r="U67">
        <f t="shared" si="8"/>
        <v>1020</v>
      </c>
      <c r="V67" s="10">
        <v>0</v>
      </c>
      <c r="W67" s="10">
        <v>3.472222222222222E-3</v>
      </c>
      <c r="X67" s="10">
        <v>3.5879629629629629E-3</v>
      </c>
      <c r="Y67" s="5" t="s">
        <v>57</v>
      </c>
      <c r="Z67" s="10">
        <v>1.4004629629629629E-2</v>
      </c>
      <c r="AA67" s="10">
        <v>1.7476851851851851E-2</v>
      </c>
      <c r="AB67" s="10">
        <v>1.9444444444444445E-2</v>
      </c>
      <c r="AC67" s="10">
        <v>3.6111111111111108E-2</v>
      </c>
      <c r="AD67" s="10">
        <v>3.6805555555555557E-2</v>
      </c>
      <c r="AE67" s="10">
        <v>4.1712962962962966E-2</v>
      </c>
    </row>
    <row r="68" spans="1:41" x14ac:dyDescent="0.2">
      <c r="A68">
        <v>167</v>
      </c>
      <c r="C68" t="s">
        <v>41</v>
      </c>
      <c r="P68" s="1">
        <f t="shared" si="7"/>
        <v>0</v>
      </c>
      <c r="S68">
        <f t="shared" si="2"/>
        <v>0</v>
      </c>
      <c r="T68">
        <f t="shared" si="3"/>
        <v>0</v>
      </c>
      <c r="U68">
        <f t="shared" si="8"/>
        <v>0</v>
      </c>
    </row>
    <row r="69" spans="1:41" x14ac:dyDescent="0.2">
      <c r="A69">
        <v>168</v>
      </c>
      <c r="C69" t="s">
        <v>42</v>
      </c>
      <c r="P69" s="1">
        <f t="shared" si="7"/>
        <v>0</v>
      </c>
      <c r="S69">
        <f t="shared" ref="S69:S120" si="9">Q69*16</f>
        <v>0</v>
      </c>
      <c r="T69">
        <f t="shared" ref="T69:T128" si="10">R69*16</f>
        <v>0</v>
      </c>
      <c r="U69">
        <f t="shared" si="8"/>
        <v>0</v>
      </c>
    </row>
    <row r="70" spans="1:41" x14ac:dyDescent="0.2">
      <c r="A70">
        <v>169</v>
      </c>
      <c r="C70" t="s">
        <v>41</v>
      </c>
      <c r="P70" s="1">
        <f t="shared" si="7"/>
        <v>0</v>
      </c>
      <c r="S70">
        <f t="shared" si="9"/>
        <v>0</v>
      </c>
      <c r="T70">
        <f t="shared" si="10"/>
        <v>0</v>
      </c>
      <c r="U70">
        <f t="shared" si="8"/>
        <v>0</v>
      </c>
    </row>
    <row r="71" spans="1:41" s="15" customFormat="1" x14ac:dyDescent="0.2">
      <c r="A71" s="15">
        <v>170</v>
      </c>
      <c r="C71" s="15" t="s">
        <v>42</v>
      </c>
      <c r="F71" s="18"/>
      <c r="I71" s="18"/>
      <c r="L71" s="18"/>
      <c r="O71" s="18"/>
      <c r="P71" s="18">
        <f t="shared" si="7"/>
        <v>0</v>
      </c>
      <c r="S71" s="15">
        <f t="shared" si="9"/>
        <v>0</v>
      </c>
      <c r="T71" s="15">
        <f t="shared" si="10"/>
        <v>0</v>
      </c>
      <c r="U71" s="15">
        <f t="shared" si="8"/>
        <v>0</v>
      </c>
    </row>
    <row r="72" spans="1:41" s="15" customFormat="1" x14ac:dyDescent="0.2">
      <c r="A72" s="15">
        <v>171</v>
      </c>
      <c r="C72" s="15" t="s">
        <v>41</v>
      </c>
      <c r="F72" s="18"/>
      <c r="I72" s="18"/>
      <c r="L72" s="18"/>
      <c r="O72" s="18"/>
      <c r="P72" s="18">
        <f t="shared" si="7"/>
        <v>0</v>
      </c>
      <c r="S72" s="15">
        <f t="shared" si="9"/>
        <v>0</v>
      </c>
      <c r="T72" s="15">
        <f t="shared" si="10"/>
        <v>0</v>
      </c>
      <c r="U72" s="15">
        <f t="shared" si="8"/>
        <v>0</v>
      </c>
    </row>
    <row r="73" spans="1:41" s="15" customFormat="1" x14ac:dyDescent="0.2">
      <c r="A73" s="15">
        <v>172</v>
      </c>
      <c r="C73" s="15" t="s">
        <v>42</v>
      </c>
      <c r="F73" s="18"/>
      <c r="I73" s="18"/>
      <c r="L73" s="18"/>
      <c r="O73" s="18"/>
      <c r="P73" s="18">
        <f t="shared" si="7"/>
        <v>0</v>
      </c>
      <c r="S73" s="15">
        <f t="shared" si="9"/>
        <v>0</v>
      </c>
      <c r="T73" s="15">
        <f t="shared" si="10"/>
        <v>0</v>
      </c>
      <c r="U73" s="15">
        <f t="shared" si="8"/>
        <v>0</v>
      </c>
    </row>
    <row r="74" spans="1:41" s="15" customFormat="1" x14ac:dyDescent="0.2">
      <c r="A74" s="15">
        <v>173</v>
      </c>
      <c r="C74" s="15" t="s">
        <v>41</v>
      </c>
      <c r="F74" s="18"/>
      <c r="I74" s="18"/>
      <c r="L74" s="18"/>
      <c r="O74" s="18"/>
      <c r="P74" s="18">
        <f t="shared" si="7"/>
        <v>0</v>
      </c>
      <c r="S74" s="15">
        <f t="shared" si="9"/>
        <v>0</v>
      </c>
      <c r="T74" s="15">
        <f t="shared" si="10"/>
        <v>0</v>
      </c>
      <c r="U74" s="15">
        <f t="shared" si="8"/>
        <v>0</v>
      </c>
    </row>
    <row r="75" spans="1:41" s="15" customFormat="1" x14ac:dyDescent="0.2">
      <c r="A75" s="15">
        <v>174</v>
      </c>
      <c r="C75" s="15" t="s">
        <v>42</v>
      </c>
      <c r="F75" s="18"/>
      <c r="I75" s="18"/>
      <c r="L75" s="18"/>
      <c r="O75" s="18"/>
      <c r="P75" s="18">
        <f t="shared" si="7"/>
        <v>0</v>
      </c>
      <c r="S75" s="15">
        <f t="shared" si="9"/>
        <v>0</v>
      </c>
      <c r="T75" s="15">
        <f t="shared" si="10"/>
        <v>0</v>
      </c>
      <c r="U75" s="15">
        <f t="shared" si="8"/>
        <v>0</v>
      </c>
    </row>
    <row r="76" spans="1:41" s="15" customFormat="1" x14ac:dyDescent="0.2">
      <c r="A76" s="15">
        <v>175</v>
      </c>
      <c r="C76" s="15" t="s">
        <v>41</v>
      </c>
      <c r="F76" s="18"/>
      <c r="I76" s="18"/>
      <c r="L76" s="18"/>
      <c r="O76" s="18"/>
      <c r="P76" s="18">
        <f t="shared" si="7"/>
        <v>0</v>
      </c>
      <c r="S76" s="15">
        <f t="shared" si="9"/>
        <v>0</v>
      </c>
      <c r="T76" s="15">
        <f t="shared" si="10"/>
        <v>0</v>
      </c>
      <c r="U76" s="15">
        <f t="shared" si="8"/>
        <v>0</v>
      </c>
    </row>
    <row r="77" spans="1:41" s="15" customFormat="1" x14ac:dyDescent="0.2">
      <c r="A77" s="15">
        <v>176</v>
      </c>
      <c r="C77" s="15" t="s">
        <v>42</v>
      </c>
      <c r="F77" s="18"/>
      <c r="I77" s="18"/>
      <c r="L77" s="18"/>
      <c r="O77" s="18"/>
      <c r="P77" s="18">
        <f t="shared" si="7"/>
        <v>0</v>
      </c>
      <c r="S77" s="15">
        <f t="shared" si="9"/>
        <v>0</v>
      </c>
      <c r="T77" s="15">
        <f t="shared" si="10"/>
        <v>0</v>
      </c>
      <c r="U77" s="15">
        <f t="shared" si="8"/>
        <v>0</v>
      </c>
    </row>
    <row r="78" spans="1:41" s="15" customFormat="1" x14ac:dyDescent="0.2">
      <c r="A78" s="15">
        <v>177</v>
      </c>
      <c r="C78" s="15" t="s">
        <v>41</v>
      </c>
      <c r="F78" s="18"/>
      <c r="I78" s="18"/>
      <c r="L78" s="18"/>
      <c r="O78" s="18"/>
      <c r="P78" s="18">
        <f t="shared" si="7"/>
        <v>0</v>
      </c>
      <c r="S78" s="15">
        <f t="shared" si="9"/>
        <v>0</v>
      </c>
      <c r="T78" s="15">
        <f t="shared" si="10"/>
        <v>0</v>
      </c>
      <c r="U78" s="15">
        <f t="shared" si="8"/>
        <v>0</v>
      </c>
    </row>
    <row r="79" spans="1:41" s="15" customFormat="1" x14ac:dyDescent="0.2">
      <c r="A79" s="15">
        <v>178</v>
      </c>
      <c r="C79" s="15" t="s">
        <v>42</v>
      </c>
      <c r="F79" s="18"/>
      <c r="I79" s="18"/>
      <c r="L79" s="18"/>
      <c r="O79" s="18"/>
      <c r="P79" s="18">
        <f t="shared" si="7"/>
        <v>0</v>
      </c>
      <c r="S79" s="15">
        <f t="shared" si="9"/>
        <v>0</v>
      </c>
      <c r="T79" s="15">
        <f t="shared" si="10"/>
        <v>0</v>
      </c>
      <c r="U79" s="15">
        <f t="shared" si="8"/>
        <v>0</v>
      </c>
    </row>
    <row r="80" spans="1:41" s="15" customFormat="1" x14ac:dyDescent="0.2">
      <c r="A80" s="15">
        <v>179</v>
      </c>
      <c r="C80" s="15" t="s">
        <v>41</v>
      </c>
      <c r="F80" s="18"/>
      <c r="I80" s="18"/>
      <c r="L80" s="18"/>
      <c r="O80" s="18"/>
      <c r="P80" s="18">
        <f t="shared" si="7"/>
        <v>0</v>
      </c>
      <c r="S80" s="15">
        <f t="shared" si="9"/>
        <v>0</v>
      </c>
      <c r="T80" s="15">
        <f t="shared" si="10"/>
        <v>0</v>
      </c>
      <c r="U80" s="15">
        <f t="shared" si="8"/>
        <v>0</v>
      </c>
    </row>
    <row r="81" spans="1:21" s="15" customFormat="1" x14ac:dyDescent="0.2">
      <c r="A81" s="15">
        <v>180</v>
      </c>
      <c r="C81" s="15" t="s">
        <v>42</v>
      </c>
      <c r="F81" s="18"/>
      <c r="I81" s="18"/>
      <c r="L81" s="18"/>
      <c r="O81" s="18"/>
      <c r="P81" s="18">
        <f t="shared" si="7"/>
        <v>0</v>
      </c>
      <c r="S81" s="15">
        <f t="shared" si="9"/>
        <v>0</v>
      </c>
      <c r="T81" s="15">
        <f t="shared" si="10"/>
        <v>0</v>
      </c>
      <c r="U81" s="15">
        <f t="shared" si="8"/>
        <v>0</v>
      </c>
    </row>
    <row r="82" spans="1:21" s="15" customFormat="1" x14ac:dyDescent="0.2">
      <c r="A82" s="15">
        <v>181</v>
      </c>
      <c r="C82" s="15" t="s">
        <v>41</v>
      </c>
      <c r="F82" s="18"/>
      <c r="I82" s="18"/>
      <c r="L82" s="18"/>
      <c r="O82" s="18"/>
      <c r="P82" s="18">
        <f t="shared" si="7"/>
        <v>0</v>
      </c>
      <c r="S82" s="15">
        <f t="shared" si="9"/>
        <v>0</v>
      </c>
      <c r="T82" s="15">
        <f t="shared" si="10"/>
        <v>0</v>
      </c>
      <c r="U82" s="15">
        <f t="shared" si="8"/>
        <v>0</v>
      </c>
    </row>
    <row r="83" spans="1:21" s="15" customFormat="1" x14ac:dyDescent="0.2">
      <c r="A83" s="15">
        <v>182</v>
      </c>
      <c r="C83" s="15" t="s">
        <v>42</v>
      </c>
      <c r="F83" s="18"/>
      <c r="I83" s="18"/>
      <c r="L83" s="18"/>
      <c r="O83" s="18"/>
      <c r="P83" s="18">
        <f t="shared" si="7"/>
        <v>0</v>
      </c>
      <c r="S83" s="15">
        <f t="shared" si="9"/>
        <v>0</v>
      </c>
      <c r="T83" s="15">
        <f t="shared" si="10"/>
        <v>0</v>
      </c>
      <c r="U83" s="15">
        <f t="shared" si="8"/>
        <v>0</v>
      </c>
    </row>
    <row r="84" spans="1:21" s="15" customFormat="1" x14ac:dyDescent="0.2">
      <c r="A84" s="15">
        <v>183</v>
      </c>
      <c r="C84" s="15" t="s">
        <v>41</v>
      </c>
      <c r="F84" s="18"/>
      <c r="I84" s="18"/>
      <c r="L84" s="18"/>
      <c r="O84" s="18"/>
      <c r="P84" s="18">
        <f t="shared" si="7"/>
        <v>0</v>
      </c>
      <c r="S84" s="15">
        <f t="shared" si="9"/>
        <v>0</v>
      </c>
      <c r="T84" s="15">
        <f t="shared" si="10"/>
        <v>0</v>
      </c>
      <c r="U84" s="15">
        <f t="shared" si="8"/>
        <v>0</v>
      </c>
    </row>
    <row r="85" spans="1:21" s="15" customFormat="1" x14ac:dyDescent="0.2">
      <c r="A85" s="15">
        <v>184</v>
      </c>
      <c r="C85" s="15" t="s">
        <v>42</v>
      </c>
      <c r="F85" s="18"/>
      <c r="I85" s="18"/>
      <c r="L85" s="18"/>
      <c r="O85" s="18"/>
      <c r="P85" s="18">
        <f t="shared" si="7"/>
        <v>0</v>
      </c>
      <c r="S85" s="15">
        <f t="shared" si="9"/>
        <v>0</v>
      </c>
      <c r="T85" s="15">
        <f t="shared" si="10"/>
        <v>0</v>
      </c>
      <c r="U85" s="15">
        <f t="shared" si="8"/>
        <v>0</v>
      </c>
    </row>
    <row r="86" spans="1:21" s="15" customFormat="1" x14ac:dyDescent="0.2">
      <c r="A86" s="15">
        <v>185</v>
      </c>
      <c r="C86" s="15" t="s">
        <v>41</v>
      </c>
      <c r="F86" s="18"/>
      <c r="I86" s="18"/>
      <c r="L86" s="18"/>
      <c r="O86" s="18"/>
      <c r="P86" s="18">
        <f t="shared" si="7"/>
        <v>0</v>
      </c>
      <c r="S86" s="15">
        <f t="shared" si="9"/>
        <v>0</v>
      </c>
      <c r="T86" s="15">
        <f t="shared" si="10"/>
        <v>0</v>
      </c>
      <c r="U86" s="15">
        <f t="shared" si="8"/>
        <v>0</v>
      </c>
    </row>
    <row r="87" spans="1:21" s="15" customFormat="1" x14ac:dyDescent="0.2">
      <c r="A87" s="15">
        <v>186</v>
      </c>
      <c r="C87" s="15" t="s">
        <v>42</v>
      </c>
      <c r="F87" s="18"/>
      <c r="I87" s="18"/>
      <c r="L87" s="18"/>
      <c r="O87" s="18"/>
      <c r="P87" s="18">
        <f t="shared" si="7"/>
        <v>0</v>
      </c>
      <c r="S87" s="15">
        <f t="shared" si="9"/>
        <v>0</v>
      </c>
      <c r="T87" s="15">
        <f t="shared" si="10"/>
        <v>0</v>
      </c>
      <c r="U87" s="15">
        <f t="shared" si="8"/>
        <v>0</v>
      </c>
    </row>
    <row r="88" spans="1:21" s="15" customFormat="1" x14ac:dyDescent="0.2">
      <c r="A88" s="15">
        <v>187</v>
      </c>
      <c r="C88" s="15" t="s">
        <v>41</v>
      </c>
      <c r="F88" s="18"/>
      <c r="I88" s="18"/>
      <c r="L88" s="18"/>
      <c r="O88" s="18"/>
      <c r="P88" s="18">
        <f t="shared" si="7"/>
        <v>0</v>
      </c>
      <c r="S88" s="15">
        <f t="shared" si="9"/>
        <v>0</v>
      </c>
      <c r="T88" s="15">
        <f t="shared" si="10"/>
        <v>0</v>
      </c>
      <c r="U88" s="15">
        <f t="shared" si="8"/>
        <v>0</v>
      </c>
    </row>
    <row r="89" spans="1:21" s="15" customFormat="1" x14ac:dyDescent="0.2">
      <c r="A89" s="15">
        <v>188</v>
      </c>
      <c r="C89" s="15" t="s">
        <v>42</v>
      </c>
      <c r="F89" s="18"/>
      <c r="I89" s="18"/>
      <c r="L89" s="18"/>
      <c r="O89" s="18"/>
      <c r="P89" s="18">
        <f t="shared" si="7"/>
        <v>0</v>
      </c>
      <c r="S89" s="15">
        <f t="shared" si="9"/>
        <v>0</v>
      </c>
      <c r="T89" s="15">
        <f t="shared" si="10"/>
        <v>0</v>
      </c>
      <c r="U89" s="15">
        <f t="shared" si="8"/>
        <v>0</v>
      </c>
    </row>
    <row r="90" spans="1:21" s="15" customFormat="1" x14ac:dyDescent="0.2">
      <c r="A90" s="15">
        <v>189</v>
      </c>
      <c r="C90" s="15" t="s">
        <v>41</v>
      </c>
      <c r="F90" s="18"/>
      <c r="I90" s="18"/>
      <c r="L90" s="18"/>
      <c r="O90" s="18"/>
      <c r="P90" s="18">
        <f t="shared" si="7"/>
        <v>0</v>
      </c>
      <c r="S90" s="15">
        <f t="shared" si="9"/>
        <v>0</v>
      </c>
      <c r="T90" s="15">
        <f t="shared" si="10"/>
        <v>0</v>
      </c>
      <c r="U90" s="15">
        <f t="shared" si="8"/>
        <v>0</v>
      </c>
    </row>
    <row r="91" spans="1:21" s="15" customFormat="1" x14ac:dyDescent="0.2">
      <c r="A91" s="15">
        <v>190</v>
      </c>
      <c r="C91" s="15" t="s">
        <v>42</v>
      </c>
      <c r="F91" s="18"/>
      <c r="I91" s="18"/>
      <c r="L91" s="18"/>
      <c r="O91" s="18"/>
      <c r="P91" s="18">
        <f t="shared" si="7"/>
        <v>0</v>
      </c>
      <c r="S91" s="15">
        <f t="shared" si="9"/>
        <v>0</v>
      </c>
      <c r="T91" s="15">
        <f t="shared" si="10"/>
        <v>0</v>
      </c>
      <c r="U91" s="15">
        <f t="shared" si="8"/>
        <v>0</v>
      </c>
    </row>
    <row r="92" spans="1:21" s="15" customFormat="1" x14ac:dyDescent="0.2">
      <c r="A92" s="15">
        <v>191</v>
      </c>
      <c r="C92" s="15" t="s">
        <v>41</v>
      </c>
      <c r="F92" s="18"/>
      <c r="I92" s="18"/>
      <c r="L92" s="18"/>
      <c r="O92" s="18"/>
      <c r="P92" s="18">
        <f t="shared" si="7"/>
        <v>0</v>
      </c>
      <c r="S92" s="15">
        <f t="shared" si="9"/>
        <v>0</v>
      </c>
      <c r="T92" s="15">
        <f t="shared" si="10"/>
        <v>0</v>
      </c>
      <c r="U92" s="15">
        <f t="shared" si="8"/>
        <v>0</v>
      </c>
    </row>
    <row r="93" spans="1:21" x14ac:dyDescent="0.2">
      <c r="A93">
        <v>192</v>
      </c>
      <c r="C93" t="s">
        <v>42</v>
      </c>
      <c r="P93" s="1">
        <f t="shared" si="7"/>
        <v>0</v>
      </c>
      <c r="S93">
        <f t="shared" si="9"/>
        <v>0</v>
      </c>
      <c r="T93">
        <f t="shared" si="10"/>
        <v>0</v>
      </c>
      <c r="U93">
        <f t="shared" si="8"/>
        <v>0</v>
      </c>
    </row>
    <row r="94" spans="1:21" x14ac:dyDescent="0.2">
      <c r="A94">
        <v>193</v>
      </c>
      <c r="C94" t="s">
        <v>41</v>
      </c>
      <c r="P94" s="1">
        <f t="shared" si="7"/>
        <v>0</v>
      </c>
      <c r="S94">
        <f t="shared" si="9"/>
        <v>0</v>
      </c>
      <c r="T94">
        <f t="shared" si="10"/>
        <v>0</v>
      </c>
      <c r="U94">
        <f t="shared" si="8"/>
        <v>0</v>
      </c>
    </row>
    <row r="95" spans="1:21" x14ac:dyDescent="0.2">
      <c r="A95">
        <v>194</v>
      </c>
      <c r="C95" t="s">
        <v>42</v>
      </c>
      <c r="P95" s="1">
        <f t="shared" si="7"/>
        <v>0</v>
      </c>
      <c r="S95">
        <f t="shared" si="9"/>
        <v>0</v>
      </c>
      <c r="T95">
        <f t="shared" si="10"/>
        <v>0</v>
      </c>
      <c r="U95">
        <f t="shared" si="8"/>
        <v>0</v>
      </c>
    </row>
    <row r="96" spans="1:21" x14ac:dyDescent="0.2">
      <c r="A96">
        <v>195</v>
      </c>
      <c r="C96" t="s">
        <v>41</v>
      </c>
      <c r="P96" s="1">
        <f t="shared" si="7"/>
        <v>0</v>
      </c>
      <c r="S96">
        <f t="shared" si="9"/>
        <v>0</v>
      </c>
      <c r="T96">
        <f t="shared" si="10"/>
        <v>0</v>
      </c>
      <c r="U96">
        <f t="shared" si="8"/>
        <v>0</v>
      </c>
    </row>
    <row r="97" spans="1:21" s="15" customFormat="1" x14ac:dyDescent="0.2">
      <c r="A97" s="15">
        <v>196</v>
      </c>
      <c r="C97" s="15" t="s">
        <v>42</v>
      </c>
      <c r="F97" s="18"/>
      <c r="I97" s="18"/>
      <c r="L97" s="18"/>
      <c r="O97" s="18"/>
      <c r="P97" s="18">
        <f t="shared" si="7"/>
        <v>0</v>
      </c>
      <c r="S97" s="15">
        <f t="shared" si="9"/>
        <v>0</v>
      </c>
      <c r="T97" s="15">
        <f t="shared" si="10"/>
        <v>0</v>
      </c>
      <c r="U97" s="15">
        <f t="shared" si="8"/>
        <v>0</v>
      </c>
    </row>
    <row r="98" spans="1:21" s="15" customFormat="1" x14ac:dyDescent="0.2">
      <c r="A98" s="15">
        <v>197</v>
      </c>
      <c r="C98" s="15" t="s">
        <v>41</v>
      </c>
      <c r="F98" s="18"/>
      <c r="I98" s="18"/>
      <c r="L98" s="18"/>
      <c r="O98" s="18"/>
      <c r="P98" s="18">
        <f t="shared" ref="P98:P129" si="11">F98+I98+L98+O98</f>
        <v>0</v>
      </c>
      <c r="S98" s="15">
        <f t="shared" si="9"/>
        <v>0</v>
      </c>
      <c r="T98" s="15">
        <f t="shared" si="10"/>
        <v>0</v>
      </c>
      <c r="U98" s="15">
        <f t="shared" ref="U98:U129" si="12">S98+T98</f>
        <v>0</v>
      </c>
    </row>
    <row r="99" spans="1:21" s="15" customFormat="1" x14ac:dyDescent="0.2">
      <c r="A99" s="15">
        <v>198</v>
      </c>
      <c r="C99" s="15" t="s">
        <v>42</v>
      </c>
      <c r="F99" s="18"/>
      <c r="I99" s="18"/>
      <c r="L99" s="18"/>
      <c r="O99" s="18"/>
      <c r="P99" s="18">
        <f t="shared" si="11"/>
        <v>0</v>
      </c>
      <c r="S99" s="15">
        <f t="shared" si="9"/>
        <v>0</v>
      </c>
      <c r="T99" s="15">
        <f t="shared" si="10"/>
        <v>0</v>
      </c>
      <c r="U99" s="15">
        <f t="shared" si="12"/>
        <v>0</v>
      </c>
    </row>
    <row r="100" spans="1:21" s="15" customFormat="1" x14ac:dyDescent="0.2">
      <c r="A100" s="15">
        <v>199</v>
      </c>
      <c r="C100" s="15" t="s">
        <v>41</v>
      </c>
      <c r="F100" s="18"/>
      <c r="I100" s="18"/>
      <c r="L100" s="18"/>
      <c r="O100" s="18"/>
      <c r="P100" s="18">
        <f t="shared" si="11"/>
        <v>0</v>
      </c>
      <c r="S100" s="15">
        <f t="shared" si="9"/>
        <v>0</v>
      </c>
      <c r="T100" s="15">
        <f t="shared" si="10"/>
        <v>0</v>
      </c>
      <c r="U100" s="15">
        <f t="shared" si="12"/>
        <v>0</v>
      </c>
    </row>
    <row r="101" spans="1:21" s="15" customFormat="1" x14ac:dyDescent="0.2">
      <c r="A101" s="15">
        <v>200</v>
      </c>
      <c r="C101" s="15" t="s">
        <v>42</v>
      </c>
      <c r="F101" s="18"/>
      <c r="I101" s="18"/>
      <c r="L101" s="18"/>
      <c r="O101" s="18"/>
      <c r="P101" s="18">
        <f t="shared" si="11"/>
        <v>0</v>
      </c>
      <c r="S101" s="15">
        <f t="shared" si="9"/>
        <v>0</v>
      </c>
      <c r="T101" s="15">
        <f t="shared" si="10"/>
        <v>0</v>
      </c>
      <c r="U101" s="15">
        <f t="shared" si="12"/>
        <v>0</v>
      </c>
    </row>
    <row r="102" spans="1:21" s="15" customFormat="1" x14ac:dyDescent="0.2">
      <c r="A102" s="15">
        <v>201</v>
      </c>
      <c r="C102" s="15" t="s">
        <v>41</v>
      </c>
      <c r="F102" s="18"/>
      <c r="I102" s="18"/>
      <c r="L102" s="18"/>
      <c r="O102" s="18"/>
      <c r="P102" s="18">
        <f t="shared" si="11"/>
        <v>0</v>
      </c>
      <c r="S102" s="15">
        <f t="shared" si="9"/>
        <v>0</v>
      </c>
      <c r="T102" s="15">
        <f t="shared" si="10"/>
        <v>0</v>
      </c>
      <c r="U102" s="15">
        <f t="shared" si="12"/>
        <v>0</v>
      </c>
    </row>
    <row r="103" spans="1:21" s="15" customFormat="1" x14ac:dyDescent="0.2">
      <c r="A103" s="15">
        <v>202</v>
      </c>
      <c r="C103" s="15" t="s">
        <v>42</v>
      </c>
      <c r="F103" s="18"/>
      <c r="I103" s="18"/>
      <c r="L103" s="18"/>
      <c r="O103" s="18"/>
      <c r="P103" s="18">
        <f t="shared" si="11"/>
        <v>0</v>
      </c>
      <c r="S103" s="15">
        <f t="shared" si="9"/>
        <v>0</v>
      </c>
      <c r="T103" s="15">
        <f t="shared" si="10"/>
        <v>0</v>
      </c>
      <c r="U103" s="15">
        <f t="shared" si="12"/>
        <v>0</v>
      </c>
    </row>
    <row r="104" spans="1:21" s="15" customFormat="1" x14ac:dyDescent="0.2">
      <c r="A104" s="15">
        <v>203</v>
      </c>
      <c r="C104" s="15" t="s">
        <v>41</v>
      </c>
      <c r="F104" s="18"/>
      <c r="I104" s="18"/>
      <c r="L104" s="18"/>
      <c r="O104" s="18"/>
      <c r="P104" s="18">
        <f t="shared" si="11"/>
        <v>0</v>
      </c>
      <c r="S104" s="15">
        <f t="shared" si="9"/>
        <v>0</v>
      </c>
      <c r="T104" s="15">
        <f t="shared" si="10"/>
        <v>0</v>
      </c>
      <c r="U104" s="15">
        <f t="shared" si="12"/>
        <v>0</v>
      </c>
    </row>
    <row r="105" spans="1:21" s="15" customFormat="1" x14ac:dyDescent="0.2">
      <c r="A105" s="15">
        <v>204</v>
      </c>
      <c r="C105" s="15" t="s">
        <v>42</v>
      </c>
      <c r="F105" s="18"/>
      <c r="I105" s="18"/>
      <c r="L105" s="18"/>
      <c r="O105" s="18"/>
      <c r="P105" s="18">
        <f t="shared" si="11"/>
        <v>0</v>
      </c>
      <c r="S105" s="15">
        <f t="shared" si="9"/>
        <v>0</v>
      </c>
      <c r="T105" s="15">
        <f t="shared" si="10"/>
        <v>0</v>
      </c>
      <c r="U105" s="15">
        <f t="shared" si="12"/>
        <v>0</v>
      </c>
    </row>
    <row r="106" spans="1:21" s="15" customFormat="1" x14ac:dyDescent="0.2">
      <c r="A106" s="15">
        <v>205</v>
      </c>
      <c r="C106" s="15" t="s">
        <v>41</v>
      </c>
      <c r="F106" s="18"/>
      <c r="I106" s="18"/>
      <c r="L106" s="18"/>
      <c r="O106" s="18"/>
      <c r="P106" s="18">
        <f t="shared" si="11"/>
        <v>0</v>
      </c>
      <c r="S106" s="15">
        <f t="shared" si="9"/>
        <v>0</v>
      </c>
      <c r="T106" s="15">
        <f t="shared" si="10"/>
        <v>0</v>
      </c>
      <c r="U106" s="15">
        <f t="shared" si="12"/>
        <v>0</v>
      </c>
    </row>
    <row r="107" spans="1:21" s="15" customFormat="1" x14ac:dyDescent="0.2">
      <c r="A107" s="15">
        <v>206</v>
      </c>
      <c r="C107" s="15" t="s">
        <v>42</v>
      </c>
      <c r="F107" s="18"/>
      <c r="I107" s="18"/>
      <c r="L107" s="18"/>
      <c r="O107" s="18"/>
      <c r="P107" s="18">
        <f t="shared" si="11"/>
        <v>0</v>
      </c>
      <c r="S107" s="15">
        <f t="shared" si="9"/>
        <v>0</v>
      </c>
      <c r="T107" s="15">
        <f t="shared" si="10"/>
        <v>0</v>
      </c>
      <c r="U107" s="15">
        <f t="shared" si="12"/>
        <v>0</v>
      </c>
    </row>
    <row r="108" spans="1:21" s="15" customFormat="1" x14ac:dyDescent="0.2">
      <c r="A108" s="15">
        <v>207</v>
      </c>
      <c r="C108" s="15" t="s">
        <v>41</v>
      </c>
      <c r="F108" s="18"/>
      <c r="I108" s="18"/>
      <c r="L108" s="18"/>
      <c r="O108" s="18"/>
      <c r="P108" s="18">
        <f t="shared" si="11"/>
        <v>0</v>
      </c>
      <c r="S108" s="15">
        <f t="shared" si="9"/>
        <v>0</v>
      </c>
      <c r="T108" s="15">
        <f t="shared" si="10"/>
        <v>0</v>
      </c>
      <c r="U108" s="15">
        <f t="shared" si="12"/>
        <v>0</v>
      </c>
    </row>
    <row r="109" spans="1:21" s="15" customFormat="1" x14ac:dyDescent="0.2">
      <c r="A109" s="15">
        <v>208</v>
      </c>
      <c r="C109" s="15" t="s">
        <v>42</v>
      </c>
      <c r="F109" s="18"/>
      <c r="I109" s="18"/>
      <c r="L109" s="18"/>
      <c r="O109" s="18"/>
      <c r="P109" s="18">
        <f t="shared" si="11"/>
        <v>0</v>
      </c>
      <c r="S109" s="15">
        <f t="shared" si="9"/>
        <v>0</v>
      </c>
      <c r="T109" s="15">
        <f t="shared" si="10"/>
        <v>0</v>
      </c>
      <c r="U109" s="15">
        <f t="shared" si="12"/>
        <v>0</v>
      </c>
    </row>
    <row r="110" spans="1:21" s="15" customFormat="1" x14ac:dyDescent="0.2">
      <c r="A110" s="15">
        <v>209</v>
      </c>
      <c r="C110" s="15" t="s">
        <v>41</v>
      </c>
      <c r="F110" s="18"/>
      <c r="I110" s="18"/>
      <c r="L110" s="18"/>
      <c r="O110" s="18"/>
      <c r="P110" s="18">
        <f t="shared" si="11"/>
        <v>0</v>
      </c>
      <c r="S110" s="15">
        <f t="shared" si="9"/>
        <v>0</v>
      </c>
      <c r="T110" s="15">
        <f t="shared" si="10"/>
        <v>0</v>
      </c>
      <c r="U110" s="15">
        <f t="shared" si="12"/>
        <v>0</v>
      </c>
    </row>
    <row r="111" spans="1:21" s="15" customFormat="1" x14ac:dyDescent="0.2">
      <c r="A111" s="15">
        <v>210</v>
      </c>
      <c r="C111" s="15" t="s">
        <v>42</v>
      </c>
      <c r="F111" s="18"/>
      <c r="I111" s="18"/>
      <c r="L111" s="18"/>
      <c r="O111" s="18"/>
      <c r="P111" s="18">
        <f t="shared" si="11"/>
        <v>0</v>
      </c>
      <c r="S111" s="15">
        <f t="shared" si="9"/>
        <v>0</v>
      </c>
      <c r="T111" s="15">
        <f t="shared" si="10"/>
        <v>0</v>
      </c>
      <c r="U111" s="15">
        <f t="shared" si="12"/>
        <v>0</v>
      </c>
    </row>
    <row r="112" spans="1:21" s="15" customFormat="1" x14ac:dyDescent="0.2">
      <c r="A112" s="15">
        <v>211</v>
      </c>
      <c r="C112" s="15" t="s">
        <v>41</v>
      </c>
      <c r="F112" s="18"/>
      <c r="I112" s="18"/>
      <c r="L112" s="18"/>
      <c r="O112" s="18"/>
      <c r="P112" s="18">
        <f t="shared" si="11"/>
        <v>0</v>
      </c>
      <c r="S112" s="15">
        <f t="shared" si="9"/>
        <v>0</v>
      </c>
      <c r="T112" s="15">
        <f t="shared" si="10"/>
        <v>0</v>
      </c>
      <c r="U112" s="15">
        <f t="shared" si="12"/>
        <v>0</v>
      </c>
    </row>
    <row r="113" spans="1:21" s="15" customFormat="1" x14ac:dyDescent="0.2">
      <c r="A113" s="15">
        <v>212</v>
      </c>
      <c r="C113" s="15" t="s">
        <v>42</v>
      </c>
      <c r="F113" s="18"/>
      <c r="I113" s="18"/>
      <c r="L113" s="18"/>
      <c r="O113" s="18"/>
      <c r="P113" s="18">
        <f t="shared" si="11"/>
        <v>0</v>
      </c>
      <c r="S113" s="15">
        <f t="shared" si="9"/>
        <v>0</v>
      </c>
      <c r="T113" s="15">
        <f t="shared" si="10"/>
        <v>0</v>
      </c>
      <c r="U113" s="15">
        <f t="shared" si="12"/>
        <v>0</v>
      </c>
    </row>
    <row r="114" spans="1:21" s="15" customFormat="1" x14ac:dyDescent="0.2">
      <c r="A114" s="15">
        <v>213</v>
      </c>
      <c r="C114" s="15" t="s">
        <v>41</v>
      </c>
      <c r="F114" s="18"/>
      <c r="I114" s="18"/>
      <c r="L114" s="18"/>
      <c r="O114" s="18"/>
      <c r="P114" s="18">
        <f t="shared" si="11"/>
        <v>0</v>
      </c>
      <c r="S114" s="15">
        <f t="shared" si="9"/>
        <v>0</v>
      </c>
      <c r="T114" s="15">
        <f t="shared" si="10"/>
        <v>0</v>
      </c>
      <c r="U114" s="15">
        <f t="shared" si="12"/>
        <v>0</v>
      </c>
    </row>
    <row r="115" spans="1:21" s="15" customFormat="1" x14ac:dyDescent="0.2">
      <c r="A115" s="15">
        <v>214</v>
      </c>
      <c r="C115" s="15" t="s">
        <v>42</v>
      </c>
      <c r="F115" s="18"/>
      <c r="I115" s="18"/>
      <c r="L115" s="18"/>
      <c r="O115" s="18"/>
      <c r="P115" s="18">
        <f t="shared" si="11"/>
        <v>0</v>
      </c>
      <c r="S115" s="15">
        <f t="shared" si="9"/>
        <v>0</v>
      </c>
      <c r="T115" s="15">
        <f t="shared" si="10"/>
        <v>0</v>
      </c>
      <c r="U115" s="15">
        <f t="shared" si="12"/>
        <v>0</v>
      </c>
    </row>
    <row r="116" spans="1:21" s="15" customFormat="1" x14ac:dyDescent="0.2">
      <c r="A116" s="15">
        <v>215</v>
      </c>
      <c r="C116" s="15" t="s">
        <v>41</v>
      </c>
      <c r="F116" s="18"/>
      <c r="I116" s="18"/>
      <c r="L116" s="18"/>
      <c r="O116" s="18"/>
      <c r="P116" s="18">
        <f t="shared" si="11"/>
        <v>0</v>
      </c>
      <c r="S116" s="15">
        <f t="shared" si="9"/>
        <v>0</v>
      </c>
      <c r="T116" s="15">
        <f t="shared" si="10"/>
        <v>0</v>
      </c>
      <c r="U116" s="15">
        <f t="shared" si="12"/>
        <v>0</v>
      </c>
    </row>
    <row r="117" spans="1:21" s="15" customFormat="1" x14ac:dyDescent="0.2">
      <c r="A117" s="15">
        <v>216</v>
      </c>
      <c r="C117" s="15" t="s">
        <v>42</v>
      </c>
      <c r="F117" s="18"/>
      <c r="I117" s="18"/>
      <c r="L117" s="18"/>
      <c r="O117" s="18"/>
      <c r="P117" s="18">
        <f t="shared" si="11"/>
        <v>0</v>
      </c>
      <c r="S117" s="15">
        <f t="shared" si="9"/>
        <v>0</v>
      </c>
      <c r="T117" s="15">
        <f t="shared" si="10"/>
        <v>0</v>
      </c>
      <c r="U117" s="15">
        <f t="shared" si="12"/>
        <v>0</v>
      </c>
    </row>
    <row r="118" spans="1:21" s="15" customFormat="1" x14ac:dyDescent="0.2">
      <c r="A118" s="15">
        <v>217</v>
      </c>
      <c r="C118" s="15" t="s">
        <v>41</v>
      </c>
      <c r="F118" s="18"/>
      <c r="I118" s="18"/>
      <c r="L118" s="18"/>
      <c r="O118" s="18"/>
      <c r="P118" s="18">
        <f t="shared" si="11"/>
        <v>0</v>
      </c>
      <c r="S118" s="15">
        <f t="shared" si="9"/>
        <v>0</v>
      </c>
      <c r="T118" s="15">
        <f t="shared" si="10"/>
        <v>0</v>
      </c>
      <c r="U118" s="15">
        <f t="shared" si="12"/>
        <v>0</v>
      </c>
    </row>
    <row r="119" spans="1:21" s="15" customFormat="1" x14ac:dyDescent="0.2">
      <c r="A119" s="15">
        <v>218</v>
      </c>
      <c r="C119" s="15" t="s">
        <v>42</v>
      </c>
      <c r="F119" s="18"/>
      <c r="I119" s="18"/>
      <c r="L119" s="18"/>
      <c r="O119" s="18"/>
      <c r="P119" s="18">
        <f t="shared" si="11"/>
        <v>0</v>
      </c>
      <c r="S119" s="15">
        <f t="shared" si="9"/>
        <v>0</v>
      </c>
      <c r="T119" s="15">
        <f t="shared" si="10"/>
        <v>0</v>
      </c>
      <c r="U119" s="15">
        <f t="shared" si="12"/>
        <v>0</v>
      </c>
    </row>
    <row r="120" spans="1:21" s="15" customFormat="1" x14ac:dyDescent="0.2">
      <c r="A120" s="15">
        <v>219</v>
      </c>
      <c r="C120" s="15" t="s">
        <v>41</v>
      </c>
      <c r="F120" s="18"/>
      <c r="I120" s="18"/>
      <c r="L120" s="18"/>
      <c r="O120" s="18"/>
      <c r="P120" s="18">
        <f t="shared" si="11"/>
        <v>0</v>
      </c>
      <c r="S120" s="15">
        <f t="shared" si="9"/>
        <v>0</v>
      </c>
      <c r="T120" s="15">
        <f t="shared" si="10"/>
        <v>0</v>
      </c>
      <c r="U120" s="15">
        <f t="shared" si="12"/>
        <v>0</v>
      </c>
    </row>
    <row r="121" spans="1:21" s="15" customFormat="1" x14ac:dyDescent="0.2">
      <c r="A121" s="15">
        <v>220</v>
      </c>
      <c r="C121" s="15" t="s">
        <v>42</v>
      </c>
      <c r="F121" s="18"/>
      <c r="I121" s="18"/>
      <c r="L121" s="18"/>
      <c r="O121" s="18"/>
      <c r="P121" s="18">
        <f t="shared" si="11"/>
        <v>0</v>
      </c>
      <c r="S121" s="15">
        <f t="shared" ref="S121:S129" si="13">Q121*22</f>
        <v>0</v>
      </c>
      <c r="T121" s="15">
        <f t="shared" si="10"/>
        <v>0</v>
      </c>
      <c r="U121" s="15">
        <f t="shared" si="12"/>
        <v>0</v>
      </c>
    </row>
    <row r="122" spans="1:21" s="15" customFormat="1" x14ac:dyDescent="0.2">
      <c r="A122" s="15">
        <v>221</v>
      </c>
      <c r="C122" s="15" t="s">
        <v>41</v>
      </c>
      <c r="F122" s="18"/>
      <c r="I122" s="18"/>
      <c r="L122" s="18"/>
      <c r="O122" s="18"/>
      <c r="P122" s="18">
        <f t="shared" si="11"/>
        <v>0</v>
      </c>
      <c r="S122" s="15">
        <f t="shared" si="13"/>
        <v>0</v>
      </c>
      <c r="T122" s="15">
        <f t="shared" si="10"/>
        <v>0</v>
      </c>
      <c r="U122" s="15">
        <f t="shared" si="12"/>
        <v>0</v>
      </c>
    </row>
    <row r="123" spans="1:21" s="15" customFormat="1" x14ac:dyDescent="0.2">
      <c r="A123" s="15">
        <v>222</v>
      </c>
      <c r="C123" s="15" t="s">
        <v>42</v>
      </c>
      <c r="F123" s="18"/>
      <c r="I123" s="18"/>
      <c r="L123" s="18"/>
      <c r="O123" s="18"/>
      <c r="P123" s="18">
        <f t="shared" si="11"/>
        <v>0</v>
      </c>
      <c r="S123" s="15">
        <f t="shared" si="13"/>
        <v>0</v>
      </c>
      <c r="T123" s="15">
        <f t="shared" si="10"/>
        <v>0</v>
      </c>
      <c r="U123" s="15">
        <f t="shared" si="12"/>
        <v>0</v>
      </c>
    </row>
    <row r="124" spans="1:21" s="15" customFormat="1" x14ac:dyDescent="0.2">
      <c r="A124" s="15">
        <v>223</v>
      </c>
      <c r="C124" s="15" t="s">
        <v>41</v>
      </c>
      <c r="F124" s="18"/>
      <c r="I124" s="18"/>
      <c r="L124" s="18"/>
      <c r="O124" s="18"/>
      <c r="P124" s="18">
        <f t="shared" si="11"/>
        <v>0</v>
      </c>
      <c r="S124" s="15">
        <f t="shared" si="13"/>
        <v>0</v>
      </c>
      <c r="T124" s="15">
        <f t="shared" si="10"/>
        <v>0</v>
      </c>
      <c r="U124" s="15">
        <f t="shared" si="12"/>
        <v>0</v>
      </c>
    </row>
    <row r="125" spans="1:21" s="15" customFormat="1" x14ac:dyDescent="0.2">
      <c r="A125" s="15">
        <v>224</v>
      </c>
      <c r="C125" s="15" t="s">
        <v>42</v>
      </c>
      <c r="F125" s="18"/>
      <c r="I125" s="18"/>
      <c r="L125" s="18"/>
      <c r="O125" s="18"/>
      <c r="P125" s="18">
        <f t="shared" si="11"/>
        <v>0</v>
      </c>
      <c r="S125" s="15">
        <f t="shared" si="13"/>
        <v>0</v>
      </c>
      <c r="T125" s="15">
        <f t="shared" si="10"/>
        <v>0</v>
      </c>
      <c r="U125" s="15">
        <f t="shared" si="12"/>
        <v>0</v>
      </c>
    </row>
    <row r="126" spans="1:21" s="15" customFormat="1" x14ac:dyDescent="0.2">
      <c r="A126" s="15">
        <v>225</v>
      </c>
      <c r="C126" s="15" t="s">
        <v>41</v>
      </c>
      <c r="F126" s="18"/>
      <c r="I126" s="18"/>
      <c r="L126" s="18"/>
      <c r="O126" s="18"/>
      <c r="P126" s="18">
        <f t="shared" si="11"/>
        <v>0</v>
      </c>
      <c r="S126" s="15">
        <f t="shared" si="13"/>
        <v>0</v>
      </c>
      <c r="T126" s="15">
        <f t="shared" si="10"/>
        <v>0</v>
      </c>
      <c r="U126" s="15">
        <f t="shared" si="12"/>
        <v>0</v>
      </c>
    </row>
    <row r="127" spans="1:21" s="15" customFormat="1" x14ac:dyDescent="0.2">
      <c r="A127" s="15">
        <v>226</v>
      </c>
      <c r="C127" s="15" t="s">
        <v>42</v>
      </c>
      <c r="F127" s="18"/>
      <c r="I127" s="18"/>
      <c r="L127" s="18"/>
      <c r="O127" s="18"/>
      <c r="P127" s="18">
        <f t="shared" si="11"/>
        <v>0</v>
      </c>
      <c r="S127" s="15">
        <f t="shared" si="13"/>
        <v>0</v>
      </c>
      <c r="T127" s="15">
        <f t="shared" si="10"/>
        <v>0</v>
      </c>
      <c r="U127" s="15">
        <f t="shared" si="12"/>
        <v>0</v>
      </c>
    </row>
    <row r="128" spans="1:21" s="15" customFormat="1" x14ac:dyDescent="0.2">
      <c r="A128" s="15">
        <v>227</v>
      </c>
      <c r="C128" s="15" t="s">
        <v>41</v>
      </c>
      <c r="F128" s="18"/>
      <c r="I128" s="18"/>
      <c r="L128" s="18"/>
      <c r="O128" s="18"/>
      <c r="P128" s="18">
        <f t="shared" si="11"/>
        <v>0</v>
      </c>
      <c r="S128" s="15">
        <f t="shared" si="13"/>
        <v>0</v>
      </c>
      <c r="T128" s="15">
        <f t="shared" si="10"/>
        <v>0</v>
      </c>
      <c r="U128" s="15">
        <f t="shared" si="12"/>
        <v>0</v>
      </c>
    </row>
    <row r="129" spans="1:21" s="15" customFormat="1" x14ac:dyDescent="0.2">
      <c r="A129" s="15">
        <v>228</v>
      </c>
      <c r="C129" s="15" t="s">
        <v>42</v>
      </c>
      <c r="F129" s="18"/>
      <c r="I129" s="18"/>
      <c r="L129" s="18"/>
      <c r="O129" s="18"/>
      <c r="P129" s="18">
        <f t="shared" si="11"/>
        <v>0</v>
      </c>
      <c r="S129" s="15">
        <f t="shared" si="13"/>
        <v>0</v>
      </c>
      <c r="T129" s="15">
        <f t="shared" ref="T129" si="14">R129*22</f>
        <v>0</v>
      </c>
      <c r="U129" s="15">
        <f t="shared" si="12"/>
        <v>0</v>
      </c>
    </row>
    <row r="257" spans="2:2" x14ac:dyDescent="0.2">
      <c r="B257">
        <v>387742029</v>
      </c>
    </row>
    <row r="258" spans="2:2" x14ac:dyDescent="0.2">
      <c r="B258">
        <v>592335017</v>
      </c>
    </row>
    <row r="259" spans="2:2" x14ac:dyDescent="0.2">
      <c r="B259">
        <v>401832031</v>
      </c>
    </row>
    <row r="260" spans="2:2" x14ac:dyDescent="0.2">
      <c r="B260">
        <v>971611056</v>
      </c>
    </row>
    <row r="261" spans="2:2" x14ac:dyDescent="0.2">
      <c r="B261">
        <v>11080642</v>
      </c>
    </row>
    <row r="262" spans="2:2" x14ac:dyDescent="0.2">
      <c r="B262">
        <v>171243582</v>
      </c>
    </row>
    <row r="263" spans="2:2" x14ac:dyDescent="0.2">
      <c r="B263">
        <v>908605340</v>
      </c>
    </row>
    <row r="264" spans="2:2" x14ac:dyDescent="0.2">
      <c r="B264">
        <v>260149743</v>
      </c>
    </row>
    <row r="265" spans="2:2" x14ac:dyDescent="0.2">
      <c r="B265">
        <v>606782613</v>
      </c>
    </row>
    <row r="266" spans="2:2" x14ac:dyDescent="0.2">
      <c r="B266">
        <v>483262805</v>
      </c>
    </row>
    <row r="267" spans="2:2" x14ac:dyDescent="0.2">
      <c r="B267">
        <v>225063259</v>
      </c>
    </row>
    <row r="268" spans="2:2" x14ac:dyDescent="0.2">
      <c r="B268">
        <v>377764168</v>
      </c>
    </row>
    <row r="269" spans="2:2" x14ac:dyDescent="0.2">
      <c r="B269">
        <v>252352051</v>
      </c>
    </row>
    <row r="270" spans="2:2" x14ac:dyDescent="0.2">
      <c r="B270">
        <v>887154592</v>
      </c>
    </row>
    <row r="271" spans="2:2" x14ac:dyDescent="0.2">
      <c r="B271">
        <v>395306969</v>
      </c>
    </row>
    <row r="272" spans="2:2" x14ac:dyDescent="0.2">
      <c r="B272">
        <v>607432210</v>
      </c>
    </row>
    <row r="273" spans="2:2" x14ac:dyDescent="0.2">
      <c r="B273">
        <v>802897733</v>
      </c>
    </row>
    <row r="274" spans="2:2" x14ac:dyDescent="0.2">
      <c r="B274">
        <v>581689963</v>
      </c>
    </row>
    <row r="275" spans="2:2" x14ac:dyDescent="0.2">
      <c r="B275">
        <v>296939124</v>
      </c>
    </row>
    <row r="276" spans="2:2" x14ac:dyDescent="0.2">
      <c r="B276">
        <v>680918182</v>
      </c>
    </row>
    <row r="277" spans="2:2" x14ac:dyDescent="0.2">
      <c r="B277">
        <v>53911337</v>
      </c>
    </row>
    <row r="278" spans="2:2" x14ac:dyDescent="0.2">
      <c r="B278">
        <v>809407444</v>
      </c>
    </row>
    <row r="279" spans="2:2" x14ac:dyDescent="0.2">
      <c r="B279">
        <v>994157411</v>
      </c>
    </row>
    <row r="280" spans="2:2" x14ac:dyDescent="0.2">
      <c r="B280">
        <v>462217813</v>
      </c>
    </row>
    <row r="281" spans="2:2" x14ac:dyDescent="0.2">
      <c r="B281">
        <v>455906123</v>
      </c>
    </row>
    <row r="282" spans="2:2" x14ac:dyDescent="0.2">
      <c r="B282">
        <v>93464281</v>
      </c>
    </row>
    <row r="283" spans="2:2" x14ac:dyDescent="0.2">
      <c r="B283">
        <v>492726079</v>
      </c>
    </row>
    <row r="284" spans="2:2" x14ac:dyDescent="0.2">
      <c r="B284">
        <v>142100232</v>
      </c>
    </row>
    <row r="285" spans="2:2" x14ac:dyDescent="0.2">
      <c r="B285">
        <v>919076543</v>
      </c>
    </row>
    <row r="286" spans="2:2" x14ac:dyDescent="0.2">
      <c r="B286">
        <v>423608741</v>
      </c>
    </row>
    <row r="287" spans="2:2" x14ac:dyDescent="0.2">
      <c r="B287">
        <v>948003329</v>
      </c>
    </row>
    <row r="288" spans="2:2" x14ac:dyDescent="0.2">
      <c r="B288">
        <v>771250266</v>
      </c>
    </row>
    <row r="289" spans="2:2" x14ac:dyDescent="0.2">
      <c r="B289">
        <v>155859828</v>
      </c>
    </row>
    <row r="290" spans="2:2" x14ac:dyDescent="0.2">
      <c r="B290">
        <v>8768585</v>
      </c>
    </row>
    <row r="291" spans="2:2" x14ac:dyDescent="0.2">
      <c r="B291">
        <v>283678278</v>
      </c>
    </row>
    <row r="292" spans="2:2" x14ac:dyDescent="0.2">
      <c r="B292">
        <v>540643931</v>
      </c>
    </row>
    <row r="293" spans="2:2" x14ac:dyDescent="0.2">
      <c r="B293">
        <v>292251166</v>
      </c>
    </row>
    <row r="294" spans="2:2" x14ac:dyDescent="0.2">
      <c r="B294">
        <v>861430633</v>
      </c>
    </row>
    <row r="295" spans="2:2" x14ac:dyDescent="0.2">
      <c r="B295">
        <v>669357754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45AB068E2C34B99EF9CB79BBF3914" ma:contentTypeVersion="16" ma:contentTypeDescription="Ein neues Dokument erstellen." ma:contentTypeScope="" ma:versionID="25903a46883eacba93090aefce6d776f">
  <xsd:schema xmlns:xsd="http://www.w3.org/2001/XMLSchema" xmlns:xs="http://www.w3.org/2001/XMLSchema" xmlns:p="http://schemas.microsoft.com/office/2006/metadata/properties" xmlns:ns2="f4e90d91-0dea-4aaa-99c9-97b795bca1e1" xmlns:ns3="481c082d-8163-4bc2-8a22-12f8026a1180" targetNamespace="http://schemas.microsoft.com/office/2006/metadata/properties" ma:root="true" ma:fieldsID="449ad714cb8949ccd68fe1d2730d554f" ns2:_="" ns3:_="">
    <xsd:import namespace="f4e90d91-0dea-4aaa-99c9-97b795bca1e1"/>
    <xsd:import namespace="481c082d-8163-4bc2-8a22-12f8026a1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0d91-0dea-4aaa-99c9-97b795bca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3c4edd7c-2852-4be9-aebf-42ddd02d5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c082d-8163-4bc2-8a22-12f8026a118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37bb40-dc7e-44ff-b3e2-8087993fc3d0}" ma:internalName="TaxCatchAll" ma:showField="CatchAllData" ma:web="481c082d-8163-4bc2-8a22-12f8026a1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1c082d-8163-4bc2-8a22-12f8026a1180" xsi:nil="true"/>
    <lcf76f155ced4ddcb4097134ff3c332f xmlns="f4e90d91-0dea-4aaa-99c9-97b795bca1e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2BD3FF-A89E-4971-A461-EF9ECF9E8E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e90d91-0dea-4aaa-99c9-97b795bca1e1"/>
    <ds:schemaRef ds:uri="481c082d-8163-4bc2-8a22-12f8026a1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D3CF1-52E0-4C3C-B04E-47DD3BF88C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D993A4-6CBF-40F6-B961-8487279069CC}">
  <ds:schemaRefs>
    <ds:schemaRef ds:uri="481c082d-8163-4bc2-8a22-12f8026a1180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f4e90d91-0dea-4aaa-99c9-97b795bca1e1"/>
    <ds:schemaRef ds:uri="http://purl.org/dc/dcmitype/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Tabelle1!_FilterDatenbank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</dc:creator>
  <cp:keywords/>
  <dc:description/>
  <cp:lastModifiedBy>Vincent Weber</cp:lastModifiedBy>
  <cp:revision>2</cp:revision>
  <dcterms:created xsi:type="dcterms:W3CDTF">2021-09-16T14:09:24Z</dcterms:created>
  <dcterms:modified xsi:type="dcterms:W3CDTF">2025-01-15T16:47:12Z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0x010100D6E45AB068E2C34B99EF9CB79BBF3914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