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ctoria\Desktop\Narcos\"/>
    </mc:Choice>
  </mc:AlternateContent>
  <xr:revisionPtr revIDLastSave="0" documentId="12_ncr:500000_{2421E7C1-5E45-42A6-9293-2648FE399AB5}" xr6:coauthVersionLast="31" xr6:coauthVersionMax="31" xr10:uidLastSave="{00000000-0000-0000-0000-000000000000}"/>
  <bookViews>
    <workbookView xWindow="120" yWindow="90" windowWidth="19080" windowHeight="6870" activeTab="2" xr2:uid="{00000000-000D-0000-FFFF-FFFF00000000}"/>
  </bookViews>
  <sheets>
    <sheet name=" Tp6 nomenclature" sheetId="6" r:id="rId1"/>
    <sheet name="TP6 QEC Graphique" sheetId="8" r:id="rId2"/>
    <sheet name="TP6 Courbe charge par poste" sheetId="10" r:id="rId3"/>
    <sheet name="tp4" sheetId="4" r:id="rId4"/>
    <sheet name="tp5 PDP" sheetId="1" r:id="rId5"/>
    <sheet name="TP5 Nomenclature" sheetId="5" r:id="rId6"/>
  </sheets>
  <calcPr calcId="162913"/>
</workbook>
</file>

<file path=xl/calcChain.xml><?xml version="1.0" encoding="utf-8"?>
<calcChain xmlns="http://schemas.openxmlformats.org/spreadsheetml/2006/main">
  <c r="H7" i="8" l="1"/>
  <c r="D3" i="8"/>
  <c r="D5" i="8"/>
  <c r="C3" i="8"/>
  <c r="C4" i="8"/>
  <c r="D4" i="8"/>
  <c r="C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C93" i="8"/>
  <c r="D93" i="8"/>
  <c r="C94" i="8"/>
  <c r="D94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103" i="8"/>
  <c r="D103" i="8"/>
  <c r="C104" i="8"/>
  <c r="D104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C112" i="8"/>
  <c r="D112" i="8"/>
  <c r="C113" i="8"/>
  <c r="D113" i="8"/>
  <c r="C114" i="8"/>
  <c r="D114" i="8"/>
  <c r="C115" i="8"/>
  <c r="D115" i="8"/>
  <c r="C116" i="8"/>
  <c r="D116" i="8"/>
  <c r="C117" i="8"/>
  <c r="D117" i="8"/>
  <c r="C118" i="8"/>
  <c r="D118" i="8"/>
  <c r="C119" i="8"/>
  <c r="D119" i="8"/>
  <c r="C120" i="8"/>
  <c r="D120" i="8"/>
  <c r="C121" i="8"/>
  <c r="D121" i="8"/>
  <c r="C122" i="8"/>
  <c r="D122" i="8"/>
  <c r="C123" i="8"/>
  <c r="D123" i="8"/>
  <c r="C124" i="8"/>
  <c r="D124" i="8"/>
  <c r="C125" i="8"/>
  <c r="D125" i="8"/>
  <c r="C126" i="8"/>
  <c r="D126" i="8"/>
  <c r="C127" i="8"/>
  <c r="D127" i="8"/>
  <c r="C128" i="8"/>
  <c r="D128" i="8"/>
  <c r="C129" i="8"/>
  <c r="D129" i="8"/>
  <c r="C130" i="8"/>
  <c r="D130" i="8"/>
  <c r="C131" i="8"/>
  <c r="D131" i="8"/>
  <c r="C132" i="8"/>
  <c r="D132" i="8"/>
  <c r="C133" i="8"/>
  <c r="D133" i="8"/>
  <c r="C134" i="8"/>
  <c r="D134" i="8"/>
  <c r="C135" i="8"/>
  <c r="D135" i="8"/>
  <c r="C136" i="8"/>
  <c r="D136" i="8"/>
  <c r="C137" i="8"/>
  <c r="D137" i="8"/>
  <c r="C138" i="8"/>
  <c r="D138" i="8"/>
  <c r="C139" i="8"/>
  <c r="D139" i="8"/>
  <c r="C140" i="8"/>
  <c r="D140" i="8"/>
  <c r="C141" i="8"/>
  <c r="D141" i="8"/>
  <c r="C142" i="8"/>
  <c r="D142" i="8"/>
  <c r="C143" i="8"/>
  <c r="D143" i="8"/>
  <c r="C144" i="8"/>
  <c r="D144" i="8"/>
  <c r="C145" i="8"/>
  <c r="D145" i="8"/>
  <c r="C146" i="8"/>
  <c r="D146" i="8"/>
  <c r="C147" i="8"/>
  <c r="D147" i="8"/>
  <c r="C148" i="8"/>
  <c r="D148" i="8"/>
  <c r="C149" i="8"/>
  <c r="D149" i="8"/>
  <c r="C150" i="8"/>
  <c r="D150" i="8"/>
  <c r="C151" i="8"/>
  <c r="D151" i="8"/>
  <c r="C152" i="8"/>
  <c r="D152" i="8"/>
  <c r="C153" i="8"/>
  <c r="D153" i="8"/>
  <c r="C154" i="8"/>
  <c r="D154" i="8"/>
  <c r="C155" i="8"/>
  <c r="D155" i="8"/>
  <c r="C156" i="8"/>
  <c r="D156" i="8"/>
  <c r="C157" i="8"/>
  <c r="D157" i="8"/>
  <c r="C158" i="8"/>
  <c r="D158" i="8"/>
  <c r="C159" i="8"/>
  <c r="D159" i="8"/>
  <c r="C160" i="8"/>
  <c r="D160" i="8"/>
  <c r="C161" i="8"/>
  <c r="D161" i="8"/>
  <c r="C162" i="8"/>
  <c r="D162" i="8"/>
  <c r="C163" i="8"/>
  <c r="D163" i="8"/>
  <c r="C164" i="8"/>
  <c r="D164" i="8"/>
  <c r="C165" i="8"/>
  <c r="D165" i="8"/>
  <c r="C166" i="8"/>
  <c r="D166" i="8"/>
  <c r="C167" i="8"/>
  <c r="D167" i="8"/>
  <c r="C168" i="8"/>
  <c r="D168" i="8"/>
  <c r="C169" i="8"/>
  <c r="D169" i="8"/>
  <c r="C170" i="8"/>
  <c r="D170" i="8"/>
  <c r="C171" i="8"/>
  <c r="D171" i="8"/>
  <c r="C172" i="8"/>
  <c r="D172" i="8"/>
  <c r="C173" i="8"/>
  <c r="D173" i="8"/>
  <c r="C174" i="8"/>
  <c r="D174" i="8"/>
  <c r="C175" i="8"/>
  <c r="D175" i="8"/>
  <c r="C176" i="8"/>
  <c r="D176" i="8"/>
  <c r="C177" i="8"/>
  <c r="D177" i="8"/>
  <c r="C178" i="8"/>
  <c r="D178" i="8"/>
  <c r="C179" i="8"/>
  <c r="D179" i="8"/>
  <c r="C180" i="8"/>
  <c r="D180" i="8"/>
  <c r="C181" i="8"/>
  <c r="D181" i="8"/>
  <c r="C182" i="8"/>
  <c r="D182" i="8"/>
  <c r="C183" i="8"/>
  <c r="D183" i="8"/>
  <c r="C184" i="8"/>
  <c r="D184" i="8"/>
  <c r="C185" i="8"/>
  <c r="D185" i="8"/>
  <c r="C186" i="8"/>
  <c r="D186" i="8"/>
  <c r="C187" i="8"/>
  <c r="D187" i="8"/>
  <c r="C188" i="8"/>
  <c r="D188" i="8"/>
  <c r="C189" i="8"/>
  <c r="D189" i="8"/>
  <c r="C190" i="8"/>
  <c r="D190" i="8"/>
  <c r="C191" i="8"/>
  <c r="D191" i="8"/>
  <c r="C192" i="8"/>
  <c r="D192" i="8"/>
  <c r="C193" i="8"/>
  <c r="D193" i="8"/>
  <c r="C194" i="8"/>
  <c r="D194" i="8"/>
  <c r="C195" i="8"/>
  <c r="D195" i="8"/>
  <c r="C196" i="8"/>
  <c r="D196" i="8"/>
  <c r="C197" i="8"/>
  <c r="D197" i="8"/>
  <c r="C198" i="8"/>
  <c r="D198" i="8"/>
  <c r="C199" i="8"/>
  <c r="D199" i="8"/>
  <c r="C200" i="8"/>
  <c r="D200" i="8"/>
  <c r="C201" i="8"/>
  <c r="D201" i="8"/>
  <c r="C202" i="8"/>
  <c r="D202" i="8"/>
  <c r="C203" i="8"/>
  <c r="D203" i="8"/>
  <c r="C204" i="8"/>
  <c r="D204" i="8"/>
  <c r="C205" i="8"/>
  <c r="D205" i="8"/>
  <c r="C206" i="8"/>
  <c r="D206" i="8"/>
  <c r="C207" i="8"/>
  <c r="D207" i="8"/>
  <c r="C208" i="8"/>
  <c r="D208" i="8"/>
  <c r="C209" i="8"/>
  <c r="D209" i="8"/>
  <c r="C210" i="8"/>
  <c r="D210" i="8"/>
  <c r="C211" i="8"/>
  <c r="D211" i="8"/>
  <c r="C212" i="8"/>
  <c r="D212" i="8"/>
  <c r="C213" i="8"/>
  <c r="D213" i="8"/>
  <c r="C214" i="8"/>
  <c r="D214" i="8"/>
  <c r="C215" i="8"/>
  <c r="D215" i="8"/>
  <c r="C216" i="8"/>
  <c r="D216" i="8"/>
  <c r="C217" i="8"/>
  <c r="D217" i="8"/>
  <c r="C218" i="8"/>
  <c r="D218" i="8"/>
  <c r="C219" i="8"/>
  <c r="D219" i="8"/>
  <c r="C220" i="8"/>
  <c r="D220" i="8"/>
  <c r="C221" i="8"/>
  <c r="D221" i="8"/>
  <c r="C222" i="8"/>
  <c r="D222" i="8"/>
  <c r="C223" i="8"/>
  <c r="D223" i="8"/>
  <c r="C224" i="8"/>
  <c r="D224" i="8"/>
  <c r="C225" i="8"/>
  <c r="D225" i="8"/>
  <c r="C226" i="8"/>
  <c r="D226" i="8"/>
  <c r="C227" i="8"/>
  <c r="D227" i="8"/>
  <c r="C228" i="8"/>
  <c r="D228" i="8"/>
  <c r="C229" i="8"/>
  <c r="D229" i="8"/>
  <c r="C230" i="8"/>
  <c r="D230" i="8"/>
  <c r="C231" i="8"/>
  <c r="D231" i="8"/>
  <c r="C232" i="8"/>
  <c r="D232" i="8"/>
  <c r="C233" i="8"/>
  <c r="D233" i="8"/>
  <c r="C234" i="8"/>
  <c r="D234" i="8"/>
  <c r="C235" i="8"/>
  <c r="D235" i="8"/>
  <c r="C236" i="8"/>
  <c r="D236" i="8"/>
  <c r="C237" i="8"/>
  <c r="D237" i="8"/>
  <c r="C238" i="8"/>
  <c r="D238" i="8"/>
  <c r="C239" i="8"/>
  <c r="D239" i="8"/>
  <c r="C240" i="8"/>
  <c r="D240" i="8"/>
  <c r="C241" i="8"/>
  <c r="D241" i="8"/>
  <c r="C242" i="8"/>
  <c r="D242" i="8"/>
  <c r="C243" i="8"/>
  <c r="D243" i="8"/>
  <c r="C244" i="8"/>
  <c r="D244" i="8"/>
  <c r="C245" i="8"/>
  <c r="D245" i="8"/>
  <c r="C246" i="8"/>
  <c r="D246" i="8"/>
  <c r="C247" i="8"/>
  <c r="D247" i="8"/>
  <c r="C248" i="8"/>
  <c r="D248" i="8"/>
  <c r="C249" i="8"/>
  <c r="D249" i="8"/>
  <c r="C250" i="8"/>
  <c r="D250" i="8"/>
  <c r="C251" i="8"/>
  <c r="D251" i="8"/>
  <c r="C252" i="8"/>
  <c r="D252" i="8"/>
  <c r="C253" i="8"/>
  <c r="D253" i="8"/>
  <c r="C254" i="8"/>
  <c r="D254" i="8"/>
  <c r="C255" i="8"/>
  <c r="D255" i="8"/>
  <c r="C256" i="8"/>
  <c r="D256" i="8"/>
  <c r="C257" i="8"/>
  <c r="D257" i="8"/>
  <c r="C258" i="8"/>
  <c r="D258" i="8"/>
  <c r="C259" i="8"/>
  <c r="D259" i="8"/>
  <c r="C260" i="8"/>
  <c r="D260" i="8"/>
  <c r="C261" i="8"/>
  <c r="D261" i="8"/>
  <c r="C262" i="8"/>
  <c r="D262" i="8"/>
  <c r="C263" i="8"/>
  <c r="D263" i="8"/>
  <c r="C264" i="8"/>
  <c r="D264" i="8"/>
  <c r="C265" i="8"/>
  <c r="D265" i="8"/>
  <c r="C266" i="8"/>
  <c r="D266" i="8"/>
  <c r="C267" i="8"/>
  <c r="D267" i="8"/>
  <c r="C268" i="8"/>
  <c r="D268" i="8"/>
  <c r="C269" i="8"/>
  <c r="D269" i="8"/>
  <c r="C270" i="8"/>
  <c r="D270" i="8"/>
  <c r="C271" i="8"/>
  <c r="D271" i="8"/>
  <c r="C272" i="8"/>
  <c r="D272" i="8"/>
  <c r="C273" i="8"/>
  <c r="D273" i="8"/>
  <c r="C274" i="8"/>
  <c r="D274" i="8"/>
  <c r="C275" i="8"/>
  <c r="D275" i="8"/>
  <c r="C276" i="8"/>
  <c r="D276" i="8"/>
  <c r="C277" i="8"/>
  <c r="D277" i="8"/>
  <c r="C278" i="8"/>
  <c r="D278" i="8"/>
  <c r="C279" i="8"/>
  <c r="D279" i="8"/>
  <c r="C280" i="8"/>
  <c r="D280" i="8"/>
  <c r="C281" i="8"/>
  <c r="D281" i="8"/>
  <c r="C282" i="8"/>
  <c r="D282" i="8"/>
  <c r="C283" i="8"/>
  <c r="D283" i="8"/>
  <c r="C284" i="8"/>
  <c r="D284" i="8"/>
  <c r="C285" i="8"/>
  <c r="D285" i="8"/>
  <c r="C286" i="8"/>
  <c r="D286" i="8"/>
  <c r="C287" i="8"/>
  <c r="D287" i="8"/>
  <c r="C288" i="8"/>
  <c r="D288" i="8"/>
  <c r="C289" i="8"/>
  <c r="D289" i="8"/>
  <c r="C290" i="8"/>
  <c r="D290" i="8"/>
  <c r="C291" i="8"/>
  <c r="D291" i="8"/>
  <c r="C292" i="8"/>
  <c r="D292" i="8"/>
  <c r="C293" i="8"/>
  <c r="D293" i="8"/>
  <c r="C294" i="8"/>
  <c r="D294" i="8"/>
  <c r="C295" i="8"/>
  <c r="D295" i="8"/>
  <c r="C296" i="8"/>
  <c r="D296" i="8"/>
  <c r="C297" i="8"/>
  <c r="D297" i="8"/>
  <c r="C298" i="8"/>
  <c r="D298" i="8"/>
  <c r="C299" i="8"/>
  <c r="D299" i="8"/>
  <c r="C300" i="8"/>
  <c r="D300" i="8"/>
  <c r="C301" i="8"/>
  <c r="D301" i="8"/>
  <c r="C302" i="8"/>
  <c r="D302" i="8"/>
  <c r="C303" i="8"/>
  <c r="D303" i="8"/>
  <c r="C304" i="8"/>
  <c r="D304" i="8"/>
  <c r="C305" i="8"/>
  <c r="D305" i="8"/>
  <c r="C306" i="8"/>
  <c r="D306" i="8"/>
  <c r="C307" i="8"/>
  <c r="D307" i="8"/>
  <c r="C308" i="8"/>
  <c r="D308" i="8"/>
  <c r="C309" i="8"/>
  <c r="D309" i="8"/>
  <c r="C310" i="8"/>
  <c r="D310" i="8"/>
  <c r="C311" i="8"/>
  <c r="D311" i="8"/>
  <c r="C312" i="8"/>
  <c r="D312" i="8"/>
  <c r="C313" i="8"/>
  <c r="D313" i="8"/>
  <c r="C314" i="8"/>
  <c r="D314" i="8"/>
  <c r="C315" i="8"/>
  <c r="D315" i="8"/>
  <c r="C316" i="8"/>
  <c r="D316" i="8"/>
  <c r="C317" i="8"/>
  <c r="D317" i="8"/>
  <c r="C318" i="8"/>
  <c r="D318" i="8"/>
  <c r="C319" i="8"/>
  <c r="D319" i="8"/>
  <c r="C320" i="8"/>
  <c r="D320" i="8"/>
  <c r="C321" i="8"/>
  <c r="D321" i="8"/>
  <c r="C322" i="8"/>
  <c r="D322" i="8"/>
  <c r="C323" i="8"/>
  <c r="D323" i="8"/>
  <c r="C324" i="8"/>
  <c r="D324" i="8"/>
  <c r="C325" i="8"/>
  <c r="D325" i="8"/>
  <c r="C326" i="8"/>
  <c r="D326" i="8"/>
  <c r="C327" i="8"/>
  <c r="D327" i="8"/>
  <c r="C328" i="8"/>
  <c r="D328" i="8"/>
  <c r="C329" i="8"/>
  <c r="D329" i="8"/>
  <c r="C330" i="8"/>
  <c r="D330" i="8"/>
  <c r="C331" i="8"/>
  <c r="D331" i="8"/>
  <c r="C332" i="8"/>
  <c r="D332" i="8"/>
  <c r="C333" i="8"/>
  <c r="D333" i="8"/>
  <c r="C334" i="8"/>
  <c r="D334" i="8"/>
  <c r="C335" i="8"/>
  <c r="D335" i="8"/>
  <c r="C336" i="8"/>
  <c r="D336" i="8"/>
  <c r="C337" i="8"/>
  <c r="D337" i="8"/>
  <c r="C338" i="8"/>
  <c r="D338" i="8"/>
  <c r="C339" i="8"/>
  <c r="D339" i="8"/>
  <c r="C340" i="8"/>
  <c r="D340" i="8"/>
  <c r="C341" i="8"/>
  <c r="D341" i="8"/>
  <c r="C342" i="8"/>
  <c r="D342" i="8"/>
  <c r="C343" i="8"/>
  <c r="D343" i="8"/>
  <c r="C344" i="8"/>
  <c r="D344" i="8"/>
  <c r="C345" i="8"/>
  <c r="D345" i="8"/>
  <c r="C346" i="8"/>
  <c r="D346" i="8"/>
  <c r="C347" i="8"/>
  <c r="D347" i="8"/>
  <c r="C348" i="8"/>
  <c r="D348" i="8"/>
  <c r="C349" i="8"/>
  <c r="D349" i="8"/>
  <c r="C350" i="8"/>
  <c r="D350" i="8"/>
  <c r="C351" i="8"/>
  <c r="D351" i="8"/>
  <c r="C352" i="8"/>
  <c r="D352" i="8"/>
  <c r="C353" i="8"/>
  <c r="D353" i="8"/>
  <c r="C354" i="8"/>
  <c r="D354" i="8"/>
  <c r="C355" i="8"/>
  <c r="D355" i="8"/>
  <c r="C356" i="8"/>
  <c r="D356" i="8"/>
  <c r="C357" i="8"/>
  <c r="D357" i="8"/>
  <c r="C358" i="8"/>
  <c r="D358" i="8"/>
  <c r="C359" i="8"/>
  <c r="D359" i="8"/>
  <c r="C360" i="8"/>
  <c r="D360" i="8"/>
  <c r="C361" i="8"/>
  <c r="D361" i="8"/>
  <c r="C362" i="8"/>
  <c r="D362" i="8"/>
  <c r="C363" i="8"/>
  <c r="D363" i="8"/>
  <c r="C364" i="8"/>
  <c r="D364" i="8"/>
  <c r="C365" i="8"/>
  <c r="D365" i="8"/>
  <c r="C366" i="8"/>
  <c r="D366" i="8"/>
  <c r="C367" i="8"/>
  <c r="D367" i="8"/>
  <c r="C368" i="8"/>
  <c r="D368" i="8"/>
  <c r="C369" i="8"/>
  <c r="D369" i="8"/>
  <c r="C370" i="8"/>
  <c r="D370" i="8"/>
  <c r="C371" i="8"/>
  <c r="D371" i="8"/>
  <c r="C372" i="8"/>
  <c r="D372" i="8"/>
  <c r="C373" i="8"/>
  <c r="D373" i="8"/>
  <c r="C374" i="8"/>
  <c r="D374" i="8"/>
  <c r="C375" i="8"/>
  <c r="D375" i="8"/>
  <c r="C376" i="8"/>
  <c r="D376" i="8"/>
  <c r="C377" i="8"/>
  <c r="D377" i="8"/>
  <c r="C378" i="8"/>
  <c r="D378" i="8"/>
  <c r="C379" i="8"/>
  <c r="D379" i="8"/>
  <c r="C380" i="8"/>
  <c r="D380" i="8"/>
  <c r="C381" i="8"/>
  <c r="D381" i="8"/>
  <c r="C382" i="8"/>
  <c r="D382" i="8"/>
  <c r="C383" i="8"/>
  <c r="D383" i="8"/>
  <c r="C384" i="8"/>
  <c r="D384" i="8"/>
  <c r="C385" i="8"/>
  <c r="D385" i="8"/>
  <c r="C386" i="8"/>
  <c r="D386" i="8"/>
  <c r="C387" i="8"/>
  <c r="D387" i="8"/>
  <c r="C388" i="8"/>
  <c r="D388" i="8"/>
  <c r="C389" i="8"/>
  <c r="D389" i="8"/>
  <c r="C390" i="8"/>
  <c r="D390" i="8"/>
  <c r="C391" i="8"/>
  <c r="D391" i="8"/>
  <c r="C392" i="8"/>
  <c r="D392" i="8"/>
  <c r="C393" i="8"/>
  <c r="D393" i="8"/>
  <c r="C394" i="8"/>
  <c r="D394" i="8"/>
  <c r="C395" i="8"/>
  <c r="D395" i="8"/>
  <c r="C396" i="8"/>
  <c r="D396" i="8"/>
  <c r="C397" i="8"/>
  <c r="D397" i="8"/>
  <c r="C398" i="8"/>
  <c r="D398" i="8"/>
  <c r="C399" i="8"/>
  <c r="D399" i="8"/>
  <c r="C400" i="8"/>
  <c r="D400" i="8"/>
  <c r="C401" i="8"/>
  <c r="D401" i="8"/>
  <c r="C402" i="8"/>
  <c r="D402" i="8"/>
  <c r="C403" i="8"/>
  <c r="D403" i="8"/>
  <c r="C404" i="8"/>
  <c r="D404" i="8"/>
  <c r="C405" i="8"/>
  <c r="D405" i="8"/>
  <c r="C406" i="8"/>
  <c r="D406" i="8"/>
  <c r="C407" i="8"/>
  <c r="D407" i="8"/>
  <c r="C408" i="8"/>
  <c r="D408" i="8"/>
  <c r="C409" i="8"/>
  <c r="D409" i="8"/>
  <c r="C410" i="8"/>
  <c r="D410" i="8"/>
  <c r="C411" i="8"/>
  <c r="D411" i="8"/>
  <c r="C412" i="8"/>
  <c r="D412" i="8"/>
  <c r="C413" i="8"/>
  <c r="D413" i="8"/>
  <c r="C414" i="8"/>
  <c r="D414" i="8"/>
  <c r="C415" i="8"/>
  <c r="D415" i="8"/>
  <c r="C416" i="8"/>
  <c r="D416" i="8"/>
  <c r="C417" i="8"/>
  <c r="D417" i="8"/>
  <c r="C418" i="8"/>
  <c r="D418" i="8"/>
  <c r="C419" i="8"/>
  <c r="D419" i="8"/>
  <c r="C420" i="8"/>
  <c r="D420" i="8"/>
  <c r="C421" i="8"/>
  <c r="D421" i="8"/>
  <c r="C422" i="8"/>
  <c r="D422" i="8"/>
  <c r="C423" i="8"/>
  <c r="D423" i="8"/>
  <c r="C424" i="8"/>
  <c r="D424" i="8"/>
  <c r="C425" i="8"/>
  <c r="D425" i="8"/>
  <c r="C426" i="8"/>
  <c r="D426" i="8"/>
  <c r="C427" i="8"/>
  <c r="D427" i="8"/>
  <c r="C428" i="8"/>
  <c r="D428" i="8"/>
  <c r="C429" i="8"/>
  <c r="D429" i="8"/>
  <c r="C430" i="8"/>
  <c r="D430" i="8"/>
  <c r="C431" i="8"/>
  <c r="D431" i="8"/>
  <c r="C432" i="8"/>
  <c r="D432" i="8"/>
  <c r="C433" i="8"/>
  <c r="D433" i="8"/>
  <c r="C434" i="8"/>
  <c r="D434" i="8"/>
  <c r="C435" i="8"/>
  <c r="D435" i="8"/>
  <c r="C436" i="8"/>
  <c r="D436" i="8"/>
  <c r="C437" i="8"/>
  <c r="D437" i="8"/>
  <c r="C438" i="8"/>
  <c r="D438" i="8"/>
  <c r="C439" i="8"/>
  <c r="D439" i="8"/>
  <c r="C440" i="8"/>
  <c r="D440" i="8"/>
  <c r="C441" i="8"/>
  <c r="D441" i="8"/>
  <c r="C442" i="8"/>
  <c r="D442" i="8"/>
  <c r="C443" i="8"/>
  <c r="D443" i="8"/>
  <c r="C444" i="8"/>
  <c r="D444" i="8"/>
  <c r="C445" i="8"/>
  <c r="D445" i="8"/>
  <c r="C446" i="8"/>
  <c r="D446" i="8"/>
  <c r="C447" i="8"/>
  <c r="D447" i="8"/>
  <c r="C448" i="8"/>
  <c r="D448" i="8"/>
  <c r="C449" i="8"/>
  <c r="D449" i="8"/>
  <c r="C450" i="8"/>
  <c r="D450" i="8"/>
  <c r="C451" i="8"/>
  <c r="D451" i="8"/>
  <c r="C452" i="8"/>
  <c r="D452" i="8"/>
  <c r="C453" i="8"/>
  <c r="D453" i="8"/>
  <c r="C454" i="8"/>
  <c r="D454" i="8"/>
  <c r="C455" i="8"/>
  <c r="D455" i="8"/>
  <c r="C456" i="8"/>
  <c r="D456" i="8"/>
  <c r="C457" i="8"/>
  <c r="D457" i="8"/>
  <c r="C458" i="8"/>
  <c r="D458" i="8"/>
  <c r="C459" i="8"/>
  <c r="D459" i="8"/>
  <c r="C460" i="8"/>
  <c r="D460" i="8"/>
  <c r="C461" i="8"/>
  <c r="D461" i="8"/>
  <c r="C462" i="8"/>
  <c r="D462" i="8"/>
  <c r="C463" i="8"/>
  <c r="D463" i="8"/>
  <c r="C464" i="8"/>
  <c r="D464" i="8"/>
  <c r="C465" i="8"/>
  <c r="D465" i="8"/>
  <c r="C466" i="8"/>
  <c r="D466" i="8"/>
  <c r="C467" i="8"/>
  <c r="D467" i="8"/>
  <c r="C468" i="8"/>
  <c r="D468" i="8"/>
  <c r="C469" i="8"/>
  <c r="D469" i="8"/>
  <c r="C470" i="8"/>
  <c r="D470" i="8"/>
  <c r="C471" i="8"/>
  <c r="D471" i="8"/>
  <c r="C472" i="8"/>
  <c r="D472" i="8"/>
  <c r="C473" i="8"/>
  <c r="D473" i="8"/>
  <c r="C474" i="8"/>
  <c r="D474" i="8"/>
  <c r="C475" i="8"/>
  <c r="D475" i="8"/>
  <c r="C476" i="8"/>
  <c r="D476" i="8"/>
  <c r="C477" i="8"/>
  <c r="D477" i="8"/>
  <c r="C478" i="8"/>
  <c r="D478" i="8"/>
  <c r="C479" i="8"/>
  <c r="D479" i="8"/>
  <c r="C480" i="8"/>
  <c r="D480" i="8"/>
  <c r="C481" i="8"/>
  <c r="D481" i="8"/>
  <c r="C482" i="8"/>
  <c r="D482" i="8"/>
  <c r="C483" i="8"/>
  <c r="D483" i="8"/>
  <c r="C484" i="8"/>
  <c r="D484" i="8"/>
  <c r="C485" i="8"/>
  <c r="D485" i="8"/>
  <c r="C486" i="8"/>
  <c r="D486" i="8"/>
  <c r="C487" i="8"/>
  <c r="D487" i="8"/>
  <c r="C488" i="8"/>
  <c r="D488" i="8"/>
  <c r="C489" i="8"/>
  <c r="D489" i="8"/>
  <c r="C490" i="8"/>
  <c r="D490" i="8"/>
  <c r="C491" i="8"/>
  <c r="D491" i="8"/>
  <c r="C492" i="8"/>
  <c r="D492" i="8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3" i="6"/>
  <c r="D34" i="6"/>
  <c r="E34" i="6"/>
  <c r="E24" i="8" l="1"/>
  <c r="E51" i="8"/>
  <c r="E49" i="8"/>
  <c r="E481" i="8"/>
  <c r="E477" i="8"/>
  <c r="E465" i="8"/>
  <c r="E461" i="8"/>
  <c r="E451" i="8"/>
  <c r="E447" i="8"/>
  <c r="E435" i="8"/>
  <c r="E425" i="8"/>
  <c r="E415" i="8"/>
  <c r="E413" i="8"/>
  <c r="E409" i="8"/>
  <c r="E399" i="8"/>
  <c r="E397" i="8"/>
  <c r="E387" i="8"/>
  <c r="E383" i="8"/>
  <c r="E371" i="8"/>
  <c r="E361" i="8"/>
  <c r="E351" i="8"/>
  <c r="E349" i="8"/>
  <c r="E337" i="8"/>
  <c r="E331" i="8"/>
  <c r="E321" i="8"/>
  <c r="E319" i="8"/>
  <c r="E311" i="8"/>
  <c r="E307" i="8"/>
  <c r="E299" i="8"/>
  <c r="E297" i="8"/>
  <c r="E287" i="8"/>
  <c r="E281" i="8"/>
  <c r="E271" i="8"/>
  <c r="E265" i="8"/>
  <c r="E255" i="8"/>
  <c r="E249" i="8"/>
  <c r="E239" i="8"/>
  <c r="E233" i="8"/>
  <c r="E223" i="8"/>
  <c r="E217" i="8"/>
  <c r="E207" i="8"/>
  <c r="E201" i="8"/>
  <c r="E191" i="8"/>
  <c r="E185" i="8"/>
  <c r="E175" i="8"/>
  <c r="E169" i="8"/>
  <c r="E159" i="8"/>
  <c r="E157" i="8"/>
  <c r="E147" i="8"/>
  <c r="E141" i="8"/>
  <c r="E131" i="8"/>
  <c r="E121" i="8"/>
  <c r="E111" i="8"/>
  <c r="E105" i="8"/>
  <c r="E95" i="8"/>
  <c r="E87" i="8"/>
  <c r="E79" i="8"/>
  <c r="E71" i="8"/>
  <c r="E63" i="8"/>
  <c r="E55" i="8"/>
  <c r="E47" i="8"/>
  <c r="E39" i="8"/>
  <c r="E31" i="8"/>
  <c r="E116" i="8"/>
  <c r="E108" i="8"/>
  <c r="E96" i="8"/>
  <c r="E88" i="8"/>
  <c r="E80" i="8"/>
  <c r="E72" i="8"/>
  <c r="E64" i="8"/>
  <c r="E56" i="8"/>
  <c r="E48" i="8"/>
  <c r="E40" i="8"/>
  <c r="E32" i="8"/>
  <c r="E23" i="8"/>
  <c r="E15" i="8"/>
  <c r="E7" i="8"/>
  <c r="E492" i="8"/>
  <c r="E488" i="8"/>
  <c r="E484" i="8"/>
  <c r="E476" i="8"/>
  <c r="E472" i="8"/>
  <c r="E468" i="8"/>
  <c r="E460" i="8"/>
  <c r="E456" i="8"/>
  <c r="E452" i="8"/>
  <c r="E444" i="8"/>
  <c r="E440" i="8"/>
  <c r="E432" i="8"/>
  <c r="E428" i="8"/>
  <c r="E416" i="8"/>
  <c r="E408" i="8"/>
  <c r="E404" i="8"/>
  <c r="E396" i="8"/>
  <c r="E392" i="8"/>
  <c r="E388" i="8"/>
  <c r="E380" i="8"/>
  <c r="E376" i="8"/>
  <c r="E368" i="8"/>
  <c r="E364" i="8"/>
  <c r="E348" i="8"/>
  <c r="E344" i="8"/>
  <c r="E340" i="8"/>
  <c r="E328" i="8"/>
  <c r="E324" i="8"/>
  <c r="E312" i="8"/>
  <c r="E304" i="8"/>
  <c r="E300" i="8"/>
  <c r="E292" i="8"/>
  <c r="E288" i="8"/>
  <c r="E276" i="8"/>
  <c r="E272" i="8"/>
  <c r="E260" i="8"/>
  <c r="E256" i="8"/>
  <c r="E244" i="8"/>
  <c r="E240" i="8"/>
  <c r="E228" i="8"/>
  <c r="E224" i="8"/>
  <c r="E212" i="8"/>
  <c r="E208" i="8"/>
  <c r="E196" i="8"/>
  <c r="E180" i="8"/>
  <c r="E176" i="8"/>
  <c r="E164" i="8"/>
  <c r="E160" i="8"/>
  <c r="E156" i="8"/>
  <c r="E152" i="8"/>
  <c r="E144" i="8"/>
  <c r="E136" i="8"/>
  <c r="E132" i="8"/>
  <c r="E16" i="8"/>
  <c r="E8" i="8"/>
  <c r="E471" i="8"/>
  <c r="E112" i="8"/>
  <c r="E473" i="8"/>
  <c r="E469" i="8"/>
  <c r="E445" i="8"/>
  <c r="E443" i="8"/>
  <c r="E441" i="8"/>
  <c r="E329" i="8"/>
  <c r="E327" i="8"/>
  <c r="E325" i="8"/>
  <c r="E323" i="8"/>
  <c r="E119" i="8"/>
  <c r="E117" i="8"/>
  <c r="E115" i="8"/>
  <c r="E113" i="8"/>
  <c r="E52" i="8"/>
  <c r="E279" i="8"/>
  <c r="E277" i="8"/>
  <c r="E275" i="8"/>
  <c r="E273" i="8"/>
  <c r="E158" i="8"/>
  <c r="E83" i="8"/>
  <c r="E81" i="8"/>
  <c r="E20" i="8"/>
  <c r="E450" i="8"/>
  <c r="E448" i="8"/>
  <c r="E436" i="8"/>
  <c r="E393" i="8"/>
  <c r="E391" i="8"/>
  <c r="E389" i="8"/>
  <c r="E215" i="8"/>
  <c r="E213" i="8"/>
  <c r="E211" i="8"/>
  <c r="E209" i="8"/>
  <c r="E365" i="8"/>
  <c r="E84" i="8"/>
  <c r="E19" i="8"/>
  <c r="E17" i="8"/>
  <c r="E487" i="8"/>
  <c r="E485" i="8"/>
  <c r="E429" i="8"/>
  <c r="E381" i="8"/>
  <c r="E379" i="8"/>
  <c r="E377" i="8"/>
  <c r="E338" i="8"/>
  <c r="E305" i="8"/>
  <c r="E303" i="8"/>
  <c r="E301" i="8"/>
  <c r="E183" i="8"/>
  <c r="E181" i="8"/>
  <c r="E179" i="8"/>
  <c r="E177" i="8"/>
  <c r="E140" i="8"/>
  <c r="E107" i="8"/>
  <c r="E99" i="8"/>
  <c r="E97" i="8"/>
  <c r="E68" i="8"/>
  <c r="E35" i="8"/>
  <c r="E33" i="8"/>
  <c r="E4" i="8"/>
  <c r="E457" i="8"/>
  <c r="E455" i="8"/>
  <c r="E453" i="8"/>
  <c r="E386" i="8"/>
  <c r="E384" i="8"/>
  <c r="E372" i="8"/>
  <c r="E347" i="8"/>
  <c r="E345" i="8"/>
  <c r="E343" i="8"/>
  <c r="E341" i="8"/>
  <c r="E306" i="8"/>
  <c r="E298" i="8"/>
  <c r="E247" i="8"/>
  <c r="E245" i="8"/>
  <c r="E243" i="8"/>
  <c r="E241" i="8"/>
  <c r="E145" i="8"/>
  <c r="E143" i="8"/>
  <c r="E137" i="8"/>
  <c r="E135" i="8"/>
  <c r="E133" i="8"/>
  <c r="E100" i="8"/>
  <c r="E67" i="8"/>
  <c r="E65" i="8"/>
  <c r="E36" i="8"/>
  <c r="E3" i="8"/>
  <c r="E462" i="8"/>
  <c r="E419" i="8"/>
  <c r="E417" i="8"/>
  <c r="E403" i="8"/>
  <c r="E356" i="8"/>
  <c r="E350" i="8"/>
  <c r="E295" i="8"/>
  <c r="E293" i="8"/>
  <c r="E291" i="8"/>
  <c r="E289" i="8"/>
  <c r="E231" i="8"/>
  <c r="E229" i="8"/>
  <c r="E227" i="8"/>
  <c r="E225" i="8"/>
  <c r="E167" i="8"/>
  <c r="E165" i="8"/>
  <c r="E163" i="8"/>
  <c r="E161" i="8"/>
  <c r="E148" i="8"/>
  <c r="E127" i="8"/>
  <c r="E125" i="8"/>
  <c r="E110" i="8"/>
  <c r="E91" i="8"/>
  <c r="E89" i="8"/>
  <c r="E76" i="8"/>
  <c r="E59" i="8"/>
  <c r="E57" i="8"/>
  <c r="E44" i="8"/>
  <c r="E27" i="8"/>
  <c r="E25" i="8"/>
  <c r="E12" i="8"/>
  <c r="E478" i="8"/>
  <c r="E420" i="8"/>
  <c r="E400" i="8"/>
  <c r="E398" i="8"/>
  <c r="E355" i="8"/>
  <c r="E353" i="8"/>
  <c r="E315" i="8"/>
  <c r="E313" i="8"/>
  <c r="E282" i="8"/>
  <c r="E263" i="8"/>
  <c r="E261" i="8"/>
  <c r="E259" i="8"/>
  <c r="E257" i="8"/>
  <c r="E199" i="8"/>
  <c r="E197" i="8"/>
  <c r="E195" i="8"/>
  <c r="E193" i="8"/>
  <c r="E155" i="8"/>
  <c r="E153" i="8"/>
  <c r="E151" i="8"/>
  <c r="E149" i="8"/>
  <c r="E128" i="8"/>
  <c r="E124" i="8"/>
  <c r="E109" i="8"/>
  <c r="E92" i="8"/>
  <c r="E75" i="8"/>
  <c r="E73" i="8"/>
  <c r="E60" i="8"/>
  <c r="E43" i="8"/>
  <c r="E41" i="8"/>
  <c r="E28" i="8"/>
  <c r="E11" i="8"/>
  <c r="E9" i="8"/>
  <c r="E489" i="8"/>
  <c r="E490" i="8"/>
  <c r="E483" i="8"/>
  <c r="E474" i="8"/>
  <c r="E467" i="8"/>
  <c r="E446" i="8"/>
  <c r="E439" i="8"/>
  <c r="E437" i="8"/>
  <c r="E434" i="8"/>
  <c r="E427" i="8"/>
  <c r="E401" i="8"/>
  <c r="E382" i="8"/>
  <c r="E375" i="8"/>
  <c r="E373" i="8"/>
  <c r="E370" i="8"/>
  <c r="E363" i="8"/>
  <c r="E339" i="8"/>
  <c r="E330" i="8"/>
  <c r="E486" i="8"/>
  <c r="E479" i="8"/>
  <c r="E470" i="8"/>
  <c r="E463" i="8"/>
  <c r="E449" i="8"/>
  <c r="E430" i="8"/>
  <c r="E423" i="8"/>
  <c r="E421" i="8"/>
  <c r="E418" i="8"/>
  <c r="E411" i="8"/>
  <c r="E385" i="8"/>
  <c r="E366" i="8"/>
  <c r="E359" i="8"/>
  <c r="E357" i="8"/>
  <c r="E354" i="8"/>
  <c r="E352" i="8"/>
  <c r="E491" i="8"/>
  <c r="E482" i="8"/>
  <c r="E480" i="8"/>
  <c r="E475" i="8"/>
  <c r="E466" i="8"/>
  <c r="E464" i="8"/>
  <c r="E459" i="8"/>
  <c r="E433" i="8"/>
  <c r="E431" i="8"/>
  <c r="E424" i="8"/>
  <c r="E414" i="8"/>
  <c r="E412" i="8"/>
  <c r="E407" i="8"/>
  <c r="E405" i="8"/>
  <c r="E402" i="8"/>
  <c r="E395" i="8"/>
  <c r="E369" i="8"/>
  <c r="E367" i="8"/>
  <c r="E360" i="8"/>
  <c r="E335" i="8"/>
  <c r="E333" i="8"/>
  <c r="E314" i="8"/>
  <c r="E309" i="8"/>
  <c r="E290" i="8"/>
  <c r="E285" i="8"/>
  <c r="E283" i="8"/>
  <c r="E274" i="8"/>
  <c r="E269" i="8"/>
  <c r="E267" i="8"/>
  <c r="E253" i="8"/>
  <c r="E251" i="8"/>
  <c r="E237" i="8"/>
  <c r="E235" i="8"/>
  <c r="E221" i="8"/>
  <c r="E219" i="8"/>
  <c r="E205" i="8"/>
  <c r="E203" i="8"/>
  <c r="E192" i="8"/>
  <c r="E189" i="8"/>
  <c r="E187" i="8"/>
  <c r="E173" i="8"/>
  <c r="E171" i="8"/>
  <c r="E129" i="8"/>
  <c r="E126" i="8"/>
  <c r="E123" i="8"/>
  <c r="E103" i="8"/>
  <c r="E101" i="8"/>
  <c r="E98" i="8"/>
  <c r="E93" i="8"/>
  <c r="E90" i="8"/>
  <c r="E85" i="8"/>
  <c r="E82" i="8"/>
  <c r="E77" i="8"/>
  <c r="E74" i="8"/>
  <c r="E69" i="8"/>
  <c r="E66" i="8"/>
  <c r="E61" i="8"/>
  <c r="E58" i="8"/>
  <c r="E53" i="8"/>
  <c r="E50" i="8"/>
  <c r="E45" i="8"/>
  <c r="E42" i="8"/>
  <c r="E37" i="8"/>
  <c r="E34" i="8"/>
  <c r="E29" i="8"/>
  <c r="E26" i="8"/>
  <c r="E21" i="8"/>
  <c r="E18" i="8"/>
  <c r="E13" i="8"/>
  <c r="E10" i="8"/>
  <c r="E5" i="8"/>
  <c r="E336" i="8"/>
  <c r="E332" i="8"/>
  <c r="E322" i="8"/>
  <c r="E320" i="8"/>
  <c r="E317" i="8"/>
  <c r="E308" i="8"/>
  <c r="E284" i="8"/>
  <c r="E268" i="8"/>
  <c r="E252" i="8"/>
  <c r="E236" i="8"/>
  <c r="E220" i="8"/>
  <c r="E204" i="8"/>
  <c r="E188" i="8"/>
  <c r="E172" i="8"/>
  <c r="E142" i="8"/>
  <c r="E139" i="8"/>
  <c r="E104" i="8"/>
  <c r="E316" i="8"/>
  <c r="E296" i="8"/>
  <c r="E280" i="8"/>
  <c r="E264" i="8"/>
  <c r="E248" i="8"/>
  <c r="E232" i="8"/>
  <c r="E216" i="8"/>
  <c r="E200" i="8"/>
  <c r="E184" i="8"/>
  <c r="E168" i="8"/>
  <c r="E120" i="8"/>
  <c r="E162" i="8"/>
  <c r="E130" i="8"/>
  <c r="E114" i="8"/>
  <c r="E150" i="8"/>
  <c r="E134" i="8"/>
  <c r="E118" i="8"/>
  <c r="E102" i="8"/>
  <c r="E94" i="8"/>
  <c r="E86" i="8"/>
  <c r="E78" i="8"/>
  <c r="E70" i="8"/>
  <c r="E62" i="8"/>
  <c r="E54" i="8"/>
  <c r="E46" i="8"/>
  <c r="E38" i="8"/>
  <c r="E30" i="8"/>
  <c r="E22" i="8"/>
  <c r="E14" i="8"/>
  <c r="E6" i="8"/>
  <c r="E146" i="8"/>
  <c r="E154" i="8"/>
  <c r="E138" i="8"/>
  <c r="E122" i="8"/>
  <c r="E106" i="8"/>
  <c r="E454" i="8"/>
  <c r="E438" i="8"/>
  <c r="E422" i="8"/>
  <c r="E406" i="8"/>
  <c r="E390" i="8"/>
  <c r="E374" i="8"/>
  <c r="E358" i="8"/>
  <c r="E342" i="8"/>
  <c r="E334" i="8"/>
  <c r="E326" i="8"/>
  <c r="E318" i="8"/>
  <c r="E310" i="8"/>
  <c r="E302" i="8"/>
  <c r="E294" i="8"/>
  <c r="E286" i="8"/>
  <c r="E278" i="8"/>
  <c r="E270" i="8"/>
  <c r="E262" i="8"/>
  <c r="E254" i="8"/>
  <c r="E246" i="8"/>
  <c r="E238" i="8"/>
  <c r="E230" i="8"/>
  <c r="E222" i="8"/>
  <c r="E214" i="8"/>
  <c r="E206" i="8"/>
  <c r="E198" i="8"/>
  <c r="E190" i="8"/>
  <c r="E182" i="8"/>
  <c r="E174" i="8"/>
  <c r="E166" i="8"/>
  <c r="E458" i="8"/>
  <c r="E442" i="8"/>
  <c r="E426" i="8"/>
  <c r="E410" i="8"/>
  <c r="E394" i="8"/>
  <c r="E378" i="8"/>
  <c r="E362" i="8"/>
  <c r="E346" i="8"/>
  <c r="E266" i="8"/>
  <c r="E258" i="8"/>
  <c r="E250" i="8"/>
  <c r="E242" i="8"/>
  <c r="E234" i="8"/>
  <c r="E226" i="8"/>
  <c r="E218" i="8"/>
  <c r="E210" i="8"/>
  <c r="E202" i="8"/>
  <c r="E194" i="8"/>
  <c r="E186" i="8"/>
  <c r="E178" i="8"/>
  <c r="E170" i="8"/>
  <c r="L18" i="1"/>
  <c r="L19" i="1"/>
  <c r="L34" i="1" l="1"/>
  <c r="C30" i="1"/>
  <c r="M34" i="1"/>
  <c r="M36" i="1" s="1"/>
  <c r="G35" i="1" s="1"/>
  <c r="H35" i="1" s="1"/>
  <c r="I35" i="1" s="1"/>
  <c r="J35" i="1" s="1"/>
  <c r="M26" i="1"/>
  <c r="M28" i="1" s="1"/>
  <c r="G27" i="1" s="1"/>
  <c r="H27" i="1" s="1"/>
  <c r="I27" i="1" s="1"/>
  <c r="J27" i="1" s="1"/>
  <c r="M18" i="1"/>
  <c r="C36" i="1"/>
  <c r="C28" i="1"/>
  <c r="C20" i="1"/>
  <c r="E20" i="1"/>
  <c r="F20" i="1" s="1"/>
  <c r="G20" i="1" s="1"/>
  <c r="O3" i="1"/>
  <c r="N8" i="1"/>
  <c r="O9" i="1"/>
  <c r="O4" i="1"/>
  <c r="F37" i="1" s="1"/>
  <c r="O14" i="1"/>
  <c r="N14" i="1" s="1"/>
  <c r="M9" i="1"/>
  <c r="M8" i="1"/>
  <c r="D2" i="4"/>
  <c r="E2" i="4" s="1"/>
  <c r="F2" i="4"/>
  <c r="G2" i="4" s="1"/>
  <c r="I2" i="4"/>
  <c r="D3" i="4"/>
  <c r="D4" i="4" s="1"/>
  <c r="F3" i="4"/>
  <c r="G3" i="4" s="1"/>
  <c r="I3" i="4"/>
  <c r="I4" i="4"/>
  <c r="I5" i="4"/>
  <c r="I6" i="4"/>
  <c r="H7" i="4"/>
  <c r="J7" i="4" s="1"/>
  <c r="I7" i="4"/>
  <c r="I8" i="4"/>
  <c r="I9" i="4"/>
  <c r="I10" i="4"/>
  <c r="I11" i="4"/>
  <c r="I12" i="4"/>
  <c r="I13" i="4"/>
  <c r="C14" i="4"/>
  <c r="H4" i="4" s="1"/>
  <c r="J4" i="4" s="1"/>
  <c r="P60" i="4"/>
  <c r="P67" i="4" s="1"/>
  <c r="P69" i="4" s="1"/>
  <c r="F4" i="4" l="1"/>
  <c r="H11" i="4"/>
  <c r="J11" i="4" s="1"/>
  <c r="H3" i="4"/>
  <c r="J3" i="4" s="1"/>
  <c r="N9" i="1"/>
  <c r="O8" i="1"/>
  <c r="F21" i="1"/>
  <c r="N4" i="1"/>
  <c r="F29" i="1"/>
  <c r="B37" i="1"/>
  <c r="H20" i="1"/>
  <c r="D5" i="4"/>
  <c r="E4" i="4"/>
  <c r="H10" i="4"/>
  <c r="J10" i="4" s="1"/>
  <c r="H6" i="4"/>
  <c r="J6" i="4" s="1"/>
  <c r="E3" i="4"/>
  <c r="H2" i="4"/>
  <c r="J2" i="4" s="1"/>
  <c r="H13" i="4"/>
  <c r="J13" i="4" s="1"/>
  <c r="H9" i="4"/>
  <c r="J9" i="4" s="1"/>
  <c r="H5" i="4"/>
  <c r="J5" i="4" s="1"/>
  <c r="H12" i="4"/>
  <c r="J12" i="4" s="1"/>
  <c r="H8" i="4"/>
  <c r="J8" i="4" s="1"/>
  <c r="G4" i="4" l="1"/>
  <c r="F5" i="4"/>
  <c r="I20" i="1"/>
  <c r="J20" i="1" s="1"/>
  <c r="M20" i="1" s="1"/>
  <c r="G19" i="1" s="1"/>
  <c r="H19" i="1" s="1"/>
  <c r="I19" i="1" s="1"/>
  <c r="J19" i="1" s="1"/>
  <c r="L35" i="1"/>
  <c r="C38" i="1" s="1"/>
  <c r="F35" i="1"/>
  <c r="L26" i="1"/>
  <c r="M27" i="1"/>
  <c r="G30" i="1" s="1"/>
  <c r="M35" i="1"/>
  <c r="G38" i="1" s="1"/>
  <c r="M19" i="1"/>
  <c r="G22" i="1" s="1"/>
  <c r="B29" i="1"/>
  <c r="E5" i="4"/>
  <c r="D6" i="4"/>
  <c r="F6" i="4" l="1"/>
  <c r="F7" i="4" s="1"/>
  <c r="F8" i="4" s="1"/>
  <c r="G5" i="4"/>
  <c r="C37" i="1"/>
  <c r="D38" i="1"/>
  <c r="F27" i="1"/>
  <c r="L27" i="1"/>
  <c r="E31" i="1"/>
  <c r="G29" i="1"/>
  <c r="H30" i="1"/>
  <c r="G37" i="1"/>
  <c r="E39" i="1"/>
  <c r="H38" i="1"/>
  <c r="G21" i="1"/>
  <c r="E23" i="1"/>
  <c r="H22" i="1"/>
  <c r="E6" i="4"/>
  <c r="D7" i="4"/>
  <c r="G6" i="4"/>
  <c r="F9" i="4"/>
  <c r="F39" i="1" l="1"/>
  <c r="H37" i="1"/>
  <c r="I38" i="1"/>
  <c r="I22" i="1"/>
  <c r="F23" i="1"/>
  <c r="H21" i="1"/>
  <c r="D37" i="1"/>
  <c r="E38" i="1"/>
  <c r="F31" i="1"/>
  <c r="I30" i="1"/>
  <c r="H29" i="1"/>
  <c r="C29" i="1"/>
  <c r="D30" i="1"/>
  <c r="D8" i="4"/>
  <c r="E7" i="4"/>
  <c r="G7" i="4"/>
  <c r="F10" i="4"/>
  <c r="I21" i="1" l="1"/>
  <c r="D29" i="1"/>
  <c r="E30" i="1"/>
  <c r="G31" i="1"/>
  <c r="I29" i="1"/>
  <c r="J30" i="1"/>
  <c r="H31" i="1" s="1"/>
  <c r="I31" i="1" s="1"/>
  <c r="J31" i="1" s="1"/>
  <c r="J38" i="1"/>
  <c r="H39" i="1" s="1"/>
  <c r="I39" i="1" s="1"/>
  <c r="J39" i="1" s="1"/>
  <c r="I37" i="1"/>
  <c r="G39" i="1"/>
  <c r="F38" i="1"/>
  <c r="D39" i="1" s="1"/>
  <c r="E37" i="1"/>
  <c r="C39" i="1"/>
  <c r="G23" i="1"/>
  <c r="J22" i="1"/>
  <c r="H23" i="1" s="1"/>
  <c r="I23" i="1" s="1"/>
  <c r="J23" i="1" s="1"/>
  <c r="F11" i="4"/>
  <c r="D9" i="4"/>
  <c r="E8" i="4"/>
  <c r="G8" i="4"/>
  <c r="C31" i="1" l="1"/>
  <c r="E29" i="1"/>
  <c r="F30" i="1"/>
  <c r="D31" i="1" s="1"/>
  <c r="E9" i="4"/>
  <c r="D10" i="4"/>
  <c r="G9" i="4"/>
  <c r="F12" i="4"/>
  <c r="E10" i="4" l="1"/>
  <c r="D11" i="4"/>
  <c r="G10" i="4"/>
  <c r="F13" i="4"/>
  <c r="D12" i="4" l="1"/>
  <c r="E11" i="4"/>
  <c r="G11" i="4"/>
  <c r="E12" i="4" l="1"/>
  <c r="D13" i="4"/>
  <c r="G12" i="4"/>
  <c r="E13" i="4" l="1"/>
  <c r="G13" i="4"/>
  <c r="B21" i="1"/>
  <c r="F19" i="1"/>
  <c r="C22" i="1" l="1"/>
  <c r="D22" i="1" s="1"/>
  <c r="C21" i="1" l="1"/>
  <c r="D21" i="1" s="1"/>
  <c r="E22" i="1"/>
  <c r="E21" i="1" l="1"/>
  <c r="C23" i="1"/>
  <c r="F22" i="1"/>
  <c r="D23" i="1" s="1"/>
</calcChain>
</file>

<file path=xl/sharedStrings.xml><?xml version="1.0" encoding="utf-8"?>
<sst xmlns="http://schemas.openxmlformats.org/spreadsheetml/2006/main" count="337" uniqueCount="155">
  <si>
    <t>Semaine</t>
  </si>
  <si>
    <t>Prévisions de vente</t>
  </si>
  <si>
    <t>Commandes enregistrées</t>
  </si>
  <si>
    <t>Stock fin de semaine</t>
  </si>
  <si>
    <t>PDP fin</t>
  </si>
  <si>
    <t>PDP début</t>
  </si>
  <si>
    <t>Bénéfice reporté</t>
  </si>
  <si>
    <t>Impos</t>
  </si>
  <si>
    <t>Bénéfice avant impos</t>
  </si>
  <si>
    <t>Amortissements</t>
  </si>
  <si>
    <t>Entretien</t>
  </si>
  <si>
    <t>Énergie</t>
  </si>
  <si>
    <t>Intérim et heures sup.</t>
  </si>
  <si>
    <t>MP - Transport</t>
  </si>
  <si>
    <t>Frais Variables</t>
  </si>
  <si>
    <t>Publicité</t>
  </si>
  <si>
    <t>Brevets, enregistrements et documentation</t>
  </si>
  <si>
    <t>Petit outillage et produit entretien</t>
  </si>
  <si>
    <t>Sous-traitance/entretien</t>
  </si>
  <si>
    <t>Télécommunication</t>
  </si>
  <si>
    <t>Assurance</t>
  </si>
  <si>
    <t>Intérêts sur emprunts</t>
  </si>
  <si>
    <t>R&amp;D</t>
  </si>
  <si>
    <t>Salaires admin. Moy [30 pers.]</t>
  </si>
  <si>
    <t>Frais Fixes</t>
  </si>
  <si>
    <t>Ventes</t>
  </si>
  <si>
    <t>Total</t>
  </si>
  <si>
    <t>Décembre</t>
  </si>
  <si>
    <t>Novembre</t>
  </si>
  <si>
    <t>Octobre</t>
  </si>
  <si>
    <t>Septembre</t>
  </si>
  <si>
    <t>Août</t>
  </si>
  <si>
    <t>Juillet</t>
  </si>
  <si>
    <t>Juin</t>
  </si>
  <si>
    <t>Mai</t>
  </si>
  <si>
    <t>Avril</t>
  </si>
  <si>
    <t>Mars</t>
  </si>
  <si>
    <t>Février</t>
  </si>
  <si>
    <t>Stock de départ: 2000 pcs</t>
  </si>
  <si>
    <t>Janvier</t>
  </si>
  <si>
    <t>Frais variables</t>
  </si>
  <si>
    <t>Frais fixes</t>
  </si>
  <si>
    <t>% Prod annuelle</t>
  </si>
  <si>
    <t>Stock</t>
  </si>
  <si>
    <t>Production cumulée</t>
  </si>
  <si>
    <t>Ventes cumulées [€]</t>
  </si>
  <si>
    <t>Ventes Cumulées</t>
  </si>
  <si>
    <t>Production</t>
  </si>
  <si>
    <t>Mois</t>
  </si>
  <si>
    <t>Moteurs 2205</t>
  </si>
  <si>
    <t>Moteurs 2306</t>
  </si>
  <si>
    <t>Moteurs spéc</t>
  </si>
  <si>
    <t>Moteurs 2205 E50</t>
  </si>
  <si>
    <t>Moteurs 2205 E75</t>
  </si>
  <si>
    <t>Moteurs 2205 E85</t>
  </si>
  <si>
    <t>Stock fin de mois</t>
  </si>
  <si>
    <t>Stock début de mois</t>
  </si>
  <si>
    <t>Init</t>
  </si>
  <si>
    <t>Opérations:</t>
  </si>
  <si>
    <t>A</t>
  </si>
  <si>
    <t>Usinage du rotor</t>
  </si>
  <si>
    <t>-</t>
  </si>
  <si>
    <t>B</t>
  </si>
  <si>
    <t>Usinage du stator</t>
  </si>
  <si>
    <t>C</t>
  </si>
  <si>
    <t>Usinage de l’arbre</t>
  </si>
  <si>
    <t>D</t>
  </si>
  <si>
    <t>Peinture du rotor</t>
  </si>
  <si>
    <t>E</t>
  </si>
  <si>
    <t>Gravure du logo sur le rotor</t>
  </si>
  <si>
    <t>F</t>
  </si>
  <si>
    <t>Bobinage du fil sur le stator</t>
  </si>
  <si>
    <t>G</t>
  </si>
  <si>
    <t>Collage des aimants sur le rotor</t>
  </si>
  <si>
    <t>H</t>
  </si>
  <si>
    <t>Mariage du stator avec le rotor</t>
  </si>
  <si>
    <t>F, J</t>
  </si>
  <si>
    <t>I</t>
  </si>
  <si>
    <t>Placement du roulement sur le rotor</t>
  </si>
  <si>
    <t>J</t>
  </si>
  <si>
    <t>Placement de l’axe</t>
  </si>
  <si>
    <t>I, C</t>
  </si>
  <si>
    <t>K</t>
  </si>
  <si>
    <t>Test de fonctionnement</t>
  </si>
  <si>
    <t>L</t>
  </si>
  <si>
    <t>Équilibrage des moteurs</t>
  </si>
  <si>
    <t>M</t>
  </si>
  <si>
    <t>Emballage des moteurs.</t>
  </si>
  <si>
    <t>Regroupement des opérations par poste (cas de 19 minutes avec opérations successeurs) :</t>
  </si>
  <si>
    <t>rotor xw</t>
  </si>
  <si>
    <t>4x aimants 11</t>
  </si>
  <si>
    <t>0,2 cl de peinture 1.0</t>
  </si>
  <si>
    <t xml:space="preserve">1 jeu de roulements </t>
  </si>
  <si>
    <t>stator xw</t>
  </si>
  <si>
    <t>bobine B</t>
  </si>
  <si>
    <t>-&gt; Sous-ensemble Rotor</t>
  </si>
  <si>
    <t>-&gt; Sous-ensemble Stator</t>
  </si>
  <si>
    <t>-&gt; Axe (composant)</t>
  </si>
  <si>
    <t>1 semaine</t>
  </si>
  <si>
    <t>1 jour</t>
  </si>
  <si>
    <t>2 jours</t>
  </si>
  <si>
    <t>Délais</t>
  </si>
  <si>
    <t>2 semaines</t>
  </si>
  <si>
    <t>10 jours</t>
  </si>
  <si>
    <t>AF</t>
  </si>
  <si>
    <t>13 jours</t>
  </si>
  <si>
    <t>bobine A</t>
  </si>
  <si>
    <t>-&gt; AxeB (composant)</t>
  </si>
  <si>
    <t>18 jours</t>
  </si>
  <si>
    <t>5 jour</t>
  </si>
  <si>
    <t>10 jour</t>
  </si>
  <si>
    <t>4x aimants E50</t>
  </si>
  <si>
    <t>Colonne1</t>
  </si>
  <si>
    <t>Colonne2</t>
  </si>
  <si>
    <t>Colonne3</t>
  </si>
  <si>
    <t>Colonne4</t>
  </si>
  <si>
    <t>Colonne5</t>
  </si>
  <si>
    <t>Colonne6</t>
  </si>
  <si>
    <t>Colonne7</t>
  </si>
  <si>
    <t>Colonne8</t>
  </si>
  <si>
    <t>Colonne9</t>
  </si>
  <si>
    <t>Colonne10</t>
  </si>
  <si>
    <t>20 jours</t>
  </si>
  <si>
    <t>3 semaines</t>
  </si>
  <si>
    <t>Etape final</t>
  </si>
  <si>
    <t>Etape Intermetidaire</t>
  </si>
  <si>
    <t>Composants</t>
  </si>
  <si>
    <t>5</t>
  </si>
  <si>
    <t>6</t>
  </si>
  <si>
    <t>7</t>
  </si>
  <si>
    <t>8</t>
  </si>
  <si>
    <t>PDP Moteurs 2205 E50</t>
  </si>
  <si>
    <t>1</t>
  </si>
  <si>
    <t>2</t>
  </si>
  <si>
    <t>3</t>
  </si>
  <si>
    <t>4</t>
  </si>
  <si>
    <t>-&gt; AxeA (composant)</t>
  </si>
  <si>
    <t>AxeA</t>
  </si>
  <si>
    <t>AxeB</t>
  </si>
  <si>
    <t>-3</t>
  </si>
  <si>
    <t>-2</t>
  </si>
  <si>
    <t>-1</t>
  </si>
  <si>
    <t>0</t>
  </si>
  <si>
    <t>Pu</t>
  </si>
  <si>
    <t>Total Pu 1 moteur</t>
  </si>
  <si>
    <t>Q</t>
  </si>
  <si>
    <t>CP</t>
  </si>
  <si>
    <t>CL</t>
  </si>
  <si>
    <t>CGA</t>
  </si>
  <si>
    <t>Tpa</t>
  </si>
  <si>
    <t>Da</t>
  </si>
  <si>
    <t>Clu</t>
  </si>
  <si>
    <t>QEC</t>
  </si>
  <si>
    <t>PDP</t>
  </si>
  <si>
    <t>Capacité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</si>
</sst>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_ ;_ * \-#,##0_ ;_ * &quot;-&quot;??_ ;_ @_ "/>
    <numFmt numFmtId="166" formatCode="#,##0.00\ &quot;€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/>
      <bottom style="thin">
        <color indexed="64"/>
      </bottom>
      <diagonal/>
    </border>
    <border>
      <left style="thick">
        <color rgb="FFFF0000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3F3F3F"/>
      </left>
      <right style="thin">
        <color rgb="FF3F3F3F"/>
      </right>
      <top/>
      <bottom style="medium">
        <color rgb="FFFF0000"/>
      </bottom>
      <diagonal/>
    </border>
    <border>
      <left style="thin">
        <color rgb="FF3F3F3F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thin">
        <color rgb="FF3F3F3F"/>
      </left>
      <right style="thin">
        <color rgb="FF3F3F3F"/>
      </right>
      <top style="medium">
        <color rgb="FFFF0000"/>
      </top>
      <bottom style="medium">
        <color rgb="FFFF0000"/>
      </bottom>
      <diagonal/>
    </border>
    <border>
      <left style="thin">
        <color rgb="FF3F3F3F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2" borderId="38" applyNumberFormat="0" applyAlignment="0" applyProtection="0"/>
  </cellStyleXfs>
  <cellXfs count="9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2" fontId="0" fillId="0" borderId="9" xfId="0" applyNumberFormat="1" applyBorder="1"/>
    <xf numFmtId="0" fontId="0" fillId="0" borderId="10" xfId="0" applyBorder="1"/>
    <xf numFmtId="0" fontId="2" fillId="0" borderId="11" xfId="0" applyFont="1" applyBorder="1"/>
    <xf numFmtId="9" fontId="0" fillId="0" borderId="12" xfId="2" applyFont="1" applyBorder="1"/>
    <xf numFmtId="0" fontId="0" fillId="0" borderId="13" xfId="0" applyBorder="1"/>
    <xf numFmtId="0" fontId="2" fillId="0" borderId="7" xfId="0" applyFont="1" applyBorder="1"/>
    <xf numFmtId="0" fontId="0" fillId="0" borderId="14" xfId="0" applyBorder="1"/>
    <xf numFmtId="0" fontId="0" fillId="0" borderId="15" xfId="0" applyBorder="1"/>
    <xf numFmtId="0" fontId="2" fillId="0" borderId="3" xfId="0" applyFont="1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" fillId="0" borderId="21" xfId="0" applyFont="1" applyBorder="1"/>
    <xf numFmtId="0" fontId="0" fillId="0" borderId="24" xfId="0" applyBorder="1"/>
    <xf numFmtId="0" fontId="0" fillId="0" borderId="25" xfId="0" applyBorder="1"/>
    <xf numFmtId="0" fontId="2" fillId="0" borderId="26" xfId="0" applyFont="1" applyBorder="1"/>
    <xf numFmtId="1" fontId="0" fillId="0" borderId="18" xfId="0" applyNumberFormat="1" applyBorder="1"/>
    <xf numFmtId="165" fontId="2" fillId="0" borderId="17" xfId="1" applyNumberFormat="1" applyFont="1" applyBorder="1"/>
    <xf numFmtId="165" fontId="2" fillId="0" borderId="1" xfId="1" applyNumberFormat="1" applyFont="1" applyBorder="1"/>
    <xf numFmtId="165" fontId="0" fillId="0" borderId="1" xfId="1" applyNumberFormat="1" applyFont="1" applyBorder="1"/>
    <xf numFmtId="165" fontId="0" fillId="0" borderId="17" xfId="1" applyNumberFormat="1" applyFont="1" applyBorder="1"/>
    <xf numFmtId="10" fontId="0" fillId="0" borderId="1" xfId="2" applyNumberFormat="1" applyFont="1" applyBorder="1"/>
    <xf numFmtId="165" fontId="0" fillId="0" borderId="11" xfId="1" applyNumberFormat="1" applyFont="1" applyBorder="1"/>
    <xf numFmtId="165" fontId="0" fillId="0" borderId="25" xfId="1" applyNumberFormat="1" applyFont="1" applyBorder="1"/>
    <xf numFmtId="10" fontId="0" fillId="0" borderId="25" xfId="2" applyNumberFormat="1" applyFont="1" applyBorder="1"/>
    <xf numFmtId="0" fontId="2" fillId="0" borderId="25" xfId="0" applyFont="1" applyBorder="1"/>
    <xf numFmtId="0" fontId="0" fillId="0" borderId="0" xfId="0" applyBorder="1"/>
    <xf numFmtId="165" fontId="0" fillId="0" borderId="27" xfId="1" applyNumberFormat="1" applyFont="1" applyBorder="1"/>
    <xf numFmtId="165" fontId="0" fillId="0" borderId="28" xfId="1" applyNumberFormat="1" applyFont="1" applyBorder="1"/>
    <xf numFmtId="10" fontId="0" fillId="0" borderId="28" xfId="2" applyNumberFormat="1" applyFont="1" applyBorder="1"/>
    <xf numFmtId="0" fontId="2" fillId="0" borderId="29" xfId="0" applyFont="1" applyBorder="1"/>
    <xf numFmtId="165" fontId="0" fillId="0" borderId="30" xfId="1" applyNumberFormat="1" applyFont="1" applyBorder="1"/>
    <xf numFmtId="0" fontId="2" fillId="0" borderId="31" xfId="0" applyFont="1" applyBorder="1"/>
    <xf numFmtId="0" fontId="2" fillId="0" borderId="28" xfId="0" applyFont="1" applyBorder="1"/>
    <xf numFmtId="165" fontId="0" fillId="0" borderId="26" xfId="1" applyNumberFormat="1" applyFont="1" applyBorder="1"/>
    <xf numFmtId="165" fontId="0" fillId="0" borderId="21" xfId="1" applyNumberFormat="1" applyFont="1" applyBorder="1"/>
    <xf numFmtId="10" fontId="0" fillId="0" borderId="21" xfId="2" applyNumberFormat="1" applyFont="1" applyBorder="1"/>
    <xf numFmtId="0" fontId="0" fillId="0" borderId="0" xfId="0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65" fontId="0" fillId="0" borderId="5" xfId="1" applyNumberFormat="1" applyFont="1" applyBorder="1"/>
    <xf numFmtId="165" fontId="0" fillId="0" borderId="7" xfId="1" applyNumberFormat="1" applyFont="1" applyBorder="1"/>
    <xf numFmtId="165" fontId="0" fillId="0" borderId="13" xfId="1" applyNumberFormat="1" applyFont="1" applyBorder="1"/>
    <xf numFmtId="165" fontId="0" fillId="0" borderId="8" xfId="1" applyNumberFormat="1" applyFont="1" applyBorder="1"/>
    <xf numFmtId="165" fontId="0" fillId="0" borderId="0" xfId="0" applyNumberFormat="1"/>
    <xf numFmtId="165" fontId="0" fillId="0" borderId="0" xfId="1" applyNumberFormat="1" applyFont="1"/>
    <xf numFmtId="0" fontId="2" fillId="0" borderId="16" xfId="0" applyFont="1" applyBorder="1"/>
    <xf numFmtId="0" fontId="2" fillId="0" borderId="12" xfId="0" applyFont="1" applyBorder="1"/>
    <xf numFmtId="0" fontId="3" fillId="0" borderId="0" xfId="0" applyFont="1"/>
    <xf numFmtId="0" fontId="4" fillId="0" borderId="2" xfId="0" applyFont="1" applyBorder="1" applyAlignment="1">
      <alignment vertical="top" wrapText="1"/>
    </xf>
    <xf numFmtId="0" fontId="0" fillId="0" borderId="35" xfId="0" applyBorder="1" applyAlignment="1">
      <alignment vertical="top" wrapText="1"/>
    </xf>
    <xf numFmtId="0" fontId="0" fillId="0" borderId="35" xfId="0" applyBorder="1" applyAlignment="1">
      <alignment horizontal="center" vertical="top" wrapText="1"/>
    </xf>
    <xf numFmtId="0" fontId="0" fillId="0" borderId="36" xfId="0" applyBorder="1" applyAlignment="1">
      <alignment vertical="top" wrapText="1"/>
    </xf>
    <xf numFmtId="0" fontId="4" fillId="0" borderId="36" xfId="0" applyFont="1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0" borderId="37" xfId="0" applyBorder="1" applyAlignment="1">
      <alignment horizontal="center" vertical="top" wrapText="1"/>
    </xf>
    <xf numFmtId="0" fontId="2" fillId="0" borderId="0" xfId="0" applyFont="1"/>
    <xf numFmtId="0" fontId="0" fillId="0" borderId="0" xfId="0" quotePrefix="1"/>
    <xf numFmtId="0" fontId="5" fillId="2" borderId="38" xfId="3"/>
    <xf numFmtId="0" fontId="5" fillId="2" borderId="39" xfId="3" applyBorder="1"/>
    <xf numFmtId="0" fontId="5" fillId="2" borderId="40" xfId="3" applyBorder="1"/>
    <xf numFmtId="0" fontId="0" fillId="0" borderId="41" xfId="0" applyBorder="1"/>
    <xf numFmtId="0" fontId="0" fillId="0" borderId="42" xfId="0" quotePrefix="1" applyBorder="1"/>
    <xf numFmtId="0" fontId="0" fillId="0" borderId="42" xfId="0" applyBorder="1"/>
    <xf numFmtId="0" fontId="5" fillId="2" borderId="43" xfId="3" applyBorder="1"/>
    <xf numFmtId="0" fontId="5" fillId="2" borderId="44" xfId="3" applyBorder="1"/>
    <xf numFmtId="0" fontId="0" fillId="0" borderId="45" xfId="0" applyBorder="1"/>
    <xf numFmtId="0" fontId="0" fillId="0" borderId="46" xfId="0" applyBorder="1"/>
    <xf numFmtId="0" fontId="5" fillId="2" borderId="47" xfId="3" applyBorder="1"/>
    <xf numFmtId="0" fontId="5" fillId="2" borderId="48" xfId="3" applyBorder="1"/>
    <xf numFmtId="0" fontId="7" fillId="2" borderId="40" xfId="3" applyFont="1" applyBorder="1"/>
    <xf numFmtId="1" fontId="0" fillId="0" borderId="0" xfId="0" applyNumberFormat="1"/>
    <xf numFmtId="0" fontId="0" fillId="0" borderId="49" xfId="0" applyBorder="1"/>
    <xf numFmtId="0" fontId="5" fillId="2" borderId="50" xfId="3" applyBorder="1"/>
    <xf numFmtId="0" fontId="5" fillId="2" borderId="51" xfId="3" applyBorder="1"/>
    <xf numFmtId="166" fontId="0" fillId="0" borderId="0" xfId="0" applyNumberFormat="1"/>
    <xf numFmtId="0" fontId="6" fillId="0" borderId="0" xfId="0" applyFont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</cellXfs>
  <cellStyles count="4">
    <cellStyle name="Milliers" xfId="1" builtinId="3"/>
    <cellStyle name="Normal" xfId="0" builtinId="0"/>
    <cellStyle name="Pourcentage" xfId="2" builtinId="5"/>
    <cellStyle name="Sortie" xfId="3" builtinId="21"/>
  </cellStyles>
  <dxfs count="22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6" formatCode="#,##0.00\ &quot;€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400" b="0" i="0" u="none" strike="noStrike" baseline="0">
                <a:effectLst/>
              </a:rPr>
              <a:t>Bobine B</a:t>
            </a:r>
            <a:endParaRPr lang="fr-BE"/>
          </a:p>
        </c:rich>
      </c:tx>
      <c:layout>
        <c:manualLayout>
          <c:xMode val="edge"/>
          <c:yMode val="edge"/>
          <c:x val="0.4553550796638689"/>
          <c:y val="1.55490767735665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3006221639195383E-2"/>
          <c:y val="0.12633132126089874"/>
          <c:w val="0.9325764775998916"/>
          <c:h val="0.71836795048506263"/>
        </c:manualLayout>
      </c:layout>
      <c:lineChart>
        <c:grouping val="standard"/>
        <c:varyColors val="0"/>
        <c:ser>
          <c:idx val="0"/>
          <c:order val="0"/>
          <c:tx>
            <c:strRef>
              <c:f>'TP6 QEC Graphique'!$C$2</c:f>
              <c:strCache>
                <c:ptCount val="1"/>
                <c:pt idx="0">
                  <c:v>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'TP6 QEC Graphique'!$B$3:$B$492</c:f>
              <c:numCache>
                <c:formatCode>General</c:formatCode>
                <c:ptCount val="490"/>
                <c:pt idx="0">
                  <c:v>4100</c:v>
                </c:pt>
                <c:pt idx="1">
                  <c:v>4200</c:v>
                </c:pt>
                <c:pt idx="2">
                  <c:v>4300</c:v>
                </c:pt>
                <c:pt idx="3">
                  <c:v>4400</c:v>
                </c:pt>
                <c:pt idx="4">
                  <c:v>4500</c:v>
                </c:pt>
                <c:pt idx="5">
                  <c:v>4600</c:v>
                </c:pt>
                <c:pt idx="6">
                  <c:v>4700</c:v>
                </c:pt>
                <c:pt idx="7">
                  <c:v>4800</c:v>
                </c:pt>
                <c:pt idx="8">
                  <c:v>4900</c:v>
                </c:pt>
                <c:pt idx="9">
                  <c:v>5000</c:v>
                </c:pt>
                <c:pt idx="10">
                  <c:v>5100</c:v>
                </c:pt>
                <c:pt idx="11">
                  <c:v>5200</c:v>
                </c:pt>
                <c:pt idx="12">
                  <c:v>5300</c:v>
                </c:pt>
                <c:pt idx="13">
                  <c:v>5400</c:v>
                </c:pt>
                <c:pt idx="14">
                  <c:v>5500</c:v>
                </c:pt>
                <c:pt idx="15">
                  <c:v>5600</c:v>
                </c:pt>
                <c:pt idx="16">
                  <c:v>5700</c:v>
                </c:pt>
                <c:pt idx="17">
                  <c:v>5800</c:v>
                </c:pt>
                <c:pt idx="18">
                  <c:v>5900</c:v>
                </c:pt>
                <c:pt idx="19">
                  <c:v>6000</c:v>
                </c:pt>
                <c:pt idx="20">
                  <c:v>6100</c:v>
                </c:pt>
                <c:pt idx="21">
                  <c:v>6200</c:v>
                </c:pt>
                <c:pt idx="22">
                  <c:v>6300</c:v>
                </c:pt>
                <c:pt idx="23">
                  <c:v>6400</c:v>
                </c:pt>
                <c:pt idx="24">
                  <c:v>6500</c:v>
                </c:pt>
                <c:pt idx="25">
                  <c:v>6600</c:v>
                </c:pt>
                <c:pt idx="26">
                  <c:v>6700</c:v>
                </c:pt>
                <c:pt idx="27">
                  <c:v>6800</c:v>
                </c:pt>
                <c:pt idx="28">
                  <c:v>6900</c:v>
                </c:pt>
                <c:pt idx="29">
                  <c:v>7000</c:v>
                </c:pt>
                <c:pt idx="30">
                  <c:v>7100</c:v>
                </c:pt>
                <c:pt idx="31">
                  <c:v>7200</c:v>
                </c:pt>
                <c:pt idx="32">
                  <c:v>7300</c:v>
                </c:pt>
                <c:pt idx="33">
                  <c:v>7400</c:v>
                </c:pt>
                <c:pt idx="34">
                  <c:v>7500</c:v>
                </c:pt>
                <c:pt idx="35">
                  <c:v>7600</c:v>
                </c:pt>
                <c:pt idx="36">
                  <c:v>7700</c:v>
                </c:pt>
                <c:pt idx="37">
                  <c:v>7800</c:v>
                </c:pt>
                <c:pt idx="38">
                  <c:v>7900</c:v>
                </c:pt>
                <c:pt idx="39">
                  <c:v>8000</c:v>
                </c:pt>
                <c:pt idx="40">
                  <c:v>8100</c:v>
                </c:pt>
                <c:pt idx="41">
                  <c:v>8200</c:v>
                </c:pt>
                <c:pt idx="42">
                  <c:v>8300</c:v>
                </c:pt>
                <c:pt idx="43">
                  <c:v>8400</c:v>
                </c:pt>
                <c:pt idx="44">
                  <c:v>8500</c:v>
                </c:pt>
                <c:pt idx="45">
                  <c:v>8600</c:v>
                </c:pt>
                <c:pt idx="46">
                  <c:v>8700</c:v>
                </c:pt>
                <c:pt idx="47">
                  <c:v>8800</c:v>
                </c:pt>
                <c:pt idx="48">
                  <c:v>8900</c:v>
                </c:pt>
                <c:pt idx="49">
                  <c:v>9000</c:v>
                </c:pt>
                <c:pt idx="50">
                  <c:v>9100</c:v>
                </c:pt>
                <c:pt idx="51">
                  <c:v>9200</c:v>
                </c:pt>
                <c:pt idx="52">
                  <c:v>9300</c:v>
                </c:pt>
                <c:pt idx="53">
                  <c:v>9400</c:v>
                </c:pt>
                <c:pt idx="54">
                  <c:v>9500</c:v>
                </c:pt>
                <c:pt idx="55">
                  <c:v>9600</c:v>
                </c:pt>
                <c:pt idx="56">
                  <c:v>9700</c:v>
                </c:pt>
                <c:pt idx="57">
                  <c:v>9800</c:v>
                </c:pt>
                <c:pt idx="58">
                  <c:v>9900</c:v>
                </c:pt>
                <c:pt idx="59">
                  <c:v>10000</c:v>
                </c:pt>
                <c:pt idx="60">
                  <c:v>10100</c:v>
                </c:pt>
                <c:pt idx="61">
                  <c:v>10200</c:v>
                </c:pt>
                <c:pt idx="62">
                  <c:v>10300</c:v>
                </c:pt>
                <c:pt idx="63">
                  <c:v>10400</c:v>
                </c:pt>
                <c:pt idx="64">
                  <c:v>10500</c:v>
                </c:pt>
                <c:pt idx="65">
                  <c:v>10600</c:v>
                </c:pt>
                <c:pt idx="66">
                  <c:v>10700</c:v>
                </c:pt>
                <c:pt idx="67">
                  <c:v>10800</c:v>
                </c:pt>
                <c:pt idx="68">
                  <c:v>10900</c:v>
                </c:pt>
                <c:pt idx="69">
                  <c:v>11000</c:v>
                </c:pt>
                <c:pt idx="70">
                  <c:v>11100</c:v>
                </c:pt>
                <c:pt idx="71">
                  <c:v>11200</c:v>
                </c:pt>
                <c:pt idx="72">
                  <c:v>11300</c:v>
                </c:pt>
                <c:pt idx="73">
                  <c:v>11400</c:v>
                </c:pt>
                <c:pt idx="74">
                  <c:v>11500</c:v>
                </c:pt>
                <c:pt idx="75">
                  <c:v>11600</c:v>
                </c:pt>
                <c:pt idx="76">
                  <c:v>11700</c:v>
                </c:pt>
                <c:pt idx="77">
                  <c:v>11800</c:v>
                </c:pt>
                <c:pt idx="78">
                  <c:v>11900</c:v>
                </c:pt>
                <c:pt idx="79">
                  <c:v>12000</c:v>
                </c:pt>
                <c:pt idx="80">
                  <c:v>12100</c:v>
                </c:pt>
                <c:pt idx="81">
                  <c:v>12200</c:v>
                </c:pt>
                <c:pt idx="82">
                  <c:v>12300</c:v>
                </c:pt>
                <c:pt idx="83">
                  <c:v>12400</c:v>
                </c:pt>
                <c:pt idx="84">
                  <c:v>12500</c:v>
                </c:pt>
                <c:pt idx="85">
                  <c:v>12600</c:v>
                </c:pt>
                <c:pt idx="86">
                  <c:v>12700</c:v>
                </c:pt>
                <c:pt idx="87">
                  <c:v>12800</c:v>
                </c:pt>
                <c:pt idx="88">
                  <c:v>12900</c:v>
                </c:pt>
                <c:pt idx="89">
                  <c:v>13000</c:v>
                </c:pt>
                <c:pt idx="90">
                  <c:v>13100</c:v>
                </c:pt>
                <c:pt idx="91">
                  <c:v>13200</c:v>
                </c:pt>
                <c:pt idx="92">
                  <c:v>13300</c:v>
                </c:pt>
                <c:pt idx="93">
                  <c:v>13400</c:v>
                </c:pt>
                <c:pt idx="94">
                  <c:v>13500</c:v>
                </c:pt>
                <c:pt idx="95">
                  <c:v>13600</c:v>
                </c:pt>
                <c:pt idx="96">
                  <c:v>13700</c:v>
                </c:pt>
                <c:pt idx="97">
                  <c:v>13800</c:v>
                </c:pt>
                <c:pt idx="98">
                  <c:v>13900</c:v>
                </c:pt>
                <c:pt idx="99">
                  <c:v>14000</c:v>
                </c:pt>
                <c:pt idx="100">
                  <c:v>14100</c:v>
                </c:pt>
                <c:pt idx="101">
                  <c:v>14200</c:v>
                </c:pt>
                <c:pt idx="102">
                  <c:v>14300</c:v>
                </c:pt>
                <c:pt idx="103">
                  <c:v>14400</c:v>
                </c:pt>
                <c:pt idx="104">
                  <c:v>14500</c:v>
                </c:pt>
                <c:pt idx="105">
                  <c:v>14600</c:v>
                </c:pt>
                <c:pt idx="106">
                  <c:v>14700</c:v>
                </c:pt>
                <c:pt idx="107">
                  <c:v>14800</c:v>
                </c:pt>
                <c:pt idx="108">
                  <c:v>14900</c:v>
                </c:pt>
                <c:pt idx="109">
                  <c:v>15000</c:v>
                </c:pt>
                <c:pt idx="110">
                  <c:v>15100</c:v>
                </c:pt>
                <c:pt idx="111">
                  <c:v>15200</c:v>
                </c:pt>
                <c:pt idx="112">
                  <c:v>15300</c:v>
                </c:pt>
                <c:pt idx="113">
                  <c:v>15400</c:v>
                </c:pt>
                <c:pt idx="114">
                  <c:v>15500</c:v>
                </c:pt>
                <c:pt idx="115">
                  <c:v>15600</c:v>
                </c:pt>
                <c:pt idx="116">
                  <c:v>15700</c:v>
                </c:pt>
                <c:pt idx="117">
                  <c:v>15800</c:v>
                </c:pt>
                <c:pt idx="118">
                  <c:v>15900</c:v>
                </c:pt>
                <c:pt idx="119">
                  <c:v>16000</c:v>
                </c:pt>
                <c:pt idx="120">
                  <c:v>16100</c:v>
                </c:pt>
                <c:pt idx="121">
                  <c:v>16200</c:v>
                </c:pt>
                <c:pt idx="122">
                  <c:v>16300</c:v>
                </c:pt>
                <c:pt idx="123">
                  <c:v>16400</c:v>
                </c:pt>
                <c:pt idx="124">
                  <c:v>16500</c:v>
                </c:pt>
                <c:pt idx="125">
                  <c:v>16600</c:v>
                </c:pt>
                <c:pt idx="126">
                  <c:v>16700</c:v>
                </c:pt>
                <c:pt idx="127">
                  <c:v>16800</c:v>
                </c:pt>
                <c:pt idx="128">
                  <c:v>16900</c:v>
                </c:pt>
                <c:pt idx="129">
                  <c:v>17000</c:v>
                </c:pt>
                <c:pt idx="130">
                  <c:v>17100</c:v>
                </c:pt>
                <c:pt idx="131">
                  <c:v>17200</c:v>
                </c:pt>
                <c:pt idx="132">
                  <c:v>17300</c:v>
                </c:pt>
                <c:pt idx="133">
                  <c:v>17400</c:v>
                </c:pt>
                <c:pt idx="134">
                  <c:v>17500</c:v>
                </c:pt>
                <c:pt idx="135">
                  <c:v>17600</c:v>
                </c:pt>
                <c:pt idx="136">
                  <c:v>17700</c:v>
                </c:pt>
                <c:pt idx="137">
                  <c:v>17800</c:v>
                </c:pt>
                <c:pt idx="138">
                  <c:v>17900</c:v>
                </c:pt>
                <c:pt idx="139">
                  <c:v>18000</c:v>
                </c:pt>
                <c:pt idx="140">
                  <c:v>18100</c:v>
                </c:pt>
                <c:pt idx="141">
                  <c:v>18200</c:v>
                </c:pt>
                <c:pt idx="142">
                  <c:v>18300</c:v>
                </c:pt>
                <c:pt idx="143">
                  <c:v>18400</c:v>
                </c:pt>
                <c:pt idx="144">
                  <c:v>18500</c:v>
                </c:pt>
                <c:pt idx="145">
                  <c:v>18600</c:v>
                </c:pt>
                <c:pt idx="146">
                  <c:v>18700</c:v>
                </c:pt>
                <c:pt idx="147">
                  <c:v>18800</c:v>
                </c:pt>
                <c:pt idx="148">
                  <c:v>18900</c:v>
                </c:pt>
                <c:pt idx="149">
                  <c:v>19000</c:v>
                </c:pt>
                <c:pt idx="150">
                  <c:v>19100</c:v>
                </c:pt>
                <c:pt idx="151">
                  <c:v>19200</c:v>
                </c:pt>
                <c:pt idx="152">
                  <c:v>19300</c:v>
                </c:pt>
                <c:pt idx="153">
                  <c:v>19400</c:v>
                </c:pt>
                <c:pt idx="154">
                  <c:v>19500</c:v>
                </c:pt>
                <c:pt idx="155">
                  <c:v>19600</c:v>
                </c:pt>
                <c:pt idx="156">
                  <c:v>19700</c:v>
                </c:pt>
                <c:pt idx="157">
                  <c:v>19800</c:v>
                </c:pt>
                <c:pt idx="158">
                  <c:v>19900</c:v>
                </c:pt>
                <c:pt idx="159">
                  <c:v>20000</c:v>
                </c:pt>
                <c:pt idx="160">
                  <c:v>20100</c:v>
                </c:pt>
                <c:pt idx="161">
                  <c:v>20200</c:v>
                </c:pt>
                <c:pt idx="162">
                  <c:v>20300</c:v>
                </c:pt>
                <c:pt idx="163">
                  <c:v>20400</c:v>
                </c:pt>
                <c:pt idx="164">
                  <c:v>20500</c:v>
                </c:pt>
                <c:pt idx="165">
                  <c:v>20600</c:v>
                </c:pt>
                <c:pt idx="166">
                  <c:v>20700</c:v>
                </c:pt>
                <c:pt idx="167">
                  <c:v>20800</c:v>
                </c:pt>
                <c:pt idx="168">
                  <c:v>20900</c:v>
                </c:pt>
                <c:pt idx="169">
                  <c:v>21000</c:v>
                </c:pt>
                <c:pt idx="170">
                  <c:v>21100</c:v>
                </c:pt>
                <c:pt idx="171">
                  <c:v>21200</c:v>
                </c:pt>
                <c:pt idx="172">
                  <c:v>21300</c:v>
                </c:pt>
                <c:pt idx="173">
                  <c:v>21400</c:v>
                </c:pt>
                <c:pt idx="174">
                  <c:v>21500</c:v>
                </c:pt>
                <c:pt idx="175">
                  <c:v>21600</c:v>
                </c:pt>
                <c:pt idx="176">
                  <c:v>21700</c:v>
                </c:pt>
                <c:pt idx="177">
                  <c:v>21800</c:v>
                </c:pt>
                <c:pt idx="178">
                  <c:v>21900</c:v>
                </c:pt>
                <c:pt idx="179">
                  <c:v>22000</c:v>
                </c:pt>
                <c:pt idx="180">
                  <c:v>22100</c:v>
                </c:pt>
                <c:pt idx="181">
                  <c:v>22200</c:v>
                </c:pt>
                <c:pt idx="182">
                  <c:v>22300</c:v>
                </c:pt>
                <c:pt idx="183">
                  <c:v>22400</c:v>
                </c:pt>
                <c:pt idx="184">
                  <c:v>22500</c:v>
                </c:pt>
                <c:pt idx="185">
                  <c:v>22600</c:v>
                </c:pt>
                <c:pt idx="186">
                  <c:v>22700</c:v>
                </c:pt>
                <c:pt idx="187">
                  <c:v>22800</c:v>
                </c:pt>
                <c:pt idx="188">
                  <c:v>22900</c:v>
                </c:pt>
                <c:pt idx="189">
                  <c:v>23000</c:v>
                </c:pt>
                <c:pt idx="190">
                  <c:v>23100</c:v>
                </c:pt>
                <c:pt idx="191">
                  <c:v>23200</c:v>
                </c:pt>
                <c:pt idx="192">
                  <c:v>23300</c:v>
                </c:pt>
                <c:pt idx="193">
                  <c:v>23400</c:v>
                </c:pt>
                <c:pt idx="194">
                  <c:v>23500</c:v>
                </c:pt>
                <c:pt idx="195">
                  <c:v>23600</c:v>
                </c:pt>
                <c:pt idx="196">
                  <c:v>23700</c:v>
                </c:pt>
                <c:pt idx="197">
                  <c:v>23800</c:v>
                </c:pt>
                <c:pt idx="198">
                  <c:v>23900</c:v>
                </c:pt>
                <c:pt idx="199">
                  <c:v>24000</c:v>
                </c:pt>
                <c:pt idx="200">
                  <c:v>24100</c:v>
                </c:pt>
                <c:pt idx="201">
                  <c:v>24200</c:v>
                </c:pt>
                <c:pt idx="202">
                  <c:v>24300</c:v>
                </c:pt>
                <c:pt idx="203">
                  <c:v>24400</c:v>
                </c:pt>
                <c:pt idx="204">
                  <c:v>24500</c:v>
                </c:pt>
                <c:pt idx="205">
                  <c:v>24600</c:v>
                </c:pt>
                <c:pt idx="206">
                  <c:v>24700</c:v>
                </c:pt>
                <c:pt idx="207">
                  <c:v>24800</c:v>
                </c:pt>
                <c:pt idx="208">
                  <c:v>24900</c:v>
                </c:pt>
                <c:pt idx="209">
                  <c:v>25000</c:v>
                </c:pt>
                <c:pt idx="210">
                  <c:v>25100</c:v>
                </c:pt>
                <c:pt idx="211">
                  <c:v>25200</c:v>
                </c:pt>
                <c:pt idx="212">
                  <c:v>25300</c:v>
                </c:pt>
                <c:pt idx="213">
                  <c:v>25400</c:v>
                </c:pt>
                <c:pt idx="214">
                  <c:v>25500</c:v>
                </c:pt>
                <c:pt idx="215">
                  <c:v>25600</c:v>
                </c:pt>
                <c:pt idx="216">
                  <c:v>25700</c:v>
                </c:pt>
                <c:pt idx="217">
                  <c:v>25800</c:v>
                </c:pt>
                <c:pt idx="218">
                  <c:v>25900</c:v>
                </c:pt>
                <c:pt idx="219">
                  <c:v>26000</c:v>
                </c:pt>
                <c:pt idx="220">
                  <c:v>26100</c:v>
                </c:pt>
                <c:pt idx="221">
                  <c:v>26200</c:v>
                </c:pt>
                <c:pt idx="222">
                  <c:v>26300</c:v>
                </c:pt>
                <c:pt idx="223">
                  <c:v>26400</c:v>
                </c:pt>
                <c:pt idx="224">
                  <c:v>26500</c:v>
                </c:pt>
                <c:pt idx="225">
                  <c:v>26600</c:v>
                </c:pt>
                <c:pt idx="226">
                  <c:v>26700</c:v>
                </c:pt>
                <c:pt idx="227">
                  <c:v>26800</c:v>
                </c:pt>
                <c:pt idx="228">
                  <c:v>26900</c:v>
                </c:pt>
                <c:pt idx="229">
                  <c:v>27000</c:v>
                </c:pt>
                <c:pt idx="230">
                  <c:v>27100</c:v>
                </c:pt>
                <c:pt idx="231">
                  <c:v>27200</c:v>
                </c:pt>
                <c:pt idx="232">
                  <c:v>27300</c:v>
                </c:pt>
                <c:pt idx="233">
                  <c:v>27400</c:v>
                </c:pt>
                <c:pt idx="234">
                  <c:v>27500</c:v>
                </c:pt>
                <c:pt idx="235">
                  <c:v>27600</c:v>
                </c:pt>
                <c:pt idx="236">
                  <c:v>27700</c:v>
                </c:pt>
                <c:pt idx="237">
                  <c:v>27800</c:v>
                </c:pt>
                <c:pt idx="238">
                  <c:v>27900</c:v>
                </c:pt>
                <c:pt idx="239">
                  <c:v>28000</c:v>
                </c:pt>
                <c:pt idx="240">
                  <c:v>28100</c:v>
                </c:pt>
                <c:pt idx="241">
                  <c:v>28200</c:v>
                </c:pt>
                <c:pt idx="242">
                  <c:v>28300</c:v>
                </c:pt>
                <c:pt idx="243">
                  <c:v>28400</c:v>
                </c:pt>
                <c:pt idx="244">
                  <c:v>28500</c:v>
                </c:pt>
                <c:pt idx="245">
                  <c:v>28600</c:v>
                </c:pt>
                <c:pt idx="246">
                  <c:v>28700</c:v>
                </c:pt>
                <c:pt idx="247">
                  <c:v>28800</c:v>
                </c:pt>
                <c:pt idx="248">
                  <c:v>28900</c:v>
                </c:pt>
                <c:pt idx="249">
                  <c:v>29000</c:v>
                </c:pt>
                <c:pt idx="250">
                  <c:v>29100</c:v>
                </c:pt>
                <c:pt idx="251">
                  <c:v>29200</c:v>
                </c:pt>
                <c:pt idx="252">
                  <c:v>29300</c:v>
                </c:pt>
                <c:pt idx="253">
                  <c:v>29400</c:v>
                </c:pt>
                <c:pt idx="254">
                  <c:v>29500</c:v>
                </c:pt>
                <c:pt idx="255">
                  <c:v>29600</c:v>
                </c:pt>
                <c:pt idx="256">
                  <c:v>29700</c:v>
                </c:pt>
                <c:pt idx="257">
                  <c:v>29800</c:v>
                </c:pt>
                <c:pt idx="258">
                  <c:v>29900</c:v>
                </c:pt>
                <c:pt idx="259">
                  <c:v>30000</c:v>
                </c:pt>
                <c:pt idx="260">
                  <c:v>30100</c:v>
                </c:pt>
                <c:pt idx="261">
                  <c:v>30200</c:v>
                </c:pt>
                <c:pt idx="262">
                  <c:v>30300</c:v>
                </c:pt>
                <c:pt idx="263">
                  <c:v>30400</c:v>
                </c:pt>
                <c:pt idx="264">
                  <c:v>30500</c:v>
                </c:pt>
                <c:pt idx="265">
                  <c:v>30600</c:v>
                </c:pt>
                <c:pt idx="266">
                  <c:v>30700</c:v>
                </c:pt>
                <c:pt idx="267">
                  <c:v>30800</c:v>
                </c:pt>
                <c:pt idx="268">
                  <c:v>30900</c:v>
                </c:pt>
                <c:pt idx="269">
                  <c:v>31000</c:v>
                </c:pt>
                <c:pt idx="270">
                  <c:v>31100</c:v>
                </c:pt>
                <c:pt idx="271">
                  <c:v>31200</c:v>
                </c:pt>
                <c:pt idx="272">
                  <c:v>31300</c:v>
                </c:pt>
                <c:pt idx="273">
                  <c:v>31400</c:v>
                </c:pt>
                <c:pt idx="274">
                  <c:v>31500</c:v>
                </c:pt>
                <c:pt idx="275">
                  <c:v>31600</c:v>
                </c:pt>
                <c:pt idx="276">
                  <c:v>31700</c:v>
                </c:pt>
                <c:pt idx="277">
                  <c:v>31800</c:v>
                </c:pt>
                <c:pt idx="278">
                  <c:v>31900</c:v>
                </c:pt>
                <c:pt idx="279">
                  <c:v>32000</c:v>
                </c:pt>
                <c:pt idx="280">
                  <c:v>32100</c:v>
                </c:pt>
                <c:pt idx="281">
                  <c:v>32200</c:v>
                </c:pt>
                <c:pt idx="282">
                  <c:v>32300</c:v>
                </c:pt>
                <c:pt idx="283">
                  <c:v>32400</c:v>
                </c:pt>
                <c:pt idx="284">
                  <c:v>32500</c:v>
                </c:pt>
                <c:pt idx="285">
                  <c:v>32600</c:v>
                </c:pt>
                <c:pt idx="286">
                  <c:v>32700</c:v>
                </c:pt>
                <c:pt idx="287">
                  <c:v>32800</c:v>
                </c:pt>
                <c:pt idx="288">
                  <c:v>32900</c:v>
                </c:pt>
                <c:pt idx="289">
                  <c:v>33000</c:v>
                </c:pt>
                <c:pt idx="290">
                  <c:v>33100</c:v>
                </c:pt>
                <c:pt idx="291">
                  <c:v>33200</c:v>
                </c:pt>
                <c:pt idx="292">
                  <c:v>33300</c:v>
                </c:pt>
                <c:pt idx="293">
                  <c:v>33400</c:v>
                </c:pt>
                <c:pt idx="294">
                  <c:v>33500</c:v>
                </c:pt>
                <c:pt idx="295">
                  <c:v>33600</c:v>
                </c:pt>
                <c:pt idx="296">
                  <c:v>33700</c:v>
                </c:pt>
                <c:pt idx="297">
                  <c:v>33800</c:v>
                </c:pt>
                <c:pt idx="298">
                  <c:v>33900</c:v>
                </c:pt>
                <c:pt idx="299">
                  <c:v>34000</c:v>
                </c:pt>
                <c:pt idx="300">
                  <c:v>34100</c:v>
                </c:pt>
                <c:pt idx="301">
                  <c:v>34200</c:v>
                </c:pt>
                <c:pt idx="302">
                  <c:v>34300</c:v>
                </c:pt>
                <c:pt idx="303">
                  <c:v>34400</c:v>
                </c:pt>
                <c:pt idx="304">
                  <c:v>34500</c:v>
                </c:pt>
                <c:pt idx="305">
                  <c:v>34600</c:v>
                </c:pt>
                <c:pt idx="306">
                  <c:v>34700</c:v>
                </c:pt>
                <c:pt idx="307">
                  <c:v>34800</c:v>
                </c:pt>
                <c:pt idx="308">
                  <c:v>34900</c:v>
                </c:pt>
                <c:pt idx="309">
                  <c:v>35000</c:v>
                </c:pt>
                <c:pt idx="310">
                  <c:v>35100</c:v>
                </c:pt>
                <c:pt idx="311">
                  <c:v>35200</c:v>
                </c:pt>
                <c:pt idx="312">
                  <c:v>35300</c:v>
                </c:pt>
                <c:pt idx="313">
                  <c:v>35400</c:v>
                </c:pt>
                <c:pt idx="314">
                  <c:v>35500</c:v>
                </c:pt>
                <c:pt idx="315">
                  <c:v>35600</c:v>
                </c:pt>
                <c:pt idx="316">
                  <c:v>35700</c:v>
                </c:pt>
                <c:pt idx="317">
                  <c:v>35800</c:v>
                </c:pt>
                <c:pt idx="318">
                  <c:v>35900</c:v>
                </c:pt>
                <c:pt idx="319">
                  <c:v>36000</c:v>
                </c:pt>
                <c:pt idx="320">
                  <c:v>36100</c:v>
                </c:pt>
                <c:pt idx="321">
                  <c:v>36200</c:v>
                </c:pt>
                <c:pt idx="322">
                  <c:v>36300</c:v>
                </c:pt>
                <c:pt idx="323">
                  <c:v>36400</c:v>
                </c:pt>
                <c:pt idx="324">
                  <c:v>36500</c:v>
                </c:pt>
                <c:pt idx="325">
                  <c:v>36600</c:v>
                </c:pt>
                <c:pt idx="326">
                  <c:v>36700</c:v>
                </c:pt>
                <c:pt idx="327">
                  <c:v>36800</c:v>
                </c:pt>
                <c:pt idx="328">
                  <c:v>36900</c:v>
                </c:pt>
                <c:pt idx="329">
                  <c:v>37000</c:v>
                </c:pt>
                <c:pt idx="330">
                  <c:v>37100</c:v>
                </c:pt>
                <c:pt idx="331">
                  <c:v>37200</c:v>
                </c:pt>
                <c:pt idx="332">
                  <c:v>37300</c:v>
                </c:pt>
                <c:pt idx="333">
                  <c:v>37400</c:v>
                </c:pt>
                <c:pt idx="334">
                  <c:v>37500</c:v>
                </c:pt>
                <c:pt idx="335">
                  <c:v>37600</c:v>
                </c:pt>
                <c:pt idx="336">
                  <c:v>37700</c:v>
                </c:pt>
                <c:pt idx="337">
                  <c:v>37800</c:v>
                </c:pt>
                <c:pt idx="338">
                  <c:v>37900</c:v>
                </c:pt>
                <c:pt idx="339">
                  <c:v>38000</c:v>
                </c:pt>
                <c:pt idx="340">
                  <c:v>38100</c:v>
                </c:pt>
                <c:pt idx="341">
                  <c:v>38200</c:v>
                </c:pt>
                <c:pt idx="342">
                  <c:v>38300</c:v>
                </c:pt>
                <c:pt idx="343">
                  <c:v>38400</c:v>
                </c:pt>
                <c:pt idx="344">
                  <c:v>38500</c:v>
                </c:pt>
                <c:pt idx="345">
                  <c:v>38600</c:v>
                </c:pt>
                <c:pt idx="346">
                  <c:v>38700</c:v>
                </c:pt>
                <c:pt idx="347">
                  <c:v>38800</c:v>
                </c:pt>
                <c:pt idx="348">
                  <c:v>38900</c:v>
                </c:pt>
                <c:pt idx="349">
                  <c:v>39000</c:v>
                </c:pt>
                <c:pt idx="350">
                  <c:v>39100</c:v>
                </c:pt>
                <c:pt idx="351">
                  <c:v>39200</c:v>
                </c:pt>
                <c:pt idx="352">
                  <c:v>39300</c:v>
                </c:pt>
                <c:pt idx="353">
                  <c:v>39400</c:v>
                </c:pt>
                <c:pt idx="354">
                  <c:v>39500</c:v>
                </c:pt>
                <c:pt idx="355">
                  <c:v>39600</c:v>
                </c:pt>
                <c:pt idx="356">
                  <c:v>39700</c:v>
                </c:pt>
                <c:pt idx="357">
                  <c:v>39800</c:v>
                </c:pt>
                <c:pt idx="358">
                  <c:v>39900</c:v>
                </c:pt>
                <c:pt idx="359">
                  <c:v>40000</c:v>
                </c:pt>
                <c:pt idx="360">
                  <c:v>40100</c:v>
                </c:pt>
                <c:pt idx="361">
                  <c:v>40200</c:v>
                </c:pt>
                <c:pt idx="362">
                  <c:v>40300</c:v>
                </c:pt>
                <c:pt idx="363">
                  <c:v>40400</c:v>
                </c:pt>
                <c:pt idx="364">
                  <c:v>40500</c:v>
                </c:pt>
                <c:pt idx="365">
                  <c:v>40600</c:v>
                </c:pt>
                <c:pt idx="366">
                  <c:v>40700</c:v>
                </c:pt>
                <c:pt idx="367">
                  <c:v>40800</c:v>
                </c:pt>
                <c:pt idx="368">
                  <c:v>40900</c:v>
                </c:pt>
                <c:pt idx="369">
                  <c:v>41000</c:v>
                </c:pt>
                <c:pt idx="370">
                  <c:v>41100</c:v>
                </c:pt>
                <c:pt idx="371">
                  <c:v>41200</c:v>
                </c:pt>
                <c:pt idx="372">
                  <c:v>41300</c:v>
                </c:pt>
                <c:pt idx="373">
                  <c:v>41400</c:v>
                </c:pt>
                <c:pt idx="374">
                  <c:v>41500</c:v>
                </c:pt>
                <c:pt idx="375">
                  <c:v>41600</c:v>
                </c:pt>
                <c:pt idx="376">
                  <c:v>41700</c:v>
                </c:pt>
                <c:pt idx="377">
                  <c:v>41800</c:v>
                </c:pt>
                <c:pt idx="378">
                  <c:v>41900</c:v>
                </c:pt>
                <c:pt idx="379">
                  <c:v>42000</c:v>
                </c:pt>
                <c:pt idx="380">
                  <c:v>42100</c:v>
                </c:pt>
                <c:pt idx="381">
                  <c:v>42200</c:v>
                </c:pt>
                <c:pt idx="382">
                  <c:v>42300</c:v>
                </c:pt>
                <c:pt idx="383">
                  <c:v>42400</c:v>
                </c:pt>
                <c:pt idx="384">
                  <c:v>42500</c:v>
                </c:pt>
                <c:pt idx="385">
                  <c:v>42600</c:v>
                </c:pt>
                <c:pt idx="386">
                  <c:v>42700</c:v>
                </c:pt>
                <c:pt idx="387">
                  <c:v>42800</c:v>
                </c:pt>
                <c:pt idx="388">
                  <c:v>42900</c:v>
                </c:pt>
                <c:pt idx="389">
                  <c:v>43000</c:v>
                </c:pt>
                <c:pt idx="390">
                  <c:v>43100</c:v>
                </c:pt>
                <c:pt idx="391">
                  <c:v>43200</c:v>
                </c:pt>
                <c:pt idx="392">
                  <c:v>43300</c:v>
                </c:pt>
                <c:pt idx="393">
                  <c:v>43400</c:v>
                </c:pt>
                <c:pt idx="394">
                  <c:v>43500</c:v>
                </c:pt>
                <c:pt idx="395">
                  <c:v>43600</c:v>
                </c:pt>
                <c:pt idx="396">
                  <c:v>43700</c:v>
                </c:pt>
                <c:pt idx="397">
                  <c:v>43800</c:v>
                </c:pt>
                <c:pt idx="398">
                  <c:v>43900</c:v>
                </c:pt>
                <c:pt idx="399">
                  <c:v>44000</c:v>
                </c:pt>
                <c:pt idx="400">
                  <c:v>44100</c:v>
                </c:pt>
                <c:pt idx="401">
                  <c:v>44200</c:v>
                </c:pt>
                <c:pt idx="402">
                  <c:v>44300</c:v>
                </c:pt>
                <c:pt idx="403">
                  <c:v>44400</c:v>
                </c:pt>
                <c:pt idx="404">
                  <c:v>44500</c:v>
                </c:pt>
                <c:pt idx="405">
                  <c:v>44600</c:v>
                </c:pt>
                <c:pt idx="406">
                  <c:v>44700</c:v>
                </c:pt>
                <c:pt idx="407">
                  <c:v>44800</c:v>
                </c:pt>
                <c:pt idx="408">
                  <c:v>44900</c:v>
                </c:pt>
                <c:pt idx="409">
                  <c:v>45000</c:v>
                </c:pt>
                <c:pt idx="410">
                  <c:v>45100</c:v>
                </c:pt>
                <c:pt idx="411">
                  <c:v>45200</c:v>
                </c:pt>
                <c:pt idx="412">
                  <c:v>45300</c:v>
                </c:pt>
                <c:pt idx="413">
                  <c:v>45400</c:v>
                </c:pt>
                <c:pt idx="414">
                  <c:v>45500</c:v>
                </c:pt>
                <c:pt idx="415">
                  <c:v>45600</c:v>
                </c:pt>
                <c:pt idx="416">
                  <c:v>45700</c:v>
                </c:pt>
                <c:pt idx="417">
                  <c:v>45800</c:v>
                </c:pt>
                <c:pt idx="418">
                  <c:v>45900</c:v>
                </c:pt>
                <c:pt idx="419">
                  <c:v>46000</c:v>
                </c:pt>
                <c:pt idx="420">
                  <c:v>46100</c:v>
                </c:pt>
                <c:pt idx="421">
                  <c:v>46200</c:v>
                </c:pt>
                <c:pt idx="422">
                  <c:v>46300</c:v>
                </c:pt>
                <c:pt idx="423">
                  <c:v>46400</c:v>
                </c:pt>
                <c:pt idx="424">
                  <c:v>46500</c:v>
                </c:pt>
                <c:pt idx="425">
                  <c:v>46600</c:v>
                </c:pt>
                <c:pt idx="426">
                  <c:v>46700</c:v>
                </c:pt>
                <c:pt idx="427">
                  <c:v>46800</c:v>
                </c:pt>
                <c:pt idx="428">
                  <c:v>46900</c:v>
                </c:pt>
                <c:pt idx="429">
                  <c:v>47000</c:v>
                </c:pt>
                <c:pt idx="430">
                  <c:v>47100</c:v>
                </c:pt>
                <c:pt idx="431">
                  <c:v>47200</c:v>
                </c:pt>
                <c:pt idx="432">
                  <c:v>47300</c:v>
                </c:pt>
                <c:pt idx="433">
                  <c:v>47400</c:v>
                </c:pt>
                <c:pt idx="434">
                  <c:v>47500</c:v>
                </c:pt>
                <c:pt idx="435">
                  <c:v>47600</c:v>
                </c:pt>
                <c:pt idx="436">
                  <c:v>47700</c:v>
                </c:pt>
                <c:pt idx="437">
                  <c:v>47800</c:v>
                </c:pt>
                <c:pt idx="438">
                  <c:v>47900</c:v>
                </c:pt>
                <c:pt idx="439">
                  <c:v>48000</c:v>
                </c:pt>
                <c:pt idx="440">
                  <c:v>48100</c:v>
                </c:pt>
                <c:pt idx="441">
                  <c:v>48200</c:v>
                </c:pt>
                <c:pt idx="442">
                  <c:v>48300</c:v>
                </c:pt>
                <c:pt idx="443">
                  <c:v>48400</c:v>
                </c:pt>
                <c:pt idx="444">
                  <c:v>48500</c:v>
                </c:pt>
                <c:pt idx="445">
                  <c:v>48600</c:v>
                </c:pt>
                <c:pt idx="446">
                  <c:v>48700</c:v>
                </c:pt>
                <c:pt idx="447">
                  <c:v>48800</c:v>
                </c:pt>
                <c:pt idx="448">
                  <c:v>48900</c:v>
                </c:pt>
                <c:pt idx="449">
                  <c:v>49000</c:v>
                </c:pt>
                <c:pt idx="450">
                  <c:v>49100</c:v>
                </c:pt>
                <c:pt idx="451">
                  <c:v>49200</c:v>
                </c:pt>
                <c:pt idx="452">
                  <c:v>49300</c:v>
                </c:pt>
                <c:pt idx="453">
                  <c:v>49400</c:v>
                </c:pt>
                <c:pt idx="454">
                  <c:v>49500</c:v>
                </c:pt>
                <c:pt idx="455">
                  <c:v>49600</c:v>
                </c:pt>
                <c:pt idx="456">
                  <c:v>49700</c:v>
                </c:pt>
                <c:pt idx="457">
                  <c:v>49800</c:v>
                </c:pt>
                <c:pt idx="458">
                  <c:v>49900</c:v>
                </c:pt>
                <c:pt idx="459">
                  <c:v>50000</c:v>
                </c:pt>
                <c:pt idx="460">
                  <c:v>50100</c:v>
                </c:pt>
                <c:pt idx="461">
                  <c:v>50200</c:v>
                </c:pt>
                <c:pt idx="462">
                  <c:v>50300</c:v>
                </c:pt>
                <c:pt idx="463">
                  <c:v>50400</c:v>
                </c:pt>
                <c:pt idx="464">
                  <c:v>50500</c:v>
                </c:pt>
                <c:pt idx="465">
                  <c:v>50600</c:v>
                </c:pt>
                <c:pt idx="466">
                  <c:v>50700</c:v>
                </c:pt>
                <c:pt idx="467">
                  <c:v>50800</c:v>
                </c:pt>
                <c:pt idx="468">
                  <c:v>50900</c:v>
                </c:pt>
                <c:pt idx="469">
                  <c:v>51000</c:v>
                </c:pt>
                <c:pt idx="470">
                  <c:v>51100</c:v>
                </c:pt>
                <c:pt idx="471">
                  <c:v>51200</c:v>
                </c:pt>
                <c:pt idx="472">
                  <c:v>51300</c:v>
                </c:pt>
                <c:pt idx="473">
                  <c:v>51400</c:v>
                </c:pt>
                <c:pt idx="474">
                  <c:v>51500</c:v>
                </c:pt>
                <c:pt idx="475">
                  <c:v>51600</c:v>
                </c:pt>
                <c:pt idx="476">
                  <c:v>51700</c:v>
                </c:pt>
                <c:pt idx="477">
                  <c:v>51800</c:v>
                </c:pt>
                <c:pt idx="478">
                  <c:v>51900</c:v>
                </c:pt>
                <c:pt idx="479">
                  <c:v>52000</c:v>
                </c:pt>
                <c:pt idx="480">
                  <c:v>52100</c:v>
                </c:pt>
                <c:pt idx="481">
                  <c:v>52200</c:v>
                </c:pt>
                <c:pt idx="482">
                  <c:v>52300</c:v>
                </c:pt>
                <c:pt idx="483">
                  <c:v>52400</c:v>
                </c:pt>
                <c:pt idx="484">
                  <c:v>52500</c:v>
                </c:pt>
                <c:pt idx="485">
                  <c:v>52600</c:v>
                </c:pt>
                <c:pt idx="486">
                  <c:v>52700</c:v>
                </c:pt>
                <c:pt idx="487">
                  <c:v>52800</c:v>
                </c:pt>
                <c:pt idx="488">
                  <c:v>52900</c:v>
                </c:pt>
                <c:pt idx="489">
                  <c:v>53000</c:v>
                </c:pt>
              </c:numCache>
            </c:numRef>
          </c:cat>
          <c:val>
            <c:numRef>
              <c:f>'TP6 QEC Graphique'!$C$3:$C$492</c:f>
              <c:numCache>
                <c:formatCode>General</c:formatCode>
                <c:ptCount val="490"/>
                <c:pt idx="0">
                  <c:v>51.25</c:v>
                </c:pt>
                <c:pt idx="1">
                  <c:v>52.5</c:v>
                </c:pt>
                <c:pt idx="2">
                  <c:v>53.75</c:v>
                </c:pt>
                <c:pt idx="3">
                  <c:v>55</c:v>
                </c:pt>
                <c:pt idx="4">
                  <c:v>56.25</c:v>
                </c:pt>
                <c:pt idx="5">
                  <c:v>57.5</c:v>
                </c:pt>
                <c:pt idx="6">
                  <c:v>58.75</c:v>
                </c:pt>
                <c:pt idx="7">
                  <c:v>60</c:v>
                </c:pt>
                <c:pt idx="8">
                  <c:v>61.25</c:v>
                </c:pt>
                <c:pt idx="9">
                  <c:v>62.5</c:v>
                </c:pt>
                <c:pt idx="10">
                  <c:v>63.75</c:v>
                </c:pt>
                <c:pt idx="11">
                  <c:v>65</c:v>
                </c:pt>
                <c:pt idx="12">
                  <c:v>66.25</c:v>
                </c:pt>
                <c:pt idx="13">
                  <c:v>67.5</c:v>
                </c:pt>
                <c:pt idx="14">
                  <c:v>68.75</c:v>
                </c:pt>
                <c:pt idx="15">
                  <c:v>70</c:v>
                </c:pt>
                <c:pt idx="16">
                  <c:v>71.25</c:v>
                </c:pt>
                <c:pt idx="17">
                  <c:v>72.5</c:v>
                </c:pt>
                <c:pt idx="18">
                  <c:v>73.75</c:v>
                </c:pt>
                <c:pt idx="19">
                  <c:v>75</c:v>
                </c:pt>
                <c:pt idx="20">
                  <c:v>76.25</c:v>
                </c:pt>
                <c:pt idx="21">
                  <c:v>77.5</c:v>
                </c:pt>
                <c:pt idx="22">
                  <c:v>78.75</c:v>
                </c:pt>
                <c:pt idx="23">
                  <c:v>80</c:v>
                </c:pt>
                <c:pt idx="24">
                  <c:v>81.25</c:v>
                </c:pt>
                <c:pt idx="25">
                  <c:v>82.5</c:v>
                </c:pt>
                <c:pt idx="26">
                  <c:v>83.75</c:v>
                </c:pt>
                <c:pt idx="27">
                  <c:v>85</c:v>
                </c:pt>
                <c:pt idx="28">
                  <c:v>86.25</c:v>
                </c:pt>
                <c:pt idx="29">
                  <c:v>87.5</c:v>
                </c:pt>
                <c:pt idx="30">
                  <c:v>88.75</c:v>
                </c:pt>
                <c:pt idx="31">
                  <c:v>90</c:v>
                </c:pt>
                <c:pt idx="32">
                  <c:v>91.25</c:v>
                </c:pt>
                <c:pt idx="33">
                  <c:v>92.5</c:v>
                </c:pt>
                <c:pt idx="34">
                  <c:v>93.75</c:v>
                </c:pt>
                <c:pt idx="35">
                  <c:v>95</c:v>
                </c:pt>
                <c:pt idx="36">
                  <c:v>96.25</c:v>
                </c:pt>
                <c:pt idx="37">
                  <c:v>97.5</c:v>
                </c:pt>
                <c:pt idx="38">
                  <c:v>98.75</c:v>
                </c:pt>
                <c:pt idx="39">
                  <c:v>100</c:v>
                </c:pt>
                <c:pt idx="40">
                  <c:v>101.25</c:v>
                </c:pt>
                <c:pt idx="41">
                  <c:v>102.5</c:v>
                </c:pt>
                <c:pt idx="42">
                  <c:v>103.75</c:v>
                </c:pt>
                <c:pt idx="43">
                  <c:v>105</c:v>
                </c:pt>
                <c:pt idx="44">
                  <c:v>106.25</c:v>
                </c:pt>
                <c:pt idx="45">
                  <c:v>107.5</c:v>
                </c:pt>
                <c:pt idx="46">
                  <c:v>108.75</c:v>
                </c:pt>
                <c:pt idx="47">
                  <c:v>110</c:v>
                </c:pt>
                <c:pt idx="48">
                  <c:v>111.25</c:v>
                </c:pt>
                <c:pt idx="49">
                  <c:v>112.5</c:v>
                </c:pt>
                <c:pt idx="50">
                  <c:v>113.75</c:v>
                </c:pt>
                <c:pt idx="51">
                  <c:v>115</c:v>
                </c:pt>
                <c:pt idx="52">
                  <c:v>116.25</c:v>
                </c:pt>
                <c:pt idx="53">
                  <c:v>117.5</c:v>
                </c:pt>
                <c:pt idx="54">
                  <c:v>118.75</c:v>
                </c:pt>
                <c:pt idx="55">
                  <c:v>120</c:v>
                </c:pt>
                <c:pt idx="56">
                  <c:v>121.25</c:v>
                </c:pt>
                <c:pt idx="57">
                  <c:v>122.5</c:v>
                </c:pt>
                <c:pt idx="58">
                  <c:v>123.75</c:v>
                </c:pt>
                <c:pt idx="59">
                  <c:v>125</c:v>
                </c:pt>
                <c:pt idx="60">
                  <c:v>126.25</c:v>
                </c:pt>
                <c:pt idx="61">
                  <c:v>127.5</c:v>
                </c:pt>
                <c:pt idx="62">
                  <c:v>128.75</c:v>
                </c:pt>
                <c:pt idx="63">
                  <c:v>130</c:v>
                </c:pt>
                <c:pt idx="64">
                  <c:v>131.25</c:v>
                </c:pt>
                <c:pt idx="65">
                  <c:v>132.5</c:v>
                </c:pt>
                <c:pt idx="66">
                  <c:v>133.75</c:v>
                </c:pt>
                <c:pt idx="67">
                  <c:v>135</c:v>
                </c:pt>
                <c:pt idx="68">
                  <c:v>136.25</c:v>
                </c:pt>
                <c:pt idx="69">
                  <c:v>137.5</c:v>
                </c:pt>
                <c:pt idx="70">
                  <c:v>138.75</c:v>
                </c:pt>
                <c:pt idx="71">
                  <c:v>140</c:v>
                </c:pt>
                <c:pt idx="72">
                  <c:v>141.25</c:v>
                </c:pt>
                <c:pt idx="73">
                  <c:v>142.5</c:v>
                </c:pt>
                <c:pt idx="74">
                  <c:v>143.75</c:v>
                </c:pt>
                <c:pt idx="75">
                  <c:v>145</c:v>
                </c:pt>
                <c:pt idx="76">
                  <c:v>146.25</c:v>
                </c:pt>
                <c:pt idx="77">
                  <c:v>147.5</c:v>
                </c:pt>
                <c:pt idx="78">
                  <c:v>148.75</c:v>
                </c:pt>
                <c:pt idx="79">
                  <c:v>150</c:v>
                </c:pt>
                <c:pt idx="80">
                  <c:v>151.25</c:v>
                </c:pt>
                <c:pt idx="81">
                  <c:v>152.5</c:v>
                </c:pt>
                <c:pt idx="82">
                  <c:v>153.75</c:v>
                </c:pt>
                <c:pt idx="83">
                  <c:v>155</c:v>
                </c:pt>
                <c:pt idx="84">
                  <c:v>156.25</c:v>
                </c:pt>
                <c:pt idx="85">
                  <c:v>157.5</c:v>
                </c:pt>
                <c:pt idx="86">
                  <c:v>158.75</c:v>
                </c:pt>
                <c:pt idx="87">
                  <c:v>160</c:v>
                </c:pt>
                <c:pt idx="88">
                  <c:v>161.25</c:v>
                </c:pt>
                <c:pt idx="89">
                  <c:v>162.5</c:v>
                </c:pt>
                <c:pt idx="90">
                  <c:v>163.75</c:v>
                </c:pt>
                <c:pt idx="91">
                  <c:v>165</c:v>
                </c:pt>
                <c:pt idx="92">
                  <c:v>166.25</c:v>
                </c:pt>
                <c:pt idx="93">
                  <c:v>167.5</c:v>
                </c:pt>
                <c:pt idx="94">
                  <c:v>168.75</c:v>
                </c:pt>
                <c:pt idx="95">
                  <c:v>170</c:v>
                </c:pt>
                <c:pt idx="96">
                  <c:v>171.25</c:v>
                </c:pt>
                <c:pt idx="97">
                  <c:v>172.5</c:v>
                </c:pt>
                <c:pt idx="98">
                  <c:v>173.75</c:v>
                </c:pt>
                <c:pt idx="99">
                  <c:v>175</c:v>
                </c:pt>
                <c:pt idx="100">
                  <c:v>176.25</c:v>
                </c:pt>
                <c:pt idx="101">
                  <c:v>177.5</c:v>
                </c:pt>
                <c:pt idx="102">
                  <c:v>178.75</c:v>
                </c:pt>
                <c:pt idx="103">
                  <c:v>180</c:v>
                </c:pt>
                <c:pt idx="104">
                  <c:v>181.25</c:v>
                </c:pt>
                <c:pt idx="105">
                  <c:v>182.5</c:v>
                </c:pt>
                <c:pt idx="106">
                  <c:v>183.75</c:v>
                </c:pt>
                <c:pt idx="107">
                  <c:v>185</c:v>
                </c:pt>
                <c:pt idx="108">
                  <c:v>186.25</c:v>
                </c:pt>
                <c:pt idx="109">
                  <c:v>187.5</c:v>
                </c:pt>
                <c:pt idx="110">
                  <c:v>188.75</c:v>
                </c:pt>
                <c:pt idx="111">
                  <c:v>190</c:v>
                </c:pt>
                <c:pt idx="112">
                  <c:v>191.25</c:v>
                </c:pt>
                <c:pt idx="113">
                  <c:v>192.5</c:v>
                </c:pt>
                <c:pt idx="114">
                  <c:v>193.75</c:v>
                </c:pt>
                <c:pt idx="115">
                  <c:v>195</c:v>
                </c:pt>
                <c:pt idx="116">
                  <c:v>196.25</c:v>
                </c:pt>
                <c:pt idx="117">
                  <c:v>197.5</c:v>
                </c:pt>
                <c:pt idx="118">
                  <c:v>198.75</c:v>
                </c:pt>
                <c:pt idx="119">
                  <c:v>200</c:v>
                </c:pt>
                <c:pt idx="120">
                  <c:v>201.25</c:v>
                </c:pt>
                <c:pt idx="121">
                  <c:v>202.5</c:v>
                </c:pt>
                <c:pt idx="122">
                  <c:v>203.75</c:v>
                </c:pt>
                <c:pt idx="123">
                  <c:v>205</c:v>
                </c:pt>
                <c:pt idx="124">
                  <c:v>206.25</c:v>
                </c:pt>
                <c:pt idx="125">
                  <c:v>207.5</c:v>
                </c:pt>
                <c:pt idx="126">
                  <c:v>208.75</c:v>
                </c:pt>
                <c:pt idx="127">
                  <c:v>210</c:v>
                </c:pt>
                <c:pt idx="128">
                  <c:v>211.25</c:v>
                </c:pt>
                <c:pt idx="129">
                  <c:v>212.5</c:v>
                </c:pt>
                <c:pt idx="130">
                  <c:v>213.75</c:v>
                </c:pt>
                <c:pt idx="131">
                  <c:v>215</c:v>
                </c:pt>
                <c:pt idx="132">
                  <c:v>216.25</c:v>
                </c:pt>
                <c:pt idx="133">
                  <c:v>217.5</c:v>
                </c:pt>
                <c:pt idx="134">
                  <c:v>218.75</c:v>
                </c:pt>
                <c:pt idx="135">
                  <c:v>220</c:v>
                </c:pt>
                <c:pt idx="136">
                  <c:v>221.25</c:v>
                </c:pt>
                <c:pt idx="137">
                  <c:v>222.5</c:v>
                </c:pt>
                <c:pt idx="138">
                  <c:v>223.75</c:v>
                </c:pt>
                <c:pt idx="139">
                  <c:v>225</c:v>
                </c:pt>
                <c:pt idx="140">
                  <c:v>226.25</c:v>
                </c:pt>
                <c:pt idx="141">
                  <c:v>227.5</c:v>
                </c:pt>
                <c:pt idx="142">
                  <c:v>228.75</c:v>
                </c:pt>
                <c:pt idx="143">
                  <c:v>230</c:v>
                </c:pt>
                <c:pt idx="144">
                  <c:v>231.25</c:v>
                </c:pt>
                <c:pt idx="145">
                  <c:v>232.5</c:v>
                </c:pt>
                <c:pt idx="146">
                  <c:v>233.75</c:v>
                </c:pt>
                <c:pt idx="147">
                  <c:v>235</c:v>
                </c:pt>
                <c:pt idx="148">
                  <c:v>236.25</c:v>
                </c:pt>
                <c:pt idx="149">
                  <c:v>237.5</c:v>
                </c:pt>
                <c:pt idx="150">
                  <c:v>238.75</c:v>
                </c:pt>
                <c:pt idx="151">
                  <c:v>240</c:v>
                </c:pt>
                <c:pt idx="152">
                  <c:v>241.25</c:v>
                </c:pt>
                <c:pt idx="153">
                  <c:v>242.5</c:v>
                </c:pt>
                <c:pt idx="154">
                  <c:v>243.75</c:v>
                </c:pt>
                <c:pt idx="155">
                  <c:v>245</c:v>
                </c:pt>
                <c:pt idx="156">
                  <c:v>246.25</c:v>
                </c:pt>
                <c:pt idx="157">
                  <c:v>247.5</c:v>
                </c:pt>
                <c:pt idx="158">
                  <c:v>248.75</c:v>
                </c:pt>
                <c:pt idx="159">
                  <c:v>250</c:v>
                </c:pt>
                <c:pt idx="160">
                  <c:v>251.25</c:v>
                </c:pt>
                <c:pt idx="161">
                  <c:v>252.5</c:v>
                </c:pt>
                <c:pt idx="162">
                  <c:v>253.75</c:v>
                </c:pt>
                <c:pt idx="163">
                  <c:v>255</c:v>
                </c:pt>
                <c:pt idx="164">
                  <c:v>256.25</c:v>
                </c:pt>
                <c:pt idx="165">
                  <c:v>257.5</c:v>
                </c:pt>
                <c:pt idx="166">
                  <c:v>258.75</c:v>
                </c:pt>
                <c:pt idx="167">
                  <c:v>260</c:v>
                </c:pt>
                <c:pt idx="168">
                  <c:v>261.25</c:v>
                </c:pt>
                <c:pt idx="169">
                  <c:v>262.5</c:v>
                </c:pt>
                <c:pt idx="170">
                  <c:v>263.75</c:v>
                </c:pt>
                <c:pt idx="171">
                  <c:v>265</c:v>
                </c:pt>
                <c:pt idx="172">
                  <c:v>266.25</c:v>
                </c:pt>
                <c:pt idx="173">
                  <c:v>267.5</c:v>
                </c:pt>
                <c:pt idx="174">
                  <c:v>268.75</c:v>
                </c:pt>
                <c:pt idx="175">
                  <c:v>270</c:v>
                </c:pt>
                <c:pt idx="176">
                  <c:v>271.25</c:v>
                </c:pt>
                <c:pt idx="177">
                  <c:v>272.5</c:v>
                </c:pt>
                <c:pt idx="178">
                  <c:v>273.75</c:v>
                </c:pt>
                <c:pt idx="179">
                  <c:v>275</c:v>
                </c:pt>
                <c:pt idx="180">
                  <c:v>276.25</c:v>
                </c:pt>
                <c:pt idx="181">
                  <c:v>277.5</c:v>
                </c:pt>
                <c:pt idx="182">
                  <c:v>278.75</c:v>
                </c:pt>
                <c:pt idx="183">
                  <c:v>280</c:v>
                </c:pt>
                <c:pt idx="184">
                  <c:v>281.25</c:v>
                </c:pt>
                <c:pt idx="185">
                  <c:v>282.5</c:v>
                </c:pt>
                <c:pt idx="186">
                  <c:v>283.75</c:v>
                </c:pt>
                <c:pt idx="187">
                  <c:v>285</c:v>
                </c:pt>
                <c:pt idx="188">
                  <c:v>286.25</c:v>
                </c:pt>
                <c:pt idx="189">
                  <c:v>287.5</c:v>
                </c:pt>
                <c:pt idx="190">
                  <c:v>288.75</c:v>
                </c:pt>
                <c:pt idx="191">
                  <c:v>290</c:v>
                </c:pt>
                <c:pt idx="192">
                  <c:v>291.25</c:v>
                </c:pt>
                <c:pt idx="193">
                  <c:v>292.5</c:v>
                </c:pt>
                <c:pt idx="194">
                  <c:v>293.75</c:v>
                </c:pt>
                <c:pt idx="195">
                  <c:v>295</c:v>
                </c:pt>
                <c:pt idx="196">
                  <c:v>296.25</c:v>
                </c:pt>
                <c:pt idx="197">
                  <c:v>297.5</c:v>
                </c:pt>
                <c:pt idx="198">
                  <c:v>298.75</c:v>
                </c:pt>
                <c:pt idx="199">
                  <c:v>300</c:v>
                </c:pt>
                <c:pt idx="200">
                  <c:v>301.25</c:v>
                </c:pt>
                <c:pt idx="201">
                  <c:v>302.5</c:v>
                </c:pt>
                <c:pt idx="202">
                  <c:v>303.75</c:v>
                </c:pt>
                <c:pt idx="203">
                  <c:v>305</c:v>
                </c:pt>
                <c:pt idx="204">
                  <c:v>306.25</c:v>
                </c:pt>
                <c:pt idx="205">
                  <c:v>307.5</c:v>
                </c:pt>
                <c:pt idx="206">
                  <c:v>308.75</c:v>
                </c:pt>
                <c:pt idx="207">
                  <c:v>310</c:v>
                </c:pt>
                <c:pt idx="208">
                  <c:v>311.25</c:v>
                </c:pt>
                <c:pt idx="209">
                  <c:v>312.5</c:v>
                </c:pt>
                <c:pt idx="210">
                  <c:v>313.75</c:v>
                </c:pt>
                <c:pt idx="211">
                  <c:v>315</c:v>
                </c:pt>
                <c:pt idx="212">
                  <c:v>316.25</c:v>
                </c:pt>
                <c:pt idx="213">
                  <c:v>317.5</c:v>
                </c:pt>
                <c:pt idx="214">
                  <c:v>318.75</c:v>
                </c:pt>
                <c:pt idx="215">
                  <c:v>320</c:v>
                </c:pt>
                <c:pt idx="216">
                  <c:v>321.25</c:v>
                </c:pt>
                <c:pt idx="217">
                  <c:v>322.5</c:v>
                </c:pt>
                <c:pt idx="218">
                  <c:v>323.75</c:v>
                </c:pt>
                <c:pt idx="219">
                  <c:v>325</c:v>
                </c:pt>
                <c:pt idx="220">
                  <c:v>326.25</c:v>
                </c:pt>
                <c:pt idx="221">
                  <c:v>327.5</c:v>
                </c:pt>
                <c:pt idx="222">
                  <c:v>328.75</c:v>
                </c:pt>
                <c:pt idx="223">
                  <c:v>330</c:v>
                </c:pt>
                <c:pt idx="224">
                  <c:v>331.25</c:v>
                </c:pt>
                <c:pt idx="225">
                  <c:v>332.5</c:v>
                </c:pt>
                <c:pt idx="226">
                  <c:v>333.75</c:v>
                </c:pt>
                <c:pt idx="227">
                  <c:v>335</c:v>
                </c:pt>
                <c:pt idx="228">
                  <c:v>336.25</c:v>
                </c:pt>
                <c:pt idx="229">
                  <c:v>337.5</c:v>
                </c:pt>
                <c:pt idx="230">
                  <c:v>338.75</c:v>
                </c:pt>
                <c:pt idx="231">
                  <c:v>340</c:v>
                </c:pt>
                <c:pt idx="232">
                  <c:v>341.25</c:v>
                </c:pt>
                <c:pt idx="233">
                  <c:v>342.5</c:v>
                </c:pt>
                <c:pt idx="234">
                  <c:v>343.75</c:v>
                </c:pt>
                <c:pt idx="235">
                  <c:v>345</c:v>
                </c:pt>
                <c:pt idx="236">
                  <c:v>346.25</c:v>
                </c:pt>
                <c:pt idx="237">
                  <c:v>347.5</c:v>
                </c:pt>
                <c:pt idx="238">
                  <c:v>348.75</c:v>
                </c:pt>
                <c:pt idx="239">
                  <c:v>350</c:v>
                </c:pt>
                <c:pt idx="240">
                  <c:v>351.25</c:v>
                </c:pt>
                <c:pt idx="241">
                  <c:v>352.5</c:v>
                </c:pt>
                <c:pt idx="242">
                  <c:v>353.75</c:v>
                </c:pt>
                <c:pt idx="243">
                  <c:v>355</c:v>
                </c:pt>
                <c:pt idx="244">
                  <c:v>356.25</c:v>
                </c:pt>
                <c:pt idx="245">
                  <c:v>357.5</c:v>
                </c:pt>
                <c:pt idx="246">
                  <c:v>358.75</c:v>
                </c:pt>
                <c:pt idx="247">
                  <c:v>360</c:v>
                </c:pt>
                <c:pt idx="248">
                  <c:v>361.25</c:v>
                </c:pt>
                <c:pt idx="249">
                  <c:v>362.5</c:v>
                </c:pt>
                <c:pt idx="250">
                  <c:v>363.75</c:v>
                </c:pt>
                <c:pt idx="251">
                  <c:v>365</c:v>
                </c:pt>
                <c:pt idx="252">
                  <c:v>366.25</c:v>
                </c:pt>
                <c:pt idx="253">
                  <c:v>367.5</c:v>
                </c:pt>
                <c:pt idx="254">
                  <c:v>368.75</c:v>
                </c:pt>
                <c:pt idx="255">
                  <c:v>370</c:v>
                </c:pt>
                <c:pt idx="256">
                  <c:v>371.25</c:v>
                </c:pt>
                <c:pt idx="257">
                  <c:v>372.5</c:v>
                </c:pt>
                <c:pt idx="258">
                  <c:v>373.75</c:v>
                </c:pt>
                <c:pt idx="259">
                  <c:v>375</c:v>
                </c:pt>
                <c:pt idx="260">
                  <c:v>376.25</c:v>
                </c:pt>
                <c:pt idx="261">
                  <c:v>377.5</c:v>
                </c:pt>
                <c:pt idx="262">
                  <c:v>378.75</c:v>
                </c:pt>
                <c:pt idx="263">
                  <c:v>380</c:v>
                </c:pt>
                <c:pt idx="264">
                  <c:v>381.25</c:v>
                </c:pt>
                <c:pt idx="265">
                  <c:v>382.5</c:v>
                </c:pt>
                <c:pt idx="266">
                  <c:v>383.75</c:v>
                </c:pt>
                <c:pt idx="267">
                  <c:v>385</c:v>
                </c:pt>
                <c:pt idx="268">
                  <c:v>386.25</c:v>
                </c:pt>
                <c:pt idx="269">
                  <c:v>387.5</c:v>
                </c:pt>
                <c:pt idx="270">
                  <c:v>388.75</c:v>
                </c:pt>
                <c:pt idx="271">
                  <c:v>390</c:v>
                </c:pt>
                <c:pt idx="272">
                  <c:v>391.25</c:v>
                </c:pt>
                <c:pt idx="273">
                  <c:v>392.5</c:v>
                </c:pt>
                <c:pt idx="274">
                  <c:v>393.75</c:v>
                </c:pt>
                <c:pt idx="275">
                  <c:v>395</c:v>
                </c:pt>
                <c:pt idx="276">
                  <c:v>396.25</c:v>
                </c:pt>
                <c:pt idx="277">
                  <c:v>397.5</c:v>
                </c:pt>
                <c:pt idx="278">
                  <c:v>398.75</c:v>
                </c:pt>
                <c:pt idx="279">
                  <c:v>400</c:v>
                </c:pt>
                <c:pt idx="280">
                  <c:v>401.25</c:v>
                </c:pt>
                <c:pt idx="281">
                  <c:v>402.5</c:v>
                </c:pt>
                <c:pt idx="282">
                  <c:v>403.75</c:v>
                </c:pt>
                <c:pt idx="283">
                  <c:v>405</c:v>
                </c:pt>
                <c:pt idx="284">
                  <c:v>406.25</c:v>
                </c:pt>
                <c:pt idx="285">
                  <c:v>407.5</c:v>
                </c:pt>
                <c:pt idx="286">
                  <c:v>408.75</c:v>
                </c:pt>
                <c:pt idx="287">
                  <c:v>410</c:v>
                </c:pt>
                <c:pt idx="288">
                  <c:v>411.25</c:v>
                </c:pt>
                <c:pt idx="289">
                  <c:v>412.5</c:v>
                </c:pt>
                <c:pt idx="290">
                  <c:v>413.75</c:v>
                </c:pt>
                <c:pt idx="291">
                  <c:v>415</c:v>
                </c:pt>
                <c:pt idx="292">
                  <c:v>416.25</c:v>
                </c:pt>
                <c:pt idx="293">
                  <c:v>417.5</c:v>
                </c:pt>
                <c:pt idx="294">
                  <c:v>418.75</c:v>
                </c:pt>
                <c:pt idx="295">
                  <c:v>420</c:v>
                </c:pt>
                <c:pt idx="296">
                  <c:v>421.25</c:v>
                </c:pt>
                <c:pt idx="297">
                  <c:v>422.5</c:v>
                </c:pt>
                <c:pt idx="298">
                  <c:v>423.75</c:v>
                </c:pt>
                <c:pt idx="299">
                  <c:v>425</c:v>
                </c:pt>
                <c:pt idx="300">
                  <c:v>426.25</c:v>
                </c:pt>
                <c:pt idx="301">
                  <c:v>427.5</c:v>
                </c:pt>
                <c:pt idx="302">
                  <c:v>428.75</c:v>
                </c:pt>
                <c:pt idx="303">
                  <c:v>430</c:v>
                </c:pt>
                <c:pt idx="304">
                  <c:v>431.25</c:v>
                </c:pt>
                <c:pt idx="305">
                  <c:v>432.5</c:v>
                </c:pt>
                <c:pt idx="306">
                  <c:v>433.75</c:v>
                </c:pt>
                <c:pt idx="307">
                  <c:v>435</c:v>
                </c:pt>
                <c:pt idx="308">
                  <c:v>436.25</c:v>
                </c:pt>
                <c:pt idx="309">
                  <c:v>437.5</c:v>
                </c:pt>
                <c:pt idx="310">
                  <c:v>438.75</c:v>
                </c:pt>
                <c:pt idx="311">
                  <c:v>440</c:v>
                </c:pt>
                <c:pt idx="312">
                  <c:v>441.25</c:v>
                </c:pt>
                <c:pt idx="313">
                  <c:v>442.5</c:v>
                </c:pt>
                <c:pt idx="314">
                  <c:v>443.75</c:v>
                </c:pt>
                <c:pt idx="315">
                  <c:v>445</c:v>
                </c:pt>
                <c:pt idx="316">
                  <c:v>446.25</c:v>
                </c:pt>
                <c:pt idx="317">
                  <c:v>447.5</c:v>
                </c:pt>
                <c:pt idx="318">
                  <c:v>448.75</c:v>
                </c:pt>
                <c:pt idx="319">
                  <c:v>450</c:v>
                </c:pt>
                <c:pt idx="320">
                  <c:v>451.25</c:v>
                </c:pt>
                <c:pt idx="321">
                  <c:v>452.5</c:v>
                </c:pt>
                <c:pt idx="322">
                  <c:v>453.75</c:v>
                </c:pt>
                <c:pt idx="323">
                  <c:v>455</c:v>
                </c:pt>
                <c:pt idx="324">
                  <c:v>456.25</c:v>
                </c:pt>
                <c:pt idx="325">
                  <c:v>457.5</c:v>
                </c:pt>
                <c:pt idx="326">
                  <c:v>458.75</c:v>
                </c:pt>
                <c:pt idx="327">
                  <c:v>460</c:v>
                </c:pt>
                <c:pt idx="328">
                  <c:v>461.25</c:v>
                </c:pt>
                <c:pt idx="329">
                  <c:v>462.5</c:v>
                </c:pt>
                <c:pt idx="330">
                  <c:v>463.75</c:v>
                </c:pt>
                <c:pt idx="331">
                  <c:v>465</c:v>
                </c:pt>
                <c:pt idx="332">
                  <c:v>466.25</c:v>
                </c:pt>
                <c:pt idx="333">
                  <c:v>467.5</c:v>
                </c:pt>
                <c:pt idx="334">
                  <c:v>468.75</c:v>
                </c:pt>
                <c:pt idx="335">
                  <c:v>470</c:v>
                </c:pt>
                <c:pt idx="336">
                  <c:v>471.25</c:v>
                </c:pt>
                <c:pt idx="337">
                  <c:v>472.5</c:v>
                </c:pt>
                <c:pt idx="338">
                  <c:v>473.75</c:v>
                </c:pt>
                <c:pt idx="339">
                  <c:v>475</c:v>
                </c:pt>
                <c:pt idx="340">
                  <c:v>476.25</c:v>
                </c:pt>
                <c:pt idx="341">
                  <c:v>477.5</c:v>
                </c:pt>
                <c:pt idx="342">
                  <c:v>478.75</c:v>
                </c:pt>
                <c:pt idx="343">
                  <c:v>480</c:v>
                </c:pt>
                <c:pt idx="344">
                  <c:v>481.25</c:v>
                </c:pt>
                <c:pt idx="345">
                  <c:v>482.5</c:v>
                </c:pt>
                <c:pt idx="346">
                  <c:v>483.75</c:v>
                </c:pt>
                <c:pt idx="347">
                  <c:v>485</c:v>
                </c:pt>
                <c:pt idx="348">
                  <c:v>486.25</c:v>
                </c:pt>
                <c:pt idx="349">
                  <c:v>487.5</c:v>
                </c:pt>
                <c:pt idx="350">
                  <c:v>488.75</c:v>
                </c:pt>
                <c:pt idx="351">
                  <c:v>490</c:v>
                </c:pt>
                <c:pt idx="352">
                  <c:v>491.25</c:v>
                </c:pt>
                <c:pt idx="353">
                  <c:v>492.5</c:v>
                </c:pt>
                <c:pt idx="354">
                  <c:v>493.75</c:v>
                </c:pt>
                <c:pt idx="355">
                  <c:v>495</c:v>
                </c:pt>
                <c:pt idx="356">
                  <c:v>496.25</c:v>
                </c:pt>
                <c:pt idx="357">
                  <c:v>497.5</c:v>
                </c:pt>
                <c:pt idx="358">
                  <c:v>498.75</c:v>
                </c:pt>
                <c:pt idx="359">
                  <c:v>500</c:v>
                </c:pt>
                <c:pt idx="360">
                  <c:v>501.25</c:v>
                </c:pt>
                <c:pt idx="361">
                  <c:v>502.5</c:v>
                </c:pt>
                <c:pt idx="362">
                  <c:v>503.75</c:v>
                </c:pt>
                <c:pt idx="363">
                  <c:v>505</c:v>
                </c:pt>
                <c:pt idx="364">
                  <c:v>506.25</c:v>
                </c:pt>
                <c:pt idx="365">
                  <c:v>507.5</c:v>
                </c:pt>
                <c:pt idx="366">
                  <c:v>508.75</c:v>
                </c:pt>
                <c:pt idx="367">
                  <c:v>510</c:v>
                </c:pt>
                <c:pt idx="368">
                  <c:v>511.25</c:v>
                </c:pt>
                <c:pt idx="369">
                  <c:v>512.5</c:v>
                </c:pt>
                <c:pt idx="370">
                  <c:v>513.75</c:v>
                </c:pt>
                <c:pt idx="371">
                  <c:v>515</c:v>
                </c:pt>
                <c:pt idx="372">
                  <c:v>516.25</c:v>
                </c:pt>
                <c:pt idx="373">
                  <c:v>517.5</c:v>
                </c:pt>
                <c:pt idx="374">
                  <c:v>518.75</c:v>
                </c:pt>
                <c:pt idx="375">
                  <c:v>520</c:v>
                </c:pt>
                <c:pt idx="376">
                  <c:v>521.25</c:v>
                </c:pt>
                <c:pt idx="377">
                  <c:v>522.5</c:v>
                </c:pt>
                <c:pt idx="378">
                  <c:v>523.75</c:v>
                </c:pt>
                <c:pt idx="379">
                  <c:v>525</c:v>
                </c:pt>
                <c:pt idx="380">
                  <c:v>526.25</c:v>
                </c:pt>
                <c:pt idx="381">
                  <c:v>527.5</c:v>
                </c:pt>
                <c:pt idx="382">
                  <c:v>528.75</c:v>
                </c:pt>
                <c:pt idx="383">
                  <c:v>530</c:v>
                </c:pt>
                <c:pt idx="384">
                  <c:v>531.25</c:v>
                </c:pt>
                <c:pt idx="385">
                  <c:v>532.5</c:v>
                </c:pt>
                <c:pt idx="386">
                  <c:v>533.75</c:v>
                </c:pt>
                <c:pt idx="387">
                  <c:v>535</c:v>
                </c:pt>
                <c:pt idx="388">
                  <c:v>536.25</c:v>
                </c:pt>
                <c:pt idx="389">
                  <c:v>537.5</c:v>
                </c:pt>
                <c:pt idx="390">
                  <c:v>538.75</c:v>
                </c:pt>
                <c:pt idx="391">
                  <c:v>540</c:v>
                </c:pt>
                <c:pt idx="392">
                  <c:v>541.25</c:v>
                </c:pt>
                <c:pt idx="393">
                  <c:v>542.5</c:v>
                </c:pt>
                <c:pt idx="394">
                  <c:v>543.75</c:v>
                </c:pt>
                <c:pt idx="395">
                  <c:v>545</c:v>
                </c:pt>
                <c:pt idx="396">
                  <c:v>546.25</c:v>
                </c:pt>
                <c:pt idx="397">
                  <c:v>547.5</c:v>
                </c:pt>
                <c:pt idx="398">
                  <c:v>548.75</c:v>
                </c:pt>
                <c:pt idx="399">
                  <c:v>550</c:v>
                </c:pt>
                <c:pt idx="400">
                  <c:v>551.25</c:v>
                </c:pt>
                <c:pt idx="401">
                  <c:v>552.5</c:v>
                </c:pt>
                <c:pt idx="402">
                  <c:v>553.75</c:v>
                </c:pt>
                <c:pt idx="403">
                  <c:v>555</c:v>
                </c:pt>
                <c:pt idx="404">
                  <c:v>556.25</c:v>
                </c:pt>
                <c:pt idx="405">
                  <c:v>557.5</c:v>
                </c:pt>
                <c:pt idx="406">
                  <c:v>558.75</c:v>
                </c:pt>
                <c:pt idx="407">
                  <c:v>560</c:v>
                </c:pt>
                <c:pt idx="408">
                  <c:v>561.25</c:v>
                </c:pt>
                <c:pt idx="409">
                  <c:v>562.5</c:v>
                </c:pt>
                <c:pt idx="410">
                  <c:v>563.75</c:v>
                </c:pt>
                <c:pt idx="411">
                  <c:v>565</c:v>
                </c:pt>
                <c:pt idx="412">
                  <c:v>566.25</c:v>
                </c:pt>
                <c:pt idx="413">
                  <c:v>567.5</c:v>
                </c:pt>
                <c:pt idx="414">
                  <c:v>568.75</c:v>
                </c:pt>
                <c:pt idx="415">
                  <c:v>570</c:v>
                </c:pt>
                <c:pt idx="416">
                  <c:v>571.25</c:v>
                </c:pt>
                <c:pt idx="417">
                  <c:v>572.5</c:v>
                </c:pt>
                <c:pt idx="418">
                  <c:v>573.75</c:v>
                </c:pt>
                <c:pt idx="419">
                  <c:v>575</c:v>
                </c:pt>
                <c:pt idx="420">
                  <c:v>576.25</c:v>
                </c:pt>
                <c:pt idx="421">
                  <c:v>577.5</c:v>
                </c:pt>
                <c:pt idx="422">
                  <c:v>578.75</c:v>
                </c:pt>
                <c:pt idx="423">
                  <c:v>580</c:v>
                </c:pt>
                <c:pt idx="424">
                  <c:v>581.25</c:v>
                </c:pt>
                <c:pt idx="425">
                  <c:v>582.5</c:v>
                </c:pt>
                <c:pt idx="426">
                  <c:v>583.75</c:v>
                </c:pt>
                <c:pt idx="427">
                  <c:v>585</c:v>
                </c:pt>
                <c:pt idx="428">
                  <c:v>586.25</c:v>
                </c:pt>
                <c:pt idx="429">
                  <c:v>587.5</c:v>
                </c:pt>
                <c:pt idx="430">
                  <c:v>588.75</c:v>
                </c:pt>
                <c:pt idx="431">
                  <c:v>590</c:v>
                </c:pt>
                <c:pt idx="432">
                  <c:v>591.25</c:v>
                </c:pt>
                <c:pt idx="433">
                  <c:v>592.5</c:v>
                </c:pt>
                <c:pt idx="434">
                  <c:v>593.75</c:v>
                </c:pt>
                <c:pt idx="435">
                  <c:v>595</c:v>
                </c:pt>
                <c:pt idx="436">
                  <c:v>596.25</c:v>
                </c:pt>
                <c:pt idx="437">
                  <c:v>597.5</c:v>
                </c:pt>
                <c:pt idx="438">
                  <c:v>598.75</c:v>
                </c:pt>
                <c:pt idx="439">
                  <c:v>600</c:v>
                </c:pt>
                <c:pt idx="440">
                  <c:v>601.25</c:v>
                </c:pt>
                <c:pt idx="441">
                  <c:v>602.5</c:v>
                </c:pt>
                <c:pt idx="442">
                  <c:v>603.75</c:v>
                </c:pt>
                <c:pt idx="443">
                  <c:v>605</c:v>
                </c:pt>
                <c:pt idx="444">
                  <c:v>606.25</c:v>
                </c:pt>
                <c:pt idx="445">
                  <c:v>607.5</c:v>
                </c:pt>
                <c:pt idx="446">
                  <c:v>608.75</c:v>
                </c:pt>
                <c:pt idx="447">
                  <c:v>610</c:v>
                </c:pt>
                <c:pt idx="448">
                  <c:v>611.25</c:v>
                </c:pt>
                <c:pt idx="449">
                  <c:v>612.5</c:v>
                </c:pt>
                <c:pt idx="450">
                  <c:v>613.75</c:v>
                </c:pt>
                <c:pt idx="451">
                  <c:v>615</c:v>
                </c:pt>
                <c:pt idx="452">
                  <c:v>616.25</c:v>
                </c:pt>
                <c:pt idx="453">
                  <c:v>617.5</c:v>
                </c:pt>
                <c:pt idx="454">
                  <c:v>618.75</c:v>
                </c:pt>
                <c:pt idx="455">
                  <c:v>620</c:v>
                </c:pt>
                <c:pt idx="456">
                  <c:v>621.25</c:v>
                </c:pt>
                <c:pt idx="457">
                  <c:v>622.5</c:v>
                </c:pt>
                <c:pt idx="458">
                  <c:v>623.75</c:v>
                </c:pt>
                <c:pt idx="459">
                  <c:v>625</c:v>
                </c:pt>
                <c:pt idx="460">
                  <c:v>626.25</c:v>
                </c:pt>
                <c:pt idx="461">
                  <c:v>627.5</c:v>
                </c:pt>
                <c:pt idx="462">
                  <c:v>628.75</c:v>
                </c:pt>
                <c:pt idx="463">
                  <c:v>630</c:v>
                </c:pt>
                <c:pt idx="464">
                  <c:v>631.25</c:v>
                </c:pt>
                <c:pt idx="465">
                  <c:v>632.5</c:v>
                </c:pt>
                <c:pt idx="466">
                  <c:v>633.75</c:v>
                </c:pt>
                <c:pt idx="467">
                  <c:v>635</c:v>
                </c:pt>
                <c:pt idx="468">
                  <c:v>636.25</c:v>
                </c:pt>
                <c:pt idx="469">
                  <c:v>637.5</c:v>
                </c:pt>
                <c:pt idx="470">
                  <c:v>638.75</c:v>
                </c:pt>
                <c:pt idx="471">
                  <c:v>640</c:v>
                </c:pt>
                <c:pt idx="472">
                  <c:v>641.25</c:v>
                </c:pt>
                <c:pt idx="473">
                  <c:v>642.5</c:v>
                </c:pt>
                <c:pt idx="474">
                  <c:v>643.75</c:v>
                </c:pt>
                <c:pt idx="475">
                  <c:v>645</c:v>
                </c:pt>
                <c:pt idx="476">
                  <c:v>646.25</c:v>
                </c:pt>
                <c:pt idx="477">
                  <c:v>647.5</c:v>
                </c:pt>
                <c:pt idx="478">
                  <c:v>648.75</c:v>
                </c:pt>
                <c:pt idx="479">
                  <c:v>650</c:v>
                </c:pt>
                <c:pt idx="480">
                  <c:v>651.25</c:v>
                </c:pt>
                <c:pt idx="481">
                  <c:v>652.5</c:v>
                </c:pt>
                <c:pt idx="482">
                  <c:v>653.75</c:v>
                </c:pt>
                <c:pt idx="483">
                  <c:v>655</c:v>
                </c:pt>
                <c:pt idx="484">
                  <c:v>656.25</c:v>
                </c:pt>
                <c:pt idx="485">
                  <c:v>657.5</c:v>
                </c:pt>
                <c:pt idx="486">
                  <c:v>658.75</c:v>
                </c:pt>
                <c:pt idx="487">
                  <c:v>660</c:v>
                </c:pt>
                <c:pt idx="488">
                  <c:v>661.25</c:v>
                </c:pt>
                <c:pt idx="489">
                  <c:v>662.5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E-4A6B-B88C-8BA9C27BDC29}"/>
            </c:ext>
          </c:extLst>
        </c:ser>
        <c:ser>
          <c:idx val="1"/>
          <c:order val="1"/>
          <c:tx>
            <c:strRef>
              <c:f>'TP6 QEC Graphique'!$D$2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'TP6 QEC Graphique'!$B$3:$B$492</c:f>
              <c:numCache>
                <c:formatCode>General</c:formatCode>
                <c:ptCount val="490"/>
                <c:pt idx="0">
                  <c:v>4100</c:v>
                </c:pt>
                <c:pt idx="1">
                  <c:v>4200</c:v>
                </c:pt>
                <c:pt idx="2">
                  <c:v>4300</c:v>
                </c:pt>
                <c:pt idx="3">
                  <c:v>4400</c:v>
                </c:pt>
                <c:pt idx="4">
                  <c:v>4500</c:v>
                </c:pt>
                <c:pt idx="5">
                  <c:v>4600</c:v>
                </c:pt>
                <c:pt idx="6">
                  <c:v>4700</c:v>
                </c:pt>
                <c:pt idx="7">
                  <c:v>4800</c:v>
                </c:pt>
                <c:pt idx="8">
                  <c:v>4900</c:v>
                </c:pt>
                <c:pt idx="9">
                  <c:v>5000</c:v>
                </c:pt>
                <c:pt idx="10">
                  <c:v>5100</c:v>
                </c:pt>
                <c:pt idx="11">
                  <c:v>5200</c:v>
                </c:pt>
                <c:pt idx="12">
                  <c:v>5300</c:v>
                </c:pt>
                <c:pt idx="13">
                  <c:v>5400</c:v>
                </c:pt>
                <c:pt idx="14">
                  <c:v>5500</c:v>
                </c:pt>
                <c:pt idx="15">
                  <c:v>5600</c:v>
                </c:pt>
                <c:pt idx="16">
                  <c:v>5700</c:v>
                </c:pt>
                <c:pt idx="17">
                  <c:v>5800</c:v>
                </c:pt>
                <c:pt idx="18">
                  <c:v>5900</c:v>
                </c:pt>
                <c:pt idx="19">
                  <c:v>6000</c:v>
                </c:pt>
                <c:pt idx="20">
                  <c:v>6100</c:v>
                </c:pt>
                <c:pt idx="21">
                  <c:v>6200</c:v>
                </c:pt>
                <c:pt idx="22">
                  <c:v>6300</c:v>
                </c:pt>
                <c:pt idx="23">
                  <c:v>6400</c:v>
                </c:pt>
                <c:pt idx="24">
                  <c:v>6500</c:v>
                </c:pt>
                <c:pt idx="25">
                  <c:v>6600</c:v>
                </c:pt>
                <c:pt idx="26">
                  <c:v>6700</c:v>
                </c:pt>
                <c:pt idx="27">
                  <c:v>6800</c:v>
                </c:pt>
                <c:pt idx="28">
                  <c:v>6900</c:v>
                </c:pt>
                <c:pt idx="29">
                  <c:v>7000</c:v>
                </c:pt>
                <c:pt idx="30">
                  <c:v>7100</c:v>
                </c:pt>
                <c:pt idx="31">
                  <c:v>7200</c:v>
                </c:pt>
                <c:pt idx="32">
                  <c:v>7300</c:v>
                </c:pt>
                <c:pt idx="33">
                  <c:v>7400</c:v>
                </c:pt>
                <c:pt idx="34">
                  <c:v>7500</c:v>
                </c:pt>
                <c:pt idx="35">
                  <c:v>7600</c:v>
                </c:pt>
                <c:pt idx="36">
                  <c:v>7700</c:v>
                </c:pt>
                <c:pt idx="37">
                  <c:v>7800</c:v>
                </c:pt>
                <c:pt idx="38">
                  <c:v>7900</c:v>
                </c:pt>
                <c:pt idx="39">
                  <c:v>8000</c:v>
                </c:pt>
                <c:pt idx="40">
                  <c:v>8100</c:v>
                </c:pt>
                <c:pt idx="41">
                  <c:v>8200</c:v>
                </c:pt>
                <c:pt idx="42">
                  <c:v>8300</c:v>
                </c:pt>
                <c:pt idx="43">
                  <c:v>8400</c:v>
                </c:pt>
                <c:pt idx="44">
                  <c:v>8500</c:v>
                </c:pt>
                <c:pt idx="45">
                  <c:v>8600</c:v>
                </c:pt>
                <c:pt idx="46">
                  <c:v>8700</c:v>
                </c:pt>
                <c:pt idx="47">
                  <c:v>8800</c:v>
                </c:pt>
                <c:pt idx="48">
                  <c:v>8900</c:v>
                </c:pt>
                <c:pt idx="49">
                  <c:v>9000</c:v>
                </c:pt>
                <c:pt idx="50">
                  <c:v>9100</c:v>
                </c:pt>
                <c:pt idx="51">
                  <c:v>9200</c:v>
                </c:pt>
                <c:pt idx="52">
                  <c:v>9300</c:v>
                </c:pt>
                <c:pt idx="53">
                  <c:v>9400</c:v>
                </c:pt>
                <c:pt idx="54">
                  <c:v>9500</c:v>
                </c:pt>
                <c:pt idx="55">
                  <c:v>9600</c:v>
                </c:pt>
                <c:pt idx="56">
                  <c:v>9700</c:v>
                </c:pt>
                <c:pt idx="57">
                  <c:v>9800</c:v>
                </c:pt>
                <c:pt idx="58">
                  <c:v>9900</c:v>
                </c:pt>
                <c:pt idx="59">
                  <c:v>10000</c:v>
                </c:pt>
                <c:pt idx="60">
                  <c:v>10100</c:v>
                </c:pt>
                <c:pt idx="61">
                  <c:v>10200</c:v>
                </c:pt>
                <c:pt idx="62">
                  <c:v>10300</c:v>
                </c:pt>
                <c:pt idx="63">
                  <c:v>10400</c:v>
                </c:pt>
                <c:pt idx="64">
                  <c:v>10500</c:v>
                </c:pt>
                <c:pt idx="65">
                  <c:v>10600</c:v>
                </c:pt>
                <c:pt idx="66">
                  <c:v>10700</c:v>
                </c:pt>
                <c:pt idx="67">
                  <c:v>10800</c:v>
                </c:pt>
                <c:pt idx="68">
                  <c:v>10900</c:v>
                </c:pt>
                <c:pt idx="69">
                  <c:v>11000</c:v>
                </c:pt>
                <c:pt idx="70">
                  <c:v>11100</c:v>
                </c:pt>
                <c:pt idx="71">
                  <c:v>11200</c:v>
                </c:pt>
                <c:pt idx="72">
                  <c:v>11300</c:v>
                </c:pt>
                <c:pt idx="73">
                  <c:v>11400</c:v>
                </c:pt>
                <c:pt idx="74">
                  <c:v>11500</c:v>
                </c:pt>
                <c:pt idx="75">
                  <c:v>11600</c:v>
                </c:pt>
                <c:pt idx="76">
                  <c:v>11700</c:v>
                </c:pt>
                <c:pt idx="77">
                  <c:v>11800</c:v>
                </c:pt>
                <c:pt idx="78">
                  <c:v>11900</c:v>
                </c:pt>
                <c:pt idx="79">
                  <c:v>12000</c:v>
                </c:pt>
                <c:pt idx="80">
                  <c:v>12100</c:v>
                </c:pt>
                <c:pt idx="81">
                  <c:v>12200</c:v>
                </c:pt>
                <c:pt idx="82">
                  <c:v>12300</c:v>
                </c:pt>
                <c:pt idx="83">
                  <c:v>12400</c:v>
                </c:pt>
                <c:pt idx="84">
                  <c:v>12500</c:v>
                </c:pt>
                <c:pt idx="85">
                  <c:v>12600</c:v>
                </c:pt>
                <c:pt idx="86">
                  <c:v>12700</c:v>
                </c:pt>
                <c:pt idx="87">
                  <c:v>12800</c:v>
                </c:pt>
                <c:pt idx="88">
                  <c:v>12900</c:v>
                </c:pt>
                <c:pt idx="89">
                  <c:v>13000</c:v>
                </c:pt>
                <c:pt idx="90">
                  <c:v>13100</c:v>
                </c:pt>
                <c:pt idx="91">
                  <c:v>13200</c:v>
                </c:pt>
                <c:pt idx="92">
                  <c:v>13300</c:v>
                </c:pt>
                <c:pt idx="93">
                  <c:v>13400</c:v>
                </c:pt>
                <c:pt idx="94">
                  <c:v>13500</c:v>
                </c:pt>
                <c:pt idx="95">
                  <c:v>13600</c:v>
                </c:pt>
                <c:pt idx="96">
                  <c:v>13700</c:v>
                </c:pt>
                <c:pt idx="97">
                  <c:v>13800</c:v>
                </c:pt>
                <c:pt idx="98">
                  <c:v>13900</c:v>
                </c:pt>
                <c:pt idx="99">
                  <c:v>14000</c:v>
                </c:pt>
                <c:pt idx="100">
                  <c:v>14100</c:v>
                </c:pt>
                <c:pt idx="101">
                  <c:v>14200</c:v>
                </c:pt>
                <c:pt idx="102">
                  <c:v>14300</c:v>
                </c:pt>
                <c:pt idx="103">
                  <c:v>14400</c:v>
                </c:pt>
                <c:pt idx="104">
                  <c:v>14500</c:v>
                </c:pt>
                <c:pt idx="105">
                  <c:v>14600</c:v>
                </c:pt>
                <c:pt idx="106">
                  <c:v>14700</c:v>
                </c:pt>
                <c:pt idx="107">
                  <c:v>14800</c:v>
                </c:pt>
                <c:pt idx="108">
                  <c:v>14900</c:v>
                </c:pt>
                <c:pt idx="109">
                  <c:v>15000</c:v>
                </c:pt>
                <c:pt idx="110">
                  <c:v>15100</c:v>
                </c:pt>
                <c:pt idx="111">
                  <c:v>15200</c:v>
                </c:pt>
                <c:pt idx="112">
                  <c:v>15300</c:v>
                </c:pt>
                <c:pt idx="113">
                  <c:v>15400</c:v>
                </c:pt>
                <c:pt idx="114">
                  <c:v>15500</c:v>
                </c:pt>
                <c:pt idx="115">
                  <c:v>15600</c:v>
                </c:pt>
                <c:pt idx="116">
                  <c:v>15700</c:v>
                </c:pt>
                <c:pt idx="117">
                  <c:v>15800</c:v>
                </c:pt>
                <c:pt idx="118">
                  <c:v>15900</c:v>
                </c:pt>
                <c:pt idx="119">
                  <c:v>16000</c:v>
                </c:pt>
                <c:pt idx="120">
                  <c:v>16100</c:v>
                </c:pt>
                <c:pt idx="121">
                  <c:v>16200</c:v>
                </c:pt>
                <c:pt idx="122">
                  <c:v>16300</c:v>
                </c:pt>
                <c:pt idx="123">
                  <c:v>16400</c:v>
                </c:pt>
                <c:pt idx="124">
                  <c:v>16500</c:v>
                </c:pt>
                <c:pt idx="125">
                  <c:v>16600</c:v>
                </c:pt>
                <c:pt idx="126">
                  <c:v>16700</c:v>
                </c:pt>
                <c:pt idx="127">
                  <c:v>16800</c:v>
                </c:pt>
                <c:pt idx="128">
                  <c:v>16900</c:v>
                </c:pt>
                <c:pt idx="129">
                  <c:v>17000</c:v>
                </c:pt>
                <c:pt idx="130">
                  <c:v>17100</c:v>
                </c:pt>
                <c:pt idx="131">
                  <c:v>17200</c:v>
                </c:pt>
                <c:pt idx="132">
                  <c:v>17300</c:v>
                </c:pt>
                <c:pt idx="133">
                  <c:v>17400</c:v>
                </c:pt>
                <c:pt idx="134">
                  <c:v>17500</c:v>
                </c:pt>
                <c:pt idx="135">
                  <c:v>17600</c:v>
                </c:pt>
                <c:pt idx="136">
                  <c:v>17700</c:v>
                </c:pt>
                <c:pt idx="137">
                  <c:v>17800</c:v>
                </c:pt>
                <c:pt idx="138">
                  <c:v>17900</c:v>
                </c:pt>
                <c:pt idx="139">
                  <c:v>18000</c:v>
                </c:pt>
                <c:pt idx="140">
                  <c:v>18100</c:v>
                </c:pt>
                <c:pt idx="141">
                  <c:v>18200</c:v>
                </c:pt>
                <c:pt idx="142">
                  <c:v>18300</c:v>
                </c:pt>
                <c:pt idx="143">
                  <c:v>18400</c:v>
                </c:pt>
                <c:pt idx="144">
                  <c:v>18500</c:v>
                </c:pt>
                <c:pt idx="145">
                  <c:v>18600</c:v>
                </c:pt>
                <c:pt idx="146">
                  <c:v>18700</c:v>
                </c:pt>
                <c:pt idx="147">
                  <c:v>18800</c:v>
                </c:pt>
                <c:pt idx="148">
                  <c:v>18900</c:v>
                </c:pt>
                <c:pt idx="149">
                  <c:v>19000</c:v>
                </c:pt>
                <c:pt idx="150">
                  <c:v>19100</c:v>
                </c:pt>
                <c:pt idx="151">
                  <c:v>19200</c:v>
                </c:pt>
                <c:pt idx="152">
                  <c:v>19300</c:v>
                </c:pt>
                <c:pt idx="153">
                  <c:v>19400</c:v>
                </c:pt>
                <c:pt idx="154">
                  <c:v>19500</c:v>
                </c:pt>
                <c:pt idx="155">
                  <c:v>19600</c:v>
                </c:pt>
                <c:pt idx="156">
                  <c:v>19700</c:v>
                </c:pt>
                <c:pt idx="157">
                  <c:v>19800</c:v>
                </c:pt>
                <c:pt idx="158">
                  <c:v>19900</c:v>
                </c:pt>
                <c:pt idx="159">
                  <c:v>20000</c:v>
                </c:pt>
                <c:pt idx="160">
                  <c:v>20100</c:v>
                </c:pt>
                <c:pt idx="161">
                  <c:v>20200</c:v>
                </c:pt>
                <c:pt idx="162">
                  <c:v>20300</c:v>
                </c:pt>
                <c:pt idx="163">
                  <c:v>20400</c:v>
                </c:pt>
                <c:pt idx="164">
                  <c:v>20500</c:v>
                </c:pt>
                <c:pt idx="165">
                  <c:v>20600</c:v>
                </c:pt>
                <c:pt idx="166">
                  <c:v>20700</c:v>
                </c:pt>
                <c:pt idx="167">
                  <c:v>20800</c:v>
                </c:pt>
                <c:pt idx="168">
                  <c:v>20900</c:v>
                </c:pt>
                <c:pt idx="169">
                  <c:v>21000</c:v>
                </c:pt>
                <c:pt idx="170">
                  <c:v>21100</c:v>
                </c:pt>
                <c:pt idx="171">
                  <c:v>21200</c:v>
                </c:pt>
                <c:pt idx="172">
                  <c:v>21300</c:v>
                </c:pt>
                <c:pt idx="173">
                  <c:v>21400</c:v>
                </c:pt>
                <c:pt idx="174">
                  <c:v>21500</c:v>
                </c:pt>
                <c:pt idx="175">
                  <c:v>21600</c:v>
                </c:pt>
                <c:pt idx="176">
                  <c:v>21700</c:v>
                </c:pt>
                <c:pt idx="177">
                  <c:v>21800</c:v>
                </c:pt>
                <c:pt idx="178">
                  <c:v>21900</c:v>
                </c:pt>
                <c:pt idx="179">
                  <c:v>22000</c:v>
                </c:pt>
                <c:pt idx="180">
                  <c:v>22100</c:v>
                </c:pt>
                <c:pt idx="181">
                  <c:v>22200</c:v>
                </c:pt>
                <c:pt idx="182">
                  <c:v>22300</c:v>
                </c:pt>
                <c:pt idx="183">
                  <c:v>22400</c:v>
                </c:pt>
                <c:pt idx="184">
                  <c:v>22500</c:v>
                </c:pt>
                <c:pt idx="185">
                  <c:v>22600</c:v>
                </c:pt>
                <c:pt idx="186">
                  <c:v>22700</c:v>
                </c:pt>
                <c:pt idx="187">
                  <c:v>22800</c:v>
                </c:pt>
                <c:pt idx="188">
                  <c:v>22900</c:v>
                </c:pt>
                <c:pt idx="189">
                  <c:v>23000</c:v>
                </c:pt>
                <c:pt idx="190">
                  <c:v>23100</c:v>
                </c:pt>
                <c:pt idx="191">
                  <c:v>23200</c:v>
                </c:pt>
                <c:pt idx="192">
                  <c:v>23300</c:v>
                </c:pt>
                <c:pt idx="193">
                  <c:v>23400</c:v>
                </c:pt>
                <c:pt idx="194">
                  <c:v>23500</c:v>
                </c:pt>
                <c:pt idx="195">
                  <c:v>23600</c:v>
                </c:pt>
                <c:pt idx="196">
                  <c:v>23700</c:v>
                </c:pt>
                <c:pt idx="197">
                  <c:v>23800</c:v>
                </c:pt>
                <c:pt idx="198">
                  <c:v>23900</c:v>
                </c:pt>
                <c:pt idx="199">
                  <c:v>24000</c:v>
                </c:pt>
                <c:pt idx="200">
                  <c:v>24100</c:v>
                </c:pt>
                <c:pt idx="201">
                  <c:v>24200</c:v>
                </c:pt>
                <c:pt idx="202">
                  <c:v>24300</c:v>
                </c:pt>
                <c:pt idx="203">
                  <c:v>24400</c:v>
                </c:pt>
                <c:pt idx="204">
                  <c:v>24500</c:v>
                </c:pt>
                <c:pt idx="205">
                  <c:v>24600</c:v>
                </c:pt>
                <c:pt idx="206">
                  <c:v>24700</c:v>
                </c:pt>
                <c:pt idx="207">
                  <c:v>24800</c:v>
                </c:pt>
                <c:pt idx="208">
                  <c:v>24900</c:v>
                </c:pt>
                <c:pt idx="209">
                  <c:v>25000</c:v>
                </c:pt>
                <c:pt idx="210">
                  <c:v>25100</c:v>
                </c:pt>
                <c:pt idx="211">
                  <c:v>25200</c:v>
                </c:pt>
                <c:pt idx="212">
                  <c:v>25300</c:v>
                </c:pt>
                <c:pt idx="213">
                  <c:v>25400</c:v>
                </c:pt>
                <c:pt idx="214">
                  <c:v>25500</c:v>
                </c:pt>
                <c:pt idx="215">
                  <c:v>25600</c:v>
                </c:pt>
                <c:pt idx="216">
                  <c:v>25700</c:v>
                </c:pt>
                <c:pt idx="217">
                  <c:v>25800</c:v>
                </c:pt>
                <c:pt idx="218">
                  <c:v>25900</c:v>
                </c:pt>
                <c:pt idx="219">
                  <c:v>26000</c:v>
                </c:pt>
                <c:pt idx="220">
                  <c:v>26100</c:v>
                </c:pt>
                <c:pt idx="221">
                  <c:v>26200</c:v>
                </c:pt>
                <c:pt idx="222">
                  <c:v>26300</c:v>
                </c:pt>
                <c:pt idx="223">
                  <c:v>26400</c:v>
                </c:pt>
                <c:pt idx="224">
                  <c:v>26500</c:v>
                </c:pt>
                <c:pt idx="225">
                  <c:v>26600</c:v>
                </c:pt>
                <c:pt idx="226">
                  <c:v>26700</c:v>
                </c:pt>
                <c:pt idx="227">
                  <c:v>26800</c:v>
                </c:pt>
                <c:pt idx="228">
                  <c:v>26900</c:v>
                </c:pt>
                <c:pt idx="229">
                  <c:v>27000</c:v>
                </c:pt>
                <c:pt idx="230">
                  <c:v>27100</c:v>
                </c:pt>
                <c:pt idx="231">
                  <c:v>27200</c:v>
                </c:pt>
                <c:pt idx="232">
                  <c:v>27300</c:v>
                </c:pt>
                <c:pt idx="233">
                  <c:v>27400</c:v>
                </c:pt>
                <c:pt idx="234">
                  <c:v>27500</c:v>
                </c:pt>
                <c:pt idx="235">
                  <c:v>27600</c:v>
                </c:pt>
                <c:pt idx="236">
                  <c:v>27700</c:v>
                </c:pt>
                <c:pt idx="237">
                  <c:v>27800</c:v>
                </c:pt>
                <c:pt idx="238">
                  <c:v>27900</c:v>
                </c:pt>
                <c:pt idx="239">
                  <c:v>28000</c:v>
                </c:pt>
                <c:pt idx="240">
                  <c:v>28100</c:v>
                </c:pt>
                <c:pt idx="241">
                  <c:v>28200</c:v>
                </c:pt>
                <c:pt idx="242">
                  <c:v>28300</c:v>
                </c:pt>
                <c:pt idx="243">
                  <c:v>28400</c:v>
                </c:pt>
                <c:pt idx="244">
                  <c:v>28500</c:v>
                </c:pt>
                <c:pt idx="245">
                  <c:v>28600</c:v>
                </c:pt>
                <c:pt idx="246">
                  <c:v>28700</c:v>
                </c:pt>
                <c:pt idx="247">
                  <c:v>28800</c:v>
                </c:pt>
                <c:pt idx="248">
                  <c:v>28900</c:v>
                </c:pt>
                <c:pt idx="249">
                  <c:v>29000</c:v>
                </c:pt>
                <c:pt idx="250">
                  <c:v>29100</c:v>
                </c:pt>
                <c:pt idx="251">
                  <c:v>29200</c:v>
                </c:pt>
                <c:pt idx="252">
                  <c:v>29300</c:v>
                </c:pt>
                <c:pt idx="253">
                  <c:v>29400</c:v>
                </c:pt>
                <c:pt idx="254">
                  <c:v>29500</c:v>
                </c:pt>
                <c:pt idx="255">
                  <c:v>29600</c:v>
                </c:pt>
                <c:pt idx="256">
                  <c:v>29700</c:v>
                </c:pt>
                <c:pt idx="257">
                  <c:v>29800</c:v>
                </c:pt>
                <c:pt idx="258">
                  <c:v>29900</c:v>
                </c:pt>
                <c:pt idx="259">
                  <c:v>30000</c:v>
                </c:pt>
                <c:pt idx="260">
                  <c:v>30100</c:v>
                </c:pt>
                <c:pt idx="261">
                  <c:v>30200</c:v>
                </c:pt>
                <c:pt idx="262">
                  <c:v>30300</c:v>
                </c:pt>
                <c:pt idx="263">
                  <c:v>30400</c:v>
                </c:pt>
                <c:pt idx="264">
                  <c:v>30500</c:v>
                </c:pt>
                <c:pt idx="265">
                  <c:v>30600</c:v>
                </c:pt>
                <c:pt idx="266">
                  <c:v>30700</c:v>
                </c:pt>
                <c:pt idx="267">
                  <c:v>30800</c:v>
                </c:pt>
                <c:pt idx="268">
                  <c:v>30900</c:v>
                </c:pt>
                <c:pt idx="269">
                  <c:v>31000</c:v>
                </c:pt>
                <c:pt idx="270">
                  <c:v>31100</c:v>
                </c:pt>
                <c:pt idx="271">
                  <c:v>31200</c:v>
                </c:pt>
                <c:pt idx="272">
                  <c:v>31300</c:v>
                </c:pt>
                <c:pt idx="273">
                  <c:v>31400</c:v>
                </c:pt>
                <c:pt idx="274">
                  <c:v>31500</c:v>
                </c:pt>
                <c:pt idx="275">
                  <c:v>31600</c:v>
                </c:pt>
                <c:pt idx="276">
                  <c:v>31700</c:v>
                </c:pt>
                <c:pt idx="277">
                  <c:v>31800</c:v>
                </c:pt>
                <c:pt idx="278">
                  <c:v>31900</c:v>
                </c:pt>
                <c:pt idx="279">
                  <c:v>32000</c:v>
                </c:pt>
                <c:pt idx="280">
                  <c:v>32100</c:v>
                </c:pt>
                <c:pt idx="281">
                  <c:v>32200</c:v>
                </c:pt>
                <c:pt idx="282">
                  <c:v>32300</c:v>
                </c:pt>
                <c:pt idx="283">
                  <c:v>32400</c:v>
                </c:pt>
                <c:pt idx="284">
                  <c:v>32500</c:v>
                </c:pt>
                <c:pt idx="285">
                  <c:v>32600</c:v>
                </c:pt>
                <c:pt idx="286">
                  <c:v>32700</c:v>
                </c:pt>
                <c:pt idx="287">
                  <c:v>32800</c:v>
                </c:pt>
                <c:pt idx="288">
                  <c:v>32900</c:v>
                </c:pt>
                <c:pt idx="289">
                  <c:v>33000</c:v>
                </c:pt>
                <c:pt idx="290">
                  <c:v>33100</c:v>
                </c:pt>
                <c:pt idx="291">
                  <c:v>33200</c:v>
                </c:pt>
                <c:pt idx="292">
                  <c:v>33300</c:v>
                </c:pt>
                <c:pt idx="293">
                  <c:v>33400</c:v>
                </c:pt>
                <c:pt idx="294">
                  <c:v>33500</c:v>
                </c:pt>
                <c:pt idx="295">
                  <c:v>33600</c:v>
                </c:pt>
                <c:pt idx="296">
                  <c:v>33700</c:v>
                </c:pt>
                <c:pt idx="297">
                  <c:v>33800</c:v>
                </c:pt>
                <c:pt idx="298">
                  <c:v>33900</c:v>
                </c:pt>
                <c:pt idx="299">
                  <c:v>34000</c:v>
                </c:pt>
                <c:pt idx="300">
                  <c:v>34100</c:v>
                </c:pt>
                <c:pt idx="301">
                  <c:v>34200</c:v>
                </c:pt>
                <c:pt idx="302">
                  <c:v>34300</c:v>
                </c:pt>
                <c:pt idx="303">
                  <c:v>34400</c:v>
                </c:pt>
                <c:pt idx="304">
                  <c:v>34500</c:v>
                </c:pt>
                <c:pt idx="305">
                  <c:v>34600</c:v>
                </c:pt>
                <c:pt idx="306">
                  <c:v>34700</c:v>
                </c:pt>
                <c:pt idx="307">
                  <c:v>34800</c:v>
                </c:pt>
                <c:pt idx="308">
                  <c:v>34900</c:v>
                </c:pt>
                <c:pt idx="309">
                  <c:v>35000</c:v>
                </c:pt>
                <c:pt idx="310">
                  <c:v>35100</c:v>
                </c:pt>
                <c:pt idx="311">
                  <c:v>35200</c:v>
                </c:pt>
                <c:pt idx="312">
                  <c:v>35300</c:v>
                </c:pt>
                <c:pt idx="313">
                  <c:v>35400</c:v>
                </c:pt>
                <c:pt idx="314">
                  <c:v>35500</c:v>
                </c:pt>
                <c:pt idx="315">
                  <c:v>35600</c:v>
                </c:pt>
                <c:pt idx="316">
                  <c:v>35700</c:v>
                </c:pt>
                <c:pt idx="317">
                  <c:v>35800</c:v>
                </c:pt>
                <c:pt idx="318">
                  <c:v>35900</c:v>
                </c:pt>
                <c:pt idx="319">
                  <c:v>36000</c:v>
                </c:pt>
                <c:pt idx="320">
                  <c:v>36100</c:v>
                </c:pt>
                <c:pt idx="321">
                  <c:v>36200</c:v>
                </c:pt>
                <c:pt idx="322">
                  <c:v>36300</c:v>
                </c:pt>
                <c:pt idx="323">
                  <c:v>36400</c:v>
                </c:pt>
                <c:pt idx="324">
                  <c:v>36500</c:v>
                </c:pt>
                <c:pt idx="325">
                  <c:v>36600</c:v>
                </c:pt>
                <c:pt idx="326">
                  <c:v>36700</c:v>
                </c:pt>
                <c:pt idx="327">
                  <c:v>36800</c:v>
                </c:pt>
                <c:pt idx="328">
                  <c:v>36900</c:v>
                </c:pt>
                <c:pt idx="329">
                  <c:v>37000</c:v>
                </c:pt>
                <c:pt idx="330">
                  <c:v>37100</c:v>
                </c:pt>
                <c:pt idx="331">
                  <c:v>37200</c:v>
                </c:pt>
                <c:pt idx="332">
                  <c:v>37300</c:v>
                </c:pt>
                <c:pt idx="333">
                  <c:v>37400</c:v>
                </c:pt>
                <c:pt idx="334">
                  <c:v>37500</c:v>
                </c:pt>
                <c:pt idx="335">
                  <c:v>37600</c:v>
                </c:pt>
                <c:pt idx="336">
                  <c:v>37700</c:v>
                </c:pt>
                <c:pt idx="337">
                  <c:v>37800</c:v>
                </c:pt>
                <c:pt idx="338">
                  <c:v>37900</c:v>
                </c:pt>
                <c:pt idx="339">
                  <c:v>38000</c:v>
                </c:pt>
                <c:pt idx="340">
                  <c:v>38100</c:v>
                </c:pt>
                <c:pt idx="341">
                  <c:v>38200</c:v>
                </c:pt>
                <c:pt idx="342">
                  <c:v>38300</c:v>
                </c:pt>
                <c:pt idx="343">
                  <c:v>38400</c:v>
                </c:pt>
                <c:pt idx="344">
                  <c:v>38500</c:v>
                </c:pt>
                <c:pt idx="345">
                  <c:v>38600</c:v>
                </c:pt>
                <c:pt idx="346">
                  <c:v>38700</c:v>
                </c:pt>
                <c:pt idx="347">
                  <c:v>38800</c:v>
                </c:pt>
                <c:pt idx="348">
                  <c:v>38900</c:v>
                </c:pt>
                <c:pt idx="349">
                  <c:v>39000</c:v>
                </c:pt>
                <c:pt idx="350">
                  <c:v>39100</c:v>
                </c:pt>
                <c:pt idx="351">
                  <c:v>39200</c:v>
                </c:pt>
                <c:pt idx="352">
                  <c:v>39300</c:v>
                </c:pt>
                <c:pt idx="353">
                  <c:v>39400</c:v>
                </c:pt>
                <c:pt idx="354">
                  <c:v>39500</c:v>
                </c:pt>
                <c:pt idx="355">
                  <c:v>39600</c:v>
                </c:pt>
                <c:pt idx="356">
                  <c:v>39700</c:v>
                </c:pt>
                <c:pt idx="357">
                  <c:v>39800</c:v>
                </c:pt>
                <c:pt idx="358">
                  <c:v>39900</c:v>
                </c:pt>
                <c:pt idx="359">
                  <c:v>40000</c:v>
                </c:pt>
                <c:pt idx="360">
                  <c:v>40100</c:v>
                </c:pt>
                <c:pt idx="361">
                  <c:v>40200</c:v>
                </c:pt>
                <c:pt idx="362">
                  <c:v>40300</c:v>
                </c:pt>
                <c:pt idx="363">
                  <c:v>40400</c:v>
                </c:pt>
                <c:pt idx="364">
                  <c:v>40500</c:v>
                </c:pt>
                <c:pt idx="365">
                  <c:v>40600</c:v>
                </c:pt>
                <c:pt idx="366">
                  <c:v>40700</c:v>
                </c:pt>
                <c:pt idx="367">
                  <c:v>40800</c:v>
                </c:pt>
                <c:pt idx="368">
                  <c:v>40900</c:v>
                </c:pt>
                <c:pt idx="369">
                  <c:v>41000</c:v>
                </c:pt>
                <c:pt idx="370">
                  <c:v>41100</c:v>
                </c:pt>
                <c:pt idx="371">
                  <c:v>41200</c:v>
                </c:pt>
                <c:pt idx="372">
                  <c:v>41300</c:v>
                </c:pt>
                <c:pt idx="373">
                  <c:v>41400</c:v>
                </c:pt>
                <c:pt idx="374">
                  <c:v>41500</c:v>
                </c:pt>
                <c:pt idx="375">
                  <c:v>41600</c:v>
                </c:pt>
                <c:pt idx="376">
                  <c:v>41700</c:v>
                </c:pt>
                <c:pt idx="377">
                  <c:v>41800</c:v>
                </c:pt>
                <c:pt idx="378">
                  <c:v>41900</c:v>
                </c:pt>
                <c:pt idx="379">
                  <c:v>42000</c:v>
                </c:pt>
                <c:pt idx="380">
                  <c:v>42100</c:v>
                </c:pt>
                <c:pt idx="381">
                  <c:v>42200</c:v>
                </c:pt>
                <c:pt idx="382">
                  <c:v>42300</c:v>
                </c:pt>
                <c:pt idx="383">
                  <c:v>42400</c:v>
                </c:pt>
                <c:pt idx="384">
                  <c:v>42500</c:v>
                </c:pt>
                <c:pt idx="385">
                  <c:v>42600</c:v>
                </c:pt>
                <c:pt idx="386">
                  <c:v>42700</c:v>
                </c:pt>
                <c:pt idx="387">
                  <c:v>42800</c:v>
                </c:pt>
                <c:pt idx="388">
                  <c:v>42900</c:v>
                </c:pt>
                <c:pt idx="389">
                  <c:v>43000</c:v>
                </c:pt>
                <c:pt idx="390">
                  <c:v>43100</c:v>
                </c:pt>
                <c:pt idx="391">
                  <c:v>43200</c:v>
                </c:pt>
                <c:pt idx="392">
                  <c:v>43300</c:v>
                </c:pt>
                <c:pt idx="393">
                  <c:v>43400</c:v>
                </c:pt>
                <c:pt idx="394">
                  <c:v>43500</c:v>
                </c:pt>
                <c:pt idx="395">
                  <c:v>43600</c:v>
                </c:pt>
                <c:pt idx="396">
                  <c:v>43700</c:v>
                </c:pt>
                <c:pt idx="397">
                  <c:v>43800</c:v>
                </c:pt>
                <c:pt idx="398">
                  <c:v>43900</c:v>
                </c:pt>
                <c:pt idx="399">
                  <c:v>44000</c:v>
                </c:pt>
                <c:pt idx="400">
                  <c:v>44100</c:v>
                </c:pt>
                <c:pt idx="401">
                  <c:v>44200</c:v>
                </c:pt>
                <c:pt idx="402">
                  <c:v>44300</c:v>
                </c:pt>
                <c:pt idx="403">
                  <c:v>44400</c:v>
                </c:pt>
                <c:pt idx="404">
                  <c:v>44500</c:v>
                </c:pt>
                <c:pt idx="405">
                  <c:v>44600</c:v>
                </c:pt>
                <c:pt idx="406">
                  <c:v>44700</c:v>
                </c:pt>
                <c:pt idx="407">
                  <c:v>44800</c:v>
                </c:pt>
                <c:pt idx="408">
                  <c:v>44900</c:v>
                </c:pt>
                <c:pt idx="409">
                  <c:v>45000</c:v>
                </c:pt>
                <c:pt idx="410">
                  <c:v>45100</c:v>
                </c:pt>
                <c:pt idx="411">
                  <c:v>45200</c:v>
                </c:pt>
                <c:pt idx="412">
                  <c:v>45300</c:v>
                </c:pt>
                <c:pt idx="413">
                  <c:v>45400</c:v>
                </c:pt>
                <c:pt idx="414">
                  <c:v>45500</c:v>
                </c:pt>
                <c:pt idx="415">
                  <c:v>45600</c:v>
                </c:pt>
                <c:pt idx="416">
                  <c:v>45700</c:v>
                </c:pt>
                <c:pt idx="417">
                  <c:v>45800</c:v>
                </c:pt>
                <c:pt idx="418">
                  <c:v>45900</c:v>
                </c:pt>
                <c:pt idx="419">
                  <c:v>46000</c:v>
                </c:pt>
                <c:pt idx="420">
                  <c:v>46100</c:v>
                </c:pt>
                <c:pt idx="421">
                  <c:v>46200</c:v>
                </c:pt>
                <c:pt idx="422">
                  <c:v>46300</c:v>
                </c:pt>
                <c:pt idx="423">
                  <c:v>46400</c:v>
                </c:pt>
                <c:pt idx="424">
                  <c:v>46500</c:v>
                </c:pt>
                <c:pt idx="425">
                  <c:v>46600</c:v>
                </c:pt>
                <c:pt idx="426">
                  <c:v>46700</c:v>
                </c:pt>
                <c:pt idx="427">
                  <c:v>46800</c:v>
                </c:pt>
                <c:pt idx="428">
                  <c:v>46900</c:v>
                </c:pt>
                <c:pt idx="429">
                  <c:v>47000</c:v>
                </c:pt>
                <c:pt idx="430">
                  <c:v>47100</c:v>
                </c:pt>
                <c:pt idx="431">
                  <c:v>47200</c:v>
                </c:pt>
                <c:pt idx="432">
                  <c:v>47300</c:v>
                </c:pt>
                <c:pt idx="433">
                  <c:v>47400</c:v>
                </c:pt>
                <c:pt idx="434">
                  <c:v>47500</c:v>
                </c:pt>
                <c:pt idx="435">
                  <c:v>47600</c:v>
                </c:pt>
                <c:pt idx="436">
                  <c:v>47700</c:v>
                </c:pt>
                <c:pt idx="437">
                  <c:v>47800</c:v>
                </c:pt>
                <c:pt idx="438">
                  <c:v>47900</c:v>
                </c:pt>
                <c:pt idx="439">
                  <c:v>48000</c:v>
                </c:pt>
                <c:pt idx="440">
                  <c:v>48100</c:v>
                </c:pt>
                <c:pt idx="441">
                  <c:v>48200</c:v>
                </c:pt>
                <c:pt idx="442">
                  <c:v>48300</c:v>
                </c:pt>
                <c:pt idx="443">
                  <c:v>48400</c:v>
                </c:pt>
                <c:pt idx="444">
                  <c:v>48500</c:v>
                </c:pt>
                <c:pt idx="445">
                  <c:v>48600</c:v>
                </c:pt>
                <c:pt idx="446">
                  <c:v>48700</c:v>
                </c:pt>
                <c:pt idx="447">
                  <c:v>48800</c:v>
                </c:pt>
                <c:pt idx="448">
                  <c:v>48900</c:v>
                </c:pt>
                <c:pt idx="449">
                  <c:v>49000</c:v>
                </c:pt>
                <c:pt idx="450">
                  <c:v>49100</c:v>
                </c:pt>
                <c:pt idx="451">
                  <c:v>49200</c:v>
                </c:pt>
                <c:pt idx="452">
                  <c:v>49300</c:v>
                </c:pt>
                <c:pt idx="453">
                  <c:v>49400</c:v>
                </c:pt>
                <c:pt idx="454">
                  <c:v>49500</c:v>
                </c:pt>
                <c:pt idx="455">
                  <c:v>49600</c:v>
                </c:pt>
                <c:pt idx="456">
                  <c:v>49700</c:v>
                </c:pt>
                <c:pt idx="457">
                  <c:v>49800</c:v>
                </c:pt>
                <c:pt idx="458">
                  <c:v>49900</c:v>
                </c:pt>
                <c:pt idx="459">
                  <c:v>50000</c:v>
                </c:pt>
                <c:pt idx="460">
                  <c:v>50100</c:v>
                </c:pt>
                <c:pt idx="461">
                  <c:v>50200</c:v>
                </c:pt>
                <c:pt idx="462">
                  <c:v>50300</c:v>
                </c:pt>
                <c:pt idx="463">
                  <c:v>50400</c:v>
                </c:pt>
                <c:pt idx="464">
                  <c:v>50500</c:v>
                </c:pt>
                <c:pt idx="465">
                  <c:v>50600</c:v>
                </c:pt>
                <c:pt idx="466">
                  <c:v>50700</c:v>
                </c:pt>
                <c:pt idx="467">
                  <c:v>50800</c:v>
                </c:pt>
                <c:pt idx="468">
                  <c:v>50900</c:v>
                </c:pt>
                <c:pt idx="469">
                  <c:v>51000</c:v>
                </c:pt>
                <c:pt idx="470">
                  <c:v>51100</c:v>
                </c:pt>
                <c:pt idx="471">
                  <c:v>51200</c:v>
                </c:pt>
                <c:pt idx="472">
                  <c:v>51300</c:v>
                </c:pt>
                <c:pt idx="473">
                  <c:v>51400</c:v>
                </c:pt>
                <c:pt idx="474">
                  <c:v>51500</c:v>
                </c:pt>
                <c:pt idx="475">
                  <c:v>51600</c:v>
                </c:pt>
                <c:pt idx="476">
                  <c:v>51700</c:v>
                </c:pt>
                <c:pt idx="477">
                  <c:v>51800</c:v>
                </c:pt>
                <c:pt idx="478">
                  <c:v>51900</c:v>
                </c:pt>
                <c:pt idx="479">
                  <c:v>52000</c:v>
                </c:pt>
                <c:pt idx="480">
                  <c:v>52100</c:v>
                </c:pt>
                <c:pt idx="481">
                  <c:v>52200</c:v>
                </c:pt>
                <c:pt idx="482">
                  <c:v>52300</c:v>
                </c:pt>
                <c:pt idx="483">
                  <c:v>52400</c:v>
                </c:pt>
                <c:pt idx="484">
                  <c:v>52500</c:v>
                </c:pt>
                <c:pt idx="485">
                  <c:v>52600</c:v>
                </c:pt>
                <c:pt idx="486">
                  <c:v>52700</c:v>
                </c:pt>
                <c:pt idx="487">
                  <c:v>52800</c:v>
                </c:pt>
                <c:pt idx="488">
                  <c:v>52900</c:v>
                </c:pt>
                <c:pt idx="489">
                  <c:v>53000</c:v>
                </c:pt>
              </c:numCache>
            </c:numRef>
          </c:cat>
          <c:val>
            <c:numRef>
              <c:f>'TP6 QEC Graphique'!$D$3:$D$492</c:f>
              <c:numCache>
                <c:formatCode>General</c:formatCode>
                <c:ptCount val="490"/>
                <c:pt idx="0">
                  <c:v>878.04878048780495</c:v>
                </c:pt>
                <c:pt idx="1">
                  <c:v>857.14285714285722</c:v>
                </c:pt>
                <c:pt idx="2">
                  <c:v>837.20930232558135</c:v>
                </c:pt>
                <c:pt idx="3">
                  <c:v>818.18181818181824</c:v>
                </c:pt>
                <c:pt idx="4">
                  <c:v>800</c:v>
                </c:pt>
                <c:pt idx="5">
                  <c:v>782.60869565217399</c:v>
                </c:pt>
                <c:pt idx="6">
                  <c:v>765.95744680851067</c:v>
                </c:pt>
                <c:pt idx="7">
                  <c:v>750</c:v>
                </c:pt>
                <c:pt idx="8">
                  <c:v>734.69387755102048</c:v>
                </c:pt>
                <c:pt idx="9">
                  <c:v>720</c:v>
                </c:pt>
                <c:pt idx="10">
                  <c:v>705.88235294117658</c:v>
                </c:pt>
                <c:pt idx="11">
                  <c:v>692.30769230769238</c:v>
                </c:pt>
                <c:pt idx="12">
                  <c:v>679.24528301886801</c:v>
                </c:pt>
                <c:pt idx="13">
                  <c:v>666.66666666666674</c:v>
                </c:pt>
                <c:pt idx="14">
                  <c:v>654.5454545454545</c:v>
                </c:pt>
                <c:pt idx="15">
                  <c:v>642.85714285714289</c:v>
                </c:pt>
                <c:pt idx="16">
                  <c:v>631.57894736842115</c:v>
                </c:pt>
                <c:pt idx="17">
                  <c:v>620.68965517241384</c:v>
                </c:pt>
                <c:pt idx="18">
                  <c:v>610.16949152542372</c:v>
                </c:pt>
                <c:pt idx="19">
                  <c:v>600</c:v>
                </c:pt>
                <c:pt idx="20">
                  <c:v>590.1639344262295</c:v>
                </c:pt>
                <c:pt idx="21">
                  <c:v>580.64516129032256</c:v>
                </c:pt>
                <c:pt idx="22">
                  <c:v>571.42857142857144</c:v>
                </c:pt>
                <c:pt idx="23">
                  <c:v>562.5</c:v>
                </c:pt>
                <c:pt idx="24">
                  <c:v>553.84615384615381</c:v>
                </c:pt>
                <c:pt idx="25">
                  <c:v>545.45454545454538</c:v>
                </c:pt>
                <c:pt idx="26">
                  <c:v>537.31343283582089</c:v>
                </c:pt>
                <c:pt idx="27">
                  <c:v>529.41176470588243</c:v>
                </c:pt>
                <c:pt idx="28">
                  <c:v>521.73913043478262</c:v>
                </c:pt>
                <c:pt idx="29">
                  <c:v>514.28571428571433</c:v>
                </c:pt>
                <c:pt idx="30">
                  <c:v>507.04225352112672</c:v>
                </c:pt>
                <c:pt idx="31">
                  <c:v>500</c:v>
                </c:pt>
                <c:pt idx="32">
                  <c:v>493.15068493150687</c:v>
                </c:pt>
                <c:pt idx="33">
                  <c:v>486.48648648648646</c:v>
                </c:pt>
                <c:pt idx="34">
                  <c:v>480.00000000000006</c:v>
                </c:pt>
                <c:pt idx="35">
                  <c:v>473.68421052631578</c:v>
                </c:pt>
                <c:pt idx="36">
                  <c:v>467.53246753246748</c:v>
                </c:pt>
                <c:pt idx="37">
                  <c:v>461.53846153846155</c:v>
                </c:pt>
                <c:pt idx="38">
                  <c:v>455.69620253164561</c:v>
                </c:pt>
                <c:pt idx="39">
                  <c:v>450</c:v>
                </c:pt>
                <c:pt idx="40">
                  <c:v>444.44444444444446</c:v>
                </c:pt>
                <c:pt idx="41">
                  <c:v>439.02439024390247</c:v>
                </c:pt>
                <c:pt idx="42">
                  <c:v>433.73493975903619</c:v>
                </c:pt>
                <c:pt idx="43">
                  <c:v>428.57142857142861</c:v>
                </c:pt>
                <c:pt idx="44">
                  <c:v>423.52941176470586</c:v>
                </c:pt>
                <c:pt idx="45">
                  <c:v>418.60465116279067</c:v>
                </c:pt>
                <c:pt idx="46">
                  <c:v>413.79310344827587</c:v>
                </c:pt>
                <c:pt idx="47">
                  <c:v>409.09090909090912</c:v>
                </c:pt>
                <c:pt idx="48">
                  <c:v>404.49438202247188</c:v>
                </c:pt>
                <c:pt idx="49">
                  <c:v>400</c:v>
                </c:pt>
                <c:pt idx="50">
                  <c:v>395.60439560439556</c:v>
                </c:pt>
                <c:pt idx="51">
                  <c:v>391.304347826087</c:v>
                </c:pt>
                <c:pt idx="52">
                  <c:v>387.09677419354841</c:v>
                </c:pt>
                <c:pt idx="53">
                  <c:v>382.97872340425533</c:v>
                </c:pt>
                <c:pt idx="54">
                  <c:v>378.9473684210526</c:v>
                </c:pt>
                <c:pt idx="55">
                  <c:v>375</c:v>
                </c:pt>
                <c:pt idx="56">
                  <c:v>371.13402061855675</c:v>
                </c:pt>
                <c:pt idx="57">
                  <c:v>367.34693877551024</c:v>
                </c:pt>
                <c:pt idx="58">
                  <c:v>363.63636363636363</c:v>
                </c:pt>
                <c:pt idx="59">
                  <c:v>360</c:v>
                </c:pt>
                <c:pt idx="60">
                  <c:v>356.43564356435644</c:v>
                </c:pt>
                <c:pt idx="61">
                  <c:v>352.94117647058829</c:v>
                </c:pt>
                <c:pt idx="62">
                  <c:v>349.51456310679617</c:v>
                </c:pt>
                <c:pt idx="63">
                  <c:v>346.15384615384619</c:v>
                </c:pt>
                <c:pt idx="64">
                  <c:v>342.85714285714289</c:v>
                </c:pt>
                <c:pt idx="65">
                  <c:v>339.622641509434</c:v>
                </c:pt>
                <c:pt idx="66">
                  <c:v>336.44859813084116</c:v>
                </c:pt>
                <c:pt idx="67">
                  <c:v>333.33333333333337</c:v>
                </c:pt>
                <c:pt idx="68">
                  <c:v>330.2752293577982</c:v>
                </c:pt>
                <c:pt idx="69">
                  <c:v>327.27272727272725</c:v>
                </c:pt>
                <c:pt idx="70">
                  <c:v>324.32432432432432</c:v>
                </c:pt>
                <c:pt idx="71">
                  <c:v>321.42857142857144</c:v>
                </c:pt>
                <c:pt idx="72">
                  <c:v>318.5840707964602</c:v>
                </c:pt>
                <c:pt idx="73">
                  <c:v>315.78947368421058</c:v>
                </c:pt>
                <c:pt idx="74">
                  <c:v>313.04347826086956</c:v>
                </c:pt>
                <c:pt idx="75">
                  <c:v>310.34482758620692</c:v>
                </c:pt>
                <c:pt idx="76">
                  <c:v>307.69230769230768</c:v>
                </c:pt>
                <c:pt idx="77">
                  <c:v>305.08474576271186</c:v>
                </c:pt>
                <c:pt idx="78">
                  <c:v>302.52100840336135</c:v>
                </c:pt>
                <c:pt idx="79">
                  <c:v>300</c:v>
                </c:pt>
                <c:pt idx="80">
                  <c:v>297.52066115702485</c:v>
                </c:pt>
                <c:pt idx="81">
                  <c:v>295.08196721311475</c:v>
                </c:pt>
                <c:pt idx="82">
                  <c:v>292.6829268292683</c:v>
                </c:pt>
                <c:pt idx="83">
                  <c:v>290.32258064516128</c:v>
                </c:pt>
                <c:pt idx="84">
                  <c:v>288</c:v>
                </c:pt>
                <c:pt idx="85">
                  <c:v>285.71428571428572</c:v>
                </c:pt>
                <c:pt idx="86">
                  <c:v>283.46456692913387</c:v>
                </c:pt>
                <c:pt idx="87">
                  <c:v>281.25</c:v>
                </c:pt>
                <c:pt idx="88">
                  <c:v>279.06976744186045</c:v>
                </c:pt>
                <c:pt idx="89">
                  <c:v>276.92307692307691</c:v>
                </c:pt>
                <c:pt idx="90">
                  <c:v>274.80916030534354</c:v>
                </c:pt>
                <c:pt idx="91">
                  <c:v>272.72727272727269</c:v>
                </c:pt>
                <c:pt idx="92">
                  <c:v>270.6766917293233</c:v>
                </c:pt>
                <c:pt idx="93">
                  <c:v>268.65671641791045</c:v>
                </c:pt>
                <c:pt idx="94">
                  <c:v>266.66666666666669</c:v>
                </c:pt>
                <c:pt idx="95">
                  <c:v>264.70588235294122</c:v>
                </c:pt>
                <c:pt idx="96">
                  <c:v>262.77372262773724</c:v>
                </c:pt>
                <c:pt idx="97">
                  <c:v>260.86956521739131</c:v>
                </c:pt>
                <c:pt idx="98">
                  <c:v>258.99280575539569</c:v>
                </c:pt>
                <c:pt idx="99">
                  <c:v>257.14285714285717</c:v>
                </c:pt>
                <c:pt idx="100">
                  <c:v>255.31914893617022</c:v>
                </c:pt>
                <c:pt idx="101">
                  <c:v>253.52112676056336</c:v>
                </c:pt>
                <c:pt idx="102">
                  <c:v>251.74825174825176</c:v>
                </c:pt>
                <c:pt idx="103">
                  <c:v>250</c:v>
                </c:pt>
                <c:pt idx="104">
                  <c:v>248.27586206896555</c:v>
                </c:pt>
                <c:pt idx="105">
                  <c:v>246.57534246575344</c:v>
                </c:pt>
                <c:pt idx="106">
                  <c:v>244.89795918367346</c:v>
                </c:pt>
                <c:pt idx="107">
                  <c:v>243.24324324324323</c:v>
                </c:pt>
                <c:pt idx="108">
                  <c:v>241.61073825503357</c:v>
                </c:pt>
                <c:pt idx="109">
                  <c:v>240.00000000000003</c:v>
                </c:pt>
                <c:pt idx="110">
                  <c:v>238.41059602649005</c:v>
                </c:pt>
                <c:pt idx="111">
                  <c:v>236.84210526315789</c:v>
                </c:pt>
                <c:pt idx="112">
                  <c:v>235.29411764705881</c:v>
                </c:pt>
                <c:pt idx="113">
                  <c:v>233.76623376623374</c:v>
                </c:pt>
                <c:pt idx="114">
                  <c:v>232.25806451612902</c:v>
                </c:pt>
                <c:pt idx="115">
                  <c:v>230.76923076923077</c:v>
                </c:pt>
                <c:pt idx="116">
                  <c:v>229.29936305732483</c:v>
                </c:pt>
                <c:pt idx="117">
                  <c:v>227.84810126582281</c:v>
                </c:pt>
                <c:pt idx="118">
                  <c:v>226.41509433962264</c:v>
                </c:pt>
                <c:pt idx="119">
                  <c:v>225</c:v>
                </c:pt>
                <c:pt idx="120">
                  <c:v>223.6024844720497</c:v>
                </c:pt>
                <c:pt idx="121">
                  <c:v>222.22222222222223</c:v>
                </c:pt>
                <c:pt idx="122">
                  <c:v>220.85889570552149</c:v>
                </c:pt>
                <c:pt idx="123">
                  <c:v>219.51219512195124</c:v>
                </c:pt>
                <c:pt idx="124">
                  <c:v>218.18181818181819</c:v>
                </c:pt>
                <c:pt idx="125">
                  <c:v>216.8674698795181</c:v>
                </c:pt>
                <c:pt idx="126">
                  <c:v>215.56886227544911</c:v>
                </c:pt>
                <c:pt idx="127">
                  <c:v>214.28571428571431</c:v>
                </c:pt>
                <c:pt idx="128">
                  <c:v>213.01775147928996</c:v>
                </c:pt>
                <c:pt idx="129">
                  <c:v>211.76470588235293</c:v>
                </c:pt>
                <c:pt idx="130">
                  <c:v>210.5263157894737</c:v>
                </c:pt>
                <c:pt idx="131">
                  <c:v>209.30232558139534</c:v>
                </c:pt>
                <c:pt idx="132">
                  <c:v>208.09248554913293</c:v>
                </c:pt>
                <c:pt idx="133">
                  <c:v>206.89655172413794</c:v>
                </c:pt>
                <c:pt idx="134">
                  <c:v>205.71428571428572</c:v>
                </c:pt>
                <c:pt idx="135">
                  <c:v>204.54545454545456</c:v>
                </c:pt>
                <c:pt idx="136">
                  <c:v>203.3898305084746</c:v>
                </c:pt>
                <c:pt idx="137">
                  <c:v>202.24719101123594</c:v>
                </c:pt>
                <c:pt idx="138">
                  <c:v>201.11731843575419</c:v>
                </c:pt>
                <c:pt idx="139">
                  <c:v>200</c:v>
                </c:pt>
                <c:pt idx="140">
                  <c:v>198.89502762430939</c:v>
                </c:pt>
                <c:pt idx="141">
                  <c:v>197.80219780219778</c:v>
                </c:pt>
                <c:pt idx="142">
                  <c:v>196.72131147540983</c:v>
                </c:pt>
                <c:pt idx="143">
                  <c:v>195.6521739130435</c:v>
                </c:pt>
                <c:pt idx="144">
                  <c:v>194.59459459459461</c:v>
                </c:pt>
                <c:pt idx="145">
                  <c:v>193.54838709677421</c:v>
                </c:pt>
                <c:pt idx="146">
                  <c:v>192.51336898395724</c:v>
                </c:pt>
                <c:pt idx="147">
                  <c:v>191.48936170212767</c:v>
                </c:pt>
                <c:pt idx="148">
                  <c:v>190.47619047619048</c:v>
                </c:pt>
                <c:pt idx="149">
                  <c:v>189.4736842105263</c:v>
                </c:pt>
                <c:pt idx="150">
                  <c:v>188.48167539267016</c:v>
                </c:pt>
                <c:pt idx="151">
                  <c:v>187.5</c:v>
                </c:pt>
                <c:pt idx="152">
                  <c:v>186.52849740932643</c:v>
                </c:pt>
                <c:pt idx="153">
                  <c:v>185.56701030927837</c:v>
                </c:pt>
                <c:pt idx="154">
                  <c:v>184.61538461538464</c:v>
                </c:pt>
                <c:pt idx="155">
                  <c:v>183.67346938775512</c:v>
                </c:pt>
                <c:pt idx="156">
                  <c:v>182.74111675126903</c:v>
                </c:pt>
                <c:pt idx="157">
                  <c:v>181.81818181818181</c:v>
                </c:pt>
                <c:pt idx="158">
                  <c:v>180.90452261306535</c:v>
                </c:pt>
                <c:pt idx="159">
                  <c:v>180</c:v>
                </c:pt>
                <c:pt idx="160">
                  <c:v>179.10447761194033</c:v>
                </c:pt>
                <c:pt idx="161">
                  <c:v>178.21782178217822</c:v>
                </c:pt>
                <c:pt idx="162">
                  <c:v>177.33990147783251</c:v>
                </c:pt>
                <c:pt idx="163">
                  <c:v>176.47058823529414</c:v>
                </c:pt>
                <c:pt idx="164">
                  <c:v>175.60975609756099</c:v>
                </c:pt>
                <c:pt idx="165">
                  <c:v>174.75728155339809</c:v>
                </c:pt>
                <c:pt idx="166">
                  <c:v>173.91304347826087</c:v>
                </c:pt>
                <c:pt idx="167">
                  <c:v>173.07692307692309</c:v>
                </c:pt>
                <c:pt idx="168">
                  <c:v>172.2488038277512</c:v>
                </c:pt>
                <c:pt idx="169">
                  <c:v>171.42857142857144</c:v>
                </c:pt>
                <c:pt idx="170">
                  <c:v>170.61611374407585</c:v>
                </c:pt>
                <c:pt idx="171">
                  <c:v>169.811320754717</c:v>
                </c:pt>
                <c:pt idx="172">
                  <c:v>169.01408450704224</c:v>
                </c:pt>
                <c:pt idx="173">
                  <c:v>168.22429906542058</c:v>
                </c:pt>
                <c:pt idx="174">
                  <c:v>167.44186046511626</c:v>
                </c:pt>
                <c:pt idx="175">
                  <c:v>166.66666666666669</c:v>
                </c:pt>
                <c:pt idx="176">
                  <c:v>165.89861751152074</c:v>
                </c:pt>
                <c:pt idx="177">
                  <c:v>165.1376146788991</c:v>
                </c:pt>
                <c:pt idx="178">
                  <c:v>164.38356164383563</c:v>
                </c:pt>
                <c:pt idx="179">
                  <c:v>163.63636363636363</c:v>
                </c:pt>
                <c:pt idx="180">
                  <c:v>162.89592760180997</c:v>
                </c:pt>
                <c:pt idx="181">
                  <c:v>162.16216216216216</c:v>
                </c:pt>
                <c:pt idx="182">
                  <c:v>161.43497757847533</c:v>
                </c:pt>
                <c:pt idx="183">
                  <c:v>160.71428571428572</c:v>
                </c:pt>
                <c:pt idx="184">
                  <c:v>160</c:v>
                </c:pt>
                <c:pt idx="185">
                  <c:v>159.2920353982301</c:v>
                </c:pt>
                <c:pt idx="186">
                  <c:v>158.59030837004406</c:v>
                </c:pt>
                <c:pt idx="187">
                  <c:v>157.89473684210529</c:v>
                </c:pt>
                <c:pt idx="188">
                  <c:v>157.2052401746725</c:v>
                </c:pt>
                <c:pt idx="189">
                  <c:v>156.52173913043478</c:v>
                </c:pt>
                <c:pt idx="190">
                  <c:v>155.84415584415586</c:v>
                </c:pt>
                <c:pt idx="191">
                  <c:v>155.17241379310346</c:v>
                </c:pt>
                <c:pt idx="192">
                  <c:v>154.50643776824035</c:v>
                </c:pt>
                <c:pt idx="193">
                  <c:v>153.84615384615384</c:v>
                </c:pt>
                <c:pt idx="194">
                  <c:v>153.19148936170214</c:v>
                </c:pt>
                <c:pt idx="195">
                  <c:v>152.54237288135593</c:v>
                </c:pt>
                <c:pt idx="196">
                  <c:v>151.8987341772152</c:v>
                </c:pt>
                <c:pt idx="197">
                  <c:v>151.26050420168067</c:v>
                </c:pt>
                <c:pt idx="198">
                  <c:v>150.62761506276152</c:v>
                </c:pt>
                <c:pt idx="199">
                  <c:v>150</c:v>
                </c:pt>
                <c:pt idx="200">
                  <c:v>149.37759336099586</c:v>
                </c:pt>
                <c:pt idx="201">
                  <c:v>148.76033057851242</c:v>
                </c:pt>
                <c:pt idx="202">
                  <c:v>148.14814814814815</c:v>
                </c:pt>
                <c:pt idx="203">
                  <c:v>147.54098360655738</c:v>
                </c:pt>
                <c:pt idx="204">
                  <c:v>146.9387755102041</c:v>
                </c:pt>
                <c:pt idx="205">
                  <c:v>146.34146341463415</c:v>
                </c:pt>
                <c:pt idx="206">
                  <c:v>145.74898785425103</c:v>
                </c:pt>
                <c:pt idx="207">
                  <c:v>145.16129032258064</c:v>
                </c:pt>
                <c:pt idx="208">
                  <c:v>144.57831325301206</c:v>
                </c:pt>
                <c:pt idx="209">
                  <c:v>144</c:v>
                </c:pt>
                <c:pt idx="210">
                  <c:v>143.42629482071715</c:v>
                </c:pt>
                <c:pt idx="211">
                  <c:v>142.85714285714286</c:v>
                </c:pt>
                <c:pt idx="212">
                  <c:v>142.29249011857706</c:v>
                </c:pt>
                <c:pt idx="213">
                  <c:v>141.73228346456693</c:v>
                </c:pt>
                <c:pt idx="214">
                  <c:v>141.1764705882353</c:v>
                </c:pt>
                <c:pt idx="215">
                  <c:v>140.625</c:v>
                </c:pt>
                <c:pt idx="216">
                  <c:v>140.07782101167314</c:v>
                </c:pt>
                <c:pt idx="217">
                  <c:v>139.53488372093022</c:v>
                </c:pt>
                <c:pt idx="218">
                  <c:v>138.996138996139</c:v>
                </c:pt>
                <c:pt idx="219">
                  <c:v>138.46153846153845</c:v>
                </c:pt>
                <c:pt idx="220">
                  <c:v>137.93103448275863</c:v>
                </c:pt>
                <c:pt idx="221">
                  <c:v>137.40458015267177</c:v>
                </c:pt>
                <c:pt idx="222">
                  <c:v>136.88212927756655</c:v>
                </c:pt>
                <c:pt idx="223">
                  <c:v>136.36363636363635</c:v>
                </c:pt>
                <c:pt idx="224">
                  <c:v>135.84905660377359</c:v>
                </c:pt>
                <c:pt idx="225">
                  <c:v>135.33834586466165</c:v>
                </c:pt>
                <c:pt idx="226">
                  <c:v>134.83146067415731</c:v>
                </c:pt>
                <c:pt idx="227">
                  <c:v>134.32835820895522</c:v>
                </c:pt>
                <c:pt idx="228">
                  <c:v>133.82899628252787</c:v>
                </c:pt>
                <c:pt idx="229">
                  <c:v>133.33333333333334</c:v>
                </c:pt>
                <c:pt idx="230">
                  <c:v>132.84132841328415</c:v>
                </c:pt>
                <c:pt idx="231">
                  <c:v>132.35294117647061</c:v>
                </c:pt>
                <c:pt idx="232">
                  <c:v>131.86813186813185</c:v>
                </c:pt>
                <c:pt idx="233">
                  <c:v>131.38686131386862</c:v>
                </c:pt>
                <c:pt idx="234">
                  <c:v>130.90909090909093</c:v>
                </c:pt>
                <c:pt idx="235">
                  <c:v>130.43478260869566</c:v>
                </c:pt>
                <c:pt idx="236">
                  <c:v>129.96389891696751</c:v>
                </c:pt>
                <c:pt idx="237">
                  <c:v>129.49640287769785</c:v>
                </c:pt>
                <c:pt idx="238">
                  <c:v>129.03225806451613</c:v>
                </c:pt>
                <c:pt idx="239">
                  <c:v>128.57142857142858</c:v>
                </c:pt>
                <c:pt idx="240">
                  <c:v>128.11387900355874</c:v>
                </c:pt>
                <c:pt idx="241">
                  <c:v>127.65957446808511</c:v>
                </c:pt>
                <c:pt idx="242">
                  <c:v>127.20848056537103</c:v>
                </c:pt>
                <c:pt idx="243">
                  <c:v>126.76056338028168</c:v>
                </c:pt>
                <c:pt idx="244">
                  <c:v>126.31578947368422</c:v>
                </c:pt>
                <c:pt idx="245">
                  <c:v>125.87412587412588</c:v>
                </c:pt>
                <c:pt idx="246">
                  <c:v>125.43554006968643</c:v>
                </c:pt>
                <c:pt idx="247">
                  <c:v>125</c:v>
                </c:pt>
                <c:pt idx="248">
                  <c:v>124.56747404844292</c:v>
                </c:pt>
                <c:pt idx="249">
                  <c:v>124.13793103448278</c:v>
                </c:pt>
                <c:pt idx="250">
                  <c:v>123.71134020618557</c:v>
                </c:pt>
                <c:pt idx="251">
                  <c:v>123.28767123287672</c:v>
                </c:pt>
                <c:pt idx="252">
                  <c:v>122.86689419795222</c:v>
                </c:pt>
                <c:pt idx="253">
                  <c:v>122.44897959183673</c:v>
                </c:pt>
                <c:pt idx="254">
                  <c:v>122.03389830508476</c:v>
                </c:pt>
                <c:pt idx="255">
                  <c:v>121.62162162162161</c:v>
                </c:pt>
                <c:pt idx="256">
                  <c:v>121.2121212121212</c:v>
                </c:pt>
                <c:pt idx="257">
                  <c:v>120.80536912751678</c:v>
                </c:pt>
                <c:pt idx="258">
                  <c:v>120.40133779264215</c:v>
                </c:pt>
                <c:pt idx="259">
                  <c:v>120.00000000000001</c:v>
                </c:pt>
                <c:pt idx="260">
                  <c:v>119.60132890365449</c:v>
                </c:pt>
                <c:pt idx="261">
                  <c:v>119.20529801324503</c:v>
                </c:pt>
                <c:pt idx="262">
                  <c:v>118.81188118811883</c:v>
                </c:pt>
                <c:pt idx="263">
                  <c:v>118.42105263157895</c:v>
                </c:pt>
                <c:pt idx="264">
                  <c:v>118.0327868852459</c:v>
                </c:pt>
                <c:pt idx="265">
                  <c:v>117.64705882352941</c:v>
                </c:pt>
                <c:pt idx="266">
                  <c:v>117.26384364820848</c:v>
                </c:pt>
                <c:pt idx="267">
                  <c:v>116.88311688311687</c:v>
                </c:pt>
                <c:pt idx="268">
                  <c:v>116.50485436893203</c:v>
                </c:pt>
                <c:pt idx="269">
                  <c:v>116.12903225806451</c:v>
                </c:pt>
                <c:pt idx="270">
                  <c:v>115.75562700964632</c:v>
                </c:pt>
                <c:pt idx="271">
                  <c:v>115.38461538461539</c:v>
                </c:pt>
                <c:pt idx="272">
                  <c:v>115.01597444089458</c:v>
                </c:pt>
                <c:pt idx="273">
                  <c:v>114.64968152866241</c:v>
                </c:pt>
                <c:pt idx="274">
                  <c:v>114.28571428571429</c:v>
                </c:pt>
                <c:pt idx="275">
                  <c:v>113.9240506329114</c:v>
                </c:pt>
                <c:pt idx="276">
                  <c:v>113.56466876971609</c:v>
                </c:pt>
                <c:pt idx="277">
                  <c:v>113.20754716981132</c:v>
                </c:pt>
                <c:pt idx="278">
                  <c:v>112.85266457680251</c:v>
                </c:pt>
                <c:pt idx="279">
                  <c:v>112.5</c:v>
                </c:pt>
                <c:pt idx="280">
                  <c:v>112.14953271028038</c:v>
                </c:pt>
                <c:pt idx="281">
                  <c:v>111.80124223602485</c:v>
                </c:pt>
                <c:pt idx="282">
                  <c:v>111.45510835913312</c:v>
                </c:pt>
                <c:pt idx="283">
                  <c:v>111.11111111111111</c:v>
                </c:pt>
                <c:pt idx="284">
                  <c:v>110.76923076923077</c:v>
                </c:pt>
                <c:pt idx="285">
                  <c:v>110.42944785276075</c:v>
                </c:pt>
                <c:pt idx="286">
                  <c:v>110.09174311926606</c:v>
                </c:pt>
                <c:pt idx="287">
                  <c:v>109.75609756097562</c:v>
                </c:pt>
                <c:pt idx="288">
                  <c:v>109.42249240121581</c:v>
                </c:pt>
                <c:pt idx="289">
                  <c:v>109.09090909090909</c:v>
                </c:pt>
                <c:pt idx="290">
                  <c:v>108.76132930513594</c:v>
                </c:pt>
                <c:pt idx="291">
                  <c:v>108.43373493975905</c:v>
                </c:pt>
                <c:pt idx="292">
                  <c:v>108.10810810810811</c:v>
                </c:pt>
                <c:pt idx="293">
                  <c:v>107.78443113772455</c:v>
                </c:pt>
                <c:pt idx="294">
                  <c:v>107.46268656716418</c:v>
                </c:pt>
                <c:pt idx="295">
                  <c:v>107.14285714285715</c:v>
                </c:pt>
                <c:pt idx="296">
                  <c:v>106.82492581602374</c:v>
                </c:pt>
                <c:pt idx="297">
                  <c:v>106.50887573964498</c:v>
                </c:pt>
                <c:pt idx="298">
                  <c:v>106.19469026548673</c:v>
                </c:pt>
                <c:pt idx="299">
                  <c:v>105.88235294117646</c:v>
                </c:pt>
                <c:pt idx="300">
                  <c:v>105.57184750733137</c:v>
                </c:pt>
                <c:pt idx="301">
                  <c:v>105.26315789473685</c:v>
                </c:pt>
                <c:pt idx="302">
                  <c:v>104.95626822157435</c:v>
                </c:pt>
                <c:pt idx="303">
                  <c:v>104.65116279069767</c:v>
                </c:pt>
                <c:pt idx="304">
                  <c:v>104.34782608695653</c:v>
                </c:pt>
                <c:pt idx="305">
                  <c:v>104.04624277456647</c:v>
                </c:pt>
                <c:pt idx="306">
                  <c:v>103.7463976945245</c:v>
                </c:pt>
                <c:pt idx="307">
                  <c:v>103.44827586206897</c:v>
                </c:pt>
                <c:pt idx="308">
                  <c:v>103.15186246418338</c:v>
                </c:pt>
                <c:pt idx="309">
                  <c:v>102.85714285714286</c:v>
                </c:pt>
                <c:pt idx="310">
                  <c:v>102.56410256410257</c:v>
                </c:pt>
                <c:pt idx="311">
                  <c:v>102.27272727272728</c:v>
                </c:pt>
                <c:pt idx="312">
                  <c:v>101.98300283286119</c:v>
                </c:pt>
                <c:pt idx="313">
                  <c:v>101.6949152542373</c:v>
                </c:pt>
                <c:pt idx="314">
                  <c:v>101.40845070422536</c:v>
                </c:pt>
                <c:pt idx="315">
                  <c:v>101.12359550561797</c:v>
                </c:pt>
                <c:pt idx="316">
                  <c:v>100.84033613445378</c:v>
                </c:pt>
                <c:pt idx="317">
                  <c:v>100.55865921787709</c:v>
                </c:pt>
                <c:pt idx="318">
                  <c:v>100.27855153203342</c:v>
                </c:pt>
                <c:pt idx="319">
                  <c:v>100</c:v>
                </c:pt>
                <c:pt idx="320">
                  <c:v>99.722991689750685</c:v>
                </c:pt>
                <c:pt idx="321">
                  <c:v>99.447513812154696</c:v>
                </c:pt>
                <c:pt idx="322">
                  <c:v>99.173553719008268</c:v>
                </c:pt>
                <c:pt idx="323">
                  <c:v>98.901098901098891</c:v>
                </c:pt>
                <c:pt idx="324">
                  <c:v>98.630136986301366</c:v>
                </c:pt>
                <c:pt idx="325">
                  <c:v>98.360655737704917</c:v>
                </c:pt>
                <c:pt idx="326">
                  <c:v>98.09264305177112</c:v>
                </c:pt>
                <c:pt idx="327">
                  <c:v>97.826086956521749</c:v>
                </c:pt>
                <c:pt idx="328">
                  <c:v>97.560975609756099</c:v>
                </c:pt>
                <c:pt idx="329">
                  <c:v>97.297297297297305</c:v>
                </c:pt>
                <c:pt idx="330">
                  <c:v>97.03504043126685</c:v>
                </c:pt>
                <c:pt idx="331">
                  <c:v>96.774193548387103</c:v>
                </c:pt>
                <c:pt idx="332">
                  <c:v>96.514745308310992</c:v>
                </c:pt>
                <c:pt idx="333">
                  <c:v>96.256684491978618</c:v>
                </c:pt>
                <c:pt idx="334">
                  <c:v>96</c:v>
                </c:pt>
                <c:pt idx="335">
                  <c:v>95.744680851063833</c:v>
                </c:pt>
                <c:pt idx="336">
                  <c:v>95.490716180371351</c:v>
                </c:pt>
                <c:pt idx="337">
                  <c:v>95.238095238095241</c:v>
                </c:pt>
                <c:pt idx="338">
                  <c:v>94.986807387862797</c:v>
                </c:pt>
                <c:pt idx="339">
                  <c:v>94.73684210526315</c:v>
                </c:pt>
                <c:pt idx="340">
                  <c:v>94.488188976377955</c:v>
                </c:pt>
                <c:pt idx="341">
                  <c:v>94.240837696335078</c:v>
                </c:pt>
                <c:pt idx="342">
                  <c:v>93.994778067885122</c:v>
                </c:pt>
                <c:pt idx="343">
                  <c:v>93.75</c:v>
                </c:pt>
                <c:pt idx="344">
                  <c:v>93.506493506493513</c:v>
                </c:pt>
                <c:pt idx="345">
                  <c:v>93.264248704663217</c:v>
                </c:pt>
                <c:pt idx="346">
                  <c:v>93.023255813953497</c:v>
                </c:pt>
                <c:pt idx="347">
                  <c:v>92.783505154639187</c:v>
                </c:pt>
                <c:pt idx="348">
                  <c:v>92.544987146529564</c:v>
                </c:pt>
                <c:pt idx="349">
                  <c:v>92.307692307692321</c:v>
                </c:pt>
                <c:pt idx="350">
                  <c:v>92.071611253196934</c:v>
                </c:pt>
                <c:pt idx="351">
                  <c:v>91.83673469387756</c:v>
                </c:pt>
                <c:pt idx="352">
                  <c:v>91.603053435114504</c:v>
                </c:pt>
                <c:pt idx="353">
                  <c:v>91.370558375634516</c:v>
                </c:pt>
                <c:pt idx="354">
                  <c:v>91.139240506329116</c:v>
                </c:pt>
                <c:pt idx="355">
                  <c:v>90.909090909090907</c:v>
                </c:pt>
                <c:pt idx="356">
                  <c:v>90.68010075566751</c:v>
                </c:pt>
                <c:pt idx="357">
                  <c:v>90.452261306532677</c:v>
                </c:pt>
                <c:pt idx="358">
                  <c:v>90.225563909774436</c:v>
                </c:pt>
                <c:pt idx="359">
                  <c:v>90</c:v>
                </c:pt>
                <c:pt idx="360">
                  <c:v>89.775561097256869</c:v>
                </c:pt>
                <c:pt idx="361">
                  <c:v>89.552238805970163</c:v>
                </c:pt>
                <c:pt idx="362">
                  <c:v>89.33002481389579</c:v>
                </c:pt>
                <c:pt idx="363">
                  <c:v>89.10891089108911</c:v>
                </c:pt>
                <c:pt idx="364">
                  <c:v>88.888888888888886</c:v>
                </c:pt>
                <c:pt idx="365">
                  <c:v>88.669950738916256</c:v>
                </c:pt>
                <c:pt idx="366">
                  <c:v>88.452088452088461</c:v>
                </c:pt>
                <c:pt idx="367">
                  <c:v>88.235294117647072</c:v>
                </c:pt>
                <c:pt idx="368">
                  <c:v>88.019559902200484</c:v>
                </c:pt>
                <c:pt idx="369">
                  <c:v>87.804878048780495</c:v>
                </c:pt>
                <c:pt idx="370">
                  <c:v>87.591240875912419</c:v>
                </c:pt>
                <c:pt idx="371">
                  <c:v>87.378640776699044</c:v>
                </c:pt>
                <c:pt idx="372">
                  <c:v>87.167070217917683</c:v>
                </c:pt>
                <c:pt idx="373">
                  <c:v>86.956521739130437</c:v>
                </c:pt>
                <c:pt idx="374">
                  <c:v>86.746987951807242</c:v>
                </c:pt>
                <c:pt idx="375">
                  <c:v>86.538461538461547</c:v>
                </c:pt>
                <c:pt idx="376">
                  <c:v>86.330935251798564</c:v>
                </c:pt>
                <c:pt idx="377">
                  <c:v>86.124401913875602</c:v>
                </c:pt>
                <c:pt idx="378">
                  <c:v>85.918854415274467</c:v>
                </c:pt>
                <c:pt idx="379">
                  <c:v>85.714285714285722</c:v>
                </c:pt>
                <c:pt idx="380">
                  <c:v>85.510688836104521</c:v>
                </c:pt>
                <c:pt idx="381">
                  <c:v>85.308056872037923</c:v>
                </c:pt>
                <c:pt idx="382">
                  <c:v>85.106382978723403</c:v>
                </c:pt>
                <c:pt idx="383">
                  <c:v>84.905660377358501</c:v>
                </c:pt>
                <c:pt idx="384">
                  <c:v>84.705882352941188</c:v>
                </c:pt>
                <c:pt idx="385">
                  <c:v>84.507042253521121</c:v>
                </c:pt>
                <c:pt idx="386">
                  <c:v>84.30913348946136</c:v>
                </c:pt>
                <c:pt idx="387">
                  <c:v>84.112149532710291</c:v>
                </c:pt>
                <c:pt idx="388">
                  <c:v>83.91608391608392</c:v>
                </c:pt>
                <c:pt idx="389">
                  <c:v>83.720930232558132</c:v>
                </c:pt>
                <c:pt idx="390">
                  <c:v>83.526682134570763</c:v>
                </c:pt>
                <c:pt idx="391">
                  <c:v>83.333333333333343</c:v>
                </c:pt>
                <c:pt idx="392">
                  <c:v>83.140877598152429</c:v>
                </c:pt>
                <c:pt idx="393">
                  <c:v>82.94930875576037</c:v>
                </c:pt>
                <c:pt idx="394">
                  <c:v>82.758620689655174</c:v>
                </c:pt>
                <c:pt idx="395">
                  <c:v>82.568807339449549</c:v>
                </c:pt>
                <c:pt idx="396">
                  <c:v>82.379862700228827</c:v>
                </c:pt>
                <c:pt idx="397">
                  <c:v>82.191780821917817</c:v>
                </c:pt>
                <c:pt idx="398">
                  <c:v>82.004555808656036</c:v>
                </c:pt>
                <c:pt idx="399">
                  <c:v>81.818181818181813</c:v>
                </c:pt>
                <c:pt idx="400">
                  <c:v>81.632653061224488</c:v>
                </c:pt>
                <c:pt idx="401">
                  <c:v>81.447963800904986</c:v>
                </c:pt>
                <c:pt idx="402">
                  <c:v>81.264108352144476</c:v>
                </c:pt>
                <c:pt idx="403">
                  <c:v>81.081081081081081</c:v>
                </c:pt>
                <c:pt idx="404">
                  <c:v>80.898876404494388</c:v>
                </c:pt>
                <c:pt idx="405">
                  <c:v>80.717488789237663</c:v>
                </c:pt>
                <c:pt idx="406">
                  <c:v>80.53691275167786</c:v>
                </c:pt>
                <c:pt idx="407">
                  <c:v>80.357142857142861</c:v>
                </c:pt>
                <c:pt idx="408">
                  <c:v>80.178173719376389</c:v>
                </c:pt>
                <c:pt idx="409">
                  <c:v>80</c:v>
                </c:pt>
                <c:pt idx="410">
                  <c:v>79.822616407982267</c:v>
                </c:pt>
                <c:pt idx="411">
                  <c:v>79.646017699115049</c:v>
                </c:pt>
                <c:pt idx="412">
                  <c:v>79.47019867549669</c:v>
                </c:pt>
                <c:pt idx="413">
                  <c:v>79.295154185022028</c:v>
                </c:pt>
                <c:pt idx="414">
                  <c:v>79.120879120879124</c:v>
                </c:pt>
                <c:pt idx="415">
                  <c:v>78.947368421052644</c:v>
                </c:pt>
                <c:pt idx="416">
                  <c:v>78.774617067833702</c:v>
                </c:pt>
                <c:pt idx="417">
                  <c:v>78.602620087336248</c:v>
                </c:pt>
                <c:pt idx="418">
                  <c:v>78.431372549019613</c:v>
                </c:pt>
                <c:pt idx="419">
                  <c:v>78.260869565217391</c:v>
                </c:pt>
                <c:pt idx="420">
                  <c:v>78.091106290672442</c:v>
                </c:pt>
                <c:pt idx="421">
                  <c:v>77.922077922077932</c:v>
                </c:pt>
                <c:pt idx="422">
                  <c:v>77.753779697624196</c:v>
                </c:pt>
                <c:pt idx="423">
                  <c:v>77.58620689655173</c:v>
                </c:pt>
                <c:pt idx="424">
                  <c:v>77.41935483870968</c:v>
                </c:pt>
                <c:pt idx="425">
                  <c:v>77.253218884120173</c:v>
                </c:pt>
                <c:pt idx="426">
                  <c:v>77.087794432548179</c:v>
                </c:pt>
                <c:pt idx="427">
                  <c:v>76.92307692307692</c:v>
                </c:pt>
                <c:pt idx="428">
                  <c:v>76.759061833688705</c:v>
                </c:pt>
                <c:pt idx="429">
                  <c:v>76.59574468085107</c:v>
                </c:pt>
                <c:pt idx="430">
                  <c:v>76.433121019108285</c:v>
                </c:pt>
                <c:pt idx="431">
                  <c:v>76.271186440677965</c:v>
                </c:pt>
                <c:pt idx="432">
                  <c:v>76.109936575052856</c:v>
                </c:pt>
                <c:pt idx="433">
                  <c:v>75.949367088607602</c:v>
                </c:pt>
                <c:pt idx="434">
                  <c:v>75.789473684210535</c:v>
                </c:pt>
                <c:pt idx="435">
                  <c:v>75.630252100840337</c:v>
                </c:pt>
                <c:pt idx="436">
                  <c:v>75.471698113207552</c:v>
                </c:pt>
                <c:pt idx="437">
                  <c:v>75.31380753138076</c:v>
                </c:pt>
                <c:pt idx="438">
                  <c:v>75.156576200417533</c:v>
                </c:pt>
                <c:pt idx="439">
                  <c:v>75</c:v>
                </c:pt>
                <c:pt idx="440">
                  <c:v>74.844074844074854</c:v>
                </c:pt>
                <c:pt idx="441">
                  <c:v>74.68879668049793</c:v>
                </c:pt>
                <c:pt idx="442">
                  <c:v>74.534161490683232</c:v>
                </c:pt>
                <c:pt idx="443">
                  <c:v>74.380165289256212</c:v>
                </c:pt>
                <c:pt idx="444">
                  <c:v>74.226804123711347</c:v>
                </c:pt>
                <c:pt idx="445">
                  <c:v>74.074074074074076</c:v>
                </c:pt>
                <c:pt idx="446">
                  <c:v>73.921971252566749</c:v>
                </c:pt>
                <c:pt idx="447">
                  <c:v>73.770491803278688</c:v>
                </c:pt>
                <c:pt idx="448">
                  <c:v>73.619631901840492</c:v>
                </c:pt>
                <c:pt idx="449">
                  <c:v>73.469387755102048</c:v>
                </c:pt>
                <c:pt idx="450">
                  <c:v>73.319755600814659</c:v>
                </c:pt>
                <c:pt idx="451">
                  <c:v>73.170731707317074</c:v>
                </c:pt>
                <c:pt idx="452">
                  <c:v>73.022312373225162</c:v>
                </c:pt>
                <c:pt idx="453">
                  <c:v>72.874493927125513</c:v>
                </c:pt>
                <c:pt idx="454">
                  <c:v>72.72727272727272</c:v>
                </c:pt>
                <c:pt idx="455">
                  <c:v>72.58064516129032</c:v>
                </c:pt>
                <c:pt idx="456">
                  <c:v>72.434607645875246</c:v>
                </c:pt>
                <c:pt idx="457">
                  <c:v>72.289156626506028</c:v>
                </c:pt>
                <c:pt idx="458">
                  <c:v>72.144288577154313</c:v>
                </c:pt>
                <c:pt idx="459">
                  <c:v>72</c:v>
                </c:pt>
                <c:pt idx="460">
                  <c:v>71.856287425149702</c:v>
                </c:pt>
                <c:pt idx="461">
                  <c:v>71.713147410358573</c:v>
                </c:pt>
                <c:pt idx="462">
                  <c:v>71.570576540755468</c:v>
                </c:pt>
                <c:pt idx="463">
                  <c:v>71.428571428571431</c:v>
                </c:pt>
                <c:pt idx="464">
                  <c:v>71.287128712871294</c:v>
                </c:pt>
                <c:pt idx="465">
                  <c:v>71.146245059288532</c:v>
                </c:pt>
                <c:pt idx="466">
                  <c:v>71.005917159763314</c:v>
                </c:pt>
                <c:pt idx="467">
                  <c:v>70.866141732283467</c:v>
                </c:pt>
                <c:pt idx="468">
                  <c:v>70.726915520628694</c:v>
                </c:pt>
                <c:pt idx="469">
                  <c:v>70.588235294117652</c:v>
                </c:pt>
                <c:pt idx="470">
                  <c:v>70.450097847358123</c:v>
                </c:pt>
                <c:pt idx="471">
                  <c:v>70.3125</c:v>
                </c:pt>
                <c:pt idx="472">
                  <c:v>70.175438596491233</c:v>
                </c:pt>
                <c:pt idx="473">
                  <c:v>70.038910505836569</c:v>
                </c:pt>
                <c:pt idx="474">
                  <c:v>69.902912621359221</c:v>
                </c:pt>
                <c:pt idx="475">
                  <c:v>69.767441860465112</c:v>
                </c:pt>
                <c:pt idx="476">
                  <c:v>69.632495164410059</c:v>
                </c:pt>
                <c:pt idx="477">
                  <c:v>69.498069498069498</c:v>
                </c:pt>
                <c:pt idx="478">
                  <c:v>69.364161849710996</c:v>
                </c:pt>
                <c:pt idx="479">
                  <c:v>69.230769230769226</c:v>
                </c:pt>
                <c:pt idx="480">
                  <c:v>69.097888675623807</c:v>
                </c:pt>
                <c:pt idx="481">
                  <c:v>68.965517241379317</c:v>
                </c:pt>
                <c:pt idx="482">
                  <c:v>68.833652007648183</c:v>
                </c:pt>
                <c:pt idx="483">
                  <c:v>68.702290076335885</c:v>
                </c:pt>
                <c:pt idx="484">
                  <c:v>68.571428571428569</c:v>
                </c:pt>
                <c:pt idx="485">
                  <c:v>68.441064638783274</c:v>
                </c:pt>
                <c:pt idx="486">
                  <c:v>68.311195445920305</c:v>
                </c:pt>
                <c:pt idx="487">
                  <c:v>68.181818181818173</c:v>
                </c:pt>
                <c:pt idx="488">
                  <c:v>68.052930056710778</c:v>
                </c:pt>
                <c:pt idx="489">
                  <c:v>67.924528301886795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E-4A6B-B88C-8BA9C27BDC29}"/>
            </c:ext>
          </c:extLst>
        </c:ser>
        <c:ser>
          <c:idx val="2"/>
          <c:order val="2"/>
          <c:tx>
            <c:strRef>
              <c:f>'TP6 QEC Graphique'!$E$2</c:f>
              <c:strCache>
                <c:ptCount val="1"/>
                <c:pt idx="0">
                  <c:v>CGA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'TP6 QEC Graphique'!$B$3:$B$492</c:f>
              <c:numCache>
                <c:formatCode>General</c:formatCode>
                <c:ptCount val="490"/>
                <c:pt idx="0">
                  <c:v>4100</c:v>
                </c:pt>
                <c:pt idx="1">
                  <c:v>4200</c:v>
                </c:pt>
                <c:pt idx="2">
                  <c:v>4300</c:v>
                </c:pt>
                <c:pt idx="3">
                  <c:v>4400</c:v>
                </c:pt>
                <c:pt idx="4">
                  <c:v>4500</c:v>
                </c:pt>
                <c:pt idx="5">
                  <c:v>4600</c:v>
                </c:pt>
                <c:pt idx="6">
                  <c:v>4700</c:v>
                </c:pt>
                <c:pt idx="7">
                  <c:v>4800</c:v>
                </c:pt>
                <c:pt idx="8">
                  <c:v>4900</c:v>
                </c:pt>
                <c:pt idx="9">
                  <c:v>5000</c:v>
                </c:pt>
                <c:pt idx="10">
                  <c:v>5100</c:v>
                </c:pt>
                <c:pt idx="11">
                  <c:v>5200</c:v>
                </c:pt>
                <c:pt idx="12">
                  <c:v>5300</c:v>
                </c:pt>
                <c:pt idx="13">
                  <c:v>5400</c:v>
                </c:pt>
                <c:pt idx="14">
                  <c:v>5500</c:v>
                </c:pt>
                <c:pt idx="15">
                  <c:v>5600</c:v>
                </c:pt>
                <c:pt idx="16">
                  <c:v>5700</c:v>
                </c:pt>
                <c:pt idx="17">
                  <c:v>5800</c:v>
                </c:pt>
                <c:pt idx="18">
                  <c:v>5900</c:v>
                </c:pt>
                <c:pt idx="19">
                  <c:v>6000</c:v>
                </c:pt>
                <c:pt idx="20">
                  <c:v>6100</c:v>
                </c:pt>
                <c:pt idx="21">
                  <c:v>6200</c:v>
                </c:pt>
                <c:pt idx="22">
                  <c:v>6300</c:v>
                </c:pt>
                <c:pt idx="23">
                  <c:v>6400</c:v>
                </c:pt>
                <c:pt idx="24">
                  <c:v>6500</c:v>
                </c:pt>
                <c:pt idx="25">
                  <c:v>6600</c:v>
                </c:pt>
                <c:pt idx="26">
                  <c:v>6700</c:v>
                </c:pt>
                <c:pt idx="27">
                  <c:v>6800</c:v>
                </c:pt>
                <c:pt idx="28">
                  <c:v>6900</c:v>
                </c:pt>
                <c:pt idx="29">
                  <c:v>7000</c:v>
                </c:pt>
                <c:pt idx="30">
                  <c:v>7100</c:v>
                </c:pt>
                <c:pt idx="31">
                  <c:v>7200</c:v>
                </c:pt>
                <c:pt idx="32">
                  <c:v>7300</c:v>
                </c:pt>
                <c:pt idx="33">
                  <c:v>7400</c:v>
                </c:pt>
                <c:pt idx="34">
                  <c:v>7500</c:v>
                </c:pt>
                <c:pt idx="35">
                  <c:v>7600</c:v>
                </c:pt>
                <c:pt idx="36">
                  <c:v>7700</c:v>
                </c:pt>
                <c:pt idx="37">
                  <c:v>7800</c:v>
                </c:pt>
                <c:pt idx="38">
                  <c:v>7900</c:v>
                </c:pt>
                <c:pt idx="39">
                  <c:v>8000</c:v>
                </c:pt>
                <c:pt idx="40">
                  <c:v>8100</c:v>
                </c:pt>
                <c:pt idx="41">
                  <c:v>8200</c:v>
                </c:pt>
                <c:pt idx="42">
                  <c:v>8300</c:v>
                </c:pt>
                <c:pt idx="43">
                  <c:v>8400</c:v>
                </c:pt>
                <c:pt idx="44">
                  <c:v>8500</c:v>
                </c:pt>
                <c:pt idx="45">
                  <c:v>8600</c:v>
                </c:pt>
                <c:pt idx="46">
                  <c:v>8700</c:v>
                </c:pt>
                <c:pt idx="47">
                  <c:v>8800</c:v>
                </c:pt>
                <c:pt idx="48">
                  <c:v>8900</c:v>
                </c:pt>
                <c:pt idx="49">
                  <c:v>9000</c:v>
                </c:pt>
                <c:pt idx="50">
                  <c:v>9100</c:v>
                </c:pt>
                <c:pt idx="51">
                  <c:v>9200</c:v>
                </c:pt>
                <c:pt idx="52">
                  <c:v>9300</c:v>
                </c:pt>
                <c:pt idx="53">
                  <c:v>9400</c:v>
                </c:pt>
                <c:pt idx="54">
                  <c:v>9500</c:v>
                </c:pt>
                <c:pt idx="55">
                  <c:v>9600</c:v>
                </c:pt>
                <c:pt idx="56">
                  <c:v>9700</c:v>
                </c:pt>
                <c:pt idx="57">
                  <c:v>9800</c:v>
                </c:pt>
                <c:pt idx="58">
                  <c:v>9900</c:v>
                </c:pt>
                <c:pt idx="59">
                  <c:v>10000</c:v>
                </c:pt>
                <c:pt idx="60">
                  <c:v>10100</c:v>
                </c:pt>
                <c:pt idx="61">
                  <c:v>10200</c:v>
                </c:pt>
                <c:pt idx="62">
                  <c:v>10300</c:v>
                </c:pt>
                <c:pt idx="63">
                  <c:v>10400</c:v>
                </c:pt>
                <c:pt idx="64">
                  <c:v>10500</c:v>
                </c:pt>
                <c:pt idx="65">
                  <c:v>10600</c:v>
                </c:pt>
                <c:pt idx="66">
                  <c:v>10700</c:v>
                </c:pt>
                <c:pt idx="67">
                  <c:v>10800</c:v>
                </c:pt>
                <c:pt idx="68">
                  <c:v>10900</c:v>
                </c:pt>
                <c:pt idx="69">
                  <c:v>11000</c:v>
                </c:pt>
                <c:pt idx="70">
                  <c:v>11100</c:v>
                </c:pt>
                <c:pt idx="71">
                  <c:v>11200</c:v>
                </c:pt>
                <c:pt idx="72">
                  <c:v>11300</c:v>
                </c:pt>
                <c:pt idx="73">
                  <c:v>11400</c:v>
                </c:pt>
                <c:pt idx="74">
                  <c:v>11500</c:v>
                </c:pt>
                <c:pt idx="75">
                  <c:v>11600</c:v>
                </c:pt>
                <c:pt idx="76">
                  <c:v>11700</c:v>
                </c:pt>
                <c:pt idx="77">
                  <c:v>11800</c:v>
                </c:pt>
                <c:pt idx="78">
                  <c:v>11900</c:v>
                </c:pt>
                <c:pt idx="79">
                  <c:v>12000</c:v>
                </c:pt>
                <c:pt idx="80">
                  <c:v>12100</c:v>
                </c:pt>
                <c:pt idx="81">
                  <c:v>12200</c:v>
                </c:pt>
                <c:pt idx="82">
                  <c:v>12300</c:v>
                </c:pt>
                <c:pt idx="83">
                  <c:v>12400</c:v>
                </c:pt>
                <c:pt idx="84">
                  <c:v>12500</c:v>
                </c:pt>
                <c:pt idx="85">
                  <c:v>12600</c:v>
                </c:pt>
                <c:pt idx="86">
                  <c:v>12700</c:v>
                </c:pt>
                <c:pt idx="87">
                  <c:v>12800</c:v>
                </c:pt>
                <c:pt idx="88">
                  <c:v>12900</c:v>
                </c:pt>
                <c:pt idx="89">
                  <c:v>13000</c:v>
                </c:pt>
                <c:pt idx="90">
                  <c:v>13100</c:v>
                </c:pt>
                <c:pt idx="91">
                  <c:v>13200</c:v>
                </c:pt>
                <c:pt idx="92">
                  <c:v>13300</c:v>
                </c:pt>
                <c:pt idx="93">
                  <c:v>13400</c:v>
                </c:pt>
                <c:pt idx="94">
                  <c:v>13500</c:v>
                </c:pt>
                <c:pt idx="95">
                  <c:v>13600</c:v>
                </c:pt>
                <c:pt idx="96">
                  <c:v>13700</c:v>
                </c:pt>
                <c:pt idx="97">
                  <c:v>13800</c:v>
                </c:pt>
                <c:pt idx="98">
                  <c:v>13900</c:v>
                </c:pt>
                <c:pt idx="99">
                  <c:v>14000</c:v>
                </c:pt>
                <c:pt idx="100">
                  <c:v>14100</c:v>
                </c:pt>
                <c:pt idx="101">
                  <c:v>14200</c:v>
                </c:pt>
                <c:pt idx="102">
                  <c:v>14300</c:v>
                </c:pt>
                <c:pt idx="103">
                  <c:v>14400</c:v>
                </c:pt>
                <c:pt idx="104">
                  <c:v>14500</c:v>
                </c:pt>
                <c:pt idx="105">
                  <c:v>14600</c:v>
                </c:pt>
                <c:pt idx="106">
                  <c:v>14700</c:v>
                </c:pt>
                <c:pt idx="107">
                  <c:v>14800</c:v>
                </c:pt>
                <c:pt idx="108">
                  <c:v>14900</c:v>
                </c:pt>
                <c:pt idx="109">
                  <c:v>15000</c:v>
                </c:pt>
                <c:pt idx="110">
                  <c:v>15100</c:v>
                </c:pt>
                <c:pt idx="111">
                  <c:v>15200</c:v>
                </c:pt>
                <c:pt idx="112">
                  <c:v>15300</c:v>
                </c:pt>
                <c:pt idx="113">
                  <c:v>15400</c:v>
                </c:pt>
                <c:pt idx="114">
                  <c:v>15500</c:v>
                </c:pt>
                <c:pt idx="115">
                  <c:v>15600</c:v>
                </c:pt>
                <c:pt idx="116">
                  <c:v>15700</c:v>
                </c:pt>
                <c:pt idx="117">
                  <c:v>15800</c:v>
                </c:pt>
                <c:pt idx="118">
                  <c:v>15900</c:v>
                </c:pt>
                <c:pt idx="119">
                  <c:v>16000</c:v>
                </c:pt>
                <c:pt idx="120">
                  <c:v>16100</c:v>
                </c:pt>
                <c:pt idx="121">
                  <c:v>16200</c:v>
                </c:pt>
                <c:pt idx="122">
                  <c:v>16300</c:v>
                </c:pt>
                <c:pt idx="123">
                  <c:v>16400</c:v>
                </c:pt>
                <c:pt idx="124">
                  <c:v>16500</c:v>
                </c:pt>
                <c:pt idx="125">
                  <c:v>16600</c:v>
                </c:pt>
                <c:pt idx="126">
                  <c:v>16700</c:v>
                </c:pt>
                <c:pt idx="127">
                  <c:v>16800</c:v>
                </c:pt>
                <c:pt idx="128">
                  <c:v>16900</c:v>
                </c:pt>
                <c:pt idx="129">
                  <c:v>17000</c:v>
                </c:pt>
                <c:pt idx="130">
                  <c:v>17100</c:v>
                </c:pt>
                <c:pt idx="131">
                  <c:v>17200</c:v>
                </c:pt>
                <c:pt idx="132">
                  <c:v>17300</c:v>
                </c:pt>
                <c:pt idx="133">
                  <c:v>17400</c:v>
                </c:pt>
                <c:pt idx="134">
                  <c:v>17500</c:v>
                </c:pt>
                <c:pt idx="135">
                  <c:v>17600</c:v>
                </c:pt>
                <c:pt idx="136">
                  <c:v>17700</c:v>
                </c:pt>
                <c:pt idx="137">
                  <c:v>17800</c:v>
                </c:pt>
                <c:pt idx="138">
                  <c:v>17900</c:v>
                </c:pt>
                <c:pt idx="139">
                  <c:v>18000</c:v>
                </c:pt>
                <c:pt idx="140">
                  <c:v>18100</c:v>
                </c:pt>
                <c:pt idx="141">
                  <c:v>18200</c:v>
                </c:pt>
                <c:pt idx="142">
                  <c:v>18300</c:v>
                </c:pt>
                <c:pt idx="143">
                  <c:v>18400</c:v>
                </c:pt>
                <c:pt idx="144">
                  <c:v>18500</c:v>
                </c:pt>
                <c:pt idx="145">
                  <c:v>18600</c:v>
                </c:pt>
                <c:pt idx="146">
                  <c:v>18700</c:v>
                </c:pt>
                <c:pt idx="147">
                  <c:v>18800</c:v>
                </c:pt>
                <c:pt idx="148">
                  <c:v>18900</c:v>
                </c:pt>
                <c:pt idx="149">
                  <c:v>19000</c:v>
                </c:pt>
                <c:pt idx="150">
                  <c:v>19100</c:v>
                </c:pt>
                <c:pt idx="151">
                  <c:v>19200</c:v>
                </c:pt>
                <c:pt idx="152">
                  <c:v>19300</c:v>
                </c:pt>
                <c:pt idx="153">
                  <c:v>19400</c:v>
                </c:pt>
                <c:pt idx="154">
                  <c:v>19500</c:v>
                </c:pt>
                <c:pt idx="155">
                  <c:v>19600</c:v>
                </c:pt>
                <c:pt idx="156">
                  <c:v>19700</c:v>
                </c:pt>
                <c:pt idx="157">
                  <c:v>19800</c:v>
                </c:pt>
                <c:pt idx="158">
                  <c:v>19900</c:v>
                </c:pt>
                <c:pt idx="159">
                  <c:v>20000</c:v>
                </c:pt>
                <c:pt idx="160">
                  <c:v>20100</c:v>
                </c:pt>
                <c:pt idx="161">
                  <c:v>20200</c:v>
                </c:pt>
                <c:pt idx="162">
                  <c:v>20300</c:v>
                </c:pt>
                <c:pt idx="163">
                  <c:v>20400</c:v>
                </c:pt>
                <c:pt idx="164">
                  <c:v>20500</c:v>
                </c:pt>
                <c:pt idx="165">
                  <c:v>20600</c:v>
                </c:pt>
                <c:pt idx="166">
                  <c:v>20700</c:v>
                </c:pt>
                <c:pt idx="167">
                  <c:v>20800</c:v>
                </c:pt>
                <c:pt idx="168">
                  <c:v>20900</c:v>
                </c:pt>
                <c:pt idx="169">
                  <c:v>21000</c:v>
                </c:pt>
                <c:pt idx="170">
                  <c:v>21100</c:v>
                </c:pt>
                <c:pt idx="171">
                  <c:v>21200</c:v>
                </c:pt>
                <c:pt idx="172">
                  <c:v>21300</c:v>
                </c:pt>
                <c:pt idx="173">
                  <c:v>21400</c:v>
                </c:pt>
                <c:pt idx="174">
                  <c:v>21500</c:v>
                </c:pt>
                <c:pt idx="175">
                  <c:v>21600</c:v>
                </c:pt>
                <c:pt idx="176">
                  <c:v>21700</c:v>
                </c:pt>
                <c:pt idx="177">
                  <c:v>21800</c:v>
                </c:pt>
                <c:pt idx="178">
                  <c:v>21900</c:v>
                </c:pt>
                <c:pt idx="179">
                  <c:v>22000</c:v>
                </c:pt>
                <c:pt idx="180">
                  <c:v>22100</c:v>
                </c:pt>
                <c:pt idx="181">
                  <c:v>22200</c:v>
                </c:pt>
                <c:pt idx="182">
                  <c:v>22300</c:v>
                </c:pt>
                <c:pt idx="183">
                  <c:v>22400</c:v>
                </c:pt>
                <c:pt idx="184">
                  <c:v>22500</c:v>
                </c:pt>
                <c:pt idx="185">
                  <c:v>22600</c:v>
                </c:pt>
                <c:pt idx="186">
                  <c:v>22700</c:v>
                </c:pt>
                <c:pt idx="187">
                  <c:v>22800</c:v>
                </c:pt>
                <c:pt idx="188">
                  <c:v>22900</c:v>
                </c:pt>
                <c:pt idx="189">
                  <c:v>23000</c:v>
                </c:pt>
                <c:pt idx="190">
                  <c:v>23100</c:v>
                </c:pt>
                <c:pt idx="191">
                  <c:v>23200</c:v>
                </c:pt>
                <c:pt idx="192">
                  <c:v>23300</c:v>
                </c:pt>
                <c:pt idx="193">
                  <c:v>23400</c:v>
                </c:pt>
                <c:pt idx="194">
                  <c:v>23500</c:v>
                </c:pt>
                <c:pt idx="195">
                  <c:v>23600</c:v>
                </c:pt>
                <c:pt idx="196">
                  <c:v>23700</c:v>
                </c:pt>
                <c:pt idx="197">
                  <c:v>23800</c:v>
                </c:pt>
                <c:pt idx="198">
                  <c:v>23900</c:v>
                </c:pt>
                <c:pt idx="199">
                  <c:v>24000</c:v>
                </c:pt>
                <c:pt idx="200">
                  <c:v>24100</c:v>
                </c:pt>
                <c:pt idx="201">
                  <c:v>24200</c:v>
                </c:pt>
                <c:pt idx="202">
                  <c:v>24300</c:v>
                </c:pt>
                <c:pt idx="203">
                  <c:v>24400</c:v>
                </c:pt>
                <c:pt idx="204">
                  <c:v>24500</c:v>
                </c:pt>
                <c:pt idx="205">
                  <c:v>24600</c:v>
                </c:pt>
                <c:pt idx="206">
                  <c:v>24700</c:v>
                </c:pt>
                <c:pt idx="207">
                  <c:v>24800</c:v>
                </c:pt>
                <c:pt idx="208">
                  <c:v>24900</c:v>
                </c:pt>
                <c:pt idx="209">
                  <c:v>25000</c:v>
                </c:pt>
                <c:pt idx="210">
                  <c:v>25100</c:v>
                </c:pt>
                <c:pt idx="211">
                  <c:v>25200</c:v>
                </c:pt>
                <c:pt idx="212">
                  <c:v>25300</c:v>
                </c:pt>
                <c:pt idx="213">
                  <c:v>25400</c:v>
                </c:pt>
                <c:pt idx="214">
                  <c:v>25500</c:v>
                </c:pt>
                <c:pt idx="215">
                  <c:v>25600</c:v>
                </c:pt>
                <c:pt idx="216">
                  <c:v>25700</c:v>
                </c:pt>
                <c:pt idx="217">
                  <c:v>25800</c:v>
                </c:pt>
                <c:pt idx="218">
                  <c:v>25900</c:v>
                </c:pt>
                <c:pt idx="219">
                  <c:v>26000</c:v>
                </c:pt>
                <c:pt idx="220">
                  <c:v>26100</c:v>
                </c:pt>
                <c:pt idx="221">
                  <c:v>26200</c:v>
                </c:pt>
                <c:pt idx="222">
                  <c:v>26300</c:v>
                </c:pt>
                <c:pt idx="223">
                  <c:v>26400</c:v>
                </c:pt>
                <c:pt idx="224">
                  <c:v>26500</c:v>
                </c:pt>
                <c:pt idx="225">
                  <c:v>26600</c:v>
                </c:pt>
                <c:pt idx="226">
                  <c:v>26700</c:v>
                </c:pt>
                <c:pt idx="227">
                  <c:v>26800</c:v>
                </c:pt>
                <c:pt idx="228">
                  <c:v>26900</c:v>
                </c:pt>
                <c:pt idx="229">
                  <c:v>27000</c:v>
                </c:pt>
                <c:pt idx="230">
                  <c:v>27100</c:v>
                </c:pt>
                <c:pt idx="231">
                  <c:v>27200</c:v>
                </c:pt>
                <c:pt idx="232">
                  <c:v>27300</c:v>
                </c:pt>
                <c:pt idx="233">
                  <c:v>27400</c:v>
                </c:pt>
                <c:pt idx="234">
                  <c:v>27500</c:v>
                </c:pt>
                <c:pt idx="235">
                  <c:v>27600</c:v>
                </c:pt>
                <c:pt idx="236">
                  <c:v>27700</c:v>
                </c:pt>
                <c:pt idx="237">
                  <c:v>27800</c:v>
                </c:pt>
                <c:pt idx="238">
                  <c:v>27900</c:v>
                </c:pt>
                <c:pt idx="239">
                  <c:v>28000</c:v>
                </c:pt>
                <c:pt idx="240">
                  <c:v>28100</c:v>
                </c:pt>
                <c:pt idx="241">
                  <c:v>28200</c:v>
                </c:pt>
                <c:pt idx="242">
                  <c:v>28300</c:v>
                </c:pt>
                <c:pt idx="243">
                  <c:v>28400</c:v>
                </c:pt>
                <c:pt idx="244">
                  <c:v>28500</c:v>
                </c:pt>
                <c:pt idx="245">
                  <c:v>28600</c:v>
                </c:pt>
                <c:pt idx="246">
                  <c:v>28700</c:v>
                </c:pt>
                <c:pt idx="247">
                  <c:v>28800</c:v>
                </c:pt>
                <c:pt idx="248">
                  <c:v>28900</c:v>
                </c:pt>
                <c:pt idx="249">
                  <c:v>29000</c:v>
                </c:pt>
                <c:pt idx="250">
                  <c:v>29100</c:v>
                </c:pt>
                <c:pt idx="251">
                  <c:v>29200</c:v>
                </c:pt>
                <c:pt idx="252">
                  <c:v>29300</c:v>
                </c:pt>
                <c:pt idx="253">
                  <c:v>29400</c:v>
                </c:pt>
                <c:pt idx="254">
                  <c:v>29500</c:v>
                </c:pt>
                <c:pt idx="255">
                  <c:v>29600</c:v>
                </c:pt>
                <c:pt idx="256">
                  <c:v>29700</c:v>
                </c:pt>
                <c:pt idx="257">
                  <c:v>29800</c:v>
                </c:pt>
                <c:pt idx="258">
                  <c:v>29900</c:v>
                </c:pt>
                <c:pt idx="259">
                  <c:v>30000</c:v>
                </c:pt>
                <c:pt idx="260">
                  <c:v>30100</c:v>
                </c:pt>
                <c:pt idx="261">
                  <c:v>30200</c:v>
                </c:pt>
                <c:pt idx="262">
                  <c:v>30300</c:v>
                </c:pt>
                <c:pt idx="263">
                  <c:v>30400</c:v>
                </c:pt>
                <c:pt idx="264">
                  <c:v>30500</c:v>
                </c:pt>
                <c:pt idx="265">
                  <c:v>30600</c:v>
                </c:pt>
                <c:pt idx="266">
                  <c:v>30700</c:v>
                </c:pt>
                <c:pt idx="267">
                  <c:v>30800</c:v>
                </c:pt>
                <c:pt idx="268">
                  <c:v>30900</c:v>
                </c:pt>
                <c:pt idx="269">
                  <c:v>31000</c:v>
                </c:pt>
                <c:pt idx="270">
                  <c:v>31100</c:v>
                </c:pt>
                <c:pt idx="271">
                  <c:v>31200</c:v>
                </c:pt>
                <c:pt idx="272">
                  <c:v>31300</c:v>
                </c:pt>
                <c:pt idx="273">
                  <c:v>31400</c:v>
                </c:pt>
                <c:pt idx="274">
                  <c:v>31500</c:v>
                </c:pt>
                <c:pt idx="275">
                  <c:v>31600</c:v>
                </c:pt>
                <c:pt idx="276">
                  <c:v>31700</c:v>
                </c:pt>
                <c:pt idx="277">
                  <c:v>31800</c:v>
                </c:pt>
                <c:pt idx="278">
                  <c:v>31900</c:v>
                </c:pt>
                <c:pt idx="279">
                  <c:v>32000</c:v>
                </c:pt>
                <c:pt idx="280">
                  <c:v>32100</c:v>
                </c:pt>
                <c:pt idx="281">
                  <c:v>32200</c:v>
                </c:pt>
                <c:pt idx="282">
                  <c:v>32300</c:v>
                </c:pt>
                <c:pt idx="283">
                  <c:v>32400</c:v>
                </c:pt>
                <c:pt idx="284">
                  <c:v>32500</c:v>
                </c:pt>
                <c:pt idx="285">
                  <c:v>32600</c:v>
                </c:pt>
                <c:pt idx="286">
                  <c:v>32700</c:v>
                </c:pt>
                <c:pt idx="287">
                  <c:v>32800</c:v>
                </c:pt>
                <c:pt idx="288">
                  <c:v>32900</c:v>
                </c:pt>
                <c:pt idx="289">
                  <c:v>33000</c:v>
                </c:pt>
                <c:pt idx="290">
                  <c:v>33100</c:v>
                </c:pt>
                <c:pt idx="291">
                  <c:v>33200</c:v>
                </c:pt>
                <c:pt idx="292">
                  <c:v>33300</c:v>
                </c:pt>
                <c:pt idx="293">
                  <c:v>33400</c:v>
                </c:pt>
                <c:pt idx="294">
                  <c:v>33500</c:v>
                </c:pt>
                <c:pt idx="295">
                  <c:v>33600</c:v>
                </c:pt>
                <c:pt idx="296">
                  <c:v>33700</c:v>
                </c:pt>
                <c:pt idx="297">
                  <c:v>33800</c:v>
                </c:pt>
                <c:pt idx="298">
                  <c:v>33900</c:v>
                </c:pt>
                <c:pt idx="299">
                  <c:v>34000</c:v>
                </c:pt>
                <c:pt idx="300">
                  <c:v>34100</c:v>
                </c:pt>
                <c:pt idx="301">
                  <c:v>34200</c:v>
                </c:pt>
                <c:pt idx="302">
                  <c:v>34300</c:v>
                </c:pt>
                <c:pt idx="303">
                  <c:v>34400</c:v>
                </c:pt>
                <c:pt idx="304">
                  <c:v>34500</c:v>
                </c:pt>
                <c:pt idx="305">
                  <c:v>34600</c:v>
                </c:pt>
                <c:pt idx="306">
                  <c:v>34700</c:v>
                </c:pt>
                <c:pt idx="307">
                  <c:v>34800</c:v>
                </c:pt>
                <c:pt idx="308">
                  <c:v>34900</c:v>
                </c:pt>
                <c:pt idx="309">
                  <c:v>35000</c:v>
                </c:pt>
                <c:pt idx="310">
                  <c:v>35100</c:v>
                </c:pt>
                <c:pt idx="311">
                  <c:v>35200</c:v>
                </c:pt>
                <c:pt idx="312">
                  <c:v>35300</c:v>
                </c:pt>
                <c:pt idx="313">
                  <c:v>35400</c:v>
                </c:pt>
                <c:pt idx="314">
                  <c:v>35500</c:v>
                </c:pt>
                <c:pt idx="315">
                  <c:v>35600</c:v>
                </c:pt>
                <c:pt idx="316">
                  <c:v>35700</c:v>
                </c:pt>
                <c:pt idx="317">
                  <c:v>35800</c:v>
                </c:pt>
                <c:pt idx="318">
                  <c:v>35900</c:v>
                </c:pt>
                <c:pt idx="319">
                  <c:v>36000</c:v>
                </c:pt>
                <c:pt idx="320">
                  <c:v>36100</c:v>
                </c:pt>
                <c:pt idx="321">
                  <c:v>36200</c:v>
                </c:pt>
                <c:pt idx="322">
                  <c:v>36300</c:v>
                </c:pt>
                <c:pt idx="323">
                  <c:v>36400</c:v>
                </c:pt>
                <c:pt idx="324">
                  <c:v>36500</c:v>
                </c:pt>
                <c:pt idx="325">
                  <c:v>36600</c:v>
                </c:pt>
                <c:pt idx="326">
                  <c:v>36700</c:v>
                </c:pt>
                <c:pt idx="327">
                  <c:v>36800</c:v>
                </c:pt>
                <c:pt idx="328">
                  <c:v>36900</c:v>
                </c:pt>
                <c:pt idx="329">
                  <c:v>37000</c:v>
                </c:pt>
                <c:pt idx="330">
                  <c:v>37100</c:v>
                </c:pt>
                <c:pt idx="331">
                  <c:v>37200</c:v>
                </c:pt>
                <c:pt idx="332">
                  <c:v>37300</c:v>
                </c:pt>
                <c:pt idx="333">
                  <c:v>37400</c:v>
                </c:pt>
                <c:pt idx="334">
                  <c:v>37500</c:v>
                </c:pt>
                <c:pt idx="335">
                  <c:v>37600</c:v>
                </c:pt>
                <c:pt idx="336">
                  <c:v>37700</c:v>
                </c:pt>
                <c:pt idx="337">
                  <c:v>37800</c:v>
                </c:pt>
                <c:pt idx="338">
                  <c:v>37900</c:v>
                </c:pt>
                <c:pt idx="339">
                  <c:v>38000</c:v>
                </c:pt>
                <c:pt idx="340">
                  <c:v>38100</c:v>
                </c:pt>
                <c:pt idx="341">
                  <c:v>38200</c:v>
                </c:pt>
                <c:pt idx="342">
                  <c:v>38300</c:v>
                </c:pt>
                <c:pt idx="343">
                  <c:v>38400</c:v>
                </c:pt>
                <c:pt idx="344">
                  <c:v>38500</c:v>
                </c:pt>
                <c:pt idx="345">
                  <c:v>38600</c:v>
                </c:pt>
                <c:pt idx="346">
                  <c:v>38700</c:v>
                </c:pt>
                <c:pt idx="347">
                  <c:v>38800</c:v>
                </c:pt>
                <c:pt idx="348">
                  <c:v>38900</c:v>
                </c:pt>
                <c:pt idx="349">
                  <c:v>39000</c:v>
                </c:pt>
                <c:pt idx="350">
                  <c:v>39100</c:v>
                </c:pt>
                <c:pt idx="351">
                  <c:v>39200</c:v>
                </c:pt>
                <c:pt idx="352">
                  <c:v>39300</c:v>
                </c:pt>
                <c:pt idx="353">
                  <c:v>39400</c:v>
                </c:pt>
                <c:pt idx="354">
                  <c:v>39500</c:v>
                </c:pt>
                <c:pt idx="355">
                  <c:v>39600</c:v>
                </c:pt>
                <c:pt idx="356">
                  <c:v>39700</c:v>
                </c:pt>
                <c:pt idx="357">
                  <c:v>39800</c:v>
                </c:pt>
                <c:pt idx="358">
                  <c:v>39900</c:v>
                </c:pt>
                <c:pt idx="359">
                  <c:v>40000</c:v>
                </c:pt>
                <c:pt idx="360">
                  <c:v>40100</c:v>
                </c:pt>
                <c:pt idx="361">
                  <c:v>40200</c:v>
                </c:pt>
                <c:pt idx="362">
                  <c:v>40300</c:v>
                </c:pt>
                <c:pt idx="363">
                  <c:v>40400</c:v>
                </c:pt>
                <c:pt idx="364">
                  <c:v>40500</c:v>
                </c:pt>
                <c:pt idx="365">
                  <c:v>40600</c:v>
                </c:pt>
                <c:pt idx="366">
                  <c:v>40700</c:v>
                </c:pt>
                <c:pt idx="367">
                  <c:v>40800</c:v>
                </c:pt>
                <c:pt idx="368">
                  <c:v>40900</c:v>
                </c:pt>
                <c:pt idx="369">
                  <c:v>41000</c:v>
                </c:pt>
                <c:pt idx="370">
                  <c:v>41100</c:v>
                </c:pt>
                <c:pt idx="371">
                  <c:v>41200</c:v>
                </c:pt>
                <c:pt idx="372">
                  <c:v>41300</c:v>
                </c:pt>
                <c:pt idx="373">
                  <c:v>41400</c:v>
                </c:pt>
                <c:pt idx="374">
                  <c:v>41500</c:v>
                </c:pt>
                <c:pt idx="375">
                  <c:v>41600</c:v>
                </c:pt>
                <c:pt idx="376">
                  <c:v>41700</c:v>
                </c:pt>
                <c:pt idx="377">
                  <c:v>41800</c:v>
                </c:pt>
                <c:pt idx="378">
                  <c:v>41900</c:v>
                </c:pt>
                <c:pt idx="379">
                  <c:v>42000</c:v>
                </c:pt>
                <c:pt idx="380">
                  <c:v>42100</c:v>
                </c:pt>
                <c:pt idx="381">
                  <c:v>42200</c:v>
                </c:pt>
                <c:pt idx="382">
                  <c:v>42300</c:v>
                </c:pt>
                <c:pt idx="383">
                  <c:v>42400</c:v>
                </c:pt>
                <c:pt idx="384">
                  <c:v>42500</c:v>
                </c:pt>
                <c:pt idx="385">
                  <c:v>42600</c:v>
                </c:pt>
                <c:pt idx="386">
                  <c:v>42700</c:v>
                </c:pt>
                <c:pt idx="387">
                  <c:v>42800</c:v>
                </c:pt>
                <c:pt idx="388">
                  <c:v>42900</c:v>
                </c:pt>
                <c:pt idx="389">
                  <c:v>43000</c:v>
                </c:pt>
                <c:pt idx="390">
                  <c:v>43100</c:v>
                </c:pt>
                <c:pt idx="391">
                  <c:v>43200</c:v>
                </c:pt>
                <c:pt idx="392">
                  <c:v>43300</c:v>
                </c:pt>
                <c:pt idx="393">
                  <c:v>43400</c:v>
                </c:pt>
                <c:pt idx="394">
                  <c:v>43500</c:v>
                </c:pt>
                <c:pt idx="395">
                  <c:v>43600</c:v>
                </c:pt>
                <c:pt idx="396">
                  <c:v>43700</c:v>
                </c:pt>
                <c:pt idx="397">
                  <c:v>43800</c:v>
                </c:pt>
                <c:pt idx="398">
                  <c:v>43900</c:v>
                </c:pt>
                <c:pt idx="399">
                  <c:v>44000</c:v>
                </c:pt>
                <c:pt idx="400">
                  <c:v>44100</c:v>
                </c:pt>
                <c:pt idx="401">
                  <c:v>44200</c:v>
                </c:pt>
                <c:pt idx="402">
                  <c:v>44300</c:v>
                </c:pt>
                <c:pt idx="403">
                  <c:v>44400</c:v>
                </c:pt>
                <c:pt idx="404">
                  <c:v>44500</c:v>
                </c:pt>
                <c:pt idx="405">
                  <c:v>44600</c:v>
                </c:pt>
                <c:pt idx="406">
                  <c:v>44700</c:v>
                </c:pt>
                <c:pt idx="407">
                  <c:v>44800</c:v>
                </c:pt>
                <c:pt idx="408">
                  <c:v>44900</c:v>
                </c:pt>
                <c:pt idx="409">
                  <c:v>45000</c:v>
                </c:pt>
                <c:pt idx="410">
                  <c:v>45100</c:v>
                </c:pt>
                <c:pt idx="411">
                  <c:v>45200</c:v>
                </c:pt>
                <c:pt idx="412">
                  <c:v>45300</c:v>
                </c:pt>
                <c:pt idx="413">
                  <c:v>45400</c:v>
                </c:pt>
                <c:pt idx="414">
                  <c:v>45500</c:v>
                </c:pt>
                <c:pt idx="415">
                  <c:v>45600</c:v>
                </c:pt>
                <c:pt idx="416">
                  <c:v>45700</c:v>
                </c:pt>
                <c:pt idx="417">
                  <c:v>45800</c:v>
                </c:pt>
                <c:pt idx="418">
                  <c:v>45900</c:v>
                </c:pt>
                <c:pt idx="419">
                  <c:v>46000</c:v>
                </c:pt>
                <c:pt idx="420">
                  <c:v>46100</c:v>
                </c:pt>
                <c:pt idx="421">
                  <c:v>46200</c:v>
                </c:pt>
                <c:pt idx="422">
                  <c:v>46300</c:v>
                </c:pt>
                <c:pt idx="423">
                  <c:v>46400</c:v>
                </c:pt>
                <c:pt idx="424">
                  <c:v>46500</c:v>
                </c:pt>
                <c:pt idx="425">
                  <c:v>46600</c:v>
                </c:pt>
                <c:pt idx="426">
                  <c:v>46700</c:v>
                </c:pt>
                <c:pt idx="427">
                  <c:v>46800</c:v>
                </c:pt>
                <c:pt idx="428">
                  <c:v>46900</c:v>
                </c:pt>
                <c:pt idx="429">
                  <c:v>47000</c:v>
                </c:pt>
                <c:pt idx="430">
                  <c:v>47100</c:v>
                </c:pt>
                <c:pt idx="431">
                  <c:v>47200</c:v>
                </c:pt>
                <c:pt idx="432">
                  <c:v>47300</c:v>
                </c:pt>
                <c:pt idx="433">
                  <c:v>47400</c:v>
                </c:pt>
                <c:pt idx="434">
                  <c:v>47500</c:v>
                </c:pt>
                <c:pt idx="435">
                  <c:v>47600</c:v>
                </c:pt>
                <c:pt idx="436">
                  <c:v>47700</c:v>
                </c:pt>
                <c:pt idx="437">
                  <c:v>47800</c:v>
                </c:pt>
                <c:pt idx="438">
                  <c:v>47900</c:v>
                </c:pt>
                <c:pt idx="439">
                  <c:v>48000</c:v>
                </c:pt>
                <c:pt idx="440">
                  <c:v>48100</c:v>
                </c:pt>
                <c:pt idx="441">
                  <c:v>48200</c:v>
                </c:pt>
                <c:pt idx="442">
                  <c:v>48300</c:v>
                </c:pt>
                <c:pt idx="443">
                  <c:v>48400</c:v>
                </c:pt>
                <c:pt idx="444">
                  <c:v>48500</c:v>
                </c:pt>
                <c:pt idx="445">
                  <c:v>48600</c:v>
                </c:pt>
                <c:pt idx="446">
                  <c:v>48700</c:v>
                </c:pt>
                <c:pt idx="447">
                  <c:v>48800</c:v>
                </c:pt>
                <c:pt idx="448">
                  <c:v>48900</c:v>
                </c:pt>
                <c:pt idx="449">
                  <c:v>49000</c:v>
                </c:pt>
                <c:pt idx="450">
                  <c:v>49100</c:v>
                </c:pt>
                <c:pt idx="451">
                  <c:v>49200</c:v>
                </c:pt>
                <c:pt idx="452">
                  <c:v>49300</c:v>
                </c:pt>
                <c:pt idx="453">
                  <c:v>49400</c:v>
                </c:pt>
                <c:pt idx="454">
                  <c:v>49500</c:v>
                </c:pt>
                <c:pt idx="455">
                  <c:v>49600</c:v>
                </c:pt>
                <c:pt idx="456">
                  <c:v>49700</c:v>
                </c:pt>
                <c:pt idx="457">
                  <c:v>49800</c:v>
                </c:pt>
                <c:pt idx="458">
                  <c:v>49900</c:v>
                </c:pt>
                <c:pt idx="459">
                  <c:v>50000</c:v>
                </c:pt>
                <c:pt idx="460">
                  <c:v>50100</c:v>
                </c:pt>
                <c:pt idx="461">
                  <c:v>50200</c:v>
                </c:pt>
                <c:pt idx="462">
                  <c:v>50300</c:v>
                </c:pt>
                <c:pt idx="463">
                  <c:v>50400</c:v>
                </c:pt>
                <c:pt idx="464">
                  <c:v>50500</c:v>
                </c:pt>
                <c:pt idx="465">
                  <c:v>50600</c:v>
                </c:pt>
                <c:pt idx="466">
                  <c:v>50700</c:v>
                </c:pt>
                <c:pt idx="467">
                  <c:v>50800</c:v>
                </c:pt>
                <c:pt idx="468">
                  <c:v>50900</c:v>
                </c:pt>
                <c:pt idx="469">
                  <c:v>51000</c:v>
                </c:pt>
                <c:pt idx="470">
                  <c:v>51100</c:v>
                </c:pt>
                <c:pt idx="471">
                  <c:v>51200</c:v>
                </c:pt>
                <c:pt idx="472">
                  <c:v>51300</c:v>
                </c:pt>
                <c:pt idx="473">
                  <c:v>51400</c:v>
                </c:pt>
                <c:pt idx="474">
                  <c:v>51500</c:v>
                </c:pt>
                <c:pt idx="475">
                  <c:v>51600</c:v>
                </c:pt>
                <c:pt idx="476">
                  <c:v>51700</c:v>
                </c:pt>
                <c:pt idx="477">
                  <c:v>51800</c:v>
                </c:pt>
                <c:pt idx="478">
                  <c:v>51900</c:v>
                </c:pt>
                <c:pt idx="479">
                  <c:v>52000</c:v>
                </c:pt>
                <c:pt idx="480">
                  <c:v>52100</c:v>
                </c:pt>
                <c:pt idx="481">
                  <c:v>52200</c:v>
                </c:pt>
                <c:pt idx="482">
                  <c:v>52300</c:v>
                </c:pt>
                <c:pt idx="483">
                  <c:v>52400</c:v>
                </c:pt>
                <c:pt idx="484">
                  <c:v>52500</c:v>
                </c:pt>
                <c:pt idx="485">
                  <c:v>52600</c:v>
                </c:pt>
                <c:pt idx="486">
                  <c:v>52700</c:v>
                </c:pt>
                <c:pt idx="487">
                  <c:v>52800</c:v>
                </c:pt>
                <c:pt idx="488">
                  <c:v>52900</c:v>
                </c:pt>
                <c:pt idx="489">
                  <c:v>53000</c:v>
                </c:pt>
              </c:numCache>
            </c:numRef>
          </c:cat>
          <c:val>
            <c:numRef>
              <c:f>'TP6 QEC Graphique'!$E$3:$E$492</c:f>
              <c:numCache>
                <c:formatCode>General</c:formatCode>
                <c:ptCount val="490"/>
                <c:pt idx="0">
                  <c:v>929.29878048780495</c:v>
                </c:pt>
                <c:pt idx="1">
                  <c:v>909.64285714285722</c:v>
                </c:pt>
                <c:pt idx="2">
                  <c:v>890.95930232558135</c:v>
                </c:pt>
                <c:pt idx="3">
                  <c:v>873.18181818181824</c:v>
                </c:pt>
                <c:pt idx="4">
                  <c:v>856.25</c:v>
                </c:pt>
                <c:pt idx="5">
                  <c:v>840.10869565217399</c:v>
                </c:pt>
                <c:pt idx="6">
                  <c:v>824.70744680851067</c:v>
                </c:pt>
                <c:pt idx="7">
                  <c:v>810</c:v>
                </c:pt>
                <c:pt idx="8">
                  <c:v>795.94387755102048</c:v>
                </c:pt>
                <c:pt idx="9">
                  <c:v>782.5</c:v>
                </c:pt>
                <c:pt idx="10">
                  <c:v>769.63235294117658</c:v>
                </c:pt>
                <c:pt idx="11">
                  <c:v>757.30769230769238</c:v>
                </c:pt>
                <c:pt idx="12">
                  <c:v>745.49528301886801</c:v>
                </c:pt>
                <c:pt idx="13">
                  <c:v>734.16666666666674</c:v>
                </c:pt>
                <c:pt idx="14">
                  <c:v>723.2954545454545</c:v>
                </c:pt>
                <c:pt idx="15">
                  <c:v>712.85714285714289</c:v>
                </c:pt>
                <c:pt idx="16">
                  <c:v>702.82894736842115</c:v>
                </c:pt>
                <c:pt idx="17">
                  <c:v>693.18965517241384</c:v>
                </c:pt>
                <c:pt idx="18">
                  <c:v>683.91949152542372</c:v>
                </c:pt>
                <c:pt idx="19">
                  <c:v>675</c:v>
                </c:pt>
                <c:pt idx="20">
                  <c:v>666.4139344262295</c:v>
                </c:pt>
                <c:pt idx="21">
                  <c:v>658.14516129032256</c:v>
                </c:pt>
                <c:pt idx="22">
                  <c:v>650.17857142857144</c:v>
                </c:pt>
                <c:pt idx="23">
                  <c:v>642.5</c:v>
                </c:pt>
                <c:pt idx="24">
                  <c:v>635.09615384615381</c:v>
                </c:pt>
                <c:pt idx="25">
                  <c:v>627.95454545454538</c:v>
                </c:pt>
                <c:pt idx="26">
                  <c:v>621.06343283582089</c:v>
                </c:pt>
                <c:pt idx="27">
                  <c:v>614.41176470588243</c:v>
                </c:pt>
                <c:pt idx="28">
                  <c:v>607.98913043478262</c:v>
                </c:pt>
                <c:pt idx="29">
                  <c:v>601.78571428571433</c:v>
                </c:pt>
                <c:pt idx="30">
                  <c:v>595.79225352112667</c:v>
                </c:pt>
                <c:pt idx="31">
                  <c:v>590</c:v>
                </c:pt>
                <c:pt idx="32">
                  <c:v>584.40068493150693</c:v>
                </c:pt>
                <c:pt idx="33">
                  <c:v>578.98648648648646</c:v>
                </c:pt>
                <c:pt idx="34">
                  <c:v>573.75</c:v>
                </c:pt>
                <c:pt idx="35">
                  <c:v>568.68421052631584</c:v>
                </c:pt>
                <c:pt idx="36">
                  <c:v>563.78246753246754</c:v>
                </c:pt>
                <c:pt idx="37">
                  <c:v>559.03846153846155</c:v>
                </c:pt>
                <c:pt idx="38">
                  <c:v>554.44620253164567</c:v>
                </c:pt>
                <c:pt idx="39">
                  <c:v>550</c:v>
                </c:pt>
                <c:pt idx="40">
                  <c:v>545.69444444444446</c:v>
                </c:pt>
                <c:pt idx="41">
                  <c:v>541.52439024390242</c:v>
                </c:pt>
                <c:pt idx="42">
                  <c:v>537.48493975903625</c:v>
                </c:pt>
                <c:pt idx="43">
                  <c:v>533.57142857142867</c:v>
                </c:pt>
                <c:pt idx="44">
                  <c:v>529.77941176470586</c:v>
                </c:pt>
                <c:pt idx="45">
                  <c:v>526.10465116279067</c:v>
                </c:pt>
                <c:pt idx="46">
                  <c:v>522.54310344827582</c:v>
                </c:pt>
                <c:pt idx="47">
                  <c:v>519.09090909090912</c:v>
                </c:pt>
                <c:pt idx="48">
                  <c:v>515.74438202247188</c:v>
                </c:pt>
                <c:pt idx="49">
                  <c:v>512.5</c:v>
                </c:pt>
                <c:pt idx="50">
                  <c:v>509.35439560439556</c:v>
                </c:pt>
                <c:pt idx="51">
                  <c:v>506.304347826087</c:v>
                </c:pt>
                <c:pt idx="52">
                  <c:v>503.34677419354841</c:v>
                </c:pt>
                <c:pt idx="53">
                  <c:v>500.47872340425533</c:v>
                </c:pt>
                <c:pt idx="54">
                  <c:v>497.6973684210526</c:v>
                </c:pt>
                <c:pt idx="55">
                  <c:v>495</c:v>
                </c:pt>
                <c:pt idx="56">
                  <c:v>492.38402061855675</c:v>
                </c:pt>
                <c:pt idx="57">
                  <c:v>489.84693877551024</c:v>
                </c:pt>
                <c:pt idx="58">
                  <c:v>487.38636363636363</c:v>
                </c:pt>
                <c:pt idx="59">
                  <c:v>485</c:v>
                </c:pt>
                <c:pt idx="60">
                  <c:v>482.68564356435644</c:v>
                </c:pt>
                <c:pt idx="61">
                  <c:v>480.44117647058829</c:v>
                </c:pt>
                <c:pt idx="62">
                  <c:v>478.26456310679617</c:v>
                </c:pt>
                <c:pt idx="63">
                  <c:v>476.15384615384619</c:v>
                </c:pt>
                <c:pt idx="64">
                  <c:v>474.10714285714289</c:v>
                </c:pt>
                <c:pt idx="65">
                  <c:v>472.122641509434</c:v>
                </c:pt>
                <c:pt idx="66">
                  <c:v>470.19859813084116</c:v>
                </c:pt>
                <c:pt idx="67">
                  <c:v>468.33333333333337</c:v>
                </c:pt>
                <c:pt idx="68">
                  <c:v>466.5252293577982</c:v>
                </c:pt>
                <c:pt idx="69">
                  <c:v>464.77272727272725</c:v>
                </c:pt>
                <c:pt idx="70">
                  <c:v>463.07432432432432</c:v>
                </c:pt>
                <c:pt idx="71">
                  <c:v>461.42857142857144</c:v>
                </c:pt>
                <c:pt idx="72">
                  <c:v>459.8340707964602</c:v>
                </c:pt>
                <c:pt idx="73">
                  <c:v>458.28947368421058</c:v>
                </c:pt>
                <c:pt idx="74">
                  <c:v>456.79347826086956</c:v>
                </c:pt>
                <c:pt idx="75">
                  <c:v>455.34482758620692</c:v>
                </c:pt>
                <c:pt idx="76">
                  <c:v>453.94230769230768</c:v>
                </c:pt>
                <c:pt idx="77">
                  <c:v>452.58474576271186</c:v>
                </c:pt>
                <c:pt idx="78">
                  <c:v>451.27100840336135</c:v>
                </c:pt>
                <c:pt idx="79">
                  <c:v>450</c:v>
                </c:pt>
                <c:pt idx="80">
                  <c:v>448.77066115702485</c:v>
                </c:pt>
                <c:pt idx="81">
                  <c:v>447.58196721311475</c:v>
                </c:pt>
                <c:pt idx="82">
                  <c:v>446.4329268292683</c:v>
                </c:pt>
                <c:pt idx="83">
                  <c:v>445.32258064516128</c:v>
                </c:pt>
                <c:pt idx="84">
                  <c:v>444.25</c:v>
                </c:pt>
                <c:pt idx="85">
                  <c:v>443.21428571428572</c:v>
                </c:pt>
                <c:pt idx="86">
                  <c:v>442.21456692913387</c:v>
                </c:pt>
                <c:pt idx="87">
                  <c:v>441.25</c:v>
                </c:pt>
                <c:pt idx="88">
                  <c:v>440.31976744186045</c:v>
                </c:pt>
                <c:pt idx="89">
                  <c:v>439.42307692307691</c:v>
                </c:pt>
                <c:pt idx="90">
                  <c:v>438.55916030534354</c:v>
                </c:pt>
                <c:pt idx="91">
                  <c:v>437.72727272727269</c:v>
                </c:pt>
                <c:pt idx="92">
                  <c:v>436.9266917293233</c:v>
                </c:pt>
                <c:pt idx="93">
                  <c:v>436.15671641791045</c:v>
                </c:pt>
                <c:pt idx="94">
                  <c:v>435.41666666666669</c:v>
                </c:pt>
                <c:pt idx="95">
                  <c:v>434.70588235294122</c:v>
                </c:pt>
                <c:pt idx="96">
                  <c:v>434.02372262773724</c:v>
                </c:pt>
                <c:pt idx="97">
                  <c:v>433.36956521739131</c:v>
                </c:pt>
                <c:pt idx="98">
                  <c:v>432.74280575539569</c:v>
                </c:pt>
                <c:pt idx="99">
                  <c:v>432.14285714285717</c:v>
                </c:pt>
                <c:pt idx="100">
                  <c:v>431.56914893617022</c:v>
                </c:pt>
                <c:pt idx="101">
                  <c:v>431.02112676056333</c:v>
                </c:pt>
                <c:pt idx="102">
                  <c:v>430.49825174825173</c:v>
                </c:pt>
                <c:pt idx="103">
                  <c:v>430</c:v>
                </c:pt>
                <c:pt idx="104">
                  <c:v>429.52586206896558</c:v>
                </c:pt>
                <c:pt idx="105">
                  <c:v>429.07534246575347</c:v>
                </c:pt>
                <c:pt idx="106">
                  <c:v>428.64795918367349</c:v>
                </c:pt>
                <c:pt idx="107">
                  <c:v>428.24324324324323</c:v>
                </c:pt>
                <c:pt idx="108">
                  <c:v>427.86073825503354</c:v>
                </c:pt>
                <c:pt idx="109">
                  <c:v>427.5</c:v>
                </c:pt>
                <c:pt idx="110">
                  <c:v>427.16059602649005</c:v>
                </c:pt>
                <c:pt idx="111">
                  <c:v>426.84210526315792</c:v>
                </c:pt>
                <c:pt idx="112">
                  <c:v>426.54411764705878</c:v>
                </c:pt>
                <c:pt idx="113">
                  <c:v>426.26623376623377</c:v>
                </c:pt>
                <c:pt idx="114">
                  <c:v>426.00806451612902</c:v>
                </c:pt>
                <c:pt idx="115">
                  <c:v>425.76923076923077</c:v>
                </c:pt>
                <c:pt idx="116">
                  <c:v>425.54936305732485</c:v>
                </c:pt>
                <c:pt idx="117">
                  <c:v>425.34810126582283</c:v>
                </c:pt>
                <c:pt idx="118">
                  <c:v>425.16509433962267</c:v>
                </c:pt>
                <c:pt idx="119">
                  <c:v>425</c:v>
                </c:pt>
                <c:pt idx="120">
                  <c:v>424.8524844720497</c:v>
                </c:pt>
                <c:pt idx="121">
                  <c:v>424.72222222222223</c:v>
                </c:pt>
                <c:pt idx="122">
                  <c:v>424.60889570552149</c:v>
                </c:pt>
                <c:pt idx="123">
                  <c:v>424.51219512195121</c:v>
                </c:pt>
                <c:pt idx="124">
                  <c:v>424.43181818181819</c:v>
                </c:pt>
                <c:pt idx="125">
                  <c:v>424.36746987951813</c:v>
                </c:pt>
                <c:pt idx="126">
                  <c:v>424.31886227544908</c:v>
                </c:pt>
                <c:pt idx="127">
                  <c:v>424.28571428571433</c:v>
                </c:pt>
                <c:pt idx="128">
                  <c:v>424.26775147928993</c:v>
                </c:pt>
                <c:pt idx="129">
                  <c:v>424.26470588235293</c:v>
                </c:pt>
                <c:pt idx="130">
                  <c:v>424.2763157894737</c:v>
                </c:pt>
                <c:pt idx="131">
                  <c:v>424.30232558139534</c:v>
                </c:pt>
                <c:pt idx="132">
                  <c:v>424.3424855491329</c:v>
                </c:pt>
                <c:pt idx="133">
                  <c:v>424.39655172413791</c:v>
                </c:pt>
                <c:pt idx="134">
                  <c:v>424.46428571428572</c:v>
                </c:pt>
                <c:pt idx="135">
                  <c:v>424.54545454545456</c:v>
                </c:pt>
                <c:pt idx="136">
                  <c:v>424.63983050847457</c:v>
                </c:pt>
                <c:pt idx="137">
                  <c:v>424.74719101123594</c:v>
                </c:pt>
                <c:pt idx="138">
                  <c:v>424.86731843575421</c:v>
                </c:pt>
                <c:pt idx="139">
                  <c:v>425</c:v>
                </c:pt>
                <c:pt idx="140">
                  <c:v>425.14502762430936</c:v>
                </c:pt>
                <c:pt idx="141">
                  <c:v>425.30219780219778</c:v>
                </c:pt>
                <c:pt idx="142">
                  <c:v>425.47131147540983</c:v>
                </c:pt>
                <c:pt idx="143">
                  <c:v>425.6521739130435</c:v>
                </c:pt>
                <c:pt idx="144">
                  <c:v>425.84459459459458</c:v>
                </c:pt>
                <c:pt idx="145">
                  <c:v>426.04838709677421</c:v>
                </c:pt>
                <c:pt idx="146">
                  <c:v>426.26336898395721</c:v>
                </c:pt>
                <c:pt idx="147">
                  <c:v>426.48936170212767</c:v>
                </c:pt>
                <c:pt idx="148">
                  <c:v>426.72619047619048</c:v>
                </c:pt>
                <c:pt idx="149">
                  <c:v>426.9736842105263</c:v>
                </c:pt>
                <c:pt idx="150">
                  <c:v>427.23167539267013</c:v>
                </c:pt>
                <c:pt idx="151">
                  <c:v>427.5</c:v>
                </c:pt>
                <c:pt idx="152">
                  <c:v>427.77849740932641</c:v>
                </c:pt>
                <c:pt idx="153">
                  <c:v>428.06701030927837</c:v>
                </c:pt>
                <c:pt idx="154">
                  <c:v>428.36538461538464</c:v>
                </c:pt>
                <c:pt idx="155">
                  <c:v>428.67346938775512</c:v>
                </c:pt>
                <c:pt idx="156">
                  <c:v>428.99111675126903</c:v>
                </c:pt>
                <c:pt idx="157">
                  <c:v>429.31818181818181</c:v>
                </c:pt>
                <c:pt idx="158">
                  <c:v>429.65452261306535</c:v>
                </c:pt>
                <c:pt idx="159">
                  <c:v>430</c:v>
                </c:pt>
                <c:pt idx="160">
                  <c:v>430.3544776119403</c:v>
                </c:pt>
                <c:pt idx="161">
                  <c:v>430.71782178217825</c:v>
                </c:pt>
                <c:pt idx="162">
                  <c:v>431.08990147783254</c:v>
                </c:pt>
                <c:pt idx="163">
                  <c:v>431.47058823529414</c:v>
                </c:pt>
                <c:pt idx="164">
                  <c:v>431.85975609756099</c:v>
                </c:pt>
                <c:pt idx="165">
                  <c:v>432.25728155339812</c:v>
                </c:pt>
                <c:pt idx="166">
                  <c:v>432.66304347826087</c:v>
                </c:pt>
                <c:pt idx="167">
                  <c:v>433.07692307692309</c:v>
                </c:pt>
                <c:pt idx="168">
                  <c:v>433.4988038277512</c:v>
                </c:pt>
                <c:pt idx="169">
                  <c:v>433.92857142857144</c:v>
                </c:pt>
                <c:pt idx="170">
                  <c:v>434.36611374407585</c:v>
                </c:pt>
                <c:pt idx="171">
                  <c:v>434.81132075471703</c:v>
                </c:pt>
                <c:pt idx="172">
                  <c:v>435.26408450704224</c:v>
                </c:pt>
                <c:pt idx="173">
                  <c:v>435.72429906542061</c:v>
                </c:pt>
                <c:pt idx="174">
                  <c:v>436.19186046511629</c:v>
                </c:pt>
                <c:pt idx="175">
                  <c:v>436.66666666666669</c:v>
                </c:pt>
                <c:pt idx="176">
                  <c:v>437.14861751152074</c:v>
                </c:pt>
                <c:pt idx="177">
                  <c:v>437.63761467889913</c:v>
                </c:pt>
                <c:pt idx="178">
                  <c:v>438.13356164383561</c:v>
                </c:pt>
                <c:pt idx="179">
                  <c:v>438.63636363636363</c:v>
                </c:pt>
                <c:pt idx="180">
                  <c:v>439.14592760180994</c:v>
                </c:pt>
                <c:pt idx="181">
                  <c:v>439.66216216216219</c:v>
                </c:pt>
                <c:pt idx="182">
                  <c:v>440.18497757847535</c:v>
                </c:pt>
                <c:pt idx="183">
                  <c:v>440.71428571428572</c:v>
                </c:pt>
                <c:pt idx="184">
                  <c:v>441.25</c:v>
                </c:pt>
                <c:pt idx="185">
                  <c:v>441.7920353982301</c:v>
                </c:pt>
                <c:pt idx="186">
                  <c:v>442.34030837004406</c:v>
                </c:pt>
                <c:pt idx="187">
                  <c:v>442.89473684210532</c:v>
                </c:pt>
                <c:pt idx="188">
                  <c:v>443.4552401746725</c:v>
                </c:pt>
                <c:pt idx="189">
                  <c:v>444.02173913043475</c:v>
                </c:pt>
                <c:pt idx="190">
                  <c:v>444.59415584415586</c:v>
                </c:pt>
                <c:pt idx="191">
                  <c:v>445.17241379310349</c:v>
                </c:pt>
                <c:pt idx="192">
                  <c:v>445.75643776824035</c:v>
                </c:pt>
                <c:pt idx="193">
                  <c:v>446.34615384615381</c:v>
                </c:pt>
                <c:pt idx="194">
                  <c:v>446.94148936170211</c:v>
                </c:pt>
                <c:pt idx="195">
                  <c:v>447.54237288135596</c:v>
                </c:pt>
                <c:pt idx="196">
                  <c:v>448.1487341772152</c:v>
                </c:pt>
                <c:pt idx="197">
                  <c:v>448.76050420168065</c:v>
                </c:pt>
                <c:pt idx="198">
                  <c:v>449.37761506276149</c:v>
                </c:pt>
                <c:pt idx="199">
                  <c:v>450</c:v>
                </c:pt>
                <c:pt idx="200">
                  <c:v>450.62759336099589</c:v>
                </c:pt>
                <c:pt idx="201">
                  <c:v>451.26033057851242</c:v>
                </c:pt>
                <c:pt idx="202">
                  <c:v>451.89814814814815</c:v>
                </c:pt>
                <c:pt idx="203">
                  <c:v>452.54098360655735</c:v>
                </c:pt>
                <c:pt idx="204">
                  <c:v>453.1887755102041</c:v>
                </c:pt>
                <c:pt idx="205">
                  <c:v>453.84146341463418</c:v>
                </c:pt>
                <c:pt idx="206">
                  <c:v>454.49898785425103</c:v>
                </c:pt>
                <c:pt idx="207">
                  <c:v>455.16129032258061</c:v>
                </c:pt>
                <c:pt idx="208">
                  <c:v>455.82831325301208</c:v>
                </c:pt>
                <c:pt idx="209">
                  <c:v>456.5</c:v>
                </c:pt>
                <c:pt idx="210">
                  <c:v>457.17629482071715</c:v>
                </c:pt>
                <c:pt idx="211">
                  <c:v>457.85714285714289</c:v>
                </c:pt>
                <c:pt idx="212">
                  <c:v>458.54249011857706</c:v>
                </c:pt>
                <c:pt idx="213">
                  <c:v>459.23228346456693</c:v>
                </c:pt>
                <c:pt idx="214">
                  <c:v>459.9264705882353</c:v>
                </c:pt>
                <c:pt idx="215">
                  <c:v>460.625</c:v>
                </c:pt>
                <c:pt idx="216">
                  <c:v>461.32782101167311</c:v>
                </c:pt>
                <c:pt idx="217">
                  <c:v>462.03488372093022</c:v>
                </c:pt>
                <c:pt idx="218">
                  <c:v>462.746138996139</c:v>
                </c:pt>
                <c:pt idx="219">
                  <c:v>463.46153846153845</c:v>
                </c:pt>
                <c:pt idx="220">
                  <c:v>464.18103448275861</c:v>
                </c:pt>
                <c:pt idx="221">
                  <c:v>464.90458015267177</c:v>
                </c:pt>
                <c:pt idx="222">
                  <c:v>465.63212927756655</c:v>
                </c:pt>
                <c:pt idx="223">
                  <c:v>466.36363636363637</c:v>
                </c:pt>
                <c:pt idx="224">
                  <c:v>467.09905660377359</c:v>
                </c:pt>
                <c:pt idx="225">
                  <c:v>467.83834586466162</c:v>
                </c:pt>
                <c:pt idx="226">
                  <c:v>468.58146067415731</c:v>
                </c:pt>
                <c:pt idx="227">
                  <c:v>469.32835820895525</c:v>
                </c:pt>
                <c:pt idx="228">
                  <c:v>470.0789962825279</c:v>
                </c:pt>
                <c:pt idx="229">
                  <c:v>470.83333333333337</c:v>
                </c:pt>
                <c:pt idx="230">
                  <c:v>471.59132841328415</c:v>
                </c:pt>
                <c:pt idx="231">
                  <c:v>472.35294117647061</c:v>
                </c:pt>
                <c:pt idx="232">
                  <c:v>473.11813186813185</c:v>
                </c:pt>
                <c:pt idx="233">
                  <c:v>473.88686131386862</c:v>
                </c:pt>
                <c:pt idx="234">
                  <c:v>474.65909090909093</c:v>
                </c:pt>
                <c:pt idx="235">
                  <c:v>475.43478260869563</c:v>
                </c:pt>
                <c:pt idx="236">
                  <c:v>476.21389891696754</c:v>
                </c:pt>
                <c:pt idx="237">
                  <c:v>476.99640287769785</c:v>
                </c:pt>
                <c:pt idx="238">
                  <c:v>477.7822580645161</c:v>
                </c:pt>
                <c:pt idx="239">
                  <c:v>478.57142857142856</c:v>
                </c:pt>
                <c:pt idx="240">
                  <c:v>479.36387900355874</c:v>
                </c:pt>
                <c:pt idx="241">
                  <c:v>480.15957446808511</c:v>
                </c:pt>
                <c:pt idx="242">
                  <c:v>480.95848056537102</c:v>
                </c:pt>
                <c:pt idx="243">
                  <c:v>481.76056338028167</c:v>
                </c:pt>
                <c:pt idx="244">
                  <c:v>482.56578947368422</c:v>
                </c:pt>
                <c:pt idx="245">
                  <c:v>483.37412587412587</c:v>
                </c:pt>
                <c:pt idx="246">
                  <c:v>484.18554006968645</c:v>
                </c:pt>
                <c:pt idx="247">
                  <c:v>485</c:v>
                </c:pt>
                <c:pt idx="248">
                  <c:v>485.81747404844293</c:v>
                </c:pt>
                <c:pt idx="249">
                  <c:v>486.63793103448279</c:v>
                </c:pt>
                <c:pt idx="250">
                  <c:v>487.46134020618558</c:v>
                </c:pt>
                <c:pt idx="251">
                  <c:v>488.28767123287673</c:v>
                </c:pt>
                <c:pt idx="252">
                  <c:v>489.11689419795221</c:v>
                </c:pt>
                <c:pt idx="253">
                  <c:v>489.94897959183675</c:v>
                </c:pt>
                <c:pt idx="254">
                  <c:v>490.78389830508479</c:v>
                </c:pt>
                <c:pt idx="255">
                  <c:v>491.62162162162161</c:v>
                </c:pt>
                <c:pt idx="256">
                  <c:v>492.46212121212119</c:v>
                </c:pt>
                <c:pt idx="257">
                  <c:v>493.30536912751677</c:v>
                </c:pt>
                <c:pt idx="258">
                  <c:v>494.15133779264215</c:v>
                </c:pt>
                <c:pt idx="259">
                  <c:v>495</c:v>
                </c:pt>
                <c:pt idx="260">
                  <c:v>495.85132890365446</c:v>
                </c:pt>
                <c:pt idx="261">
                  <c:v>496.70529801324506</c:v>
                </c:pt>
                <c:pt idx="262">
                  <c:v>497.56188118811883</c:v>
                </c:pt>
                <c:pt idx="263">
                  <c:v>498.42105263157896</c:v>
                </c:pt>
                <c:pt idx="264">
                  <c:v>499.28278688524591</c:v>
                </c:pt>
                <c:pt idx="265">
                  <c:v>500.14705882352939</c:v>
                </c:pt>
                <c:pt idx="266">
                  <c:v>501.01384364820848</c:v>
                </c:pt>
                <c:pt idx="267">
                  <c:v>501.88311688311688</c:v>
                </c:pt>
                <c:pt idx="268">
                  <c:v>502.754854368932</c:v>
                </c:pt>
                <c:pt idx="269">
                  <c:v>503.62903225806451</c:v>
                </c:pt>
                <c:pt idx="270">
                  <c:v>504.50562700964633</c:v>
                </c:pt>
                <c:pt idx="271">
                  <c:v>505.38461538461536</c:v>
                </c:pt>
                <c:pt idx="272">
                  <c:v>506.26597444089458</c:v>
                </c:pt>
                <c:pt idx="273">
                  <c:v>507.14968152866243</c:v>
                </c:pt>
                <c:pt idx="274">
                  <c:v>508.03571428571428</c:v>
                </c:pt>
                <c:pt idx="275">
                  <c:v>508.92405063291142</c:v>
                </c:pt>
                <c:pt idx="276">
                  <c:v>509.81466876971609</c:v>
                </c:pt>
                <c:pt idx="277">
                  <c:v>510.70754716981133</c:v>
                </c:pt>
                <c:pt idx="278">
                  <c:v>511.60266457680251</c:v>
                </c:pt>
                <c:pt idx="279">
                  <c:v>512.5</c:v>
                </c:pt>
                <c:pt idx="280">
                  <c:v>513.39953271028037</c:v>
                </c:pt>
                <c:pt idx="281">
                  <c:v>514.30124223602479</c:v>
                </c:pt>
                <c:pt idx="282">
                  <c:v>515.20510835913308</c:v>
                </c:pt>
                <c:pt idx="283">
                  <c:v>516.11111111111109</c:v>
                </c:pt>
                <c:pt idx="284">
                  <c:v>517.01923076923072</c:v>
                </c:pt>
                <c:pt idx="285">
                  <c:v>517.92944785276075</c:v>
                </c:pt>
                <c:pt idx="286">
                  <c:v>518.84174311926608</c:v>
                </c:pt>
                <c:pt idx="287">
                  <c:v>519.7560975609756</c:v>
                </c:pt>
                <c:pt idx="288">
                  <c:v>520.67249240121578</c:v>
                </c:pt>
                <c:pt idx="289">
                  <c:v>521.59090909090912</c:v>
                </c:pt>
                <c:pt idx="290">
                  <c:v>522.51132930513597</c:v>
                </c:pt>
                <c:pt idx="291">
                  <c:v>523.43373493975901</c:v>
                </c:pt>
                <c:pt idx="292">
                  <c:v>524.35810810810813</c:v>
                </c:pt>
                <c:pt idx="293">
                  <c:v>525.2844311377246</c:v>
                </c:pt>
                <c:pt idx="294">
                  <c:v>526.21268656716416</c:v>
                </c:pt>
                <c:pt idx="295">
                  <c:v>527.14285714285711</c:v>
                </c:pt>
                <c:pt idx="296">
                  <c:v>528.07492581602378</c:v>
                </c:pt>
                <c:pt idx="297">
                  <c:v>529.00887573964496</c:v>
                </c:pt>
                <c:pt idx="298">
                  <c:v>529.94469026548677</c:v>
                </c:pt>
                <c:pt idx="299">
                  <c:v>530.88235294117646</c:v>
                </c:pt>
                <c:pt idx="300">
                  <c:v>531.82184750733131</c:v>
                </c:pt>
                <c:pt idx="301">
                  <c:v>532.76315789473688</c:v>
                </c:pt>
                <c:pt idx="302">
                  <c:v>533.70626822157431</c:v>
                </c:pt>
                <c:pt idx="303">
                  <c:v>534.65116279069764</c:v>
                </c:pt>
                <c:pt idx="304">
                  <c:v>535.5978260869565</c:v>
                </c:pt>
                <c:pt idx="305">
                  <c:v>536.54624277456651</c:v>
                </c:pt>
                <c:pt idx="306">
                  <c:v>537.49639769452449</c:v>
                </c:pt>
                <c:pt idx="307">
                  <c:v>538.44827586206895</c:v>
                </c:pt>
                <c:pt idx="308">
                  <c:v>539.40186246418341</c:v>
                </c:pt>
                <c:pt idx="309">
                  <c:v>540.35714285714289</c:v>
                </c:pt>
                <c:pt idx="310">
                  <c:v>541.31410256410254</c:v>
                </c:pt>
                <c:pt idx="311">
                  <c:v>542.27272727272725</c:v>
                </c:pt>
                <c:pt idx="312">
                  <c:v>543.23300283286119</c:v>
                </c:pt>
                <c:pt idx="313">
                  <c:v>544.19491525423734</c:v>
                </c:pt>
                <c:pt idx="314">
                  <c:v>545.1584507042254</c:v>
                </c:pt>
                <c:pt idx="315">
                  <c:v>546.12359550561791</c:v>
                </c:pt>
                <c:pt idx="316">
                  <c:v>547.09033613445376</c:v>
                </c:pt>
                <c:pt idx="317">
                  <c:v>548.05865921787711</c:v>
                </c:pt>
                <c:pt idx="318">
                  <c:v>549.02855153203336</c:v>
                </c:pt>
                <c:pt idx="319">
                  <c:v>550</c:v>
                </c:pt>
                <c:pt idx="320">
                  <c:v>550.97299168975064</c:v>
                </c:pt>
                <c:pt idx="321">
                  <c:v>551.94751381215474</c:v>
                </c:pt>
                <c:pt idx="322">
                  <c:v>552.92355371900828</c:v>
                </c:pt>
                <c:pt idx="323">
                  <c:v>553.90109890109886</c:v>
                </c:pt>
                <c:pt idx="324">
                  <c:v>554.88013698630141</c:v>
                </c:pt>
                <c:pt idx="325">
                  <c:v>555.86065573770497</c:v>
                </c:pt>
                <c:pt idx="326">
                  <c:v>556.84264305177112</c:v>
                </c:pt>
                <c:pt idx="327">
                  <c:v>557.82608695652175</c:v>
                </c:pt>
                <c:pt idx="328">
                  <c:v>558.81097560975604</c:v>
                </c:pt>
                <c:pt idx="329">
                  <c:v>559.79729729729729</c:v>
                </c:pt>
                <c:pt idx="330">
                  <c:v>560.78504043126691</c:v>
                </c:pt>
                <c:pt idx="331">
                  <c:v>561.77419354838707</c:v>
                </c:pt>
                <c:pt idx="332">
                  <c:v>562.76474530831103</c:v>
                </c:pt>
                <c:pt idx="333">
                  <c:v>563.7566844919786</c:v>
                </c:pt>
                <c:pt idx="334">
                  <c:v>564.75</c:v>
                </c:pt>
                <c:pt idx="335">
                  <c:v>565.74468085106378</c:v>
                </c:pt>
                <c:pt idx="336">
                  <c:v>566.74071618037135</c:v>
                </c:pt>
                <c:pt idx="337">
                  <c:v>567.73809523809518</c:v>
                </c:pt>
                <c:pt idx="338">
                  <c:v>568.73680738786277</c:v>
                </c:pt>
                <c:pt idx="339">
                  <c:v>569.73684210526312</c:v>
                </c:pt>
                <c:pt idx="340">
                  <c:v>570.73818897637796</c:v>
                </c:pt>
                <c:pt idx="341">
                  <c:v>571.74083769633512</c:v>
                </c:pt>
                <c:pt idx="342">
                  <c:v>572.74477806788514</c:v>
                </c:pt>
                <c:pt idx="343">
                  <c:v>573.75</c:v>
                </c:pt>
                <c:pt idx="344">
                  <c:v>574.75649350649348</c:v>
                </c:pt>
                <c:pt idx="345">
                  <c:v>575.76424870466326</c:v>
                </c:pt>
                <c:pt idx="346">
                  <c:v>576.77325581395348</c:v>
                </c:pt>
                <c:pt idx="347">
                  <c:v>577.78350515463922</c:v>
                </c:pt>
                <c:pt idx="348">
                  <c:v>578.79498714652959</c:v>
                </c:pt>
                <c:pt idx="349">
                  <c:v>579.80769230769238</c:v>
                </c:pt>
                <c:pt idx="350">
                  <c:v>580.82161125319692</c:v>
                </c:pt>
                <c:pt idx="351">
                  <c:v>581.83673469387759</c:v>
                </c:pt>
                <c:pt idx="352">
                  <c:v>582.85305343511448</c:v>
                </c:pt>
                <c:pt idx="353">
                  <c:v>583.87055837563457</c:v>
                </c:pt>
                <c:pt idx="354">
                  <c:v>584.88924050632909</c:v>
                </c:pt>
                <c:pt idx="355">
                  <c:v>585.90909090909088</c:v>
                </c:pt>
                <c:pt idx="356">
                  <c:v>586.93010075566747</c:v>
                </c:pt>
                <c:pt idx="357">
                  <c:v>587.95226130653271</c:v>
                </c:pt>
                <c:pt idx="358">
                  <c:v>588.97556390977445</c:v>
                </c:pt>
                <c:pt idx="359">
                  <c:v>590</c:v>
                </c:pt>
                <c:pt idx="360">
                  <c:v>591.02556109725685</c:v>
                </c:pt>
                <c:pt idx="361">
                  <c:v>592.05223880597021</c:v>
                </c:pt>
                <c:pt idx="362">
                  <c:v>593.08002481389576</c:v>
                </c:pt>
                <c:pt idx="363">
                  <c:v>594.10891089108907</c:v>
                </c:pt>
                <c:pt idx="364">
                  <c:v>595.13888888888891</c:v>
                </c:pt>
                <c:pt idx="365">
                  <c:v>596.16995073891621</c:v>
                </c:pt>
                <c:pt idx="366">
                  <c:v>597.20208845208845</c:v>
                </c:pt>
                <c:pt idx="367">
                  <c:v>598.23529411764707</c:v>
                </c:pt>
                <c:pt idx="368">
                  <c:v>599.26955990220051</c:v>
                </c:pt>
                <c:pt idx="369">
                  <c:v>600.30487804878044</c:v>
                </c:pt>
                <c:pt idx="370">
                  <c:v>601.34124087591238</c:v>
                </c:pt>
                <c:pt idx="371">
                  <c:v>602.37864077669906</c:v>
                </c:pt>
                <c:pt idx="372">
                  <c:v>603.41707021791763</c:v>
                </c:pt>
                <c:pt idx="373">
                  <c:v>604.45652173913049</c:v>
                </c:pt>
                <c:pt idx="374">
                  <c:v>605.49698795180723</c:v>
                </c:pt>
                <c:pt idx="375">
                  <c:v>606.53846153846155</c:v>
                </c:pt>
                <c:pt idx="376">
                  <c:v>607.58093525179856</c:v>
                </c:pt>
                <c:pt idx="377">
                  <c:v>608.62440191387554</c:v>
                </c:pt>
                <c:pt idx="378">
                  <c:v>609.6688544152745</c:v>
                </c:pt>
                <c:pt idx="379">
                  <c:v>610.71428571428578</c:v>
                </c:pt>
                <c:pt idx="380">
                  <c:v>611.76068883610446</c:v>
                </c:pt>
                <c:pt idx="381">
                  <c:v>612.80805687203792</c:v>
                </c:pt>
                <c:pt idx="382">
                  <c:v>613.85638297872345</c:v>
                </c:pt>
                <c:pt idx="383">
                  <c:v>614.90566037735846</c:v>
                </c:pt>
                <c:pt idx="384">
                  <c:v>615.95588235294122</c:v>
                </c:pt>
                <c:pt idx="385">
                  <c:v>617.00704225352115</c:v>
                </c:pt>
                <c:pt idx="386">
                  <c:v>618.05913348946137</c:v>
                </c:pt>
                <c:pt idx="387">
                  <c:v>619.1121495327103</c:v>
                </c:pt>
                <c:pt idx="388">
                  <c:v>620.16608391608395</c:v>
                </c:pt>
                <c:pt idx="389">
                  <c:v>621.22093023255809</c:v>
                </c:pt>
                <c:pt idx="390">
                  <c:v>622.27668213457082</c:v>
                </c:pt>
                <c:pt idx="391">
                  <c:v>623.33333333333337</c:v>
                </c:pt>
                <c:pt idx="392">
                  <c:v>624.39087759815243</c:v>
                </c:pt>
                <c:pt idx="393">
                  <c:v>625.4493087557604</c:v>
                </c:pt>
                <c:pt idx="394">
                  <c:v>626.50862068965512</c:v>
                </c:pt>
                <c:pt idx="395">
                  <c:v>627.56880733944956</c:v>
                </c:pt>
                <c:pt idx="396">
                  <c:v>628.62986270022884</c:v>
                </c:pt>
                <c:pt idx="397">
                  <c:v>629.69178082191786</c:v>
                </c:pt>
                <c:pt idx="398">
                  <c:v>630.75455580865605</c:v>
                </c:pt>
                <c:pt idx="399">
                  <c:v>631.81818181818176</c:v>
                </c:pt>
                <c:pt idx="400">
                  <c:v>632.88265306122446</c:v>
                </c:pt>
                <c:pt idx="401">
                  <c:v>633.94796380090497</c:v>
                </c:pt>
                <c:pt idx="402">
                  <c:v>635.01410835214449</c:v>
                </c:pt>
                <c:pt idx="403">
                  <c:v>636.08108108108104</c:v>
                </c:pt>
                <c:pt idx="404">
                  <c:v>637.14887640449433</c:v>
                </c:pt>
                <c:pt idx="405">
                  <c:v>638.21748878923768</c:v>
                </c:pt>
                <c:pt idx="406">
                  <c:v>639.28691275167785</c:v>
                </c:pt>
                <c:pt idx="407">
                  <c:v>640.35714285714289</c:v>
                </c:pt>
                <c:pt idx="408">
                  <c:v>641.42817371937645</c:v>
                </c:pt>
                <c:pt idx="409">
                  <c:v>642.5</c:v>
                </c:pt>
                <c:pt idx="410">
                  <c:v>643.57261640798231</c:v>
                </c:pt>
                <c:pt idx="411">
                  <c:v>644.64601769911508</c:v>
                </c:pt>
                <c:pt idx="412">
                  <c:v>645.7201986754967</c:v>
                </c:pt>
                <c:pt idx="413">
                  <c:v>646.79515418502206</c:v>
                </c:pt>
                <c:pt idx="414">
                  <c:v>647.87087912087918</c:v>
                </c:pt>
                <c:pt idx="415">
                  <c:v>648.9473684210526</c:v>
                </c:pt>
                <c:pt idx="416">
                  <c:v>650.02461706783367</c:v>
                </c:pt>
                <c:pt idx="417">
                  <c:v>651.10262008733628</c:v>
                </c:pt>
                <c:pt idx="418">
                  <c:v>652.18137254901967</c:v>
                </c:pt>
                <c:pt idx="419">
                  <c:v>653.26086956521738</c:v>
                </c:pt>
                <c:pt idx="420">
                  <c:v>654.34110629067243</c:v>
                </c:pt>
                <c:pt idx="421">
                  <c:v>655.42207792207796</c:v>
                </c:pt>
                <c:pt idx="422">
                  <c:v>656.50377969762417</c:v>
                </c:pt>
                <c:pt idx="423">
                  <c:v>657.58620689655174</c:v>
                </c:pt>
                <c:pt idx="424">
                  <c:v>658.66935483870964</c:v>
                </c:pt>
                <c:pt idx="425">
                  <c:v>659.7532188841202</c:v>
                </c:pt>
                <c:pt idx="426">
                  <c:v>660.83779443254821</c:v>
                </c:pt>
                <c:pt idx="427">
                  <c:v>661.92307692307691</c:v>
                </c:pt>
                <c:pt idx="428">
                  <c:v>663.00906183368875</c:v>
                </c:pt>
                <c:pt idx="429">
                  <c:v>664.09574468085111</c:v>
                </c:pt>
                <c:pt idx="430">
                  <c:v>665.18312101910828</c:v>
                </c:pt>
                <c:pt idx="431">
                  <c:v>666.27118644067798</c:v>
                </c:pt>
                <c:pt idx="432">
                  <c:v>667.35993657505287</c:v>
                </c:pt>
                <c:pt idx="433">
                  <c:v>668.44936708860757</c:v>
                </c:pt>
                <c:pt idx="434">
                  <c:v>669.53947368421052</c:v>
                </c:pt>
                <c:pt idx="435">
                  <c:v>670.63025210084038</c:v>
                </c:pt>
                <c:pt idx="436">
                  <c:v>671.72169811320759</c:v>
                </c:pt>
                <c:pt idx="437">
                  <c:v>672.8138075313808</c:v>
                </c:pt>
                <c:pt idx="438">
                  <c:v>673.90657620041748</c:v>
                </c:pt>
                <c:pt idx="439">
                  <c:v>675</c:v>
                </c:pt>
                <c:pt idx="440">
                  <c:v>676.09407484407484</c:v>
                </c:pt>
                <c:pt idx="441">
                  <c:v>677.18879668049794</c:v>
                </c:pt>
                <c:pt idx="442">
                  <c:v>678.28416149068323</c:v>
                </c:pt>
                <c:pt idx="443">
                  <c:v>679.38016528925618</c:v>
                </c:pt>
                <c:pt idx="444">
                  <c:v>680.4768041237113</c:v>
                </c:pt>
                <c:pt idx="445">
                  <c:v>681.57407407407413</c:v>
                </c:pt>
                <c:pt idx="446">
                  <c:v>682.67197125256678</c:v>
                </c:pt>
                <c:pt idx="447">
                  <c:v>683.77049180327867</c:v>
                </c:pt>
                <c:pt idx="448">
                  <c:v>684.86963190184053</c:v>
                </c:pt>
                <c:pt idx="449">
                  <c:v>685.96938775510205</c:v>
                </c:pt>
                <c:pt idx="450">
                  <c:v>687.06975560081469</c:v>
                </c:pt>
                <c:pt idx="451">
                  <c:v>688.17073170731703</c:v>
                </c:pt>
                <c:pt idx="452">
                  <c:v>689.27231237322519</c:v>
                </c:pt>
                <c:pt idx="453">
                  <c:v>690.37449392712551</c:v>
                </c:pt>
                <c:pt idx="454">
                  <c:v>691.47727272727275</c:v>
                </c:pt>
                <c:pt idx="455">
                  <c:v>692.58064516129036</c:v>
                </c:pt>
                <c:pt idx="456">
                  <c:v>693.6846076458753</c:v>
                </c:pt>
                <c:pt idx="457">
                  <c:v>694.78915662650604</c:v>
                </c:pt>
                <c:pt idx="458">
                  <c:v>695.89428857715427</c:v>
                </c:pt>
                <c:pt idx="459">
                  <c:v>697</c:v>
                </c:pt>
                <c:pt idx="460">
                  <c:v>698.10628742514973</c:v>
                </c:pt>
                <c:pt idx="461">
                  <c:v>699.2131474103586</c:v>
                </c:pt>
                <c:pt idx="462">
                  <c:v>700.3205765407555</c:v>
                </c:pt>
                <c:pt idx="463">
                  <c:v>701.42857142857144</c:v>
                </c:pt>
                <c:pt idx="464">
                  <c:v>702.53712871287132</c:v>
                </c:pt>
                <c:pt idx="465">
                  <c:v>703.6462450592885</c:v>
                </c:pt>
                <c:pt idx="466">
                  <c:v>704.75591715976327</c:v>
                </c:pt>
                <c:pt idx="467">
                  <c:v>705.8661417322835</c:v>
                </c:pt>
                <c:pt idx="468">
                  <c:v>706.97691552062872</c:v>
                </c:pt>
                <c:pt idx="469">
                  <c:v>708.08823529411768</c:v>
                </c:pt>
                <c:pt idx="470">
                  <c:v>709.20009784735817</c:v>
                </c:pt>
                <c:pt idx="471">
                  <c:v>710.3125</c:v>
                </c:pt>
                <c:pt idx="472">
                  <c:v>711.42543859649118</c:v>
                </c:pt>
                <c:pt idx="473">
                  <c:v>712.53891050583661</c:v>
                </c:pt>
                <c:pt idx="474">
                  <c:v>713.65291262135918</c:v>
                </c:pt>
                <c:pt idx="475">
                  <c:v>714.76744186046517</c:v>
                </c:pt>
                <c:pt idx="476">
                  <c:v>715.8824951644101</c:v>
                </c:pt>
                <c:pt idx="477">
                  <c:v>716.99806949806953</c:v>
                </c:pt>
                <c:pt idx="478">
                  <c:v>718.11416184971097</c:v>
                </c:pt>
                <c:pt idx="479">
                  <c:v>719.23076923076928</c:v>
                </c:pt>
                <c:pt idx="480">
                  <c:v>720.34788867562384</c:v>
                </c:pt>
                <c:pt idx="481">
                  <c:v>721.4655172413793</c:v>
                </c:pt>
                <c:pt idx="482">
                  <c:v>722.5836520076482</c:v>
                </c:pt>
                <c:pt idx="483">
                  <c:v>723.70229007633588</c:v>
                </c:pt>
                <c:pt idx="484">
                  <c:v>724.82142857142856</c:v>
                </c:pt>
                <c:pt idx="485">
                  <c:v>725.94106463878325</c:v>
                </c:pt>
                <c:pt idx="486">
                  <c:v>727.06119544592025</c:v>
                </c:pt>
                <c:pt idx="487">
                  <c:v>728.18181818181813</c:v>
                </c:pt>
                <c:pt idx="488">
                  <c:v>729.30293005671081</c:v>
                </c:pt>
                <c:pt idx="489">
                  <c:v>730.42452830188677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2E-4A6B-B88C-8BA9C27BD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902383"/>
        <c:axId val="1333302303"/>
      </c:lineChart>
      <c:catAx>
        <c:axId val="111690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Quantité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3302303"/>
        <c:crosses val="autoZero"/>
        <c:auto val="1"/>
        <c:lblAlgn val="ctr"/>
        <c:lblOffset val="100"/>
        <c:noMultiLvlLbl val="0"/>
      </c:catAx>
      <c:valAx>
        <c:axId val="133330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690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678013616339608"/>
          <c:y val="7.4781708624450161E-2"/>
          <c:w val="0.16090044388078631"/>
          <c:h val="3.279906338238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Charge</a:t>
            </a:r>
            <a:r>
              <a:rPr lang="fr-BE" baseline="0"/>
              <a:t> par poste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'TP6 Courbe charge par poste'!$C$1</c:f>
              <c:strCache>
                <c:ptCount val="1"/>
                <c:pt idx="0">
                  <c:v>PDP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'TP6 Courbe charge par poste'!$B$2:$B$9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'TP6 Courbe charge par poste'!$C$2:$C$9</c:f>
              <c:numCache>
                <c:formatCode>0</c:formatCode>
                <c:ptCount val="8"/>
                <c:pt idx="0">
                  <c:v>17130.78125</c:v>
                </c:pt>
                <c:pt idx="1">
                  <c:v>17130.78125</c:v>
                </c:pt>
                <c:pt idx="2">
                  <c:v>15006.718750000002</c:v>
                </c:pt>
                <c:pt idx="3">
                  <c:v>15006.718750000002</c:v>
                </c:pt>
                <c:pt idx="4">
                  <c:v>15006.718750000002</c:v>
                </c:pt>
                <c:pt idx="5">
                  <c:v>15006.718750000002</c:v>
                </c:pt>
                <c:pt idx="6">
                  <c:v>15006.718750000002</c:v>
                </c:pt>
                <c:pt idx="7">
                  <c:v>15006.718750000002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9-4EE1-AB02-A4062C74A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00880975"/>
        <c:axId val="1401386895"/>
      </c:barChart>
      <c:lineChart>
        <c:grouping val="standard"/>
        <c:varyColors val="0"/>
        <c:ser>
          <c:idx val="1"/>
          <c:order val="1"/>
          <c:tx>
            <c:strRef>
              <c:f>'TP6 Courbe charge par poste'!$D$1</c:f>
              <c:strCache>
                <c:ptCount val="1"/>
                <c:pt idx="0">
                  <c:v>Capacité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'TP6 Courbe charge par poste'!$B$2:$B$9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'TP6 Courbe charge par poste'!$D$2:$D$9</c:f>
              <c:numCache>
                <c:formatCode>General</c:formatCode>
                <c:ptCount val="8"/>
                <c:pt idx="0">
                  <c:v>16000</c:v>
                </c:pt>
                <c:pt idx="1">
                  <c:v>16000</c:v>
                </c:pt>
                <c:pt idx="2">
                  <c:v>16000</c:v>
                </c:pt>
                <c:pt idx="3">
                  <c:v>16000</c:v>
                </c:pt>
                <c:pt idx="4">
                  <c:v>16000</c:v>
                </c:pt>
                <c:pt idx="5">
                  <c:v>16000</c:v>
                </c:pt>
                <c:pt idx="6">
                  <c:v>16000</c:v>
                </c:pt>
                <c:pt idx="7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E9-4EE1-AB02-A4062C74A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434031"/>
        <c:axId val="1408263071"/>
      </c:lineChart>
      <c:catAx>
        <c:axId val="1400880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semaines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1386895"/>
        <c:crosses val="autoZero"/>
        <c:auto val="1"/>
        <c:lblAlgn val="ctr"/>
        <c:lblOffset val="100"/>
        <c:noMultiLvlLbl val="0"/>
      </c:catAx>
      <c:valAx>
        <c:axId val="140138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Quantité</a:t>
                </a:r>
              </a:p>
            </c:rich>
          </c:tx>
          <c:layout>
            <c:manualLayout>
              <c:xMode val="edge"/>
              <c:yMode val="edge"/>
              <c:x val="1.5143658235789881E-2"/>
              <c:y val="0.410227729624381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0880975"/>
        <c:crosses val="autoZero"/>
        <c:crossBetween val="between"/>
      </c:valAx>
      <c:valAx>
        <c:axId val="1408263071"/>
        <c:scaling>
          <c:orientation val="minMax"/>
          <c:max val="17500"/>
        </c:scaling>
        <c:delete val="1"/>
        <c:axPos val="r"/>
        <c:numFmt formatCode="General" sourceLinked="1"/>
        <c:majorTickMark val="out"/>
        <c:minorTickMark val="none"/>
        <c:tickLblPos val="nextTo"/>
        <c:crossAx val="1408434031"/>
        <c:crosses val="max"/>
        <c:crossBetween val="between"/>
      </c:valAx>
      <c:catAx>
        <c:axId val="1408434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8263071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Volumes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4547032179831265E-2"/>
          <c:y val="8.8628762001454822E-2"/>
          <c:w val="0.91156231665509013"/>
          <c:h val="0.85496953045000101"/>
        </c:manualLayout>
      </c:layout>
      <c:lineChart>
        <c:grouping val="standard"/>
        <c:varyColors val="0"/>
        <c:ser>
          <c:idx val="0"/>
          <c:order val="0"/>
          <c:tx>
            <c:strRef>
              <c:f>'tp4'!$D$1</c:f>
              <c:strCache>
                <c:ptCount val="1"/>
                <c:pt idx="0">
                  <c:v>Ventes Cumulées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2.201243887908938E-2"/>
                  <c:y val="2.97029239070690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FAA7-4A39-B17F-73DA3A722ED4}"/>
                </c:ext>
              </c:extLst>
            </c:dLbl>
            <c:dLbl>
              <c:idx val="1"/>
              <c:layout>
                <c:manualLayout>
                  <c:x val="-2.1513419926587209E-2"/>
                  <c:y val="5.49437446703732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AA7-4A39-B17F-73DA3A722ED4}"/>
                </c:ext>
              </c:extLst>
            </c:dLbl>
            <c:dLbl>
              <c:idx val="2"/>
              <c:layout>
                <c:manualLayout>
                  <c:x val="-1.8243063577153201E-2"/>
                  <c:y val="6.5116525550379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AA7-4A39-B17F-73DA3A722ED4}"/>
                </c:ext>
              </c:extLst>
            </c:dLbl>
            <c:dLbl>
              <c:idx val="3"/>
              <c:layout>
                <c:manualLayout>
                  <c:x val="-5.1675788812327768E-3"/>
                  <c:y val="7.39423387314365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AA7-4A39-B17F-73DA3A722ED4}"/>
                </c:ext>
              </c:extLst>
            </c:dLbl>
            <c:dLbl>
              <c:idx val="4"/>
              <c:layout>
                <c:manualLayout>
                  <c:x val="-3.784939940692789E-3"/>
                  <c:y val="7.430068997963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AA7-4A39-B17F-73DA3A722ED4}"/>
                </c:ext>
              </c:extLst>
            </c:dLbl>
            <c:dLbl>
              <c:idx val="5"/>
              <c:layout>
                <c:manualLayout>
                  <c:x val="-1.2712270186920617E-2"/>
                  <c:y val="8.50051813906806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AA7-4A39-B17F-73DA3A722ED4}"/>
                </c:ext>
              </c:extLst>
            </c:dLbl>
            <c:dLbl>
              <c:idx val="6"/>
              <c:layout>
                <c:manualLayout>
                  <c:x val="-2.4836054451997693E-2"/>
                  <c:y val="8.66119456663249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AA7-4A39-B17F-73DA3A722ED4}"/>
                </c:ext>
              </c:extLst>
            </c:dLbl>
            <c:dLbl>
              <c:idx val="7"/>
              <c:layout>
                <c:manualLayout>
                  <c:x val="-1.7670023480029856E-2"/>
                  <c:y val="8.66119456663249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AA7-4A39-B17F-73DA3A722ED4}"/>
                </c:ext>
              </c:extLst>
            </c:dLbl>
            <c:dLbl>
              <c:idx val="8"/>
              <c:layout>
                <c:manualLayout>
                  <c:x val="-2.4836054451997585E-2"/>
                  <c:y val="8.41151196114425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AA7-4A39-B17F-73DA3A722ED4}"/>
                </c:ext>
              </c:extLst>
            </c:dLbl>
            <c:dLbl>
              <c:idx val="9"/>
              <c:layout>
                <c:manualLayout>
                  <c:x val="-1.5908605391733562E-2"/>
                  <c:y val="7.70694299888618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AA7-4A39-B17F-73DA3A722ED4}"/>
                </c:ext>
              </c:extLst>
            </c:dLbl>
            <c:dLbl>
              <c:idx val="10"/>
              <c:layout>
                <c:manualLayout>
                  <c:x val="-1.2764548362897161E-2"/>
                  <c:y val="7.2965678093299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AA7-4A39-B17F-73DA3A722ED4}"/>
                </c:ext>
              </c:extLst>
            </c:dLbl>
            <c:dLbl>
              <c:idx val="11"/>
              <c:layout>
                <c:manualLayout>
                  <c:x val="-1.2249605986186637E-4"/>
                  <c:y val="5.61056105610561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AA7-4A39-B17F-73DA3A722E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'tp4'!$A$2:$A$13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'tp4'!$D$2:$D$13</c:f>
              <c:numCache>
                <c:formatCode>_ * #,##0_ ;_ * \-#,##0_ ;_ * "-"??_ ;_ @_ </c:formatCode>
                <c:ptCount val="12"/>
                <c:pt idx="0">
                  <c:v>153216</c:v>
                </c:pt>
                <c:pt idx="1">
                  <c:v>305306</c:v>
                </c:pt>
                <c:pt idx="2">
                  <c:v>456518</c:v>
                </c:pt>
                <c:pt idx="3">
                  <c:v>611360</c:v>
                </c:pt>
                <c:pt idx="4">
                  <c:v>776253</c:v>
                </c:pt>
                <c:pt idx="5">
                  <c:v>958855</c:v>
                </c:pt>
                <c:pt idx="6">
                  <c:v>1157172</c:v>
                </c:pt>
                <c:pt idx="7">
                  <c:v>1346526</c:v>
                </c:pt>
                <c:pt idx="8">
                  <c:v>1521412</c:v>
                </c:pt>
                <c:pt idx="9">
                  <c:v>1683226</c:v>
                </c:pt>
                <c:pt idx="10">
                  <c:v>1840118</c:v>
                </c:pt>
                <c:pt idx="11">
                  <c:v>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7-4A39-B17F-73DA3A722ED4}"/>
            </c:ext>
          </c:extLst>
        </c:ser>
        <c:ser>
          <c:idx val="1"/>
          <c:order val="1"/>
          <c:tx>
            <c:strRef>
              <c:f>'tp4'!$F$1</c:f>
              <c:strCache>
                <c:ptCount val="1"/>
                <c:pt idx="0">
                  <c:v>Production cumulée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8.7269562825679062E-2"/>
                  <c:y val="-4.95049504950496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50-4B69-8D5F-E79E4F55E566}"/>
                </c:ext>
              </c:extLst>
            </c:dLbl>
            <c:dLbl>
              <c:idx val="1"/>
              <c:layout>
                <c:manualLayout>
                  <c:x val="-9.01611984395186E-2"/>
                  <c:y val="-4.62046204620463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50-4B69-8D5F-E79E4F55E566}"/>
                </c:ext>
              </c:extLst>
            </c:dLbl>
            <c:dLbl>
              <c:idx val="2"/>
              <c:layout>
                <c:manualLayout>
                  <c:x val="-9.8836105281037465E-2"/>
                  <c:y val="-4.29042904290429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50-4B69-8D5F-E79E4F55E566}"/>
                </c:ext>
              </c:extLst>
            </c:dLbl>
            <c:dLbl>
              <c:idx val="3"/>
              <c:layout>
                <c:manualLayout>
                  <c:x val="-0.10461937650871657"/>
                  <c:y val="-6.60066006600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50-4B69-8D5F-E79E4F55E566}"/>
                </c:ext>
              </c:extLst>
            </c:dLbl>
            <c:dLbl>
              <c:idx val="4"/>
              <c:layout>
                <c:manualLayout>
                  <c:x val="-0.11040264773639585"/>
                  <c:y val="-6.60066006600661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750-4B69-8D5F-E79E4F55E566}"/>
                </c:ext>
              </c:extLst>
            </c:dLbl>
            <c:dLbl>
              <c:idx val="5"/>
              <c:layout>
                <c:manualLayout>
                  <c:x val="-0.11618591896407501"/>
                  <c:y val="-5.28052805280528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50-4B69-8D5F-E79E4F55E566}"/>
                </c:ext>
              </c:extLst>
            </c:dLbl>
            <c:dLbl>
              <c:idx val="6"/>
              <c:layout>
                <c:manualLayout>
                  <c:x val="-0.12277884816362929"/>
                  <c:y val="-4.29042904290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750-4B69-8D5F-E79E4F55E566}"/>
                </c:ext>
              </c:extLst>
            </c:dLbl>
            <c:dLbl>
              <c:idx val="7"/>
              <c:layout>
                <c:manualLayout>
                  <c:x val="-0.1112123057082709"/>
                  <c:y val="-4.62046204620462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750-4B69-8D5F-E79E4F55E566}"/>
                </c:ext>
              </c:extLst>
            </c:dLbl>
            <c:dLbl>
              <c:idx val="8"/>
              <c:layout>
                <c:manualLayout>
                  <c:x val="-0.1083206700944314"/>
                  <c:y val="-3.96039603960396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750-4B69-8D5F-E79E4F55E566}"/>
                </c:ext>
              </c:extLst>
            </c:dLbl>
            <c:dLbl>
              <c:idx val="9"/>
              <c:layout>
                <c:manualLayout>
                  <c:x val="-0.13145375500514803"/>
                  <c:y val="-4.29042904290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750-4B69-8D5F-E79E4F55E566}"/>
                </c:ext>
              </c:extLst>
            </c:dLbl>
            <c:dLbl>
              <c:idx val="10"/>
              <c:layout>
                <c:manualLayout>
                  <c:x val="-0.16037011114354385"/>
                  <c:y val="-5.61056105610561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750-4B69-8D5F-E79E4F55E566}"/>
                </c:ext>
              </c:extLst>
            </c:dLbl>
            <c:dLbl>
              <c:idx val="11"/>
              <c:layout>
                <c:manualLayout>
                  <c:x val="-6.6630115178172425E-2"/>
                  <c:y val="-4.95049504950495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750-4B69-8D5F-E79E4F55E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'tp4'!$A$2:$A$13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'tp4'!$F$2:$F$13</c:f>
              <c:numCache>
                <c:formatCode>_ * #,##0_ ;_ * \-#,##0_ ;_ * "-"??_ ;_ @_ </c:formatCode>
                <c:ptCount val="12"/>
                <c:pt idx="0">
                  <c:v>155000</c:v>
                </c:pt>
                <c:pt idx="1">
                  <c:v>310000</c:v>
                </c:pt>
                <c:pt idx="2">
                  <c:v>465000</c:v>
                </c:pt>
                <c:pt idx="3">
                  <c:v>620000</c:v>
                </c:pt>
                <c:pt idx="4">
                  <c:v>805000</c:v>
                </c:pt>
                <c:pt idx="5">
                  <c:v>990000</c:v>
                </c:pt>
                <c:pt idx="6">
                  <c:v>1175000</c:v>
                </c:pt>
                <c:pt idx="7">
                  <c:v>1360000</c:v>
                </c:pt>
                <c:pt idx="8">
                  <c:v>1522000</c:v>
                </c:pt>
                <c:pt idx="9">
                  <c:v>1684000</c:v>
                </c:pt>
                <c:pt idx="10">
                  <c:v>1846000</c:v>
                </c:pt>
                <c:pt idx="11">
                  <c:v>2001000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9-46EF-8667-CB27F6D95A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9127680"/>
        <c:axId val="99129216"/>
      </c:lineChart>
      <c:catAx>
        <c:axId val="99127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129216"/>
        <c:crosses val="autoZero"/>
        <c:auto val="1"/>
        <c:lblAlgn val="ctr"/>
        <c:lblOffset val="100"/>
        <c:noMultiLvlLbl val="0"/>
      </c:catAx>
      <c:valAx>
        <c:axId val="99129216"/>
        <c:scaling>
          <c:orientation val="minMax"/>
          <c:max val="210000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12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076520754317046"/>
          <c:y val="5.1089933884356308E-2"/>
          <c:w val="0.43203917522175811"/>
          <c:h val="3.462564896635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730250</xdr:colOff>
      <xdr:row>7</xdr:row>
      <xdr:rowOff>63500</xdr:rowOff>
    </xdr:from>
    <xdr:to>
      <xdr:col>19</xdr:col>
      <xdr:colOff>63500</xdr:colOff>
      <xdr:row>42</xdr:row>
      <xdr:rowOff>152400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2</xdr:row>
      <xdr:rowOff>114300</xdr:rowOff>
    </xdr:from>
    <xdr:to>
      <xdr:col>16</xdr:col>
      <xdr:colOff>165100</xdr:colOff>
      <xdr:row>34</xdr:row>
      <xdr:rowOff>88900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D0AFF97-6223-4351-9F71-F05EAB5E0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14</xdr:row>
      <xdr:rowOff>148589</xdr:rowOff>
    </xdr:from>
    <xdr:to>
      <xdr:col>10</xdr:col>
      <xdr:colOff>304800</xdr:colOff>
      <xdr:row>49</xdr:row>
      <xdr:rowOff>62753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15</xdr:row>
      <xdr:rowOff>104775</xdr:rowOff>
    </xdr:from>
    <xdr:to>
      <xdr:col>5</xdr:col>
      <xdr:colOff>885825</xdr:colOff>
      <xdr:row>18</xdr:row>
      <xdr:rowOff>47624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2733675" y="3095625"/>
          <a:ext cx="762000" cy="514349"/>
        </a:xfrm>
        <a:prstGeom prst="ellips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AF</a:t>
          </a:r>
        </a:p>
      </xdr:txBody>
    </xdr:sp>
    <xdr:clientData/>
  </xdr:twoCellAnchor>
  <xdr:twoCellAnchor>
    <xdr:from>
      <xdr:col>0</xdr:col>
      <xdr:colOff>704850</xdr:colOff>
      <xdr:row>19</xdr:row>
      <xdr:rowOff>95250</xdr:rowOff>
    </xdr:from>
    <xdr:to>
      <xdr:col>1</xdr:col>
      <xdr:colOff>704850</xdr:colOff>
      <xdr:row>22</xdr:row>
      <xdr:rowOff>38099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704850" y="3848100"/>
          <a:ext cx="762000" cy="514349"/>
        </a:xfrm>
        <a:prstGeom prst="ellips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800"/>
            <a:t>S-e</a:t>
          </a:r>
          <a:r>
            <a:rPr lang="en-US" sz="800" baseline="0"/>
            <a:t> Stator</a:t>
          </a:r>
          <a:endParaRPr lang="en-US" sz="800"/>
        </a:p>
      </xdr:txBody>
    </xdr:sp>
    <xdr:clientData/>
  </xdr:twoCellAnchor>
  <xdr:twoCellAnchor>
    <xdr:from>
      <xdr:col>5</xdr:col>
      <xdr:colOff>133350</xdr:colOff>
      <xdr:row>19</xdr:row>
      <xdr:rowOff>95250</xdr:rowOff>
    </xdr:from>
    <xdr:to>
      <xdr:col>5</xdr:col>
      <xdr:colOff>895350</xdr:colOff>
      <xdr:row>22</xdr:row>
      <xdr:rowOff>38099</xdr:rowOff>
    </xdr:to>
    <xdr:sp macro="" textlink="">
      <xdr:nvSpPr>
        <xdr:cNvPr id="4" name="Ellips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2743200" y="3848100"/>
          <a:ext cx="762000" cy="514349"/>
        </a:xfrm>
        <a:prstGeom prst="ellips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800">
              <a:solidFill>
                <a:schemeClr val="dk1"/>
              </a:solidFill>
              <a:latin typeface="+mn-lt"/>
              <a:ea typeface="+mn-ea"/>
              <a:cs typeface="+mn-cs"/>
            </a:rPr>
            <a:t>Comp. Axe</a:t>
          </a:r>
        </a:p>
      </xdr:txBody>
    </xdr:sp>
    <xdr:clientData/>
  </xdr:twoCellAnchor>
  <xdr:twoCellAnchor>
    <xdr:from>
      <xdr:col>0</xdr:col>
      <xdr:colOff>85725</xdr:colOff>
      <xdr:row>23</xdr:row>
      <xdr:rowOff>123825</xdr:rowOff>
    </xdr:from>
    <xdr:to>
      <xdr:col>1</xdr:col>
      <xdr:colOff>85725</xdr:colOff>
      <xdr:row>26</xdr:row>
      <xdr:rowOff>66674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85725" y="4638675"/>
          <a:ext cx="762000" cy="514349"/>
        </a:xfrm>
        <a:prstGeom prst="ellips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800"/>
            <a:t>Stator</a:t>
          </a:r>
          <a:r>
            <a:rPr lang="en-US" sz="800" baseline="0"/>
            <a:t> xw</a:t>
          </a:r>
          <a:endParaRPr lang="en-US" sz="800"/>
        </a:p>
      </xdr:txBody>
    </xdr:sp>
    <xdr:clientData/>
  </xdr:twoCellAnchor>
  <xdr:twoCellAnchor>
    <xdr:from>
      <xdr:col>1</xdr:col>
      <xdr:colOff>447675</xdr:colOff>
      <xdr:row>23</xdr:row>
      <xdr:rowOff>142875</xdr:rowOff>
    </xdr:from>
    <xdr:to>
      <xdr:col>3</xdr:col>
      <xdr:colOff>85725</xdr:colOff>
      <xdr:row>26</xdr:row>
      <xdr:rowOff>85724</xdr:rowOff>
    </xdr:to>
    <xdr:sp macro="" textlink="">
      <xdr:nvSpPr>
        <xdr:cNvPr id="6" name="Ellips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1209675" y="4657725"/>
          <a:ext cx="762000" cy="514349"/>
        </a:xfrm>
        <a:prstGeom prst="ellips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800"/>
            <a:t>Bobine B</a:t>
          </a:r>
        </a:p>
      </xdr:txBody>
    </xdr:sp>
    <xdr:clientData/>
  </xdr:twoCellAnchor>
  <xdr:twoCellAnchor>
    <xdr:from>
      <xdr:col>7</xdr:col>
      <xdr:colOff>323850</xdr:colOff>
      <xdr:row>19</xdr:row>
      <xdr:rowOff>104775</xdr:rowOff>
    </xdr:from>
    <xdr:to>
      <xdr:col>8</xdr:col>
      <xdr:colOff>323850</xdr:colOff>
      <xdr:row>22</xdr:row>
      <xdr:rowOff>47624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4943475" y="3857625"/>
          <a:ext cx="762000" cy="514349"/>
        </a:xfrm>
        <a:prstGeom prst="ellips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800">
              <a:solidFill>
                <a:schemeClr val="dk1"/>
              </a:solidFill>
              <a:latin typeface="+mn-lt"/>
              <a:ea typeface="+mn-ea"/>
              <a:cs typeface="+mn-cs"/>
            </a:rPr>
            <a:t>S-e</a:t>
          </a:r>
          <a:r>
            <a:rPr lang="en-US" sz="800" baseline="0">
              <a:solidFill>
                <a:schemeClr val="dk1"/>
              </a:solidFill>
              <a:latin typeface="+mn-lt"/>
              <a:ea typeface="+mn-ea"/>
              <a:cs typeface="+mn-cs"/>
            </a:rPr>
            <a:t> Rotor</a:t>
          </a:r>
          <a:endParaRPr lang="en-US" sz="8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1000125</xdr:colOff>
      <xdr:row>23</xdr:row>
      <xdr:rowOff>133350</xdr:rowOff>
    </xdr:from>
    <xdr:to>
      <xdr:col>6</xdr:col>
      <xdr:colOff>514350</xdr:colOff>
      <xdr:row>26</xdr:row>
      <xdr:rowOff>76199</xdr:rowOff>
    </xdr:to>
    <xdr:sp macro="" textlink="">
      <xdr:nvSpPr>
        <xdr:cNvPr id="8" name="Ellips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3609975" y="4648200"/>
          <a:ext cx="762000" cy="514349"/>
        </a:xfrm>
        <a:prstGeom prst="ellips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800"/>
            <a:t>Rotor</a:t>
          </a:r>
        </a:p>
      </xdr:txBody>
    </xdr:sp>
    <xdr:clientData/>
  </xdr:twoCellAnchor>
  <xdr:twoCellAnchor>
    <xdr:from>
      <xdr:col>9</xdr:col>
      <xdr:colOff>152400</xdr:colOff>
      <xdr:row>23</xdr:row>
      <xdr:rowOff>133350</xdr:rowOff>
    </xdr:from>
    <xdr:to>
      <xdr:col>10</xdr:col>
      <xdr:colOff>152400</xdr:colOff>
      <xdr:row>26</xdr:row>
      <xdr:rowOff>76199</xdr:rowOff>
    </xdr:to>
    <xdr:sp macro="" textlink="">
      <xdr:nvSpPr>
        <xdr:cNvPr id="9" name="Ellips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6296025" y="4648200"/>
          <a:ext cx="762000" cy="514349"/>
        </a:xfrm>
        <a:prstGeom prst="ellips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800"/>
            <a:t>roulements</a:t>
          </a:r>
        </a:p>
      </xdr:txBody>
    </xdr:sp>
    <xdr:clientData/>
  </xdr:twoCellAnchor>
  <xdr:twoCellAnchor>
    <xdr:from>
      <xdr:col>8</xdr:col>
      <xdr:colOff>15875</xdr:colOff>
      <xdr:row>23</xdr:row>
      <xdr:rowOff>111125</xdr:rowOff>
    </xdr:from>
    <xdr:to>
      <xdr:col>9</xdr:col>
      <xdr:colOff>15875</xdr:colOff>
      <xdr:row>26</xdr:row>
      <xdr:rowOff>53974</xdr:rowOff>
    </xdr:to>
    <xdr:sp macro="" textlink="">
      <xdr:nvSpPr>
        <xdr:cNvPr id="10" name="Ellipse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6619875" y="4435475"/>
          <a:ext cx="762000" cy="495299"/>
        </a:xfrm>
        <a:prstGeom prst="ellips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800"/>
            <a:t>4</a:t>
          </a:r>
          <a:r>
            <a:rPr lang="en-US" sz="800" baseline="0"/>
            <a:t> aimants</a:t>
          </a:r>
          <a:endParaRPr lang="en-US" sz="800"/>
        </a:p>
      </xdr:txBody>
    </xdr:sp>
    <xdr:clientData/>
  </xdr:twoCellAnchor>
  <xdr:twoCellAnchor>
    <xdr:from>
      <xdr:col>6</xdr:col>
      <xdr:colOff>647700</xdr:colOff>
      <xdr:row>23</xdr:row>
      <xdr:rowOff>133350</xdr:rowOff>
    </xdr:from>
    <xdr:to>
      <xdr:col>7</xdr:col>
      <xdr:colOff>647700</xdr:colOff>
      <xdr:row>26</xdr:row>
      <xdr:rowOff>76199</xdr:rowOff>
    </xdr:to>
    <xdr:sp macro="" textlink="">
      <xdr:nvSpPr>
        <xdr:cNvPr id="11" name="Ellips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4505325" y="4648200"/>
          <a:ext cx="762000" cy="514349"/>
        </a:xfrm>
        <a:prstGeom prst="ellips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800"/>
            <a:t>Peinture</a:t>
          </a:r>
        </a:p>
      </xdr:txBody>
    </xdr:sp>
    <xdr:clientData/>
  </xdr:twoCellAnchor>
  <xdr:twoCellAnchor>
    <xdr:from>
      <xdr:col>5</xdr:col>
      <xdr:colOff>514350</xdr:colOff>
      <xdr:row>18</xdr:row>
      <xdr:rowOff>57149</xdr:rowOff>
    </xdr:from>
    <xdr:to>
      <xdr:col>5</xdr:col>
      <xdr:colOff>514350</xdr:colOff>
      <xdr:row>19</xdr:row>
      <xdr:rowOff>104775</xdr:rowOff>
    </xdr:to>
    <xdr:cxnSp macro="">
      <xdr:nvCxnSpPr>
        <xdr:cNvPr id="13" name="Connecteur droit avec flèch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CxnSpPr/>
      </xdr:nvCxnSpPr>
      <xdr:spPr>
        <a:xfrm>
          <a:off x="3124200" y="3619499"/>
          <a:ext cx="0" cy="23812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885825</xdr:colOff>
      <xdr:row>16</xdr:row>
      <xdr:rowOff>171450</xdr:rowOff>
    </xdr:from>
    <xdr:to>
      <xdr:col>7</xdr:col>
      <xdr:colOff>435442</xdr:colOff>
      <xdr:row>19</xdr:row>
      <xdr:rowOff>180100</xdr:rowOff>
    </xdr:to>
    <xdr:cxnSp macro="">
      <xdr:nvCxnSpPr>
        <xdr:cNvPr id="17" name="Connecteur droit avec flèche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CxnSpPr>
          <a:stCxn id="2" idx="6"/>
          <a:endCxn id="7" idx="1"/>
        </xdr:cNvCxnSpPr>
      </xdr:nvCxnSpPr>
      <xdr:spPr>
        <a:xfrm>
          <a:off x="3495675" y="3352800"/>
          <a:ext cx="1559392" cy="58015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593258</xdr:colOff>
      <xdr:row>16</xdr:row>
      <xdr:rowOff>171450</xdr:rowOff>
    </xdr:from>
    <xdr:to>
      <xdr:col>5</xdr:col>
      <xdr:colOff>123825</xdr:colOff>
      <xdr:row>19</xdr:row>
      <xdr:rowOff>170575</xdr:rowOff>
    </xdr:to>
    <xdr:cxnSp macro="">
      <xdr:nvCxnSpPr>
        <xdr:cNvPr id="19" name="Connecteur droit avec flèch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CxnSpPr>
          <a:stCxn id="2" idx="2"/>
          <a:endCxn id="3" idx="7"/>
        </xdr:cNvCxnSpPr>
      </xdr:nvCxnSpPr>
      <xdr:spPr>
        <a:xfrm flipH="1">
          <a:off x="1355258" y="3352800"/>
          <a:ext cx="1378417" cy="57062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593258</xdr:colOff>
      <xdr:row>21</xdr:row>
      <xdr:rowOff>153274</xdr:rowOff>
    </xdr:from>
    <xdr:to>
      <xdr:col>2</xdr:col>
      <xdr:colOff>66675</xdr:colOff>
      <xdr:row>23</xdr:row>
      <xdr:rowOff>142875</xdr:rowOff>
    </xdr:to>
    <xdr:cxnSp macro="">
      <xdr:nvCxnSpPr>
        <xdr:cNvPr id="21" name="Connecteur droit avec flèche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CxnSpPr>
          <a:stCxn id="3" idx="5"/>
          <a:endCxn id="6" idx="0"/>
        </xdr:cNvCxnSpPr>
      </xdr:nvCxnSpPr>
      <xdr:spPr>
        <a:xfrm>
          <a:off x="1355258" y="4287124"/>
          <a:ext cx="235417" cy="37060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466725</xdr:colOff>
      <xdr:row>21</xdr:row>
      <xdr:rowOff>153274</xdr:rowOff>
    </xdr:from>
    <xdr:to>
      <xdr:col>1</xdr:col>
      <xdr:colOff>54442</xdr:colOff>
      <xdr:row>23</xdr:row>
      <xdr:rowOff>123825</xdr:rowOff>
    </xdr:to>
    <xdr:cxnSp macro="">
      <xdr:nvCxnSpPr>
        <xdr:cNvPr id="23" name="Connecteur droit avec flèche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CxnSpPr>
          <a:stCxn id="3" idx="3"/>
          <a:endCxn id="5" idx="0"/>
        </xdr:cNvCxnSpPr>
      </xdr:nvCxnSpPr>
      <xdr:spPr>
        <a:xfrm flipH="1">
          <a:off x="466725" y="4287124"/>
          <a:ext cx="349717" cy="35155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323850</xdr:colOff>
      <xdr:row>20</xdr:row>
      <xdr:rowOff>171450</xdr:rowOff>
    </xdr:from>
    <xdr:to>
      <xdr:col>9</xdr:col>
      <xdr:colOff>533400</xdr:colOff>
      <xdr:row>23</xdr:row>
      <xdr:rowOff>133350</xdr:rowOff>
    </xdr:to>
    <xdr:cxnSp macro="">
      <xdr:nvCxnSpPr>
        <xdr:cNvPr id="25" name="Connecteur droit avec flèche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CxnSpPr>
          <a:stCxn id="7" idx="6"/>
          <a:endCxn id="9" idx="0"/>
        </xdr:cNvCxnSpPr>
      </xdr:nvCxnSpPr>
      <xdr:spPr>
        <a:xfrm>
          <a:off x="5705475" y="4114800"/>
          <a:ext cx="971550" cy="53340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212258</xdr:colOff>
      <xdr:row>21</xdr:row>
      <xdr:rowOff>159239</xdr:rowOff>
    </xdr:from>
    <xdr:to>
      <xdr:col>8</xdr:col>
      <xdr:colOff>396875</xdr:colOff>
      <xdr:row>23</xdr:row>
      <xdr:rowOff>111125</xdr:rowOff>
    </xdr:to>
    <xdr:cxnSp macro="">
      <xdr:nvCxnSpPr>
        <xdr:cNvPr id="27" name="Connecteur droit avec flèche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CxnSpPr>
          <a:stCxn id="7" idx="5"/>
          <a:endCxn id="10" idx="0"/>
        </xdr:cNvCxnSpPr>
      </xdr:nvCxnSpPr>
      <xdr:spPr>
        <a:xfrm>
          <a:off x="6816258" y="4115289"/>
          <a:ext cx="184617" cy="32018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266700</xdr:colOff>
      <xdr:row>21</xdr:row>
      <xdr:rowOff>162799</xdr:rowOff>
    </xdr:from>
    <xdr:to>
      <xdr:col>7</xdr:col>
      <xdr:colOff>435442</xdr:colOff>
      <xdr:row>23</xdr:row>
      <xdr:rowOff>133350</xdr:rowOff>
    </xdr:to>
    <xdr:cxnSp macro="">
      <xdr:nvCxnSpPr>
        <xdr:cNvPr id="29" name="Connecteur droit avec flèche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CxnSpPr>
          <a:stCxn id="7" idx="3"/>
          <a:endCxn id="11" idx="0"/>
        </xdr:cNvCxnSpPr>
      </xdr:nvCxnSpPr>
      <xdr:spPr>
        <a:xfrm flipH="1">
          <a:off x="4886325" y="4296649"/>
          <a:ext cx="168742" cy="35155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133350</xdr:colOff>
      <xdr:row>20</xdr:row>
      <xdr:rowOff>171450</xdr:rowOff>
    </xdr:from>
    <xdr:to>
      <xdr:col>7</xdr:col>
      <xdr:colOff>323850</xdr:colOff>
      <xdr:row>23</xdr:row>
      <xdr:rowOff>133350</xdr:rowOff>
    </xdr:to>
    <xdr:cxnSp macro="">
      <xdr:nvCxnSpPr>
        <xdr:cNvPr id="31" name="Connecteur droit avec flèche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CxnSpPr>
          <a:stCxn id="7" idx="2"/>
          <a:endCxn id="8" idx="0"/>
        </xdr:cNvCxnSpPr>
      </xdr:nvCxnSpPr>
      <xdr:spPr>
        <a:xfrm flipH="1">
          <a:off x="3990975" y="4114800"/>
          <a:ext cx="952500" cy="53340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15</xdr:row>
          <xdr:rowOff>88900</xdr:rowOff>
        </xdr:from>
        <xdr:to>
          <xdr:col>19</xdr:col>
          <xdr:colOff>317500</xdr:colOff>
          <xdr:row>25</xdr:row>
          <xdr:rowOff>120650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5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27</xdr:row>
          <xdr:rowOff>0</xdr:rowOff>
        </xdr:from>
        <xdr:to>
          <xdr:col>17</xdr:col>
          <xdr:colOff>368300</xdr:colOff>
          <xdr:row>38</xdr:row>
          <xdr:rowOff>107950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5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F5CBFFC-7E6A-498B-8507-70ECCE411EC5}" name="Tableau9" displayName="Tableau9" ref="B2:E13" totalsRowShown="0">
  <autoFilter ref="B2:E13" xr:uid="{905BDBFD-E5A2-4029-ABD5-21BAFBF2A601}"/>
  <tableColumns count="4">
    <tableColumn id="1" xr3:uid="{C1071741-5190-48E3-A634-E12D829D0132}" name="Etape final"/>
    <tableColumn id="2" xr3:uid="{93CE7917-7AC7-41F4-800E-908E2B3D3C02}" name="Etape Intermetidaire"/>
    <tableColumn id="3" xr3:uid="{8499A180-188F-4551-9367-3C1C5C94A22C}" name="Composants"/>
    <tableColumn id="4" xr3:uid="{79AB616B-D5E3-4B25-AF2B-6A73D9554F46}" name="Délais" dataCellStyle="Sortie"/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227B01-1051-4718-97A8-E5B26A0283A5}" name="Tableau1" displayName="Tableau1" ref="C2:L14" totalsRowShown="0" headerRowDxfId="2">
  <autoFilter ref="C2:L14" xr:uid="{2592884A-2BA0-4B6B-B2BE-803EBB317025}"/>
  <tableColumns count="10">
    <tableColumn id="1" xr3:uid="{3EC9EE34-9265-4284-A2A0-4325ECE8A691}" name="Colonne1"/>
    <tableColumn id="2" xr3:uid="{972E91AE-FA17-4D79-8D07-4F880C8AD27E}" name="Colonne2"/>
    <tableColumn id="3" xr3:uid="{3B96AF08-7A8D-448F-878F-DAA80C61CF1F}" name="Colonne3"/>
    <tableColumn id="4" xr3:uid="{A09625C7-D8C8-4EBD-91CE-DDC22CC4937A}" name="Colonne4"/>
    <tableColumn id="5" xr3:uid="{1E822E43-2C87-4399-B617-2F46B747CB2F}" name="Colonne5"/>
    <tableColumn id="6" xr3:uid="{C58C2718-FCAF-4D62-A952-0A3332984B36}" name="Colonne6"/>
    <tableColumn id="7" xr3:uid="{D2A74533-FCB2-4855-A44D-D401F2B9240F}" name="Colonne7"/>
    <tableColumn id="8" xr3:uid="{B8E35D9B-7EA3-4906-B992-696427A308CE}" name="Colonne8"/>
    <tableColumn id="9" xr3:uid="{2F60718D-F842-47BB-810C-D24F6266517A}" name="Colonne9"/>
    <tableColumn id="10" xr3:uid="{47F96171-F4C9-4147-BB78-763A8FF11388}" name="Colonne1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8B28B03-DE9A-48FE-8F4D-01E2D89111A6}" name="Tableau11" displayName="Tableau11" ref="F2:I13" totalsRowShown="0">
  <autoFilter ref="F2:I13" xr:uid="{1002630F-4AAE-437D-9CC6-8EB130EAEDD4}"/>
  <tableColumns count="4">
    <tableColumn id="1" xr3:uid="{70A86A05-465D-4656-AFDF-39EDA29D8DA8}" name="Etape final"/>
    <tableColumn id="2" xr3:uid="{94E64452-F4BA-4998-A512-48E55E658265}" name="Etape Intermetidaire"/>
    <tableColumn id="3" xr3:uid="{3E98C06C-0FC1-42EC-870F-601B98641958}" name="Composants"/>
    <tableColumn id="4" xr3:uid="{9ACDFF81-A224-4FF8-8353-3B6EBCFDC899}" name="Délais" dataCellStyle="Sortie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B1E9E7-AAB2-4DAC-B5DA-DF29C35F6F01}" name="Tableau3" displayName="Tableau3" ref="B31:J34" totalsRowCount="1" headerRowDxfId="20">
  <autoFilter ref="B31:J33" xr:uid="{3F3541F1-DA7F-42B9-A8C7-03E4C79F6BC0}"/>
  <tableColumns count="9">
    <tableColumn id="1" xr3:uid="{F51523EF-1423-4005-8E2D-EEE7269E3653}" name="Semaine"/>
    <tableColumn id="2" xr3:uid="{4A9A8C80-103F-4B27-9D4B-81991AD5FD47}" name="1" dataDxfId="19" totalsRowDxfId="18"/>
    <tableColumn id="3" xr3:uid="{7957B63C-9B48-41E1-8C16-D1CE89F07200}" name="2" totalsRowFunction="custom" dataDxfId="17" totalsRowDxfId="16">
      <totalsRowFormula>D32+D33</totalsRowFormula>
    </tableColumn>
    <tableColumn id="4" xr3:uid="{03C6AAED-E930-4EE3-86A1-2ADA644133E3}" name="3" totalsRowFunction="custom" dataDxfId="15" totalsRowDxfId="14">
      <totalsRowFormula>E32+E33</totalsRowFormula>
    </tableColumn>
    <tableColumn id="5" xr3:uid="{02C28AD5-50BF-4A87-A38D-25DA9B74D621}" name="4" dataDxfId="13" totalsRowDxfId="12"/>
    <tableColumn id="6" xr3:uid="{41A237AA-67F1-4765-B2BB-D981F8B9EA2F}" name="5" dataDxfId="11" totalsRowDxfId="10"/>
    <tableColumn id="7" xr3:uid="{D785FE95-EA80-4A85-847D-81258D79B8BF}" name="6" dataDxfId="9" totalsRowDxfId="8"/>
    <tableColumn id="8" xr3:uid="{3C151B89-EC95-4998-A403-F820D127B2C1}" name="7" dataDxfId="7" totalsRowDxfId="6"/>
    <tableColumn id="9" xr3:uid="{0A2961CE-0CB6-4BB8-9F34-C4874DA01FAC}" name="8" dataDxfId="5" totalsRowDxfId="4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17CEB0-90BA-4589-A966-93D08F41CBA6}" name="Tableau98" displayName="Tableau98" ref="B17:E28" totalsRowShown="0">
  <autoFilter ref="B17:E28" xr:uid="{62CCFEA4-8355-4F02-8D99-869C4D925D3D}"/>
  <tableColumns count="4">
    <tableColumn id="1" xr3:uid="{8F96823A-CCDB-475E-82A0-701BAE38117B}" name="Etape final"/>
    <tableColumn id="2" xr3:uid="{754E1230-A304-410A-827D-F21F327F76E6}" name="Etape Intermetidaire"/>
    <tableColumn id="3" xr3:uid="{3B06A457-ECAC-443A-ADCF-65256687247C}" name="Composants"/>
    <tableColumn id="4" xr3:uid="{BFE36694-2ECA-4987-8090-EC270B17B54F}" name="Délais" dataCellStyle="Sortie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1FADDBC-96FA-43AE-814D-71940CD1FEEC}" name="Tableau119" displayName="Tableau119" ref="F17:I28" totalsRowShown="0">
  <autoFilter ref="F17:I28" xr:uid="{DB364A61-2AF5-4778-A00D-42864643D08C}"/>
  <tableColumns count="4">
    <tableColumn id="1" xr3:uid="{9C382A84-416F-4DFF-8578-930ADA28CA9F}" name="Etape final"/>
    <tableColumn id="2" xr3:uid="{9C979B74-83CB-4317-81E7-800201FF0FA7}" name="Etape Intermetidaire"/>
    <tableColumn id="3" xr3:uid="{8FD925B4-29D1-4B54-B82D-7673DE377F41}" name="Composants"/>
    <tableColumn id="4" xr3:uid="{2B802022-CAA9-410F-8226-A857DD83512A}" name="Délais" dataCellStyle="Sortie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D1E4A26-0377-4B04-9849-B390F9F72042}" name="Tableau10" displayName="Tableau10" ref="L2:X12" totalsRowShown="0">
  <autoFilter ref="L2:X12" xr:uid="{8400BD30-15D2-49C7-862C-DB0329BBA5A4}"/>
  <tableColumns count="13">
    <tableColumn id="1" xr3:uid="{85D1F2DB-68FB-43E3-9F53-C8D463EF0745}" name="Composants"/>
    <tableColumn id="2" xr3:uid="{E0E7A0B2-9053-4CCB-9D5B-A41CC70CB2B2}" name="-3"/>
    <tableColumn id="3" xr3:uid="{EF70A0F6-3F73-4508-8B3C-B1C3C6212CFC}" name="-2"/>
    <tableColumn id="4" xr3:uid="{E3F9670B-AF88-4769-874A-2933650A865E}" name="-1"/>
    <tableColumn id="5" xr3:uid="{7A7D5333-5DAE-45DF-A790-A0F9B03F96AB}" name="0"/>
    <tableColumn id="6" xr3:uid="{B4CCAB56-41A2-4F57-8735-B3EAF4D78DEA}" name="1"/>
    <tableColumn id="7" xr3:uid="{28C44A90-4ED7-4EE9-B8F0-939497FD05FA}" name="2"/>
    <tableColumn id="8" xr3:uid="{1594B241-7D01-4065-81BD-B01B6F887D1D}" name="3"/>
    <tableColumn id="9" xr3:uid="{5A6B25C2-2B67-4633-B3E0-D4DAC0C40257}" name="4"/>
    <tableColumn id="10" xr3:uid="{971060C3-B853-452B-849F-2C5384789CE6}" name="5"/>
    <tableColumn id="11" xr3:uid="{FFB56655-09F1-4F64-9EB1-4DBCF5505C6D}" name="6"/>
    <tableColumn id="12" xr3:uid="{748D583F-FA7E-461F-A946-47671DE69225}" name="7"/>
    <tableColumn id="13" xr3:uid="{0B2BA29A-30C4-4920-B09D-339D056EF6E2}" name="8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809BE4C-2F60-4A83-8EBD-AD7F988B03BE}" name="Tableau13" displayName="Tableau13" ref="L16:M27" totalsRowShown="0">
  <autoFilter ref="L16:M27" xr:uid="{FA75FEF1-D315-432D-9394-FABC6E11C106}"/>
  <tableColumns count="2">
    <tableColumn id="1" xr3:uid="{B3147205-72C2-4C5D-81FB-70C722F9D603}" name="Composants"/>
    <tableColumn id="2" xr3:uid="{57E6C168-B5E0-4C9A-9096-3D197E01057F}" name="Pu" dataDxfId="3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8A15A73-D09C-4680-8E82-FE982ABF2720}" name="Tableau15" displayName="Tableau15" ref="G2:H7" totalsRowShown="0">
  <autoFilter ref="G2:H7" xr:uid="{681D2BC1-2795-4EB2-A023-07273FADD386}"/>
  <tableColumns count="2">
    <tableColumn id="1" xr3:uid="{744EDC9D-C590-474F-8DBB-63F31937F131}" name="Colonne1"/>
    <tableColumn id="2" xr3:uid="{BB18E010-B60E-4117-848B-45C92470F4C9}" name="Colonne2"/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0506EB-7526-4144-BDEB-A1A58238D60B}" name="Tableau2" displayName="Tableau2" ref="B1:D9" totalsRowShown="0">
  <autoFilter ref="B1:D9" xr:uid="{B296E064-7D8E-456F-A174-FF7CC9826425}"/>
  <tableColumns count="3">
    <tableColumn id="1" xr3:uid="{1F618E56-98B5-4152-AC5E-290790FDCEE5}" name="Semaine" dataDxfId="1"/>
    <tableColumn id="2" xr3:uid="{A26589BF-6199-49BF-957C-943B39F81788}" name="PDP" dataDxfId="0"/>
    <tableColumn id="3" xr3:uid="{09B8BFD0-E8B9-4D29-B18C-818F2D8923B5}" name="Capacité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7" Type="http://schemas.openxmlformats.org/officeDocument/2006/relationships/table" Target="../tables/table10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66503-9C31-485B-A220-02569EE824BC}">
  <dimension ref="B1:AB54"/>
  <sheetViews>
    <sheetView workbookViewId="0">
      <selection activeCell="M22" sqref="M22"/>
    </sheetView>
  </sheetViews>
  <sheetFormatPr baseColWidth="10" defaultRowHeight="14.5" x14ac:dyDescent="0.35"/>
  <cols>
    <col min="2" max="2" width="18.1796875" bestFit="1" customWidth="1"/>
    <col min="3" max="3" width="21.1796875" bestFit="1" customWidth="1"/>
    <col min="4" max="4" width="18.1796875" bestFit="1" customWidth="1"/>
    <col min="6" max="6" width="11.7265625" customWidth="1"/>
    <col min="7" max="7" width="21.1796875" bestFit="1" customWidth="1"/>
    <col min="8" max="8" width="18.1796875" bestFit="1" customWidth="1"/>
    <col min="9" max="9" width="10.08984375" bestFit="1" customWidth="1"/>
    <col min="11" max="11" width="6.36328125" customWidth="1"/>
    <col min="12" max="12" width="18.1796875" bestFit="1" customWidth="1"/>
    <col min="13" max="21" width="5.81640625" bestFit="1" customWidth="1"/>
    <col min="22" max="24" width="4.08984375" bestFit="1" customWidth="1"/>
  </cols>
  <sheetData>
    <row r="1" spans="2:28" ht="18.5" x14ac:dyDescent="0.45">
      <c r="B1" s="92" t="s">
        <v>52</v>
      </c>
      <c r="C1" s="92"/>
      <c r="D1" s="92"/>
      <c r="E1" s="92"/>
      <c r="F1" s="92" t="s">
        <v>54</v>
      </c>
      <c r="G1" s="92"/>
      <c r="H1" s="92"/>
      <c r="I1" s="92"/>
    </row>
    <row r="2" spans="2:28" x14ac:dyDescent="0.35">
      <c r="B2" t="s">
        <v>124</v>
      </c>
      <c r="C2" t="s">
        <v>125</v>
      </c>
      <c r="D2" t="s">
        <v>126</v>
      </c>
      <c r="E2" t="s">
        <v>101</v>
      </c>
      <c r="F2" t="s">
        <v>124</v>
      </c>
      <c r="G2" t="s">
        <v>125</v>
      </c>
      <c r="H2" t="s">
        <v>126</v>
      </c>
      <c r="I2" t="s">
        <v>101</v>
      </c>
      <c r="L2" t="s">
        <v>126</v>
      </c>
      <c r="M2" t="s">
        <v>139</v>
      </c>
      <c r="N2" t="s">
        <v>140</v>
      </c>
      <c r="O2" t="s">
        <v>141</v>
      </c>
      <c r="P2" t="s">
        <v>142</v>
      </c>
      <c r="Q2" t="s">
        <v>132</v>
      </c>
      <c r="R2" t="s">
        <v>133</v>
      </c>
      <c r="S2" t="s">
        <v>134</v>
      </c>
      <c r="T2" t="s">
        <v>135</v>
      </c>
      <c r="U2" t="s">
        <v>127</v>
      </c>
      <c r="V2" t="s">
        <v>128</v>
      </c>
      <c r="W2" t="s">
        <v>129</v>
      </c>
      <c r="X2" t="s">
        <v>130</v>
      </c>
    </row>
    <row r="3" spans="2:28" x14ac:dyDescent="0.35">
      <c r="B3" t="s">
        <v>104</v>
      </c>
      <c r="E3" s="74" t="s">
        <v>99</v>
      </c>
      <c r="F3" t="s">
        <v>104</v>
      </c>
      <c r="I3" s="74" t="s">
        <v>99</v>
      </c>
      <c r="L3" t="s">
        <v>89</v>
      </c>
      <c r="N3" s="87">
        <v>20557</v>
      </c>
      <c r="O3" s="87">
        <v>20557</v>
      </c>
      <c r="P3">
        <v>18008</v>
      </c>
      <c r="Q3">
        <v>18008</v>
      </c>
      <c r="R3">
        <v>18008</v>
      </c>
      <c r="S3">
        <v>18008</v>
      </c>
      <c r="T3">
        <v>18008</v>
      </c>
      <c r="U3">
        <v>18008</v>
      </c>
      <c r="Z3">
        <v>2000000</v>
      </c>
      <c r="AA3">
        <v>1</v>
      </c>
      <c r="AB3">
        <f>$Z$3/52</f>
        <v>38461.538461538461</v>
      </c>
    </row>
    <row r="4" spans="2:28" x14ac:dyDescent="0.35">
      <c r="C4" s="73" t="s">
        <v>95</v>
      </c>
      <c r="E4" s="74" t="s">
        <v>99</v>
      </c>
      <c r="G4" s="73" t="s">
        <v>95</v>
      </c>
      <c r="I4" s="74" t="s">
        <v>99</v>
      </c>
      <c r="L4" t="s">
        <v>91</v>
      </c>
      <c r="N4" s="87">
        <v>20557</v>
      </c>
      <c r="O4" s="87">
        <v>20557</v>
      </c>
      <c r="P4">
        <v>18008</v>
      </c>
      <c r="Q4">
        <v>18008</v>
      </c>
      <c r="R4">
        <v>18008</v>
      </c>
      <c r="S4">
        <v>18008</v>
      </c>
      <c r="T4">
        <v>18008</v>
      </c>
      <c r="U4">
        <v>18008</v>
      </c>
      <c r="AA4">
        <v>2</v>
      </c>
      <c r="AB4">
        <f t="shared" ref="AB4:AB54" si="0">$Z$3/52</f>
        <v>38461.538461538461</v>
      </c>
    </row>
    <row r="5" spans="2:28" x14ac:dyDescent="0.35">
      <c r="D5" t="s">
        <v>89</v>
      </c>
      <c r="E5" s="74" t="s">
        <v>98</v>
      </c>
      <c r="H5" t="s">
        <v>89</v>
      </c>
      <c r="I5" s="74" t="s">
        <v>98</v>
      </c>
      <c r="L5" t="s">
        <v>92</v>
      </c>
      <c r="N5" s="87">
        <v>20557</v>
      </c>
      <c r="O5" s="87">
        <v>20557</v>
      </c>
      <c r="P5">
        <v>18008</v>
      </c>
      <c r="Q5">
        <v>18008</v>
      </c>
      <c r="R5">
        <v>18008</v>
      </c>
      <c r="S5">
        <v>18008</v>
      </c>
      <c r="T5">
        <v>18008</v>
      </c>
      <c r="U5">
        <v>18008</v>
      </c>
      <c r="AA5">
        <v>3</v>
      </c>
      <c r="AB5">
        <f t="shared" si="0"/>
        <v>38461.538461538461</v>
      </c>
    </row>
    <row r="6" spans="2:28" ht="15" thickBot="1" x14ac:dyDescent="0.4">
      <c r="D6" t="s">
        <v>91</v>
      </c>
      <c r="E6" s="75" t="s">
        <v>99</v>
      </c>
      <c r="H6" t="s">
        <v>91</v>
      </c>
      <c r="I6" s="75" t="s">
        <v>99</v>
      </c>
      <c r="L6" t="s">
        <v>93</v>
      </c>
      <c r="M6">
        <v>20557</v>
      </c>
      <c r="N6">
        <v>20557</v>
      </c>
      <c r="O6">
        <v>18008</v>
      </c>
      <c r="P6">
        <v>18008</v>
      </c>
      <c r="Q6">
        <v>18008</v>
      </c>
      <c r="R6">
        <v>18008</v>
      </c>
      <c r="S6">
        <v>18008</v>
      </c>
      <c r="T6">
        <v>18008</v>
      </c>
      <c r="AA6">
        <v>4</v>
      </c>
      <c r="AB6">
        <f t="shared" si="0"/>
        <v>38461.538461538461</v>
      </c>
    </row>
    <row r="7" spans="2:28" ht="15" thickBot="1" x14ac:dyDescent="0.4">
      <c r="B7" s="82"/>
      <c r="C7" s="83"/>
      <c r="D7" s="83" t="s">
        <v>90</v>
      </c>
      <c r="E7" s="84" t="s">
        <v>99</v>
      </c>
      <c r="F7" s="83"/>
      <c r="G7" s="83"/>
      <c r="H7" s="83" t="s">
        <v>111</v>
      </c>
      <c r="I7" s="85" t="s">
        <v>110</v>
      </c>
      <c r="L7" t="s">
        <v>90</v>
      </c>
      <c r="N7">
        <v>17131</v>
      </c>
      <c r="O7">
        <v>17131</v>
      </c>
      <c r="P7">
        <v>15007</v>
      </c>
      <c r="Q7">
        <v>15007</v>
      </c>
      <c r="R7">
        <v>15007</v>
      </c>
      <c r="S7">
        <v>15007</v>
      </c>
      <c r="T7">
        <v>15007</v>
      </c>
      <c r="U7">
        <v>15007</v>
      </c>
      <c r="AA7">
        <v>5</v>
      </c>
      <c r="AB7">
        <f t="shared" si="0"/>
        <v>38461.538461538461</v>
      </c>
    </row>
    <row r="8" spans="2:28" x14ac:dyDescent="0.35">
      <c r="D8" t="s">
        <v>92</v>
      </c>
      <c r="E8" s="76" t="s">
        <v>100</v>
      </c>
      <c r="H8" t="s">
        <v>92</v>
      </c>
      <c r="I8" s="76" t="s">
        <v>100</v>
      </c>
      <c r="L8" t="s">
        <v>94</v>
      </c>
      <c r="N8">
        <v>17131</v>
      </c>
      <c r="O8">
        <v>17131</v>
      </c>
      <c r="P8">
        <v>15007</v>
      </c>
      <c r="Q8">
        <v>15007</v>
      </c>
      <c r="R8">
        <v>15007</v>
      </c>
      <c r="S8">
        <v>15007</v>
      </c>
      <c r="T8">
        <v>15007</v>
      </c>
      <c r="U8">
        <v>15007</v>
      </c>
      <c r="AA8">
        <v>6</v>
      </c>
      <c r="AB8">
        <f t="shared" si="0"/>
        <v>38461.538461538461</v>
      </c>
    </row>
    <row r="9" spans="2:28" x14ac:dyDescent="0.35">
      <c r="C9" s="73" t="s">
        <v>96</v>
      </c>
      <c r="E9" s="74" t="s">
        <v>99</v>
      </c>
      <c r="G9" s="73" t="s">
        <v>96</v>
      </c>
      <c r="I9" s="74" t="s">
        <v>99</v>
      </c>
      <c r="L9" s="73" t="s">
        <v>138</v>
      </c>
      <c r="N9">
        <v>17131</v>
      </c>
      <c r="O9">
        <v>17131</v>
      </c>
      <c r="P9">
        <v>15007</v>
      </c>
      <c r="Q9">
        <v>15007</v>
      </c>
      <c r="R9">
        <v>15007</v>
      </c>
      <c r="S9">
        <v>15007</v>
      </c>
      <c r="T9">
        <v>15007</v>
      </c>
      <c r="U9">
        <v>15007</v>
      </c>
      <c r="AA9">
        <v>7</v>
      </c>
      <c r="AB9">
        <f t="shared" si="0"/>
        <v>38461.538461538461</v>
      </c>
    </row>
    <row r="10" spans="2:28" ht="15" thickBot="1" x14ac:dyDescent="0.4">
      <c r="D10" t="s">
        <v>93</v>
      </c>
      <c r="E10" s="75" t="s">
        <v>103</v>
      </c>
      <c r="H10" t="s">
        <v>93</v>
      </c>
      <c r="I10" s="75" t="s">
        <v>103</v>
      </c>
      <c r="L10" t="s">
        <v>111</v>
      </c>
      <c r="M10">
        <v>3426</v>
      </c>
      <c r="N10">
        <v>3426</v>
      </c>
      <c r="O10">
        <v>3001</v>
      </c>
      <c r="P10">
        <v>3001</v>
      </c>
      <c r="Q10">
        <v>3001</v>
      </c>
      <c r="R10">
        <v>3001</v>
      </c>
      <c r="S10">
        <v>3001</v>
      </c>
      <c r="T10">
        <v>3001</v>
      </c>
      <c r="AA10">
        <v>8</v>
      </c>
      <c r="AB10">
        <f t="shared" si="0"/>
        <v>38461.538461538461</v>
      </c>
    </row>
    <row r="11" spans="2:28" ht="15" thickBot="1" x14ac:dyDescent="0.4">
      <c r="B11" s="82"/>
      <c r="C11" s="83"/>
      <c r="D11" s="83" t="s">
        <v>94</v>
      </c>
      <c r="E11" s="84" t="s">
        <v>99</v>
      </c>
      <c r="F11" s="83"/>
      <c r="G11" s="83"/>
      <c r="H11" s="83" t="s">
        <v>106</v>
      </c>
      <c r="I11" s="85" t="s">
        <v>109</v>
      </c>
      <c r="L11" t="s">
        <v>106</v>
      </c>
      <c r="N11">
        <v>3426</v>
      </c>
      <c r="O11">
        <v>3426</v>
      </c>
      <c r="P11">
        <v>3001</v>
      </c>
      <c r="Q11">
        <v>3001</v>
      </c>
      <c r="R11">
        <v>3001</v>
      </c>
      <c r="S11">
        <v>3001</v>
      </c>
      <c r="T11">
        <v>3001</v>
      </c>
      <c r="U11">
        <v>3001</v>
      </c>
      <c r="AA11">
        <v>9</v>
      </c>
      <c r="AB11">
        <f t="shared" si="0"/>
        <v>38461.538461538461</v>
      </c>
    </row>
    <row r="12" spans="2:28" ht="15" thickBot="1" x14ac:dyDescent="0.4">
      <c r="B12" s="77"/>
      <c r="C12" s="78" t="s">
        <v>136</v>
      </c>
      <c r="D12" s="78" t="s">
        <v>138</v>
      </c>
      <c r="E12" s="80" t="s">
        <v>105</v>
      </c>
      <c r="F12" s="79"/>
      <c r="G12" s="78" t="s">
        <v>136</v>
      </c>
      <c r="H12" s="78" t="s">
        <v>137</v>
      </c>
      <c r="I12" s="81" t="s">
        <v>122</v>
      </c>
      <c r="L12" s="73" t="s">
        <v>137</v>
      </c>
      <c r="M12">
        <v>3426</v>
      </c>
      <c r="N12">
        <v>3426</v>
      </c>
      <c r="O12">
        <v>3001</v>
      </c>
      <c r="P12">
        <v>3001</v>
      </c>
      <c r="Q12">
        <v>3001</v>
      </c>
      <c r="R12">
        <v>3001</v>
      </c>
      <c r="S12">
        <v>3001</v>
      </c>
      <c r="T12">
        <v>3001</v>
      </c>
      <c r="AA12">
        <v>10</v>
      </c>
      <c r="AB12">
        <f t="shared" si="0"/>
        <v>38461.538461538461</v>
      </c>
    </row>
    <row r="13" spans="2:28" x14ac:dyDescent="0.35">
      <c r="B13" s="64" t="s">
        <v>26</v>
      </c>
      <c r="C13" s="64"/>
      <c r="D13" s="64"/>
      <c r="E13" s="86" t="s">
        <v>102</v>
      </c>
      <c r="F13" s="64"/>
      <c r="G13" s="64"/>
      <c r="H13" s="64"/>
      <c r="I13" s="86" t="s">
        <v>123</v>
      </c>
      <c r="AA13">
        <v>11</v>
      </c>
      <c r="AB13">
        <f t="shared" si="0"/>
        <v>38461.538461538461</v>
      </c>
    </row>
    <row r="14" spans="2:28" x14ac:dyDescent="0.35">
      <c r="AA14">
        <v>12</v>
      </c>
      <c r="AB14">
        <f t="shared" si="0"/>
        <v>38461.538461538461</v>
      </c>
    </row>
    <row r="15" spans="2:28" x14ac:dyDescent="0.35">
      <c r="AA15">
        <v>13</v>
      </c>
      <c r="AB15">
        <f t="shared" si="0"/>
        <v>38461.538461538461</v>
      </c>
    </row>
    <row r="16" spans="2:28" ht="18.5" x14ac:dyDescent="0.45">
      <c r="B16" s="92" t="s">
        <v>52</v>
      </c>
      <c r="C16" s="92"/>
      <c r="D16" s="92"/>
      <c r="E16" s="92"/>
      <c r="F16" s="92" t="s">
        <v>54</v>
      </c>
      <c r="G16" s="92"/>
      <c r="H16" s="92"/>
      <c r="I16" s="92"/>
      <c r="L16" t="s">
        <v>126</v>
      </c>
      <c r="M16" t="s">
        <v>143</v>
      </c>
      <c r="AA16">
        <v>14</v>
      </c>
      <c r="AB16">
        <f t="shared" si="0"/>
        <v>38461.538461538461</v>
      </c>
    </row>
    <row r="17" spans="2:28" x14ac:dyDescent="0.35">
      <c r="B17" t="s">
        <v>124</v>
      </c>
      <c r="C17" t="s">
        <v>125</v>
      </c>
      <c r="D17" t="s">
        <v>126</v>
      </c>
      <c r="E17" t="s">
        <v>101</v>
      </c>
      <c r="F17" t="s">
        <v>124</v>
      </c>
      <c r="G17" t="s">
        <v>125</v>
      </c>
      <c r="H17" t="s">
        <v>126</v>
      </c>
      <c r="I17" t="s">
        <v>101</v>
      </c>
      <c r="L17" t="s">
        <v>89</v>
      </c>
      <c r="M17" s="91">
        <v>1</v>
      </c>
      <c r="AA17">
        <v>15</v>
      </c>
      <c r="AB17">
        <f t="shared" si="0"/>
        <v>38461.538461538461</v>
      </c>
    </row>
    <row r="18" spans="2:28" x14ac:dyDescent="0.35">
      <c r="B18" t="s">
        <v>104</v>
      </c>
      <c r="E18" s="74">
        <v>1</v>
      </c>
      <c r="F18" t="s">
        <v>104</v>
      </c>
      <c r="I18" s="74">
        <v>1</v>
      </c>
      <c r="L18" t="s">
        <v>91</v>
      </c>
      <c r="M18" s="91">
        <v>0.01</v>
      </c>
      <c r="AA18">
        <v>16</v>
      </c>
      <c r="AB18">
        <f t="shared" si="0"/>
        <v>38461.538461538461</v>
      </c>
    </row>
    <row r="19" spans="2:28" x14ac:dyDescent="0.35">
      <c r="C19" s="73" t="s">
        <v>95</v>
      </c>
      <c r="E19" s="74">
        <v>1</v>
      </c>
      <c r="G19" s="73" t="s">
        <v>95</v>
      </c>
      <c r="I19" s="74">
        <v>1</v>
      </c>
      <c r="L19" t="s">
        <v>92</v>
      </c>
      <c r="M19" s="91">
        <v>0.49</v>
      </c>
      <c r="AA19">
        <v>17</v>
      </c>
      <c r="AB19">
        <f t="shared" si="0"/>
        <v>38461.538461538461</v>
      </c>
    </row>
    <row r="20" spans="2:28" x14ac:dyDescent="0.35">
      <c r="D20" t="s">
        <v>89</v>
      </c>
      <c r="E20" s="74">
        <v>1</v>
      </c>
      <c r="H20" t="s">
        <v>89</v>
      </c>
      <c r="I20" s="74">
        <v>1</v>
      </c>
      <c r="L20" t="s">
        <v>93</v>
      </c>
      <c r="M20" s="91">
        <v>1</v>
      </c>
      <c r="AA20">
        <v>18</v>
      </c>
      <c r="AB20">
        <f t="shared" si="0"/>
        <v>38461.538461538461</v>
      </c>
    </row>
    <row r="21" spans="2:28" ht="15" thickBot="1" x14ac:dyDescent="0.4">
      <c r="D21" t="s">
        <v>91</v>
      </c>
      <c r="E21" s="75">
        <v>1</v>
      </c>
      <c r="H21" t="s">
        <v>91</v>
      </c>
      <c r="I21" s="74">
        <v>1</v>
      </c>
      <c r="L21" t="s">
        <v>90</v>
      </c>
      <c r="M21" s="91">
        <v>0.5</v>
      </c>
      <c r="AA21">
        <v>19</v>
      </c>
      <c r="AB21">
        <f t="shared" si="0"/>
        <v>38461.538461538461</v>
      </c>
    </row>
    <row r="22" spans="2:28" ht="15" thickBot="1" x14ac:dyDescent="0.4">
      <c r="B22" s="82"/>
      <c r="C22" s="83"/>
      <c r="D22" s="83" t="s">
        <v>90</v>
      </c>
      <c r="E22" s="89">
        <v>1</v>
      </c>
      <c r="F22" s="83"/>
      <c r="G22" s="83"/>
      <c r="H22" s="83" t="s">
        <v>111</v>
      </c>
      <c r="I22" s="89">
        <v>2</v>
      </c>
      <c r="L22" t="s">
        <v>94</v>
      </c>
      <c r="M22" s="91">
        <v>0.2</v>
      </c>
      <c r="AA22">
        <v>20</v>
      </c>
      <c r="AB22">
        <f t="shared" si="0"/>
        <v>38461.538461538461</v>
      </c>
    </row>
    <row r="23" spans="2:28" x14ac:dyDescent="0.35">
      <c r="D23" t="s">
        <v>92</v>
      </c>
      <c r="E23" s="76">
        <v>1</v>
      </c>
      <c r="H23" t="s">
        <v>92</v>
      </c>
      <c r="I23" s="74">
        <v>1</v>
      </c>
      <c r="L23" t="s">
        <v>138</v>
      </c>
      <c r="M23" s="91">
        <v>0.3</v>
      </c>
      <c r="AA23">
        <v>21</v>
      </c>
      <c r="AB23">
        <f t="shared" si="0"/>
        <v>38461.538461538461</v>
      </c>
    </row>
    <row r="24" spans="2:28" x14ac:dyDescent="0.35">
      <c r="C24" s="73" t="s">
        <v>96</v>
      </c>
      <c r="E24" s="74">
        <v>1</v>
      </c>
      <c r="G24" s="73" t="s">
        <v>96</v>
      </c>
      <c r="I24" s="74">
        <v>1</v>
      </c>
      <c r="L24" t="s">
        <v>111</v>
      </c>
      <c r="M24" s="91">
        <v>0.5</v>
      </c>
      <c r="AA24">
        <v>22</v>
      </c>
      <c r="AB24">
        <f t="shared" si="0"/>
        <v>38461.538461538461</v>
      </c>
    </row>
    <row r="25" spans="2:28" ht="15" thickBot="1" x14ac:dyDescent="0.4">
      <c r="D25" t="s">
        <v>93</v>
      </c>
      <c r="E25" s="75">
        <v>2</v>
      </c>
      <c r="H25" t="s">
        <v>93</v>
      </c>
      <c r="I25" s="75">
        <v>2</v>
      </c>
      <c r="L25" t="s">
        <v>106</v>
      </c>
      <c r="M25" s="91">
        <v>0.2</v>
      </c>
      <c r="AA25">
        <v>23</v>
      </c>
      <c r="AB25">
        <f t="shared" si="0"/>
        <v>38461.538461538461</v>
      </c>
    </row>
    <row r="26" spans="2:28" ht="15" thickBot="1" x14ac:dyDescent="0.4">
      <c r="B26" s="82"/>
      <c r="C26" s="83"/>
      <c r="D26" s="83" t="s">
        <v>94</v>
      </c>
      <c r="E26" s="89">
        <v>1</v>
      </c>
      <c r="F26" s="83"/>
      <c r="G26" s="83"/>
      <c r="H26" s="83" t="s">
        <v>106</v>
      </c>
      <c r="I26" s="89">
        <v>1</v>
      </c>
      <c r="L26" t="s">
        <v>137</v>
      </c>
      <c r="M26" s="91">
        <v>0.3</v>
      </c>
      <c r="AA26">
        <v>24</v>
      </c>
      <c r="AB26">
        <f t="shared" si="0"/>
        <v>38461.538461538461</v>
      </c>
    </row>
    <row r="27" spans="2:28" ht="15" thickBot="1" x14ac:dyDescent="0.4">
      <c r="B27" s="77"/>
      <c r="C27" s="78" t="s">
        <v>136</v>
      </c>
      <c r="D27" s="78" t="s">
        <v>138</v>
      </c>
      <c r="E27" s="90">
        <v>2</v>
      </c>
      <c r="F27" s="79"/>
      <c r="G27" s="78" t="s">
        <v>136</v>
      </c>
      <c r="H27" s="78" t="s">
        <v>137</v>
      </c>
      <c r="I27" s="90">
        <v>3</v>
      </c>
      <c r="L27" t="s">
        <v>144</v>
      </c>
      <c r="M27" s="91">
        <v>3.5</v>
      </c>
      <c r="AA27">
        <v>25</v>
      </c>
      <c r="AB27">
        <f t="shared" si="0"/>
        <v>38461.538461538461</v>
      </c>
    </row>
    <row r="28" spans="2:28" x14ac:dyDescent="0.35">
      <c r="B28" s="64" t="s">
        <v>26</v>
      </c>
      <c r="C28" s="64"/>
      <c r="D28" s="64"/>
      <c r="E28" s="86">
        <v>3</v>
      </c>
      <c r="F28" s="64"/>
      <c r="G28" s="64"/>
      <c r="H28" s="64"/>
      <c r="I28" s="86">
        <v>4</v>
      </c>
      <c r="AA28">
        <v>26</v>
      </c>
      <c r="AB28">
        <f t="shared" si="0"/>
        <v>38461.538461538461</v>
      </c>
    </row>
    <row r="29" spans="2:28" x14ac:dyDescent="0.35">
      <c r="AA29">
        <v>27</v>
      </c>
      <c r="AB29">
        <f t="shared" si="0"/>
        <v>38461.538461538461</v>
      </c>
    </row>
    <row r="30" spans="2:28" x14ac:dyDescent="0.35">
      <c r="AA30">
        <v>28</v>
      </c>
      <c r="AB30">
        <f t="shared" si="0"/>
        <v>38461.538461538461</v>
      </c>
    </row>
    <row r="31" spans="2:28" x14ac:dyDescent="0.35">
      <c r="B31" t="s">
        <v>0</v>
      </c>
      <c r="C31" s="4" t="s">
        <v>132</v>
      </c>
      <c r="D31" s="4" t="s">
        <v>133</v>
      </c>
      <c r="E31" s="4" t="s">
        <v>134</v>
      </c>
      <c r="F31" s="4" t="s">
        <v>135</v>
      </c>
      <c r="G31" s="4" t="s">
        <v>127</v>
      </c>
      <c r="H31" s="4" t="s">
        <v>128</v>
      </c>
      <c r="I31" s="4" t="s">
        <v>129</v>
      </c>
      <c r="J31" s="6" t="s">
        <v>130</v>
      </c>
      <c r="AA31">
        <v>29</v>
      </c>
      <c r="AB31">
        <f t="shared" si="0"/>
        <v>38461.538461538461</v>
      </c>
    </row>
    <row r="32" spans="2:28" x14ac:dyDescent="0.35">
      <c r="B32" t="s">
        <v>131</v>
      </c>
      <c r="C32" s="87">
        <v>17130.78125</v>
      </c>
      <c r="D32" s="87">
        <v>17130.78125</v>
      </c>
      <c r="E32" s="87">
        <v>15006.718750000002</v>
      </c>
      <c r="F32" s="87">
        <v>15006.718750000002</v>
      </c>
      <c r="G32" s="87">
        <v>15006.718750000002</v>
      </c>
      <c r="H32" s="87">
        <v>15006.718750000002</v>
      </c>
      <c r="I32" s="87">
        <v>15006.718750000002</v>
      </c>
      <c r="J32" s="87">
        <v>15006.718750000002</v>
      </c>
      <c r="M32" s="88"/>
      <c r="AA32">
        <v>30</v>
      </c>
      <c r="AB32">
        <f t="shared" si="0"/>
        <v>38461.538461538461</v>
      </c>
    </row>
    <row r="33" spans="2:28" x14ac:dyDescent="0.35">
      <c r="B33" t="s">
        <v>131</v>
      </c>
      <c r="C33" s="87">
        <v>3426.15625</v>
      </c>
      <c r="D33" s="87">
        <v>3426.15625</v>
      </c>
      <c r="E33" s="87">
        <v>3001.34375</v>
      </c>
      <c r="F33" s="87">
        <v>3001.34375</v>
      </c>
      <c r="G33" s="87">
        <v>3001.34375</v>
      </c>
      <c r="H33" s="87">
        <v>3001.34375</v>
      </c>
      <c r="I33" s="87">
        <v>3001.34375</v>
      </c>
      <c r="J33" s="87">
        <v>3001.34375</v>
      </c>
      <c r="AA33">
        <v>31</v>
      </c>
      <c r="AB33">
        <f t="shared" si="0"/>
        <v>38461.538461538461</v>
      </c>
    </row>
    <row r="34" spans="2:28" x14ac:dyDescent="0.35">
      <c r="C34" s="87"/>
      <c r="D34" s="87">
        <f>D32+D33</f>
        <v>20556.9375</v>
      </c>
      <c r="E34" s="87">
        <f>E32+E33</f>
        <v>18008.0625</v>
      </c>
      <c r="F34" s="87"/>
      <c r="G34" s="87"/>
      <c r="H34" s="87"/>
      <c r="I34" s="87"/>
      <c r="J34" s="87"/>
      <c r="AA34">
        <v>32</v>
      </c>
      <c r="AB34">
        <f t="shared" si="0"/>
        <v>38461.538461538461</v>
      </c>
    </row>
    <row r="35" spans="2:28" x14ac:dyDescent="0.35">
      <c r="AA35">
        <v>33</v>
      </c>
      <c r="AB35">
        <f t="shared" si="0"/>
        <v>38461.538461538461</v>
      </c>
    </row>
    <row r="36" spans="2:28" x14ac:dyDescent="0.35">
      <c r="AA36">
        <v>34</v>
      </c>
      <c r="AB36">
        <f t="shared" si="0"/>
        <v>38461.538461538461</v>
      </c>
    </row>
    <row r="37" spans="2:28" x14ac:dyDescent="0.35">
      <c r="AA37">
        <v>35</v>
      </c>
      <c r="AB37">
        <f t="shared" si="0"/>
        <v>38461.538461538461</v>
      </c>
    </row>
    <row r="38" spans="2:28" x14ac:dyDescent="0.35">
      <c r="AA38">
        <v>36</v>
      </c>
      <c r="AB38">
        <f t="shared" si="0"/>
        <v>38461.538461538461</v>
      </c>
    </row>
    <row r="39" spans="2:28" x14ac:dyDescent="0.35">
      <c r="AA39">
        <v>37</v>
      </c>
      <c r="AB39">
        <f t="shared" si="0"/>
        <v>38461.538461538461</v>
      </c>
    </row>
    <row r="40" spans="2:28" x14ac:dyDescent="0.35">
      <c r="AA40">
        <v>38</v>
      </c>
      <c r="AB40">
        <f t="shared" si="0"/>
        <v>38461.538461538461</v>
      </c>
    </row>
    <row r="41" spans="2:28" x14ac:dyDescent="0.35">
      <c r="AA41">
        <v>39</v>
      </c>
      <c r="AB41">
        <f t="shared" si="0"/>
        <v>38461.538461538461</v>
      </c>
    </row>
    <row r="42" spans="2:28" x14ac:dyDescent="0.35">
      <c r="AA42">
        <v>40</v>
      </c>
      <c r="AB42">
        <f t="shared" si="0"/>
        <v>38461.538461538461</v>
      </c>
    </row>
    <row r="43" spans="2:28" x14ac:dyDescent="0.35">
      <c r="AA43">
        <v>41</v>
      </c>
      <c r="AB43">
        <f t="shared" si="0"/>
        <v>38461.538461538461</v>
      </c>
    </row>
    <row r="44" spans="2:28" x14ac:dyDescent="0.35">
      <c r="AA44">
        <v>42</v>
      </c>
      <c r="AB44">
        <f t="shared" si="0"/>
        <v>38461.538461538461</v>
      </c>
    </row>
    <row r="45" spans="2:28" x14ac:dyDescent="0.35">
      <c r="AA45">
        <v>43</v>
      </c>
      <c r="AB45">
        <f t="shared" si="0"/>
        <v>38461.538461538461</v>
      </c>
    </row>
    <row r="46" spans="2:28" x14ac:dyDescent="0.35">
      <c r="AA46">
        <v>44</v>
      </c>
      <c r="AB46">
        <f t="shared" si="0"/>
        <v>38461.538461538461</v>
      </c>
    </row>
    <row r="47" spans="2:28" x14ac:dyDescent="0.35">
      <c r="AA47">
        <v>45</v>
      </c>
      <c r="AB47">
        <f t="shared" si="0"/>
        <v>38461.538461538461</v>
      </c>
    </row>
    <row r="48" spans="2:28" x14ac:dyDescent="0.35">
      <c r="AA48">
        <v>46</v>
      </c>
      <c r="AB48">
        <f t="shared" si="0"/>
        <v>38461.538461538461</v>
      </c>
    </row>
    <row r="49" spans="27:28" x14ac:dyDescent="0.35">
      <c r="AA49">
        <v>47</v>
      </c>
      <c r="AB49">
        <f t="shared" si="0"/>
        <v>38461.538461538461</v>
      </c>
    </row>
    <row r="50" spans="27:28" x14ac:dyDescent="0.35">
      <c r="AA50">
        <v>48</v>
      </c>
      <c r="AB50">
        <f t="shared" si="0"/>
        <v>38461.538461538461</v>
      </c>
    </row>
    <row r="51" spans="27:28" x14ac:dyDescent="0.35">
      <c r="AA51">
        <v>49</v>
      </c>
      <c r="AB51">
        <f t="shared" si="0"/>
        <v>38461.538461538461</v>
      </c>
    </row>
    <row r="52" spans="27:28" x14ac:dyDescent="0.35">
      <c r="AA52">
        <v>50</v>
      </c>
      <c r="AB52">
        <f t="shared" si="0"/>
        <v>38461.538461538461</v>
      </c>
    </row>
    <row r="53" spans="27:28" x14ac:dyDescent="0.35">
      <c r="AA53">
        <v>51</v>
      </c>
      <c r="AB53">
        <f t="shared" si="0"/>
        <v>38461.538461538461</v>
      </c>
    </row>
    <row r="54" spans="27:28" x14ac:dyDescent="0.35">
      <c r="AA54">
        <v>52</v>
      </c>
      <c r="AB54">
        <f t="shared" si="0"/>
        <v>38461.538461538461</v>
      </c>
    </row>
  </sheetData>
  <mergeCells count="4">
    <mergeCell ref="B1:E1"/>
    <mergeCell ref="F1:I1"/>
    <mergeCell ref="B16:E16"/>
    <mergeCell ref="F16:I16"/>
  </mergeCells>
  <conditionalFormatting sqref="L3:L12">
    <cfRule type="duplicateValues" dxfId="21" priority="2"/>
  </conditionalFormatting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E93E4-AC1B-44C9-B5E5-333C82E87FEA}">
  <dimension ref="B2:H492"/>
  <sheetViews>
    <sheetView zoomScaleNormal="100" workbookViewId="0">
      <selection activeCell="P5" sqref="P5"/>
    </sheetView>
  </sheetViews>
  <sheetFormatPr baseColWidth="10" defaultRowHeight="14.5" x14ac:dyDescent="0.35"/>
  <cols>
    <col min="7" max="8" width="11" customWidth="1"/>
  </cols>
  <sheetData>
    <row r="2" spans="2:8" x14ac:dyDescent="0.35">
      <c r="B2" t="s">
        <v>145</v>
      </c>
      <c r="C2" t="s">
        <v>146</v>
      </c>
      <c r="D2" t="s">
        <v>147</v>
      </c>
      <c r="E2" t="s">
        <v>148</v>
      </c>
      <c r="G2" t="s">
        <v>112</v>
      </c>
      <c r="H2" t="s">
        <v>113</v>
      </c>
    </row>
    <row r="3" spans="2:8" x14ac:dyDescent="0.35">
      <c r="B3">
        <v>4100</v>
      </c>
      <c r="C3">
        <f t="shared" ref="C3:C66" si="0">B3/2*$H$3*$H$4</f>
        <v>51.25</v>
      </c>
      <c r="D3">
        <f t="shared" ref="D3:D66" si="1">$H$5/B3*$H$6</f>
        <v>878.04878048780495</v>
      </c>
      <c r="E3">
        <f t="shared" ref="E3:E34" si="2">C3+D3</f>
        <v>929.29878048780495</v>
      </c>
      <c r="G3" t="s">
        <v>143</v>
      </c>
      <c r="H3">
        <v>0.2</v>
      </c>
    </row>
    <row r="4" spans="2:8" x14ac:dyDescent="0.35">
      <c r="B4">
        <v>4200</v>
      </c>
      <c r="C4">
        <f t="shared" si="0"/>
        <v>52.5</v>
      </c>
      <c r="D4">
        <f t="shared" si="1"/>
        <v>857.14285714285722</v>
      </c>
      <c r="E4">
        <f t="shared" si="2"/>
        <v>909.64285714285722</v>
      </c>
      <c r="G4" t="s">
        <v>149</v>
      </c>
      <c r="H4">
        <v>0.125</v>
      </c>
    </row>
    <row r="5" spans="2:8" x14ac:dyDescent="0.35">
      <c r="B5">
        <v>4300</v>
      </c>
      <c r="C5">
        <f t="shared" si="0"/>
        <v>53.75</v>
      </c>
      <c r="D5">
        <f t="shared" si="1"/>
        <v>837.20930232558135</v>
      </c>
      <c r="E5">
        <f t="shared" si="2"/>
        <v>890.95930232558135</v>
      </c>
      <c r="G5" t="s">
        <v>150</v>
      </c>
      <c r="H5">
        <v>2000000</v>
      </c>
    </row>
    <row r="6" spans="2:8" x14ac:dyDescent="0.35">
      <c r="B6">
        <v>4400</v>
      </c>
      <c r="C6">
        <f t="shared" si="0"/>
        <v>55</v>
      </c>
      <c r="D6">
        <f t="shared" si="1"/>
        <v>818.18181818181824</v>
      </c>
      <c r="E6">
        <f t="shared" si="2"/>
        <v>873.18181818181824</v>
      </c>
      <c r="G6" t="s">
        <v>151</v>
      </c>
      <c r="H6">
        <v>1.8</v>
      </c>
    </row>
    <row r="7" spans="2:8" x14ac:dyDescent="0.35">
      <c r="B7">
        <v>4500</v>
      </c>
      <c r="C7">
        <f t="shared" si="0"/>
        <v>56.25</v>
      </c>
      <c r="D7">
        <f t="shared" si="1"/>
        <v>800</v>
      </c>
      <c r="E7">
        <f t="shared" si="2"/>
        <v>856.25</v>
      </c>
      <c r="G7" t="s">
        <v>152</v>
      </c>
      <c r="H7">
        <f>SQRT(2*H5*H6/(H3*H4))</f>
        <v>16970.562748477139</v>
      </c>
    </row>
    <row r="8" spans="2:8" x14ac:dyDescent="0.35">
      <c r="B8">
        <v>4600</v>
      </c>
      <c r="C8">
        <f t="shared" si="0"/>
        <v>57.5</v>
      </c>
      <c r="D8">
        <f t="shared" si="1"/>
        <v>782.60869565217399</v>
      </c>
      <c r="E8">
        <f t="shared" si="2"/>
        <v>840.10869565217399</v>
      </c>
    </row>
    <row r="9" spans="2:8" x14ac:dyDescent="0.35">
      <c r="B9">
        <v>4700</v>
      </c>
      <c r="C9">
        <f t="shared" si="0"/>
        <v>58.75</v>
      </c>
      <c r="D9">
        <f t="shared" si="1"/>
        <v>765.95744680851067</v>
      </c>
      <c r="E9">
        <f t="shared" si="2"/>
        <v>824.70744680851067</v>
      </c>
    </row>
    <row r="10" spans="2:8" x14ac:dyDescent="0.35">
      <c r="B10">
        <v>4800</v>
      </c>
      <c r="C10">
        <f t="shared" si="0"/>
        <v>60</v>
      </c>
      <c r="D10">
        <f t="shared" si="1"/>
        <v>750</v>
      </c>
      <c r="E10">
        <f t="shared" si="2"/>
        <v>810</v>
      </c>
    </row>
    <row r="11" spans="2:8" x14ac:dyDescent="0.35">
      <c r="B11">
        <v>4900</v>
      </c>
      <c r="C11">
        <f t="shared" si="0"/>
        <v>61.25</v>
      </c>
      <c r="D11">
        <f t="shared" si="1"/>
        <v>734.69387755102048</v>
      </c>
      <c r="E11">
        <f t="shared" si="2"/>
        <v>795.94387755102048</v>
      </c>
    </row>
    <row r="12" spans="2:8" x14ac:dyDescent="0.35">
      <c r="B12">
        <v>5000</v>
      </c>
      <c r="C12">
        <f t="shared" si="0"/>
        <v>62.5</v>
      </c>
      <c r="D12">
        <f t="shared" si="1"/>
        <v>720</v>
      </c>
      <c r="E12">
        <f t="shared" si="2"/>
        <v>782.5</v>
      </c>
    </row>
    <row r="13" spans="2:8" x14ac:dyDescent="0.35">
      <c r="B13">
        <v>5100</v>
      </c>
      <c r="C13">
        <f t="shared" si="0"/>
        <v>63.75</v>
      </c>
      <c r="D13">
        <f t="shared" si="1"/>
        <v>705.88235294117658</v>
      </c>
      <c r="E13">
        <f t="shared" si="2"/>
        <v>769.63235294117658</v>
      </c>
    </row>
    <row r="14" spans="2:8" x14ac:dyDescent="0.35">
      <c r="B14">
        <v>5200</v>
      </c>
      <c r="C14">
        <f t="shared" si="0"/>
        <v>65</v>
      </c>
      <c r="D14">
        <f t="shared" si="1"/>
        <v>692.30769230769238</v>
      </c>
      <c r="E14">
        <f t="shared" si="2"/>
        <v>757.30769230769238</v>
      </c>
    </row>
    <row r="15" spans="2:8" x14ac:dyDescent="0.35">
      <c r="B15">
        <v>5300</v>
      </c>
      <c r="C15">
        <f t="shared" si="0"/>
        <v>66.25</v>
      </c>
      <c r="D15">
        <f t="shared" si="1"/>
        <v>679.24528301886801</v>
      </c>
      <c r="E15">
        <f t="shared" si="2"/>
        <v>745.49528301886801</v>
      </c>
    </row>
    <row r="16" spans="2:8" x14ac:dyDescent="0.35">
      <c r="B16">
        <v>5400</v>
      </c>
      <c r="C16">
        <f t="shared" si="0"/>
        <v>67.5</v>
      </c>
      <c r="D16">
        <f t="shared" si="1"/>
        <v>666.66666666666674</v>
      </c>
      <c r="E16">
        <f t="shared" si="2"/>
        <v>734.16666666666674</v>
      </c>
    </row>
    <row r="17" spans="2:5" x14ac:dyDescent="0.35">
      <c r="B17">
        <v>5500</v>
      </c>
      <c r="C17">
        <f t="shared" si="0"/>
        <v>68.75</v>
      </c>
      <c r="D17">
        <f t="shared" si="1"/>
        <v>654.5454545454545</v>
      </c>
      <c r="E17">
        <f t="shared" si="2"/>
        <v>723.2954545454545</v>
      </c>
    </row>
    <row r="18" spans="2:5" x14ac:dyDescent="0.35">
      <c r="B18">
        <v>5600</v>
      </c>
      <c r="C18">
        <f t="shared" si="0"/>
        <v>70</v>
      </c>
      <c r="D18">
        <f t="shared" si="1"/>
        <v>642.85714285714289</v>
      </c>
      <c r="E18">
        <f t="shared" si="2"/>
        <v>712.85714285714289</v>
      </c>
    </row>
    <row r="19" spans="2:5" x14ac:dyDescent="0.35">
      <c r="B19">
        <v>5700</v>
      </c>
      <c r="C19">
        <f t="shared" si="0"/>
        <v>71.25</v>
      </c>
      <c r="D19">
        <f t="shared" si="1"/>
        <v>631.57894736842115</v>
      </c>
      <c r="E19">
        <f t="shared" si="2"/>
        <v>702.82894736842115</v>
      </c>
    </row>
    <row r="20" spans="2:5" x14ac:dyDescent="0.35">
      <c r="B20">
        <v>5800</v>
      </c>
      <c r="C20">
        <f t="shared" si="0"/>
        <v>72.5</v>
      </c>
      <c r="D20">
        <f t="shared" si="1"/>
        <v>620.68965517241384</v>
      </c>
      <c r="E20">
        <f t="shared" si="2"/>
        <v>693.18965517241384</v>
      </c>
    </row>
    <row r="21" spans="2:5" x14ac:dyDescent="0.35">
      <c r="B21">
        <v>5900</v>
      </c>
      <c r="C21">
        <f t="shared" si="0"/>
        <v>73.75</v>
      </c>
      <c r="D21">
        <f t="shared" si="1"/>
        <v>610.16949152542372</v>
      </c>
      <c r="E21">
        <f t="shared" si="2"/>
        <v>683.91949152542372</v>
      </c>
    </row>
    <row r="22" spans="2:5" x14ac:dyDescent="0.35">
      <c r="B22">
        <v>6000</v>
      </c>
      <c r="C22">
        <f t="shared" si="0"/>
        <v>75</v>
      </c>
      <c r="D22">
        <f t="shared" si="1"/>
        <v>600</v>
      </c>
      <c r="E22">
        <f t="shared" si="2"/>
        <v>675</v>
      </c>
    </row>
    <row r="23" spans="2:5" x14ac:dyDescent="0.35">
      <c r="B23">
        <v>6100</v>
      </c>
      <c r="C23">
        <f t="shared" si="0"/>
        <v>76.25</v>
      </c>
      <c r="D23">
        <f t="shared" si="1"/>
        <v>590.1639344262295</v>
      </c>
      <c r="E23">
        <f t="shared" si="2"/>
        <v>666.4139344262295</v>
      </c>
    </row>
    <row r="24" spans="2:5" x14ac:dyDescent="0.35">
      <c r="B24">
        <v>6200</v>
      </c>
      <c r="C24">
        <f t="shared" si="0"/>
        <v>77.5</v>
      </c>
      <c r="D24">
        <f t="shared" si="1"/>
        <v>580.64516129032256</v>
      </c>
      <c r="E24">
        <f t="shared" si="2"/>
        <v>658.14516129032256</v>
      </c>
    </row>
    <row r="25" spans="2:5" x14ac:dyDescent="0.35">
      <c r="B25">
        <v>6300</v>
      </c>
      <c r="C25">
        <f t="shared" si="0"/>
        <v>78.75</v>
      </c>
      <c r="D25">
        <f t="shared" si="1"/>
        <v>571.42857142857144</v>
      </c>
      <c r="E25">
        <f t="shared" si="2"/>
        <v>650.17857142857144</v>
      </c>
    </row>
    <row r="26" spans="2:5" x14ac:dyDescent="0.35">
      <c r="B26">
        <v>6400</v>
      </c>
      <c r="C26">
        <f t="shared" si="0"/>
        <v>80</v>
      </c>
      <c r="D26">
        <f t="shared" si="1"/>
        <v>562.5</v>
      </c>
      <c r="E26">
        <f t="shared" si="2"/>
        <v>642.5</v>
      </c>
    </row>
    <row r="27" spans="2:5" x14ac:dyDescent="0.35">
      <c r="B27">
        <v>6500</v>
      </c>
      <c r="C27">
        <f t="shared" si="0"/>
        <v>81.25</v>
      </c>
      <c r="D27">
        <f t="shared" si="1"/>
        <v>553.84615384615381</v>
      </c>
      <c r="E27">
        <f t="shared" si="2"/>
        <v>635.09615384615381</v>
      </c>
    </row>
    <row r="28" spans="2:5" x14ac:dyDescent="0.35">
      <c r="B28">
        <v>6600</v>
      </c>
      <c r="C28">
        <f t="shared" si="0"/>
        <v>82.5</v>
      </c>
      <c r="D28">
        <f t="shared" si="1"/>
        <v>545.45454545454538</v>
      </c>
      <c r="E28">
        <f t="shared" si="2"/>
        <v>627.95454545454538</v>
      </c>
    </row>
    <row r="29" spans="2:5" x14ac:dyDescent="0.35">
      <c r="B29">
        <v>6700</v>
      </c>
      <c r="C29">
        <f t="shared" si="0"/>
        <v>83.75</v>
      </c>
      <c r="D29">
        <f t="shared" si="1"/>
        <v>537.31343283582089</v>
      </c>
      <c r="E29">
        <f t="shared" si="2"/>
        <v>621.06343283582089</v>
      </c>
    </row>
    <row r="30" spans="2:5" x14ac:dyDescent="0.35">
      <c r="B30">
        <v>6800</v>
      </c>
      <c r="C30">
        <f t="shared" si="0"/>
        <v>85</v>
      </c>
      <c r="D30">
        <f t="shared" si="1"/>
        <v>529.41176470588243</v>
      </c>
      <c r="E30">
        <f t="shared" si="2"/>
        <v>614.41176470588243</v>
      </c>
    </row>
    <row r="31" spans="2:5" x14ac:dyDescent="0.35">
      <c r="B31">
        <v>6900</v>
      </c>
      <c r="C31">
        <f t="shared" si="0"/>
        <v>86.25</v>
      </c>
      <c r="D31">
        <f t="shared" si="1"/>
        <v>521.73913043478262</v>
      </c>
      <c r="E31">
        <f t="shared" si="2"/>
        <v>607.98913043478262</v>
      </c>
    </row>
    <row r="32" spans="2:5" x14ac:dyDescent="0.35">
      <c r="B32">
        <v>7000</v>
      </c>
      <c r="C32">
        <f t="shared" si="0"/>
        <v>87.5</v>
      </c>
      <c r="D32">
        <f t="shared" si="1"/>
        <v>514.28571428571433</v>
      </c>
      <c r="E32">
        <f t="shared" si="2"/>
        <v>601.78571428571433</v>
      </c>
    </row>
    <row r="33" spans="2:5" x14ac:dyDescent="0.35">
      <c r="B33">
        <v>7100</v>
      </c>
      <c r="C33">
        <f t="shared" si="0"/>
        <v>88.75</v>
      </c>
      <c r="D33">
        <f t="shared" si="1"/>
        <v>507.04225352112672</v>
      </c>
      <c r="E33">
        <f t="shared" si="2"/>
        <v>595.79225352112667</v>
      </c>
    </row>
    <row r="34" spans="2:5" x14ac:dyDescent="0.35">
      <c r="B34">
        <v>7200</v>
      </c>
      <c r="C34">
        <f t="shared" si="0"/>
        <v>90</v>
      </c>
      <c r="D34">
        <f t="shared" si="1"/>
        <v>500</v>
      </c>
      <c r="E34">
        <f t="shared" si="2"/>
        <v>590</v>
      </c>
    </row>
    <row r="35" spans="2:5" x14ac:dyDescent="0.35">
      <c r="B35">
        <v>7300</v>
      </c>
      <c r="C35">
        <f t="shared" si="0"/>
        <v>91.25</v>
      </c>
      <c r="D35">
        <f t="shared" si="1"/>
        <v>493.15068493150687</v>
      </c>
      <c r="E35">
        <f t="shared" ref="E35:E66" si="3">C35+D35</f>
        <v>584.40068493150693</v>
      </c>
    </row>
    <row r="36" spans="2:5" x14ac:dyDescent="0.35">
      <c r="B36">
        <v>7400</v>
      </c>
      <c r="C36">
        <f t="shared" si="0"/>
        <v>92.5</v>
      </c>
      <c r="D36">
        <f t="shared" si="1"/>
        <v>486.48648648648646</v>
      </c>
      <c r="E36">
        <f t="shared" si="3"/>
        <v>578.98648648648646</v>
      </c>
    </row>
    <row r="37" spans="2:5" x14ac:dyDescent="0.35">
      <c r="B37">
        <v>7500</v>
      </c>
      <c r="C37">
        <f t="shared" si="0"/>
        <v>93.75</v>
      </c>
      <c r="D37">
        <f t="shared" si="1"/>
        <v>480.00000000000006</v>
      </c>
      <c r="E37">
        <f t="shared" si="3"/>
        <v>573.75</v>
      </c>
    </row>
    <row r="38" spans="2:5" x14ac:dyDescent="0.35">
      <c r="B38">
        <v>7600</v>
      </c>
      <c r="C38">
        <f t="shared" si="0"/>
        <v>95</v>
      </c>
      <c r="D38">
        <f t="shared" si="1"/>
        <v>473.68421052631578</v>
      </c>
      <c r="E38">
        <f t="shared" si="3"/>
        <v>568.68421052631584</v>
      </c>
    </row>
    <row r="39" spans="2:5" x14ac:dyDescent="0.35">
      <c r="B39">
        <v>7700</v>
      </c>
      <c r="C39">
        <f t="shared" si="0"/>
        <v>96.25</v>
      </c>
      <c r="D39">
        <f t="shared" si="1"/>
        <v>467.53246753246748</v>
      </c>
      <c r="E39">
        <f t="shared" si="3"/>
        <v>563.78246753246754</v>
      </c>
    </row>
    <row r="40" spans="2:5" x14ac:dyDescent="0.35">
      <c r="B40">
        <v>7800</v>
      </c>
      <c r="C40">
        <f t="shared" si="0"/>
        <v>97.5</v>
      </c>
      <c r="D40">
        <f t="shared" si="1"/>
        <v>461.53846153846155</v>
      </c>
      <c r="E40">
        <f t="shared" si="3"/>
        <v>559.03846153846155</v>
      </c>
    </row>
    <row r="41" spans="2:5" x14ac:dyDescent="0.35">
      <c r="B41">
        <v>7900</v>
      </c>
      <c r="C41">
        <f t="shared" si="0"/>
        <v>98.75</v>
      </c>
      <c r="D41">
        <f t="shared" si="1"/>
        <v>455.69620253164561</v>
      </c>
      <c r="E41">
        <f t="shared" si="3"/>
        <v>554.44620253164567</v>
      </c>
    </row>
    <row r="42" spans="2:5" x14ac:dyDescent="0.35">
      <c r="B42">
        <v>8000</v>
      </c>
      <c r="C42">
        <f t="shared" si="0"/>
        <v>100</v>
      </c>
      <c r="D42">
        <f t="shared" si="1"/>
        <v>450</v>
      </c>
      <c r="E42">
        <f t="shared" si="3"/>
        <v>550</v>
      </c>
    </row>
    <row r="43" spans="2:5" x14ac:dyDescent="0.35">
      <c r="B43">
        <v>8100</v>
      </c>
      <c r="C43">
        <f t="shared" si="0"/>
        <v>101.25</v>
      </c>
      <c r="D43">
        <f t="shared" si="1"/>
        <v>444.44444444444446</v>
      </c>
      <c r="E43">
        <f t="shared" si="3"/>
        <v>545.69444444444446</v>
      </c>
    </row>
    <row r="44" spans="2:5" x14ac:dyDescent="0.35">
      <c r="B44">
        <v>8200</v>
      </c>
      <c r="C44">
        <f t="shared" si="0"/>
        <v>102.5</v>
      </c>
      <c r="D44">
        <f t="shared" si="1"/>
        <v>439.02439024390247</v>
      </c>
      <c r="E44">
        <f t="shared" si="3"/>
        <v>541.52439024390242</v>
      </c>
    </row>
    <row r="45" spans="2:5" x14ac:dyDescent="0.35">
      <c r="B45">
        <v>8300</v>
      </c>
      <c r="C45">
        <f t="shared" si="0"/>
        <v>103.75</v>
      </c>
      <c r="D45">
        <f t="shared" si="1"/>
        <v>433.73493975903619</v>
      </c>
      <c r="E45">
        <f t="shared" si="3"/>
        <v>537.48493975903625</v>
      </c>
    </row>
    <row r="46" spans="2:5" x14ac:dyDescent="0.35">
      <c r="B46">
        <v>8400</v>
      </c>
      <c r="C46">
        <f t="shared" si="0"/>
        <v>105</v>
      </c>
      <c r="D46">
        <f t="shared" si="1"/>
        <v>428.57142857142861</v>
      </c>
      <c r="E46">
        <f t="shared" si="3"/>
        <v>533.57142857142867</v>
      </c>
    </row>
    <row r="47" spans="2:5" x14ac:dyDescent="0.35">
      <c r="B47">
        <v>8500</v>
      </c>
      <c r="C47">
        <f t="shared" si="0"/>
        <v>106.25</v>
      </c>
      <c r="D47">
        <f t="shared" si="1"/>
        <v>423.52941176470586</v>
      </c>
      <c r="E47">
        <f t="shared" si="3"/>
        <v>529.77941176470586</v>
      </c>
    </row>
    <row r="48" spans="2:5" x14ac:dyDescent="0.35">
      <c r="B48">
        <v>8600</v>
      </c>
      <c r="C48">
        <f t="shared" si="0"/>
        <v>107.5</v>
      </c>
      <c r="D48">
        <f t="shared" si="1"/>
        <v>418.60465116279067</v>
      </c>
      <c r="E48">
        <f t="shared" si="3"/>
        <v>526.10465116279067</v>
      </c>
    </row>
    <row r="49" spans="2:5" x14ac:dyDescent="0.35">
      <c r="B49">
        <v>8700</v>
      </c>
      <c r="C49">
        <f t="shared" si="0"/>
        <v>108.75</v>
      </c>
      <c r="D49">
        <f t="shared" si="1"/>
        <v>413.79310344827587</v>
      </c>
      <c r="E49">
        <f t="shared" si="3"/>
        <v>522.54310344827582</v>
      </c>
    </row>
    <row r="50" spans="2:5" x14ac:dyDescent="0.35">
      <c r="B50">
        <v>8800</v>
      </c>
      <c r="C50">
        <f t="shared" si="0"/>
        <v>110</v>
      </c>
      <c r="D50">
        <f t="shared" si="1"/>
        <v>409.09090909090912</v>
      </c>
      <c r="E50">
        <f t="shared" si="3"/>
        <v>519.09090909090912</v>
      </c>
    </row>
    <row r="51" spans="2:5" x14ac:dyDescent="0.35">
      <c r="B51">
        <v>8900</v>
      </c>
      <c r="C51">
        <f t="shared" si="0"/>
        <v>111.25</v>
      </c>
      <c r="D51">
        <f t="shared" si="1"/>
        <v>404.49438202247188</v>
      </c>
      <c r="E51">
        <f t="shared" si="3"/>
        <v>515.74438202247188</v>
      </c>
    </row>
    <row r="52" spans="2:5" x14ac:dyDescent="0.35">
      <c r="B52">
        <v>9000</v>
      </c>
      <c r="C52">
        <f t="shared" si="0"/>
        <v>112.5</v>
      </c>
      <c r="D52">
        <f t="shared" si="1"/>
        <v>400</v>
      </c>
      <c r="E52">
        <f t="shared" si="3"/>
        <v>512.5</v>
      </c>
    </row>
    <row r="53" spans="2:5" x14ac:dyDescent="0.35">
      <c r="B53">
        <v>9100</v>
      </c>
      <c r="C53">
        <f t="shared" si="0"/>
        <v>113.75</v>
      </c>
      <c r="D53">
        <f t="shared" si="1"/>
        <v>395.60439560439556</v>
      </c>
      <c r="E53">
        <f t="shared" si="3"/>
        <v>509.35439560439556</v>
      </c>
    </row>
    <row r="54" spans="2:5" x14ac:dyDescent="0.35">
      <c r="B54">
        <v>9200</v>
      </c>
      <c r="C54">
        <f t="shared" si="0"/>
        <v>115</v>
      </c>
      <c r="D54">
        <f t="shared" si="1"/>
        <v>391.304347826087</v>
      </c>
      <c r="E54">
        <f t="shared" si="3"/>
        <v>506.304347826087</v>
      </c>
    </row>
    <row r="55" spans="2:5" x14ac:dyDescent="0.35">
      <c r="B55">
        <v>9300</v>
      </c>
      <c r="C55">
        <f t="shared" si="0"/>
        <v>116.25</v>
      </c>
      <c r="D55">
        <f t="shared" si="1"/>
        <v>387.09677419354841</v>
      </c>
      <c r="E55">
        <f t="shared" si="3"/>
        <v>503.34677419354841</v>
      </c>
    </row>
    <row r="56" spans="2:5" x14ac:dyDescent="0.35">
      <c r="B56">
        <v>9400</v>
      </c>
      <c r="C56">
        <f t="shared" si="0"/>
        <v>117.5</v>
      </c>
      <c r="D56">
        <f t="shared" si="1"/>
        <v>382.97872340425533</v>
      </c>
      <c r="E56">
        <f t="shared" si="3"/>
        <v>500.47872340425533</v>
      </c>
    </row>
    <row r="57" spans="2:5" x14ac:dyDescent="0.35">
      <c r="B57">
        <v>9500</v>
      </c>
      <c r="C57">
        <f t="shared" si="0"/>
        <v>118.75</v>
      </c>
      <c r="D57">
        <f t="shared" si="1"/>
        <v>378.9473684210526</v>
      </c>
      <c r="E57">
        <f t="shared" si="3"/>
        <v>497.6973684210526</v>
      </c>
    </row>
    <row r="58" spans="2:5" x14ac:dyDescent="0.35">
      <c r="B58">
        <v>9600</v>
      </c>
      <c r="C58">
        <f t="shared" si="0"/>
        <v>120</v>
      </c>
      <c r="D58">
        <f t="shared" si="1"/>
        <v>375</v>
      </c>
      <c r="E58">
        <f t="shared" si="3"/>
        <v>495</v>
      </c>
    </row>
    <row r="59" spans="2:5" x14ac:dyDescent="0.35">
      <c r="B59">
        <v>9700</v>
      </c>
      <c r="C59">
        <f t="shared" si="0"/>
        <v>121.25</v>
      </c>
      <c r="D59">
        <f t="shared" si="1"/>
        <v>371.13402061855675</v>
      </c>
      <c r="E59">
        <f t="shared" si="3"/>
        <v>492.38402061855675</v>
      </c>
    </row>
    <row r="60" spans="2:5" x14ac:dyDescent="0.35">
      <c r="B60">
        <v>9800</v>
      </c>
      <c r="C60">
        <f t="shared" si="0"/>
        <v>122.5</v>
      </c>
      <c r="D60">
        <f t="shared" si="1"/>
        <v>367.34693877551024</v>
      </c>
      <c r="E60">
        <f t="shared" si="3"/>
        <v>489.84693877551024</v>
      </c>
    </row>
    <row r="61" spans="2:5" x14ac:dyDescent="0.35">
      <c r="B61">
        <v>9900</v>
      </c>
      <c r="C61">
        <f t="shared" si="0"/>
        <v>123.75</v>
      </c>
      <c r="D61">
        <f t="shared" si="1"/>
        <v>363.63636363636363</v>
      </c>
      <c r="E61">
        <f t="shared" si="3"/>
        <v>487.38636363636363</v>
      </c>
    </row>
    <row r="62" spans="2:5" x14ac:dyDescent="0.35">
      <c r="B62">
        <v>10000</v>
      </c>
      <c r="C62">
        <f t="shared" si="0"/>
        <v>125</v>
      </c>
      <c r="D62">
        <f t="shared" si="1"/>
        <v>360</v>
      </c>
      <c r="E62">
        <f t="shared" ref="E62:E121" si="4">C62+D62</f>
        <v>485</v>
      </c>
    </row>
    <row r="63" spans="2:5" x14ac:dyDescent="0.35">
      <c r="B63">
        <v>10100</v>
      </c>
      <c r="C63">
        <f t="shared" si="0"/>
        <v>126.25</v>
      </c>
      <c r="D63">
        <f t="shared" si="1"/>
        <v>356.43564356435644</v>
      </c>
      <c r="E63">
        <f t="shared" si="4"/>
        <v>482.68564356435644</v>
      </c>
    </row>
    <row r="64" spans="2:5" x14ac:dyDescent="0.35">
      <c r="B64">
        <v>10200</v>
      </c>
      <c r="C64">
        <f t="shared" si="0"/>
        <v>127.5</v>
      </c>
      <c r="D64">
        <f t="shared" si="1"/>
        <v>352.94117647058829</v>
      </c>
      <c r="E64">
        <f t="shared" si="4"/>
        <v>480.44117647058829</v>
      </c>
    </row>
    <row r="65" spans="2:5" x14ac:dyDescent="0.35">
      <c r="B65">
        <v>10300</v>
      </c>
      <c r="C65">
        <f t="shared" si="0"/>
        <v>128.75</v>
      </c>
      <c r="D65">
        <f t="shared" si="1"/>
        <v>349.51456310679617</v>
      </c>
      <c r="E65">
        <f t="shared" si="4"/>
        <v>478.26456310679617</v>
      </c>
    </row>
    <row r="66" spans="2:5" x14ac:dyDescent="0.35">
      <c r="B66">
        <v>10400</v>
      </c>
      <c r="C66">
        <f t="shared" si="0"/>
        <v>130</v>
      </c>
      <c r="D66">
        <f t="shared" si="1"/>
        <v>346.15384615384619</v>
      </c>
      <c r="E66">
        <f t="shared" si="4"/>
        <v>476.15384615384619</v>
      </c>
    </row>
    <row r="67" spans="2:5" x14ac:dyDescent="0.35">
      <c r="B67">
        <v>10500</v>
      </c>
      <c r="C67">
        <f t="shared" ref="C67:C130" si="5">B67/2*$H$3*$H$4</f>
        <v>131.25</v>
      </c>
      <c r="D67">
        <f t="shared" ref="D67:D130" si="6">$H$5/B67*$H$6</f>
        <v>342.85714285714289</v>
      </c>
      <c r="E67">
        <f t="shared" si="4"/>
        <v>474.10714285714289</v>
      </c>
    </row>
    <row r="68" spans="2:5" x14ac:dyDescent="0.35">
      <c r="B68">
        <v>10600</v>
      </c>
      <c r="C68">
        <f t="shared" si="5"/>
        <v>132.5</v>
      </c>
      <c r="D68">
        <f t="shared" si="6"/>
        <v>339.622641509434</v>
      </c>
      <c r="E68">
        <f t="shared" si="4"/>
        <v>472.122641509434</v>
      </c>
    </row>
    <row r="69" spans="2:5" x14ac:dyDescent="0.35">
      <c r="B69">
        <v>10700</v>
      </c>
      <c r="C69">
        <f t="shared" si="5"/>
        <v>133.75</v>
      </c>
      <c r="D69">
        <f t="shared" si="6"/>
        <v>336.44859813084116</v>
      </c>
      <c r="E69">
        <f t="shared" si="4"/>
        <v>470.19859813084116</v>
      </c>
    </row>
    <row r="70" spans="2:5" x14ac:dyDescent="0.35">
      <c r="B70">
        <v>10800</v>
      </c>
      <c r="C70">
        <f t="shared" si="5"/>
        <v>135</v>
      </c>
      <c r="D70">
        <f t="shared" si="6"/>
        <v>333.33333333333337</v>
      </c>
      <c r="E70">
        <f t="shared" si="4"/>
        <v>468.33333333333337</v>
      </c>
    </row>
    <row r="71" spans="2:5" x14ac:dyDescent="0.35">
      <c r="B71">
        <v>10900</v>
      </c>
      <c r="C71">
        <f t="shared" si="5"/>
        <v>136.25</v>
      </c>
      <c r="D71">
        <f t="shared" si="6"/>
        <v>330.2752293577982</v>
      </c>
      <c r="E71">
        <f t="shared" si="4"/>
        <v>466.5252293577982</v>
      </c>
    </row>
    <row r="72" spans="2:5" x14ac:dyDescent="0.35">
      <c r="B72">
        <v>11000</v>
      </c>
      <c r="C72">
        <f t="shared" si="5"/>
        <v>137.5</v>
      </c>
      <c r="D72">
        <f t="shared" si="6"/>
        <v>327.27272727272725</v>
      </c>
      <c r="E72">
        <f t="shared" si="4"/>
        <v>464.77272727272725</v>
      </c>
    </row>
    <row r="73" spans="2:5" x14ac:dyDescent="0.35">
      <c r="B73">
        <v>11100</v>
      </c>
      <c r="C73">
        <f t="shared" si="5"/>
        <v>138.75</v>
      </c>
      <c r="D73">
        <f t="shared" si="6"/>
        <v>324.32432432432432</v>
      </c>
      <c r="E73">
        <f t="shared" si="4"/>
        <v>463.07432432432432</v>
      </c>
    </row>
    <row r="74" spans="2:5" x14ac:dyDescent="0.35">
      <c r="B74">
        <v>11200</v>
      </c>
      <c r="C74">
        <f t="shared" si="5"/>
        <v>140</v>
      </c>
      <c r="D74">
        <f t="shared" si="6"/>
        <v>321.42857142857144</v>
      </c>
      <c r="E74">
        <f t="shared" si="4"/>
        <v>461.42857142857144</v>
      </c>
    </row>
    <row r="75" spans="2:5" x14ac:dyDescent="0.35">
      <c r="B75">
        <v>11300</v>
      </c>
      <c r="C75">
        <f t="shared" si="5"/>
        <v>141.25</v>
      </c>
      <c r="D75">
        <f t="shared" si="6"/>
        <v>318.5840707964602</v>
      </c>
      <c r="E75">
        <f t="shared" si="4"/>
        <v>459.8340707964602</v>
      </c>
    </row>
    <row r="76" spans="2:5" x14ac:dyDescent="0.35">
      <c r="B76">
        <v>11400</v>
      </c>
      <c r="C76">
        <f t="shared" si="5"/>
        <v>142.5</v>
      </c>
      <c r="D76">
        <f t="shared" si="6"/>
        <v>315.78947368421058</v>
      </c>
      <c r="E76">
        <f t="shared" si="4"/>
        <v>458.28947368421058</v>
      </c>
    </row>
    <row r="77" spans="2:5" x14ac:dyDescent="0.35">
      <c r="B77">
        <v>11500</v>
      </c>
      <c r="C77">
        <f t="shared" si="5"/>
        <v>143.75</v>
      </c>
      <c r="D77">
        <f t="shared" si="6"/>
        <v>313.04347826086956</v>
      </c>
      <c r="E77">
        <f t="shared" si="4"/>
        <v>456.79347826086956</v>
      </c>
    </row>
    <row r="78" spans="2:5" x14ac:dyDescent="0.35">
      <c r="B78">
        <v>11600</v>
      </c>
      <c r="C78">
        <f t="shared" si="5"/>
        <v>145</v>
      </c>
      <c r="D78">
        <f t="shared" si="6"/>
        <v>310.34482758620692</v>
      </c>
      <c r="E78">
        <f t="shared" si="4"/>
        <v>455.34482758620692</v>
      </c>
    </row>
    <row r="79" spans="2:5" x14ac:dyDescent="0.35">
      <c r="B79">
        <v>11700</v>
      </c>
      <c r="C79">
        <f t="shared" si="5"/>
        <v>146.25</v>
      </c>
      <c r="D79">
        <f t="shared" si="6"/>
        <v>307.69230769230768</v>
      </c>
      <c r="E79">
        <f t="shared" si="4"/>
        <v>453.94230769230768</v>
      </c>
    </row>
    <row r="80" spans="2:5" x14ac:dyDescent="0.35">
      <c r="B80">
        <v>11800</v>
      </c>
      <c r="C80">
        <f t="shared" si="5"/>
        <v>147.5</v>
      </c>
      <c r="D80">
        <f t="shared" si="6"/>
        <v>305.08474576271186</v>
      </c>
      <c r="E80">
        <f t="shared" si="4"/>
        <v>452.58474576271186</v>
      </c>
    </row>
    <row r="81" spans="2:5" x14ac:dyDescent="0.35">
      <c r="B81">
        <v>11900</v>
      </c>
      <c r="C81">
        <f t="shared" si="5"/>
        <v>148.75</v>
      </c>
      <c r="D81">
        <f t="shared" si="6"/>
        <v>302.52100840336135</v>
      </c>
      <c r="E81">
        <f t="shared" si="4"/>
        <v>451.27100840336135</v>
      </c>
    </row>
    <row r="82" spans="2:5" x14ac:dyDescent="0.35">
      <c r="B82">
        <v>12000</v>
      </c>
      <c r="C82">
        <f t="shared" si="5"/>
        <v>150</v>
      </c>
      <c r="D82">
        <f t="shared" si="6"/>
        <v>300</v>
      </c>
      <c r="E82">
        <f t="shared" si="4"/>
        <v>450</v>
      </c>
    </row>
    <row r="83" spans="2:5" x14ac:dyDescent="0.35">
      <c r="B83">
        <v>12100</v>
      </c>
      <c r="C83">
        <f t="shared" si="5"/>
        <v>151.25</v>
      </c>
      <c r="D83">
        <f t="shared" si="6"/>
        <v>297.52066115702485</v>
      </c>
      <c r="E83">
        <f t="shared" si="4"/>
        <v>448.77066115702485</v>
      </c>
    </row>
    <row r="84" spans="2:5" x14ac:dyDescent="0.35">
      <c r="B84">
        <v>12200</v>
      </c>
      <c r="C84">
        <f t="shared" si="5"/>
        <v>152.5</v>
      </c>
      <c r="D84">
        <f t="shared" si="6"/>
        <v>295.08196721311475</v>
      </c>
      <c r="E84">
        <f t="shared" si="4"/>
        <v>447.58196721311475</v>
      </c>
    </row>
    <row r="85" spans="2:5" x14ac:dyDescent="0.35">
      <c r="B85">
        <v>12300</v>
      </c>
      <c r="C85">
        <f t="shared" si="5"/>
        <v>153.75</v>
      </c>
      <c r="D85">
        <f t="shared" si="6"/>
        <v>292.6829268292683</v>
      </c>
      <c r="E85">
        <f t="shared" si="4"/>
        <v>446.4329268292683</v>
      </c>
    </row>
    <row r="86" spans="2:5" x14ac:dyDescent="0.35">
      <c r="B86">
        <v>12400</v>
      </c>
      <c r="C86">
        <f t="shared" si="5"/>
        <v>155</v>
      </c>
      <c r="D86">
        <f t="shared" si="6"/>
        <v>290.32258064516128</v>
      </c>
      <c r="E86">
        <f t="shared" si="4"/>
        <v>445.32258064516128</v>
      </c>
    </row>
    <row r="87" spans="2:5" x14ac:dyDescent="0.35">
      <c r="B87">
        <v>12500</v>
      </c>
      <c r="C87">
        <f t="shared" si="5"/>
        <v>156.25</v>
      </c>
      <c r="D87">
        <f t="shared" si="6"/>
        <v>288</v>
      </c>
      <c r="E87">
        <f t="shared" si="4"/>
        <v>444.25</v>
      </c>
    </row>
    <row r="88" spans="2:5" x14ac:dyDescent="0.35">
      <c r="B88">
        <v>12600</v>
      </c>
      <c r="C88">
        <f t="shared" si="5"/>
        <v>157.5</v>
      </c>
      <c r="D88">
        <f t="shared" si="6"/>
        <v>285.71428571428572</v>
      </c>
      <c r="E88">
        <f t="shared" si="4"/>
        <v>443.21428571428572</v>
      </c>
    </row>
    <row r="89" spans="2:5" x14ac:dyDescent="0.35">
      <c r="B89">
        <v>12700</v>
      </c>
      <c r="C89">
        <f t="shared" si="5"/>
        <v>158.75</v>
      </c>
      <c r="D89">
        <f t="shared" si="6"/>
        <v>283.46456692913387</v>
      </c>
      <c r="E89">
        <f t="shared" si="4"/>
        <v>442.21456692913387</v>
      </c>
    </row>
    <row r="90" spans="2:5" x14ac:dyDescent="0.35">
      <c r="B90">
        <v>12800</v>
      </c>
      <c r="C90">
        <f t="shared" si="5"/>
        <v>160</v>
      </c>
      <c r="D90">
        <f t="shared" si="6"/>
        <v>281.25</v>
      </c>
      <c r="E90">
        <f t="shared" si="4"/>
        <v>441.25</v>
      </c>
    </row>
    <row r="91" spans="2:5" x14ac:dyDescent="0.35">
      <c r="B91">
        <v>12900</v>
      </c>
      <c r="C91">
        <f t="shared" si="5"/>
        <v>161.25</v>
      </c>
      <c r="D91">
        <f t="shared" si="6"/>
        <v>279.06976744186045</v>
      </c>
      <c r="E91">
        <f t="shared" si="4"/>
        <v>440.31976744186045</v>
      </c>
    </row>
    <row r="92" spans="2:5" x14ac:dyDescent="0.35">
      <c r="B92">
        <v>13000</v>
      </c>
      <c r="C92">
        <f t="shared" si="5"/>
        <v>162.5</v>
      </c>
      <c r="D92">
        <f t="shared" si="6"/>
        <v>276.92307692307691</v>
      </c>
      <c r="E92">
        <f t="shared" si="4"/>
        <v>439.42307692307691</v>
      </c>
    </row>
    <row r="93" spans="2:5" x14ac:dyDescent="0.35">
      <c r="B93">
        <v>13100</v>
      </c>
      <c r="C93">
        <f t="shared" si="5"/>
        <v>163.75</v>
      </c>
      <c r="D93">
        <f t="shared" si="6"/>
        <v>274.80916030534354</v>
      </c>
      <c r="E93">
        <f t="shared" si="4"/>
        <v>438.55916030534354</v>
      </c>
    </row>
    <row r="94" spans="2:5" x14ac:dyDescent="0.35">
      <c r="B94">
        <v>13200</v>
      </c>
      <c r="C94">
        <f t="shared" si="5"/>
        <v>165</v>
      </c>
      <c r="D94">
        <f t="shared" si="6"/>
        <v>272.72727272727269</v>
      </c>
      <c r="E94">
        <f t="shared" si="4"/>
        <v>437.72727272727269</v>
      </c>
    </row>
    <row r="95" spans="2:5" x14ac:dyDescent="0.35">
      <c r="B95">
        <v>13300</v>
      </c>
      <c r="C95">
        <f t="shared" si="5"/>
        <v>166.25</v>
      </c>
      <c r="D95">
        <f t="shared" si="6"/>
        <v>270.6766917293233</v>
      </c>
      <c r="E95">
        <f t="shared" si="4"/>
        <v>436.9266917293233</v>
      </c>
    </row>
    <row r="96" spans="2:5" x14ac:dyDescent="0.35">
      <c r="B96">
        <v>13400</v>
      </c>
      <c r="C96">
        <f t="shared" si="5"/>
        <v>167.5</v>
      </c>
      <c r="D96">
        <f t="shared" si="6"/>
        <v>268.65671641791045</v>
      </c>
      <c r="E96">
        <f t="shared" si="4"/>
        <v>436.15671641791045</v>
      </c>
    </row>
    <row r="97" spans="2:5" x14ac:dyDescent="0.35">
      <c r="B97">
        <v>13500</v>
      </c>
      <c r="C97">
        <f t="shared" si="5"/>
        <v>168.75</v>
      </c>
      <c r="D97">
        <f t="shared" si="6"/>
        <v>266.66666666666669</v>
      </c>
      <c r="E97">
        <f t="shared" si="4"/>
        <v>435.41666666666669</v>
      </c>
    </row>
    <row r="98" spans="2:5" x14ac:dyDescent="0.35">
      <c r="B98">
        <v>13600</v>
      </c>
      <c r="C98">
        <f t="shared" si="5"/>
        <v>170</v>
      </c>
      <c r="D98">
        <f t="shared" si="6"/>
        <v>264.70588235294122</v>
      </c>
      <c r="E98">
        <f t="shared" si="4"/>
        <v>434.70588235294122</v>
      </c>
    </row>
    <row r="99" spans="2:5" x14ac:dyDescent="0.35">
      <c r="B99">
        <v>13700</v>
      </c>
      <c r="C99">
        <f t="shared" si="5"/>
        <v>171.25</v>
      </c>
      <c r="D99">
        <f t="shared" si="6"/>
        <v>262.77372262773724</v>
      </c>
      <c r="E99">
        <f t="shared" si="4"/>
        <v>434.02372262773724</v>
      </c>
    </row>
    <row r="100" spans="2:5" x14ac:dyDescent="0.35">
      <c r="B100">
        <v>13800</v>
      </c>
      <c r="C100">
        <f t="shared" si="5"/>
        <v>172.5</v>
      </c>
      <c r="D100">
        <f t="shared" si="6"/>
        <v>260.86956521739131</v>
      </c>
      <c r="E100">
        <f t="shared" si="4"/>
        <v>433.36956521739131</v>
      </c>
    </row>
    <row r="101" spans="2:5" x14ac:dyDescent="0.35">
      <c r="B101">
        <v>13900</v>
      </c>
      <c r="C101">
        <f t="shared" si="5"/>
        <v>173.75</v>
      </c>
      <c r="D101">
        <f t="shared" si="6"/>
        <v>258.99280575539569</v>
      </c>
      <c r="E101">
        <f t="shared" si="4"/>
        <v>432.74280575539569</v>
      </c>
    </row>
    <row r="102" spans="2:5" x14ac:dyDescent="0.35">
      <c r="B102">
        <v>14000</v>
      </c>
      <c r="C102">
        <f t="shared" si="5"/>
        <v>175</v>
      </c>
      <c r="D102">
        <f t="shared" si="6"/>
        <v>257.14285714285717</v>
      </c>
      <c r="E102">
        <f t="shared" si="4"/>
        <v>432.14285714285717</v>
      </c>
    </row>
    <row r="103" spans="2:5" x14ac:dyDescent="0.35">
      <c r="B103">
        <v>14100</v>
      </c>
      <c r="C103">
        <f t="shared" si="5"/>
        <v>176.25</v>
      </c>
      <c r="D103">
        <f t="shared" si="6"/>
        <v>255.31914893617022</v>
      </c>
      <c r="E103">
        <f t="shared" si="4"/>
        <v>431.56914893617022</v>
      </c>
    </row>
    <row r="104" spans="2:5" x14ac:dyDescent="0.35">
      <c r="B104">
        <v>14200</v>
      </c>
      <c r="C104">
        <f t="shared" si="5"/>
        <v>177.5</v>
      </c>
      <c r="D104">
        <f t="shared" si="6"/>
        <v>253.52112676056336</v>
      </c>
      <c r="E104">
        <f t="shared" si="4"/>
        <v>431.02112676056333</v>
      </c>
    </row>
    <row r="105" spans="2:5" x14ac:dyDescent="0.35">
      <c r="B105">
        <v>14300</v>
      </c>
      <c r="C105">
        <f t="shared" si="5"/>
        <v>178.75</v>
      </c>
      <c r="D105">
        <f t="shared" si="6"/>
        <v>251.74825174825176</v>
      </c>
      <c r="E105">
        <f t="shared" si="4"/>
        <v>430.49825174825173</v>
      </c>
    </row>
    <row r="106" spans="2:5" x14ac:dyDescent="0.35">
      <c r="B106">
        <v>14400</v>
      </c>
      <c r="C106">
        <f t="shared" si="5"/>
        <v>180</v>
      </c>
      <c r="D106">
        <f t="shared" si="6"/>
        <v>250</v>
      </c>
      <c r="E106">
        <f t="shared" si="4"/>
        <v>430</v>
      </c>
    </row>
    <row r="107" spans="2:5" x14ac:dyDescent="0.35">
      <c r="B107">
        <v>14500</v>
      </c>
      <c r="C107">
        <f t="shared" si="5"/>
        <v>181.25</v>
      </c>
      <c r="D107">
        <f t="shared" si="6"/>
        <v>248.27586206896555</v>
      </c>
      <c r="E107">
        <f t="shared" si="4"/>
        <v>429.52586206896558</v>
      </c>
    </row>
    <row r="108" spans="2:5" x14ac:dyDescent="0.35">
      <c r="B108">
        <v>14600</v>
      </c>
      <c r="C108">
        <f t="shared" si="5"/>
        <v>182.5</v>
      </c>
      <c r="D108">
        <f t="shared" si="6"/>
        <v>246.57534246575344</v>
      </c>
      <c r="E108">
        <f t="shared" si="4"/>
        <v>429.07534246575347</v>
      </c>
    </row>
    <row r="109" spans="2:5" x14ac:dyDescent="0.35">
      <c r="B109">
        <v>14700</v>
      </c>
      <c r="C109">
        <f t="shared" si="5"/>
        <v>183.75</v>
      </c>
      <c r="D109">
        <f t="shared" si="6"/>
        <v>244.89795918367346</v>
      </c>
      <c r="E109">
        <f t="shared" si="4"/>
        <v>428.64795918367349</v>
      </c>
    </row>
    <row r="110" spans="2:5" x14ac:dyDescent="0.35">
      <c r="B110">
        <v>14800</v>
      </c>
      <c r="C110">
        <f t="shared" si="5"/>
        <v>185</v>
      </c>
      <c r="D110">
        <f t="shared" si="6"/>
        <v>243.24324324324323</v>
      </c>
      <c r="E110">
        <f t="shared" si="4"/>
        <v>428.24324324324323</v>
      </c>
    </row>
    <row r="111" spans="2:5" x14ac:dyDescent="0.35">
      <c r="B111">
        <v>14900</v>
      </c>
      <c r="C111">
        <f t="shared" si="5"/>
        <v>186.25</v>
      </c>
      <c r="D111">
        <f t="shared" si="6"/>
        <v>241.61073825503357</v>
      </c>
      <c r="E111">
        <f t="shared" si="4"/>
        <v>427.86073825503354</v>
      </c>
    </row>
    <row r="112" spans="2:5" x14ac:dyDescent="0.35">
      <c r="B112">
        <v>15000</v>
      </c>
      <c r="C112">
        <f t="shared" si="5"/>
        <v>187.5</v>
      </c>
      <c r="D112">
        <f t="shared" si="6"/>
        <v>240.00000000000003</v>
      </c>
      <c r="E112">
        <f t="shared" si="4"/>
        <v>427.5</v>
      </c>
    </row>
    <row r="113" spans="2:5" x14ac:dyDescent="0.35">
      <c r="B113">
        <v>15100</v>
      </c>
      <c r="C113">
        <f t="shared" si="5"/>
        <v>188.75</v>
      </c>
      <c r="D113">
        <f t="shared" si="6"/>
        <v>238.41059602649005</v>
      </c>
      <c r="E113">
        <f t="shared" si="4"/>
        <v>427.16059602649005</v>
      </c>
    </row>
    <row r="114" spans="2:5" x14ac:dyDescent="0.35">
      <c r="B114">
        <v>15200</v>
      </c>
      <c r="C114">
        <f t="shared" si="5"/>
        <v>190</v>
      </c>
      <c r="D114">
        <f t="shared" si="6"/>
        <v>236.84210526315789</v>
      </c>
      <c r="E114">
        <f t="shared" si="4"/>
        <v>426.84210526315792</v>
      </c>
    </row>
    <row r="115" spans="2:5" x14ac:dyDescent="0.35">
      <c r="B115">
        <v>15300</v>
      </c>
      <c r="C115">
        <f t="shared" si="5"/>
        <v>191.25</v>
      </c>
      <c r="D115">
        <f t="shared" si="6"/>
        <v>235.29411764705881</v>
      </c>
      <c r="E115">
        <f t="shared" si="4"/>
        <v>426.54411764705878</v>
      </c>
    </row>
    <row r="116" spans="2:5" x14ac:dyDescent="0.35">
      <c r="B116">
        <v>15400</v>
      </c>
      <c r="C116">
        <f t="shared" si="5"/>
        <v>192.5</v>
      </c>
      <c r="D116">
        <f t="shared" si="6"/>
        <v>233.76623376623374</v>
      </c>
      <c r="E116">
        <f t="shared" si="4"/>
        <v>426.26623376623377</v>
      </c>
    </row>
    <row r="117" spans="2:5" x14ac:dyDescent="0.35">
      <c r="B117">
        <v>15500</v>
      </c>
      <c r="C117">
        <f t="shared" si="5"/>
        <v>193.75</v>
      </c>
      <c r="D117">
        <f t="shared" si="6"/>
        <v>232.25806451612902</v>
      </c>
      <c r="E117">
        <f t="shared" si="4"/>
        <v>426.00806451612902</v>
      </c>
    </row>
    <row r="118" spans="2:5" x14ac:dyDescent="0.35">
      <c r="B118">
        <v>15600</v>
      </c>
      <c r="C118">
        <f t="shared" si="5"/>
        <v>195</v>
      </c>
      <c r="D118">
        <f t="shared" si="6"/>
        <v>230.76923076923077</v>
      </c>
      <c r="E118">
        <f t="shared" si="4"/>
        <v>425.76923076923077</v>
      </c>
    </row>
    <row r="119" spans="2:5" x14ac:dyDescent="0.35">
      <c r="B119">
        <v>15700</v>
      </c>
      <c r="C119">
        <f t="shared" si="5"/>
        <v>196.25</v>
      </c>
      <c r="D119">
        <f t="shared" si="6"/>
        <v>229.29936305732483</v>
      </c>
      <c r="E119">
        <f t="shared" si="4"/>
        <v>425.54936305732485</v>
      </c>
    </row>
    <row r="120" spans="2:5" x14ac:dyDescent="0.35">
      <c r="B120">
        <v>15800</v>
      </c>
      <c r="C120">
        <f t="shared" si="5"/>
        <v>197.5</v>
      </c>
      <c r="D120">
        <f t="shared" si="6"/>
        <v>227.84810126582281</v>
      </c>
      <c r="E120">
        <f t="shared" si="4"/>
        <v>425.34810126582283</v>
      </c>
    </row>
    <row r="121" spans="2:5" x14ac:dyDescent="0.35">
      <c r="B121">
        <v>15900</v>
      </c>
      <c r="C121">
        <f t="shared" si="5"/>
        <v>198.75</v>
      </c>
      <c r="D121">
        <f t="shared" si="6"/>
        <v>226.41509433962264</v>
      </c>
      <c r="E121">
        <f t="shared" si="4"/>
        <v>425.16509433962267</v>
      </c>
    </row>
    <row r="122" spans="2:5" x14ac:dyDescent="0.35">
      <c r="B122">
        <v>16000</v>
      </c>
      <c r="C122">
        <f t="shared" si="5"/>
        <v>200</v>
      </c>
      <c r="D122">
        <f t="shared" si="6"/>
        <v>225</v>
      </c>
      <c r="E122">
        <f t="shared" ref="E122:E185" si="7">C122+D122</f>
        <v>425</v>
      </c>
    </row>
    <row r="123" spans="2:5" x14ac:dyDescent="0.35">
      <c r="B123">
        <v>16100</v>
      </c>
      <c r="C123">
        <f t="shared" si="5"/>
        <v>201.25</v>
      </c>
      <c r="D123">
        <f t="shared" si="6"/>
        <v>223.6024844720497</v>
      </c>
      <c r="E123">
        <f t="shared" si="7"/>
        <v>424.8524844720497</v>
      </c>
    </row>
    <row r="124" spans="2:5" x14ac:dyDescent="0.35">
      <c r="B124">
        <v>16200</v>
      </c>
      <c r="C124">
        <f t="shared" si="5"/>
        <v>202.5</v>
      </c>
      <c r="D124">
        <f t="shared" si="6"/>
        <v>222.22222222222223</v>
      </c>
      <c r="E124">
        <f t="shared" si="7"/>
        <v>424.72222222222223</v>
      </c>
    </row>
    <row r="125" spans="2:5" x14ac:dyDescent="0.35">
      <c r="B125">
        <v>16300</v>
      </c>
      <c r="C125">
        <f t="shared" si="5"/>
        <v>203.75</v>
      </c>
      <c r="D125">
        <f t="shared" si="6"/>
        <v>220.85889570552149</v>
      </c>
      <c r="E125">
        <f t="shared" si="7"/>
        <v>424.60889570552149</v>
      </c>
    </row>
    <row r="126" spans="2:5" x14ac:dyDescent="0.35">
      <c r="B126">
        <v>16400</v>
      </c>
      <c r="C126">
        <f t="shared" si="5"/>
        <v>205</v>
      </c>
      <c r="D126">
        <f t="shared" si="6"/>
        <v>219.51219512195124</v>
      </c>
      <c r="E126">
        <f t="shared" si="7"/>
        <v>424.51219512195121</v>
      </c>
    </row>
    <row r="127" spans="2:5" x14ac:dyDescent="0.35">
      <c r="B127">
        <v>16500</v>
      </c>
      <c r="C127">
        <f t="shared" si="5"/>
        <v>206.25</v>
      </c>
      <c r="D127">
        <f t="shared" si="6"/>
        <v>218.18181818181819</v>
      </c>
      <c r="E127">
        <f t="shared" si="7"/>
        <v>424.43181818181819</v>
      </c>
    </row>
    <row r="128" spans="2:5" x14ac:dyDescent="0.35">
      <c r="B128">
        <v>16600</v>
      </c>
      <c r="C128">
        <f t="shared" si="5"/>
        <v>207.5</v>
      </c>
      <c r="D128">
        <f t="shared" si="6"/>
        <v>216.8674698795181</v>
      </c>
      <c r="E128">
        <f t="shared" si="7"/>
        <v>424.36746987951813</v>
      </c>
    </row>
    <row r="129" spans="2:5" x14ac:dyDescent="0.35">
      <c r="B129">
        <v>16700</v>
      </c>
      <c r="C129">
        <f t="shared" si="5"/>
        <v>208.75</v>
      </c>
      <c r="D129">
        <f t="shared" si="6"/>
        <v>215.56886227544911</v>
      </c>
      <c r="E129">
        <f t="shared" si="7"/>
        <v>424.31886227544908</v>
      </c>
    </row>
    <row r="130" spans="2:5" x14ac:dyDescent="0.35">
      <c r="B130">
        <v>16800</v>
      </c>
      <c r="C130">
        <f t="shared" si="5"/>
        <v>210</v>
      </c>
      <c r="D130">
        <f t="shared" si="6"/>
        <v>214.28571428571431</v>
      </c>
      <c r="E130">
        <f t="shared" si="7"/>
        <v>424.28571428571433</v>
      </c>
    </row>
    <row r="131" spans="2:5" x14ac:dyDescent="0.35">
      <c r="B131">
        <v>16900</v>
      </c>
      <c r="C131">
        <f t="shared" ref="C131:C194" si="8">B131/2*$H$3*$H$4</f>
        <v>211.25</v>
      </c>
      <c r="D131">
        <f t="shared" ref="D131:D194" si="9">$H$5/B131*$H$6</f>
        <v>213.01775147928996</v>
      </c>
      <c r="E131">
        <f t="shared" si="7"/>
        <v>424.26775147928993</v>
      </c>
    </row>
    <row r="132" spans="2:5" x14ac:dyDescent="0.35">
      <c r="B132">
        <v>17000</v>
      </c>
      <c r="C132">
        <f t="shared" si="8"/>
        <v>212.5</v>
      </c>
      <c r="D132">
        <f t="shared" si="9"/>
        <v>211.76470588235293</v>
      </c>
      <c r="E132">
        <f t="shared" si="7"/>
        <v>424.26470588235293</v>
      </c>
    </row>
    <row r="133" spans="2:5" x14ac:dyDescent="0.35">
      <c r="B133">
        <v>17100</v>
      </c>
      <c r="C133">
        <f t="shared" si="8"/>
        <v>213.75</v>
      </c>
      <c r="D133">
        <f t="shared" si="9"/>
        <v>210.5263157894737</v>
      </c>
      <c r="E133">
        <f t="shared" si="7"/>
        <v>424.2763157894737</v>
      </c>
    </row>
    <row r="134" spans="2:5" x14ac:dyDescent="0.35">
      <c r="B134">
        <v>17200</v>
      </c>
      <c r="C134">
        <f t="shared" si="8"/>
        <v>215</v>
      </c>
      <c r="D134">
        <f t="shared" si="9"/>
        <v>209.30232558139534</v>
      </c>
      <c r="E134">
        <f t="shared" si="7"/>
        <v>424.30232558139534</v>
      </c>
    </row>
    <row r="135" spans="2:5" x14ac:dyDescent="0.35">
      <c r="B135">
        <v>17300</v>
      </c>
      <c r="C135">
        <f t="shared" si="8"/>
        <v>216.25</v>
      </c>
      <c r="D135">
        <f t="shared" si="9"/>
        <v>208.09248554913293</v>
      </c>
      <c r="E135">
        <f t="shared" si="7"/>
        <v>424.3424855491329</v>
      </c>
    </row>
    <row r="136" spans="2:5" x14ac:dyDescent="0.35">
      <c r="B136">
        <v>17400</v>
      </c>
      <c r="C136">
        <f t="shared" si="8"/>
        <v>217.5</v>
      </c>
      <c r="D136">
        <f t="shared" si="9"/>
        <v>206.89655172413794</v>
      </c>
      <c r="E136">
        <f t="shared" si="7"/>
        <v>424.39655172413791</v>
      </c>
    </row>
    <row r="137" spans="2:5" x14ac:dyDescent="0.35">
      <c r="B137">
        <v>17500</v>
      </c>
      <c r="C137">
        <f t="shared" si="8"/>
        <v>218.75</v>
      </c>
      <c r="D137">
        <f t="shared" si="9"/>
        <v>205.71428571428572</v>
      </c>
      <c r="E137">
        <f t="shared" si="7"/>
        <v>424.46428571428572</v>
      </c>
    </row>
    <row r="138" spans="2:5" x14ac:dyDescent="0.35">
      <c r="B138">
        <v>17600</v>
      </c>
      <c r="C138">
        <f t="shared" si="8"/>
        <v>220</v>
      </c>
      <c r="D138">
        <f t="shared" si="9"/>
        <v>204.54545454545456</v>
      </c>
      <c r="E138">
        <f t="shared" si="7"/>
        <v>424.54545454545456</v>
      </c>
    </row>
    <row r="139" spans="2:5" x14ac:dyDescent="0.35">
      <c r="B139">
        <v>17700</v>
      </c>
      <c r="C139">
        <f t="shared" si="8"/>
        <v>221.25</v>
      </c>
      <c r="D139">
        <f t="shared" si="9"/>
        <v>203.3898305084746</v>
      </c>
      <c r="E139">
        <f t="shared" si="7"/>
        <v>424.63983050847457</v>
      </c>
    </row>
    <row r="140" spans="2:5" x14ac:dyDescent="0.35">
      <c r="B140">
        <v>17800</v>
      </c>
      <c r="C140">
        <f t="shared" si="8"/>
        <v>222.5</v>
      </c>
      <c r="D140">
        <f t="shared" si="9"/>
        <v>202.24719101123594</v>
      </c>
      <c r="E140">
        <f t="shared" si="7"/>
        <v>424.74719101123594</v>
      </c>
    </row>
    <row r="141" spans="2:5" x14ac:dyDescent="0.35">
      <c r="B141">
        <v>17900</v>
      </c>
      <c r="C141">
        <f t="shared" si="8"/>
        <v>223.75</v>
      </c>
      <c r="D141">
        <f t="shared" si="9"/>
        <v>201.11731843575419</v>
      </c>
      <c r="E141">
        <f t="shared" si="7"/>
        <v>424.86731843575421</v>
      </c>
    </row>
    <row r="142" spans="2:5" x14ac:dyDescent="0.35">
      <c r="B142">
        <v>18000</v>
      </c>
      <c r="C142">
        <f t="shared" si="8"/>
        <v>225</v>
      </c>
      <c r="D142">
        <f t="shared" si="9"/>
        <v>200</v>
      </c>
      <c r="E142">
        <f t="shared" si="7"/>
        <v>425</v>
      </c>
    </row>
    <row r="143" spans="2:5" x14ac:dyDescent="0.35">
      <c r="B143">
        <v>18100</v>
      </c>
      <c r="C143">
        <f t="shared" si="8"/>
        <v>226.25</v>
      </c>
      <c r="D143">
        <f t="shared" si="9"/>
        <v>198.89502762430939</v>
      </c>
      <c r="E143">
        <f t="shared" si="7"/>
        <v>425.14502762430936</v>
      </c>
    </row>
    <row r="144" spans="2:5" x14ac:dyDescent="0.35">
      <c r="B144">
        <v>18200</v>
      </c>
      <c r="C144">
        <f t="shared" si="8"/>
        <v>227.5</v>
      </c>
      <c r="D144">
        <f t="shared" si="9"/>
        <v>197.80219780219778</v>
      </c>
      <c r="E144">
        <f t="shared" si="7"/>
        <v>425.30219780219778</v>
      </c>
    </row>
    <row r="145" spans="2:5" x14ac:dyDescent="0.35">
      <c r="B145">
        <v>18300</v>
      </c>
      <c r="C145">
        <f t="shared" si="8"/>
        <v>228.75</v>
      </c>
      <c r="D145">
        <f t="shared" si="9"/>
        <v>196.72131147540983</v>
      </c>
      <c r="E145">
        <f t="shared" si="7"/>
        <v>425.47131147540983</v>
      </c>
    </row>
    <row r="146" spans="2:5" x14ac:dyDescent="0.35">
      <c r="B146">
        <v>18400</v>
      </c>
      <c r="C146">
        <f t="shared" si="8"/>
        <v>230</v>
      </c>
      <c r="D146">
        <f t="shared" si="9"/>
        <v>195.6521739130435</v>
      </c>
      <c r="E146">
        <f t="shared" si="7"/>
        <v>425.6521739130435</v>
      </c>
    </row>
    <row r="147" spans="2:5" x14ac:dyDescent="0.35">
      <c r="B147">
        <v>18500</v>
      </c>
      <c r="C147">
        <f t="shared" si="8"/>
        <v>231.25</v>
      </c>
      <c r="D147">
        <f t="shared" si="9"/>
        <v>194.59459459459461</v>
      </c>
      <c r="E147">
        <f t="shared" si="7"/>
        <v>425.84459459459458</v>
      </c>
    </row>
    <row r="148" spans="2:5" x14ac:dyDescent="0.35">
      <c r="B148">
        <v>18600</v>
      </c>
      <c r="C148">
        <f t="shared" si="8"/>
        <v>232.5</v>
      </c>
      <c r="D148">
        <f t="shared" si="9"/>
        <v>193.54838709677421</v>
      </c>
      <c r="E148">
        <f t="shared" si="7"/>
        <v>426.04838709677421</v>
      </c>
    </row>
    <row r="149" spans="2:5" x14ac:dyDescent="0.35">
      <c r="B149">
        <v>18700</v>
      </c>
      <c r="C149">
        <f t="shared" si="8"/>
        <v>233.75</v>
      </c>
      <c r="D149">
        <f t="shared" si="9"/>
        <v>192.51336898395724</v>
      </c>
      <c r="E149">
        <f t="shared" si="7"/>
        <v>426.26336898395721</v>
      </c>
    </row>
    <row r="150" spans="2:5" x14ac:dyDescent="0.35">
      <c r="B150">
        <v>18800</v>
      </c>
      <c r="C150">
        <f t="shared" si="8"/>
        <v>235</v>
      </c>
      <c r="D150">
        <f t="shared" si="9"/>
        <v>191.48936170212767</v>
      </c>
      <c r="E150">
        <f t="shared" si="7"/>
        <v>426.48936170212767</v>
      </c>
    </row>
    <row r="151" spans="2:5" x14ac:dyDescent="0.35">
      <c r="B151">
        <v>18900</v>
      </c>
      <c r="C151">
        <f t="shared" si="8"/>
        <v>236.25</v>
      </c>
      <c r="D151">
        <f t="shared" si="9"/>
        <v>190.47619047619048</v>
      </c>
      <c r="E151">
        <f t="shared" si="7"/>
        <v>426.72619047619048</v>
      </c>
    </row>
    <row r="152" spans="2:5" x14ac:dyDescent="0.35">
      <c r="B152">
        <v>19000</v>
      </c>
      <c r="C152">
        <f t="shared" si="8"/>
        <v>237.5</v>
      </c>
      <c r="D152">
        <f t="shared" si="9"/>
        <v>189.4736842105263</v>
      </c>
      <c r="E152">
        <f t="shared" si="7"/>
        <v>426.9736842105263</v>
      </c>
    </row>
    <row r="153" spans="2:5" x14ac:dyDescent="0.35">
      <c r="B153">
        <v>19100</v>
      </c>
      <c r="C153">
        <f t="shared" si="8"/>
        <v>238.75</v>
      </c>
      <c r="D153">
        <f t="shared" si="9"/>
        <v>188.48167539267016</v>
      </c>
      <c r="E153">
        <f t="shared" si="7"/>
        <v>427.23167539267013</v>
      </c>
    </row>
    <row r="154" spans="2:5" x14ac:dyDescent="0.35">
      <c r="B154">
        <v>19200</v>
      </c>
      <c r="C154">
        <f t="shared" si="8"/>
        <v>240</v>
      </c>
      <c r="D154">
        <f t="shared" si="9"/>
        <v>187.5</v>
      </c>
      <c r="E154">
        <f t="shared" si="7"/>
        <v>427.5</v>
      </c>
    </row>
    <row r="155" spans="2:5" x14ac:dyDescent="0.35">
      <c r="B155">
        <v>19300</v>
      </c>
      <c r="C155">
        <f t="shared" si="8"/>
        <v>241.25</v>
      </c>
      <c r="D155">
        <f t="shared" si="9"/>
        <v>186.52849740932643</v>
      </c>
      <c r="E155">
        <f t="shared" si="7"/>
        <v>427.77849740932641</v>
      </c>
    </row>
    <row r="156" spans="2:5" x14ac:dyDescent="0.35">
      <c r="B156">
        <v>19400</v>
      </c>
      <c r="C156">
        <f t="shared" si="8"/>
        <v>242.5</v>
      </c>
      <c r="D156">
        <f t="shared" si="9"/>
        <v>185.56701030927837</v>
      </c>
      <c r="E156">
        <f t="shared" si="7"/>
        <v>428.06701030927837</v>
      </c>
    </row>
    <row r="157" spans="2:5" x14ac:dyDescent="0.35">
      <c r="B157">
        <v>19500</v>
      </c>
      <c r="C157">
        <f t="shared" si="8"/>
        <v>243.75</v>
      </c>
      <c r="D157">
        <f t="shared" si="9"/>
        <v>184.61538461538464</v>
      </c>
      <c r="E157">
        <f t="shared" si="7"/>
        <v>428.36538461538464</v>
      </c>
    </row>
    <row r="158" spans="2:5" x14ac:dyDescent="0.35">
      <c r="B158">
        <v>19600</v>
      </c>
      <c r="C158">
        <f t="shared" si="8"/>
        <v>245</v>
      </c>
      <c r="D158">
        <f t="shared" si="9"/>
        <v>183.67346938775512</v>
      </c>
      <c r="E158">
        <f t="shared" si="7"/>
        <v>428.67346938775512</v>
      </c>
    </row>
    <row r="159" spans="2:5" x14ac:dyDescent="0.35">
      <c r="B159">
        <v>19700</v>
      </c>
      <c r="C159">
        <f t="shared" si="8"/>
        <v>246.25</v>
      </c>
      <c r="D159">
        <f t="shared" si="9"/>
        <v>182.74111675126903</v>
      </c>
      <c r="E159">
        <f t="shared" si="7"/>
        <v>428.99111675126903</v>
      </c>
    </row>
    <row r="160" spans="2:5" x14ac:dyDescent="0.35">
      <c r="B160">
        <v>19800</v>
      </c>
      <c r="C160">
        <f t="shared" si="8"/>
        <v>247.5</v>
      </c>
      <c r="D160">
        <f t="shared" si="9"/>
        <v>181.81818181818181</v>
      </c>
      <c r="E160">
        <f t="shared" si="7"/>
        <v>429.31818181818181</v>
      </c>
    </row>
    <row r="161" spans="2:5" x14ac:dyDescent="0.35">
      <c r="B161">
        <v>19900</v>
      </c>
      <c r="C161">
        <f t="shared" si="8"/>
        <v>248.75</v>
      </c>
      <c r="D161">
        <f t="shared" si="9"/>
        <v>180.90452261306535</v>
      </c>
      <c r="E161">
        <f t="shared" si="7"/>
        <v>429.65452261306535</v>
      </c>
    </row>
    <row r="162" spans="2:5" x14ac:dyDescent="0.35">
      <c r="B162">
        <v>20000</v>
      </c>
      <c r="C162">
        <f t="shared" si="8"/>
        <v>250</v>
      </c>
      <c r="D162">
        <f t="shared" si="9"/>
        <v>180</v>
      </c>
      <c r="E162">
        <f t="shared" si="7"/>
        <v>430</v>
      </c>
    </row>
    <row r="163" spans="2:5" x14ac:dyDescent="0.35">
      <c r="B163">
        <v>20100</v>
      </c>
      <c r="C163">
        <f t="shared" si="8"/>
        <v>251.25</v>
      </c>
      <c r="D163">
        <f t="shared" si="9"/>
        <v>179.10447761194033</v>
      </c>
      <c r="E163">
        <f t="shared" si="7"/>
        <v>430.3544776119403</v>
      </c>
    </row>
    <row r="164" spans="2:5" x14ac:dyDescent="0.35">
      <c r="B164">
        <v>20200</v>
      </c>
      <c r="C164">
        <f t="shared" si="8"/>
        <v>252.5</v>
      </c>
      <c r="D164">
        <f t="shared" si="9"/>
        <v>178.21782178217822</v>
      </c>
      <c r="E164">
        <f t="shared" si="7"/>
        <v>430.71782178217825</v>
      </c>
    </row>
    <row r="165" spans="2:5" x14ac:dyDescent="0.35">
      <c r="B165">
        <v>20300</v>
      </c>
      <c r="C165">
        <f t="shared" si="8"/>
        <v>253.75</v>
      </c>
      <c r="D165">
        <f t="shared" si="9"/>
        <v>177.33990147783251</v>
      </c>
      <c r="E165">
        <f t="shared" si="7"/>
        <v>431.08990147783254</v>
      </c>
    </row>
    <row r="166" spans="2:5" x14ac:dyDescent="0.35">
      <c r="B166">
        <v>20400</v>
      </c>
      <c r="C166">
        <f t="shared" si="8"/>
        <v>255</v>
      </c>
      <c r="D166">
        <f t="shared" si="9"/>
        <v>176.47058823529414</v>
      </c>
      <c r="E166">
        <f t="shared" si="7"/>
        <v>431.47058823529414</v>
      </c>
    </row>
    <row r="167" spans="2:5" x14ac:dyDescent="0.35">
      <c r="B167">
        <v>20500</v>
      </c>
      <c r="C167">
        <f t="shared" si="8"/>
        <v>256.25</v>
      </c>
      <c r="D167">
        <f t="shared" si="9"/>
        <v>175.60975609756099</v>
      </c>
      <c r="E167">
        <f t="shared" si="7"/>
        <v>431.85975609756099</v>
      </c>
    </row>
    <row r="168" spans="2:5" x14ac:dyDescent="0.35">
      <c r="B168">
        <v>20600</v>
      </c>
      <c r="C168">
        <f t="shared" si="8"/>
        <v>257.5</v>
      </c>
      <c r="D168">
        <f t="shared" si="9"/>
        <v>174.75728155339809</v>
      </c>
      <c r="E168">
        <f t="shared" si="7"/>
        <v>432.25728155339812</v>
      </c>
    </row>
    <row r="169" spans="2:5" x14ac:dyDescent="0.35">
      <c r="B169">
        <v>20700</v>
      </c>
      <c r="C169">
        <f t="shared" si="8"/>
        <v>258.75</v>
      </c>
      <c r="D169">
        <f t="shared" si="9"/>
        <v>173.91304347826087</v>
      </c>
      <c r="E169">
        <f t="shared" si="7"/>
        <v>432.66304347826087</v>
      </c>
    </row>
    <row r="170" spans="2:5" x14ac:dyDescent="0.35">
      <c r="B170">
        <v>20800</v>
      </c>
      <c r="C170">
        <f t="shared" si="8"/>
        <v>260</v>
      </c>
      <c r="D170">
        <f t="shared" si="9"/>
        <v>173.07692307692309</v>
      </c>
      <c r="E170">
        <f t="shared" si="7"/>
        <v>433.07692307692309</v>
      </c>
    </row>
    <row r="171" spans="2:5" x14ac:dyDescent="0.35">
      <c r="B171">
        <v>20900</v>
      </c>
      <c r="C171">
        <f t="shared" si="8"/>
        <v>261.25</v>
      </c>
      <c r="D171">
        <f t="shared" si="9"/>
        <v>172.2488038277512</v>
      </c>
      <c r="E171">
        <f t="shared" si="7"/>
        <v>433.4988038277512</v>
      </c>
    </row>
    <row r="172" spans="2:5" x14ac:dyDescent="0.35">
      <c r="B172">
        <v>21000</v>
      </c>
      <c r="C172">
        <f t="shared" si="8"/>
        <v>262.5</v>
      </c>
      <c r="D172">
        <f t="shared" si="9"/>
        <v>171.42857142857144</v>
      </c>
      <c r="E172">
        <f t="shared" si="7"/>
        <v>433.92857142857144</v>
      </c>
    </row>
    <row r="173" spans="2:5" x14ac:dyDescent="0.35">
      <c r="B173">
        <v>21100</v>
      </c>
      <c r="C173">
        <f t="shared" si="8"/>
        <v>263.75</v>
      </c>
      <c r="D173">
        <f t="shared" si="9"/>
        <v>170.61611374407585</v>
      </c>
      <c r="E173">
        <f t="shared" si="7"/>
        <v>434.36611374407585</v>
      </c>
    </row>
    <row r="174" spans="2:5" x14ac:dyDescent="0.35">
      <c r="B174">
        <v>21200</v>
      </c>
      <c r="C174">
        <f t="shared" si="8"/>
        <v>265</v>
      </c>
      <c r="D174">
        <f t="shared" si="9"/>
        <v>169.811320754717</v>
      </c>
      <c r="E174">
        <f t="shared" si="7"/>
        <v>434.81132075471703</v>
      </c>
    </row>
    <row r="175" spans="2:5" x14ac:dyDescent="0.35">
      <c r="B175">
        <v>21300</v>
      </c>
      <c r="C175">
        <f t="shared" si="8"/>
        <v>266.25</v>
      </c>
      <c r="D175">
        <f t="shared" si="9"/>
        <v>169.01408450704224</v>
      </c>
      <c r="E175">
        <f t="shared" si="7"/>
        <v>435.26408450704224</v>
      </c>
    </row>
    <row r="176" spans="2:5" x14ac:dyDescent="0.35">
      <c r="B176">
        <v>21400</v>
      </c>
      <c r="C176">
        <f t="shared" si="8"/>
        <v>267.5</v>
      </c>
      <c r="D176">
        <f t="shared" si="9"/>
        <v>168.22429906542058</v>
      </c>
      <c r="E176">
        <f t="shared" si="7"/>
        <v>435.72429906542061</v>
      </c>
    </row>
    <row r="177" spans="2:5" x14ac:dyDescent="0.35">
      <c r="B177">
        <v>21500</v>
      </c>
      <c r="C177">
        <f t="shared" si="8"/>
        <v>268.75</v>
      </c>
      <c r="D177">
        <f t="shared" si="9"/>
        <v>167.44186046511626</v>
      </c>
      <c r="E177">
        <f t="shared" si="7"/>
        <v>436.19186046511629</v>
      </c>
    </row>
    <row r="178" spans="2:5" x14ac:dyDescent="0.35">
      <c r="B178">
        <v>21600</v>
      </c>
      <c r="C178">
        <f t="shared" si="8"/>
        <v>270</v>
      </c>
      <c r="D178">
        <f t="shared" si="9"/>
        <v>166.66666666666669</v>
      </c>
      <c r="E178">
        <f t="shared" si="7"/>
        <v>436.66666666666669</v>
      </c>
    </row>
    <row r="179" spans="2:5" x14ac:dyDescent="0.35">
      <c r="B179">
        <v>21700</v>
      </c>
      <c r="C179">
        <f t="shared" si="8"/>
        <v>271.25</v>
      </c>
      <c r="D179">
        <f t="shared" si="9"/>
        <v>165.89861751152074</v>
      </c>
      <c r="E179">
        <f t="shared" si="7"/>
        <v>437.14861751152074</v>
      </c>
    </row>
    <row r="180" spans="2:5" x14ac:dyDescent="0.35">
      <c r="B180">
        <v>21800</v>
      </c>
      <c r="C180">
        <f t="shared" si="8"/>
        <v>272.5</v>
      </c>
      <c r="D180">
        <f t="shared" si="9"/>
        <v>165.1376146788991</v>
      </c>
      <c r="E180">
        <f t="shared" si="7"/>
        <v>437.63761467889913</v>
      </c>
    </row>
    <row r="181" spans="2:5" x14ac:dyDescent="0.35">
      <c r="B181">
        <v>21900</v>
      </c>
      <c r="C181">
        <f t="shared" si="8"/>
        <v>273.75</v>
      </c>
      <c r="D181">
        <f t="shared" si="9"/>
        <v>164.38356164383563</v>
      </c>
      <c r="E181">
        <f t="shared" si="7"/>
        <v>438.13356164383561</v>
      </c>
    </row>
    <row r="182" spans="2:5" x14ac:dyDescent="0.35">
      <c r="B182">
        <v>22000</v>
      </c>
      <c r="C182">
        <f t="shared" si="8"/>
        <v>275</v>
      </c>
      <c r="D182">
        <f t="shared" si="9"/>
        <v>163.63636363636363</v>
      </c>
      <c r="E182">
        <f t="shared" si="7"/>
        <v>438.63636363636363</v>
      </c>
    </row>
    <row r="183" spans="2:5" x14ac:dyDescent="0.35">
      <c r="B183">
        <v>22100</v>
      </c>
      <c r="C183">
        <f t="shared" si="8"/>
        <v>276.25</v>
      </c>
      <c r="D183">
        <f t="shared" si="9"/>
        <v>162.89592760180997</v>
      </c>
      <c r="E183">
        <f t="shared" si="7"/>
        <v>439.14592760180994</v>
      </c>
    </row>
    <row r="184" spans="2:5" x14ac:dyDescent="0.35">
      <c r="B184">
        <v>22200</v>
      </c>
      <c r="C184">
        <f t="shared" si="8"/>
        <v>277.5</v>
      </c>
      <c r="D184">
        <f t="shared" si="9"/>
        <v>162.16216216216216</v>
      </c>
      <c r="E184">
        <f t="shared" si="7"/>
        <v>439.66216216216219</v>
      </c>
    </row>
    <row r="185" spans="2:5" x14ac:dyDescent="0.35">
      <c r="B185">
        <v>22300</v>
      </c>
      <c r="C185">
        <f t="shared" si="8"/>
        <v>278.75</v>
      </c>
      <c r="D185">
        <f t="shared" si="9"/>
        <v>161.43497757847533</v>
      </c>
      <c r="E185">
        <f t="shared" si="7"/>
        <v>440.18497757847535</v>
      </c>
    </row>
    <row r="186" spans="2:5" x14ac:dyDescent="0.35">
      <c r="B186">
        <v>22400</v>
      </c>
      <c r="C186">
        <f t="shared" si="8"/>
        <v>280</v>
      </c>
      <c r="D186">
        <f t="shared" si="9"/>
        <v>160.71428571428572</v>
      </c>
      <c r="E186">
        <f t="shared" ref="E186:E249" si="10">C186+D186</f>
        <v>440.71428571428572</v>
      </c>
    </row>
    <row r="187" spans="2:5" x14ac:dyDescent="0.35">
      <c r="B187">
        <v>22500</v>
      </c>
      <c r="C187">
        <f t="shared" si="8"/>
        <v>281.25</v>
      </c>
      <c r="D187">
        <f t="shared" si="9"/>
        <v>160</v>
      </c>
      <c r="E187">
        <f t="shared" si="10"/>
        <v>441.25</v>
      </c>
    </row>
    <row r="188" spans="2:5" x14ac:dyDescent="0.35">
      <c r="B188">
        <v>22600</v>
      </c>
      <c r="C188">
        <f t="shared" si="8"/>
        <v>282.5</v>
      </c>
      <c r="D188">
        <f t="shared" si="9"/>
        <v>159.2920353982301</v>
      </c>
      <c r="E188">
        <f t="shared" si="10"/>
        <v>441.7920353982301</v>
      </c>
    </row>
    <row r="189" spans="2:5" x14ac:dyDescent="0.35">
      <c r="B189">
        <v>22700</v>
      </c>
      <c r="C189">
        <f t="shared" si="8"/>
        <v>283.75</v>
      </c>
      <c r="D189">
        <f t="shared" si="9"/>
        <v>158.59030837004406</v>
      </c>
      <c r="E189">
        <f t="shared" si="10"/>
        <v>442.34030837004406</v>
      </c>
    </row>
    <row r="190" spans="2:5" x14ac:dyDescent="0.35">
      <c r="B190">
        <v>22800</v>
      </c>
      <c r="C190">
        <f t="shared" si="8"/>
        <v>285</v>
      </c>
      <c r="D190">
        <f t="shared" si="9"/>
        <v>157.89473684210529</v>
      </c>
      <c r="E190">
        <f t="shared" si="10"/>
        <v>442.89473684210532</v>
      </c>
    </row>
    <row r="191" spans="2:5" x14ac:dyDescent="0.35">
      <c r="B191">
        <v>22900</v>
      </c>
      <c r="C191">
        <f t="shared" si="8"/>
        <v>286.25</v>
      </c>
      <c r="D191">
        <f t="shared" si="9"/>
        <v>157.2052401746725</v>
      </c>
      <c r="E191">
        <f t="shared" si="10"/>
        <v>443.4552401746725</v>
      </c>
    </row>
    <row r="192" spans="2:5" x14ac:dyDescent="0.35">
      <c r="B192">
        <v>23000</v>
      </c>
      <c r="C192">
        <f t="shared" si="8"/>
        <v>287.5</v>
      </c>
      <c r="D192">
        <f t="shared" si="9"/>
        <v>156.52173913043478</v>
      </c>
      <c r="E192">
        <f t="shared" si="10"/>
        <v>444.02173913043475</v>
      </c>
    </row>
    <row r="193" spans="2:5" x14ac:dyDescent="0.35">
      <c r="B193">
        <v>23100</v>
      </c>
      <c r="C193">
        <f t="shared" si="8"/>
        <v>288.75</v>
      </c>
      <c r="D193">
        <f t="shared" si="9"/>
        <v>155.84415584415586</v>
      </c>
      <c r="E193">
        <f t="shared" si="10"/>
        <v>444.59415584415586</v>
      </c>
    </row>
    <row r="194" spans="2:5" x14ac:dyDescent="0.35">
      <c r="B194">
        <v>23200</v>
      </c>
      <c r="C194">
        <f t="shared" si="8"/>
        <v>290</v>
      </c>
      <c r="D194">
        <f t="shared" si="9"/>
        <v>155.17241379310346</v>
      </c>
      <c r="E194">
        <f t="shared" si="10"/>
        <v>445.17241379310349</v>
      </c>
    </row>
    <row r="195" spans="2:5" x14ac:dyDescent="0.35">
      <c r="B195">
        <v>23300</v>
      </c>
      <c r="C195">
        <f t="shared" ref="C195:C258" si="11">B195/2*$H$3*$H$4</f>
        <v>291.25</v>
      </c>
      <c r="D195">
        <f t="shared" ref="D195:D258" si="12">$H$5/B195*$H$6</f>
        <v>154.50643776824035</v>
      </c>
      <c r="E195">
        <f t="shared" si="10"/>
        <v>445.75643776824035</v>
      </c>
    </row>
    <row r="196" spans="2:5" x14ac:dyDescent="0.35">
      <c r="B196">
        <v>23400</v>
      </c>
      <c r="C196">
        <f t="shared" si="11"/>
        <v>292.5</v>
      </c>
      <c r="D196">
        <f t="shared" si="12"/>
        <v>153.84615384615384</v>
      </c>
      <c r="E196">
        <f t="shared" si="10"/>
        <v>446.34615384615381</v>
      </c>
    </row>
    <row r="197" spans="2:5" x14ac:dyDescent="0.35">
      <c r="B197">
        <v>23500</v>
      </c>
      <c r="C197">
        <f t="shared" si="11"/>
        <v>293.75</v>
      </c>
      <c r="D197">
        <f t="shared" si="12"/>
        <v>153.19148936170214</v>
      </c>
      <c r="E197">
        <f t="shared" si="10"/>
        <v>446.94148936170211</v>
      </c>
    </row>
    <row r="198" spans="2:5" x14ac:dyDescent="0.35">
      <c r="B198">
        <v>23600</v>
      </c>
      <c r="C198">
        <f t="shared" si="11"/>
        <v>295</v>
      </c>
      <c r="D198">
        <f t="shared" si="12"/>
        <v>152.54237288135593</v>
      </c>
      <c r="E198">
        <f t="shared" si="10"/>
        <v>447.54237288135596</v>
      </c>
    </row>
    <row r="199" spans="2:5" x14ac:dyDescent="0.35">
      <c r="B199">
        <v>23700</v>
      </c>
      <c r="C199">
        <f t="shared" si="11"/>
        <v>296.25</v>
      </c>
      <c r="D199">
        <f t="shared" si="12"/>
        <v>151.8987341772152</v>
      </c>
      <c r="E199">
        <f t="shared" si="10"/>
        <v>448.1487341772152</v>
      </c>
    </row>
    <row r="200" spans="2:5" x14ac:dyDescent="0.35">
      <c r="B200">
        <v>23800</v>
      </c>
      <c r="C200">
        <f t="shared" si="11"/>
        <v>297.5</v>
      </c>
      <c r="D200">
        <f t="shared" si="12"/>
        <v>151.26050420168067</v>
      </c>
      <c r="E200">
        <f t="shared" si="10"/>
        <v>448.76050420168065</v>
      </c>
    </row>
    <row r="201" spans="2:5" x14ac:dyDescent="0.35">
      <c r="B201">
        <v>23900</v>
      </c>
      <c r="C201">
        <f t="shared" si="11"/>
        <v>298.75</v>
      </c>
      <c r="D201">
        <f t="shared" si="12"/>
        <v>150.62761506276152</v>
      </c>
      <c r="E201">
        <f t="shared" si="10"/>
        <v>449.37761506276149</v>
      </c>
    </row>
    <row r="202" spans="2:5" x14ac:dyDescent="0.35">
      <c r="B202">
        <v>24000</v>
      </c>
      <c r="C202">
        <f t="shared" si="11"/>
        <v>300</v>
      </c>
      <c r="D202">
        <f t="shared" si="12"/>
        <v>150</v>
      </c>
      <c r="E202">
        <f t="shared" si="10"/>
        <v>450</v>
      </c>
    </row>
    <row r="203" spans="2:5" x14ac:dyDescent="0.35">
      <c r="B203">
        <v>24100</v>
      </c>
      <c r="C203">
        <f t="shared" si="11"/>
        <v>301.25</v>
      </c>
      <c r="D203">
        <f t="shared" si="12"/>
        <v>149.37759336099586</v>
      </c>
      <c r="E203">
        <f t="shared" si="10"/>
        <v>450.62759336099589</v>
      </c>
    </row>
    <row r="204" spans="2:5" x14ac:dyDescent="0.35">
      <c r="B204">
        <v>24200</v>
      </c>
      <c r="C204">
        <f t="shared" si="11"/>
        <v>302.5</v>
      </c>
      <c r="D204">
        <f t="shared" si="12"/>
        <v>148.76033057851242</v>
      </c>
      <c r="E204">
        <f t="shared" si="10"/>
        <v>451.26033057851242</v>
      </c>
    </row>
    <row r="205" spans="2:5" x14ac:dyDescent="0.35">
      <c r="B205">
        <v>24300</v>
      </c>
      <c r="C205">
        <f t="shared" si="11"/>
        <v>303.75</v>
      </c>
      <c r="D205">
        <f t="shared" si="12"/>
        <v>148.14814814814815</v>
      </c>
      <c r="E205">
        <f t="shared" si="10"/>
        <v>451.89814814814815</v>
      </c>
    </row>
    <row r="206" spans="2:5" x14ac:dyDescent="0.35">
      <c r="B206">
        <v>24400</v>
      </c>
      <c r="C206">
        <f t="shared" si="11"/>
        <v>305</v>
      </c>
      <c r="D206">
        <f t="shared" si="12"/>
        <v>147.54098360655738</v>
      </c>
      <c r="E206">
        <f t="shared" si="10"/>
        <v>452.54098360655735</v>
      </c>
    </row>
    <row r="207" spans="2:5" x14ac:dyDescent="0.35">
      <c r="B207">
        <v>24500</v>
      </c>
      <c r="C207">
        <f t="shared" si="11"/>
        <v>306.25</v>
      </c>
      <c r="D207">
        <f t="shared" si="12"/>
        <v>146.9387755102041</v>
      </c>
      <c r="E207">
        <f t="shared" si="10"/>
        <v>453.1887755102041</v>
      </c>
    </row>
    <row r="208" spans="2:5" x14ac:dyDescent="0.35">
      <c r="B208">
        <v>24600</v>
      </c>
      <c r="C208">
        <f t="shared" si="11"/>
        <v>307.5</v>
      </c>
      <c r="D208">
        <f t="shared" si="12"/>
        <v>146.34146341463415</v>
      </c>
      <c r="E208">
        <f t="shared" si="10"/>
        <v>453.84146341463418</v>
      </c>
    </row>
    <row r="209" spans="2:5" x14ac:dyDescent="0.35">
      <c r="B209">
        <v>24700</v>
      </c>
      <c r="C209">
        <f t="shared" si="11"/>
        <v>308.75</v>
      </c>
      <c r="D209">
        <f t="shared" si="12"/>
        <v>145.74898785425103</v>
      </c>
      <c r="E209">
        <f t="shared" si="10"/>
        <v>454.49898785425103</v>
      </c>
    </row>
    <row r="210" spans="2:5" x14ac:dyDescent="0.35">
      <c r="B210">
        <v>24800</v>
      </c>
      <c r="C210">
        <f t="shared" si="11"/>
        <v>310</v>
      </c>
      <c r="D210">
        <f t="shared" si="12"/>
        <v>145.16129032258064</v>
      </c>
      <c r="E210">
        <f t="shared" si="10"/>
        <v>455.16129032258061</v>
      </c>
    </row>
    <row r="211" spans="2:5" x14ac:dyDescent="0.35">
      <c r="B211">
        <v>24900</v>
      </c>
      <c r="C211">
        <f t="shared" si="11"/>
        <v>311.25</v>
      </c>
      <c r="D211">
        <f t="shared" si="12"/>
        <v>144.57831325301206</v>
      </c>
      <c r="E211">
        <f t="shared" si="10"/>
        <v>455.82831325301208</v>
      </c>
    </row>
    <row r="212" spans="2:5" x14ac:dyDescent="0.35">
      <c r="B212">
        <v>25000</v>
      </c>
      <c r="C212">
        <f t="shared" si="11"/>
        <v>312.5</v>
      </c>
      <c r="D212">
        <f t="shared" si="12"/>
        <v>144</v>
      </c>
      <c r="E212">
        <f t="shared" si="10"/>
        <v>456.5</v>
      </c>
    </row>
    <row r="213" spans="2:5" x14ac:dyDescent="0.35">
      <c r="B213">
        <v>25100</v>
      </c>
      <c r="C213">
        <f t="shared" si="11"/>
        <v>313.75</v>
      </c>
      <c r="D213">
        <f t="shared" si="12"/>
        <v>143.42629482071715</v>
      </c>
      <c r="E213">
        <f t="shared" si="10"/>
        <v>457.17629482071715</v>
      </c>
    </row>
    <row r="214" spans="2:5" x14ac:dyDescent="0.35">
      <c r="B214">
        <v>25200</v>
      </c>
      <c r="C214">
        <f t="shared" si="11"/>
        <v>315</v>
      </c>
      <c r="D214">
        <f t="shared" si="12"/>
        <v>142.85714285714286</v>
      </c>
      <c r="E214">
        <f t="shared" si="10"/>
        <v>457.85714285714289</v>
      </c>
    </row>
    <row r="215" spans="2:5" x14ac:dyDescent="0.35">
      <c r="B215">
        <v>25300</v>
      </c>
      <c r="C215">
        <f t="shared" si="11"/>
        <v>316.25</v>
      </c>
      <c r="D215">
        <f t="shared" si="12"/>
        <v>142.29249011857706</v>
      </c>
      <c r="E215">
        <f t="shared" si="10"/>
        <v>458.54249011857706</v>
      </c>
    </row>
    <row r="216" spans="2:5" x14ac:dyDescent="0.35">
      <c r="B216">
        <v>25400</v>
      </c>
      <c r="C216">
        <f t="shared" si="11"/>
        <v>317.5</v>
      </c>
      <c r="D216">
        <f t="shared" si="12"/>
        <v>141.73228346456693</v>
      </c>
      <c r="E216">
        <f t="shared" si="10"/>
        <v>459.23228346456693</v>
      </c>
    </row>
    <row r="217" spans="2:5" x14ac:dyDescent="0.35">
      <c r="B217">
        <v>25500</v>
      </c>
      <c r="C217">
        <f t="shared" si="11"/>
        <v>318.75</v>
      </c>
      <c r="D217">
        <f t="shared" si="12"/>
        <v>141.1764705882353</v>
      </c>
      <c r="E217">
        <f t="shared" si="10"/>
        <v>459.9264705882353</v>
      </c>
    </row>
    <row r="218" spans="2:5" x14ac:dyDescent="0.35">
      <c r="B218">
        <v>25600</v>
      </c>
      <c r="C218">
        <f t="shared" si="11"/>
        <v>320</v>
      </c>
      <c r="D218">
        <f t="shared" si="12"/>
        <v>140.625</v>
      </c>
      <c r="E218">
        <f t="shared" si="10"/>
        <v>460.625</v>
      </c>
    </row>
    <row r="219" spans="2:5" x14ac:dyDescent="0.35">
      <c r="B219">
        <v>25700</v>
      </c>
      <c r="C219">
        <f t="shared" si="11"/>
        <v>321.25</v>
      </c>
      <c r="D219">
        <f t="shared" si="12"/>
        <v>140.07782101167314</v>
      </c>
      <c r="E219">
        <f t="shared" si="10"/>
        <v>461.32782101167311</v>
      </c>
    </row>
    <row r="220" spans="2:5" x14ac:dyDescent="0.35">
      <c r="B220">
        <v>25800</v>
      </c>
      <c r="C220">
        <f t="shared" si="11"/>
        <v>322.5</v>
      </c>
      <c r="D220">
        <f t="shared" si="12"/>
        <v>139.53488372093022</v>
      </c>
      <c r="E220">
        <f t="shared" si="10"/>
        <v>462.03488372093022</v>
      </c>
    </row>
    <row r="221" spans="2:5" x14ac:dyDescent="0.35">
      <c r="B221">
        <v>25900</v>
      </c>
      <c r="C221">
        <f t="shared" si="11"/>
        <v>323.75</v>
      </c>
      <c r="D221">
        <f t="shared" si="12"/>
        <v>138.996138996139</v>
      </c>
      <c r="E221">
        <f t="shared" si="10"/>
        <v>462.746138996139</v>
      </c>
    </row>
    <row r="222" spans="2:5" x14ac:dyDescent="0.35">
      <c r="B222">
        <v>26000</v>
      </c>
      <c r="C222">
        <f t="shared" si="11"/>
        <v>325</v>
      </c>
      <c r="D222">
        <f t="shared" si="12"/>
        <v>138.46153846153845</v>
      </c>
      <c r="E222">
        <f t="shared" si="10"/>
        <v>463.46153846153845</v>
      </c>
    </row>
    <row r="223" spans="2:5" x14ac:dyDescent="0.35">
      <c r="B223">
        <v>26100</v>
      </c>
      <c r="C223">
        <f t="shared" si="11"/>
        <v>326.25</v>
      </c>
      <c r="D223">
        <f t="shared" si="12"/>
        <v>137.93103448275863</v>
      </c>
      <c r="E223">
        <f t="shared" si="10"/>
        <v>464.18103448275861</v>
      </c>
    </row>
    <row r="224" spans="2:5" x14ac:dyDescent="0.35">
      <c r="B224">
        <v>26200</v>
      </c>
      <c r="C224">
        <f t="shared" si="11"/>
        <v>327.5</v>
      </c>
      <c r="D224">
        <f t="shared" si="12"/>
        <v>137.40458015267177</v>
      </c>
      <c r="E224">
        <f t="shared" si="10"/>
        <v>464.90458015267177</v>
      </c>
    </row>
    <row r="225" spans="2:5" x14ac:dyDescent="0.35">
      <c r="B225">
        <v>26300</v>
      </c>
      <c r="C225">
        <f t="shared" si="11"/>
        <v>328.75</v>
      </c>
      <c r="D225">
        <f t="shared" si="12"/>
        <v>136.88212927756655</v>
      </c>
      <c r="E225">
        <f t="shared" si="10"/>
        <v>465.63212927756655</v>
      </c>
    </row>
    <row r="226" spans="2:5" x14ac:dyDescent="0.35">
      <c r="B226">
        <v>26400</v>
      </c>
      <c r="C226">
        <f t="shared" si="11"/>
        <v>330</v>
      </c>
      <c r="D226">
        <f t="shared" si="12"/>
        <v>136.36363636363635</v>
      </c>
      <c r="E226">
        <f t="shared" si="10"/>
        <v>466.36363636363637</v>
      </c>
    </row>
    <row r="227" spans="2:5" x14ac:dyDescent="0.35">
      <c r="B227">
        <v>26500</v>
      </c>
      <c r="C227">
        <f t="shared" si="11"/>
        <v>331.25</v>
      </c>
      <c r="D227">
        <f t="shared" si="12"/>
        <v>135.84905660377359</v>
      </c>
      <c r="E227">
        <f t="shared" si="10"/>
        <v>467.09905660377359</v>
      </c>
    </row>
    <row r="228" spans="2:5" x14ac:dyDescent="0.35">
      <c r="B228">
        <v>26600</v>
      </c>
      <c r="C228">
        <f t="shared" si="11"/>
        <v>332.5</v>
      </c>
      <c r="D228">
        <f t="shared" si="12"/>
        <v>135.33834586466165</v>
      </c>
      <c r="E228">
        <f t="shared" si="10"/>
        <v>467.83834586466162</v>
      </c>
    </row>
    <row r="229" spans="2:5" x14ac:dyDescent="0.35">
      <c r="B229">
        <v>26700</v>
      </c>
      <c r="C229">
        <f t="shared" si="11"/>
        <v>333.75</v>
      </c>
      <c r="D229">
        <f t="shared" si="12"/>
        <v>134.83146067415731</v>
      </c>
      <c r="E229">
        <f t="shared" si="10"/>
        <v>468.58146067415731</v>
      </c>
    </row>
    <row r="230" spans="2:5" x14ac:dyDescent="0.35">
      <c r="B230">
        <v>26800</v>
      </c>
      <c r="C230">
        <f t="shared" si="11"/>
        <v>335</v>
      </c>
      <c r="D230">
        <f t="shared" si="12"/>
        <v>134.32835820895522</v>
      </c>
      <c r="E230">
        <f t="shared" si="10"/>
        <v>469.32835820895525</v>
      </c>
    </row>
    <row r="231" spans="2:5" x14ac:dyDescent="0.35">
      <c r="B231">
        <v>26900</v>
      </c>
      <c r="C231">
        <f t="shared" si="11"/>
        <v>336.25</v>
      </c>
      <c r="D231">
        <f t="shared" si="12"/>
        <v>133.82899628252787</v>
      </c>
      <c r="E231">
        <f t="shared" si="10"/>
        <v>470.0789962825279</v>
      </c>
    </row>
    <row r="232" spans="2:5" x14ac:dyDescent="0.35">
      <c r="B232">
        <v>27000</v>
      </c>
      <c r="C232">
        <f t="shared" si="11"/>
        <v>337.5</v>
      </c>
      <c r="D232">
        <f t="shared" si="12"/>
        <v>133.33333333333334</v>
      </c>
      <c r="E232">
        <f t="shared" si="10"/>
        <v>470.83333333333337</v>
      </c>
    </row>
    <row r="233" spans="2:5" x14ac:dyDescent="0.35">
      <c r="B233">
        <v>27100</v>
      </c>
      <c r="C233">
        <f t="shared" si="11"/>
        <v>338.75</v>
      </c>
      <c r="D233">
        <f t="shared" si="12"/>
        <v>132.84132841328415</v>
      </c>
      <c r="E233">
        <f t="shared" si="10"/>
        <v>471.59132841328415</v>
      </c>
    </row>
    <row r="234" spans="2:5" x14ac:dyDescent="0.35">
      <c r="B234">
        <v>27200</v>
      </c>
      <c r="C234">
        <f t="shared" si="11"/>
        <v>340</v>
      </c>
      <c r="D234">
        <f t="shared" si="12"/>
        <v>132.35294117647061</v>
      </c>
      <c r="E234">
        <f t="shared" si="10"/>
        <v>472.35294117647061</v>
      </c>
    </row>
    <row r="235" spans="2:5" x14ac:dyDescent="0.35">
      <c r="B235">
        <v>27300</v>
      </c>
      <c r="C235">
        <f t="shared" si="11"/>
        <v>341.25</v>
      </c>
      <c r="D235">
        <f t="shared" si="12"/>
        <v>131.86813186813185</v>
      </c>
      <c r="E235">
        <f t="shared" si="10"/>
        <v>473.11813186813185</v>
      </c>
    </row>
    <row r="236" spans="2:5" x14ac:dyDescent="0.35">
      <c r="B236">
        <v>27400</v>
      </c>
      <c r="C236">
        <f t="shared" si="11"/>
        <v>342.5</v>
      </c>
      <c r="D236">
        <f t="shared" si="12"/>
        <v>131.38686131386862</v>
      </c>
      <c r="E236">
        <f t="shared" si="10"/>
        <v>473.88686131386862</v>
      </c>
    </row>
    <row r="237" spans="2:5" x14ac:dyDescent="0.35">
      <c r="B237">
        <v>27500</v>
      </c>
      <c r="C237">
        <f t="shared" si="11"/>
        <v>343.75</v>
      </c>
      <c r="D237">
        <f t="shared" si="12"/>
        <v>130.90909090909093</v>
      </c>
      <c r="E237">
        <f t="shared" si="10"/>
        <v>474.65909090909093</v>
      </c>
    </row>
    <row r="238" spans="2:5" x14ac:dyDescent="0.35">
      <c r="B238">
        <v>27600</v>
      </c>
      <c r="C238">
        <f t="shared" si="11"/>
        <v>345</v>
      </c>
      <c r="D238">
        <f t="shared" si="12"/>
        <v>130.43478260869566</v>
      </c>
      <c r="E238">
        <f t="shared" si="10"/>
        <v>475.43478260869563</v>
      </c>
    </row>
    <row r="239" spans="2:5" x14ac:dyDescent="0.35">
      <c r="B239">
        <v>27700</v>
      </c>
      <c r="C239">
        <f t="shared" si="11"/>
        <v>346.25</v>
      </c>
      <c r="D239">
        <f t="shared" si="12"/>
        <v>129.96389891696751</v>
      </c>
      <c r="E239">
        <f t="shared" si="10"/>
        <v>476.21389891696754</v>
      </c>
    </row>
    <row r="240" spans="2:5" x14ac:dyDescent="0.35">
      <c r="B240">
        <v>27800</v>
      </c>
      <c r="C240">
        <f t="shared" si="11"/>
        <v>347.5</v>
      </c>
      <c r="D240">
        <f t="shared" si="12"/>
        <v>129.49640287769785</v>
      </c>
      <c r="E240">
        <f t="shared" si="10"/>
        <v>476.99640287769785</v>
      </c>
    </row>
    <row r="241" spans="2:5" x14ac:dyDescent="0.35">
      <c r="B241">
        <v>27900</v>
      </c>
      <c r="C241">
        <f t="shared" si="11"/>
        <v>348.75</v>
      </c>
      <c r="D241">
        <f t="shared" si="12"/>
        <v>129.03225806451613</v>
      </c>
      <c r="E241">
        <f t="shared" si="10"/>
        <v>477.7822580645161</v>
      </c>
    </row>
    <row r="242" spans="2:5" x14ac:dyDescent="0.35">
      <c r="B242">
        <v>28000</v>
      </c>
      <c r="C242">
        <f t="shared" si="11"/>
        <v>350</v>
      </c>
      <c r="D242">
        <f t="shared" si="12"/>
        <v>128.57142857142858</v>
      </c>
      <c r="E242">
        <f t="shared" si="10"/>
        <v>478.57142857142856</v>
      </c>
    </row>
    <row r="243" spans="2:5" x14ac:dyDescent="0.35">
      <c r="B243">
        <v>28100</v>
      </c>
      <c r="C243">
        <f t="shared" si="11"/>
        <v>351.25</v>
      </c>
      <c r="D243">
        <f t="shared" si="12"/>
        <v>128.11387900355874</v>
      </c>
      <c r="E243">
        <f t="shared" si="10"/>
        <v>479.36387900355874</v>
      </c>
    </row>
    <row r="244" spans="2:5" x14ac:dyDescent="0.35">
      <c r="B244">
        <v>28200</v>
      </c>
      <c r="C244">
        <f t="shared" si="11"/>
        <v>352.5</v>
      </c>
      <c r="D244">
        <f t="shared" si="12"/>
        <v>127.65957446808511</v>
      </c>
      <c r="E244">
        <f t="shared" si="10"/>
        <v>480.15957446808511</v>
      </c>
    </row>
    <row r="245" spans="2:5" x14ac:dyDescent="0.35">
      <c r="B245">
        <v>28300</v>
      </c>
      <c r="C245">
        <f t="shared" si="11"/>
        <v>353.75</v>
      </c>
      <c r="D245">
        <f t="shared" si="12"/>
        <v>127.20848056537103</v>
      </c>
      <c r="E245">
        <f t="shared" si="10"/>
        <v>480.95848056537102</v>
      </c>
    </row>
    <row r="246" spans="2:5" x14ac:dyDescent="0.35">
      <c r="B246">
        <v>28400</v>
      </c>
      <c r="C246">
        <f t="shared" si="11"/>
        <v>355</v>
      </c>
      <c r="D246">
        <f t="shared" si="12"/>
        <v>126.76056338028168</v>
      </c>
      <c r="E246">
        <f t="shared" si="10"/>
        <v>481.76056338028167</v>
      </c>
    </row>
    <row r="247" spans="2:5" x14ac:dyDescent="0.35">
      <c r="B247">
        <v>28500</v>
      </c>
      <c r="C247">
        <f t="shared" si="11"/>
        <v>356.25</v>
      </c>
      <c r="D247">
        <f t="shared" si="12"/>
        <v>126.31578947368422</v>
      </c>
      <c r="E247">
        <f t="shared" si="10"/>
        <v>482.56578947368422</v>
      </c>
    </row>
    <row r="248" spans="2:5" x14ac:dyDescent="0.35">
      <c r="B248">
        <v>28600</v>
      </c>
      <c r="C248">
        <f t="shared" si="11"/>
        <v>357.5</v>
      </c>
      <c r="D248">
        <f t="shared" si="12"/>
        <v>125.87412587412588</v>
      </c>
      <c r="E248">
        <f t="shared" si="10"/>
        <v>483.37412587412587</v>
      </c>
    </row>
    <row r="249" spans="2:5" x14ac:dyDescent="0.35">
      <c r="B249">
        <v>28700</v>
      </c>
      <c r="C249">
        <f t="shared" si="11"/>
        <v>358.75</v>
      </c>
      <c r="D249">
        <f t="shared" si="12"/>
        <v>125.43554006968643</v>
      </c>
      <c r="E249">
        <f t="shared" si="10"/>
        <v>484.18554006968645</v>
      </c>
    </row>
    <row r="250" spans="2:5" x14ac:dyDescent="0.35">
      <c r="B250">
        <v>28800</v>
      </c>
      <c r="C250">
        <f t="shared" si="11"/>
        <v>360</v>
      </c>
      <c r="D250">
        <f t="shared" si="12"/>
        <v>125</v>
      </c>
      <c r="E250">
        <f t="shared" ref="E250:E313" si="13">C250+D250</f>
        <v>485</v>
      </c>
    </row>
    <row r="251" spans="2:5" x14ac:dyDescent="0.35">
      <c r="B251">
        <v>28900</v>
      </c>
      <c r="C251">
        <f t="shared" si="11"/>
        <v>361.25</v>
      </c>
      <c r="D251">
        <f t="shared" si="12"/>
        <v>124.56747404844292</v>
      </c>
      <c r="E251">
        <f t="shared" si="13"/>
        <v>485.81747404844293</v>
      </c>
    </row>
    <row r="252" spans="2:5" x14ac:dyDescent="0.35">
      <c r="B252">
        <v>29000</v>
      </c>
      <c r="C252">
        <f t="shared" si="11"/>
        <v>362.5</v>
      </c>
      <c r="D252">
        <f t="shared" si="12"/>
        <v>124.13793103448278</v>
      </c>
      <c r="E252">
        <f t="shared" si="13"/>
        <v>486.63793103448279</v>
      </c>
    </row>
    <row r="253" spans="2:5" x14ac:dyDescent="0.35">
      <c r="B253">
        <v>29100</v>
      </c>
      <c r="C253">
        <f t="shared" si="11"/>
        <v>363.75</v>
      </c>
      <c r="D253">
        <f t="shared" si="12"/>
        <v>123.71134020618557</v>
      </c>
      <c r="E253">
        <f t="shared" si="13"/>
        <v>487.46134020618558</v>
      </c>
    </row>
    <row r="254" spans="2:5" x14ac:dyDescent="0.35">
      <c r="B254">
        <v>29200</v>
      </c>
      <c r="C254">
        <f t="shared" si="11"/>
        <v>365</v>
      </c>
      <c r="D254">
        <f t="shared" si="12"/>
        <v>123.28767123287672</v>
      </c>
      <c r="E254">
        <f t="shared" si="13"/>
        <v>488.28767123287673</v>
      </c>
    </row>
    <row r="255" spans="2:5" x14ac:dyDescent="0.35">
      <c r="B255">
        <v>29300</v>
      </c>
      <c r="C255">
        <f t="shared" si="11"/>
        <v>366.25</v>
      </c>
      <c r="D255">
        <f t="shared" si="12"/>
        <v>122.86689419795222</v>
      </c>
      <c r="E255">
        <f t="shared" si="13"/>
        <v>489.11689419795221</v>
      </c>
    </row>
    <row r="256" spans="2:5" x14ac:dyDescent="0.35">
      <c r="B256">
        <v>29400</v>
      </c>
      <c r="C256">
        <f t="shared" si="11"/>
        <v>367.5</v>
      </c>
      <c r="D256">
        <f t="shared" si="12"/>
        <v>122.44897959183673</v>
      </c>
      <c r="E256">
        <f t="shared" si="13"/>
        <v>489.94897959183675</v>
      </c>
    </row>
    <row r="257" spans="2:5" x14ac:dyDescent="0.35">
      <c r="B257">
        <v>29500</v>
      </c>
      <c r="C257">
        <f t="shared" si="11"/>
        <v>368.75</v>
      </c>
      <c r="D257">
        <f t="shared" si="12"/>
        <v>122.03389830508476</v>
      </c>
      <c r="E257">
        <f t="shared" si="13"/>
        <v>490.78389830508479</v>
      </c>
    </row>
    <row r="258" spans="2:5" x14ac:dyDescent="0.35">
      <c r="B258">
        <v>29600</v>
      </c>
      <c r="C258">
        <f t="shared" si="11"/>
        <v>370</v>
      </c>
      <c r="D258">
        <f t="shared" si="12"/>
        <v>121.62162162162161</v>
      </c>
      <c r="E258">
        <f t="shared" si="13"/>
        <v>491.62162162162161</v>
      </c>
    </row>
    <row r="259" spans="2:5" x14ac:dyDescent="0.35">
      <c r="B259">
        <v>29700</v>
      </c>
      <c r="C259">
        <f t="shared" ref="C259:C322" si="14">B259/2*$H$3*$H$4</f>
        <v>371.25</v>
      </c>
      <c r="D259">
        <f t="shared" ref="D259:D322" si="15">$H$5/B259*$H$6</f>
        <v>121.2121212121212</v>
      </c>
      <c r="E259">
        <f t="shared" si="13"/>
        <v>492.46212121212119</v>
      </c>
    </row>
    <row r="260" spans="2:5" x14ac:dyDescent="0.35">
      <c r="B260">
        <v>29800</v>
      </c>
      <c r="C260">
        <f t="shared" si="14"/>
        <v>372.5</v>
      </c>
      <c r="D260">
        <f t="shared" si="15"/>
        <v>120.80536912751678</v>
      </c>
      <c r="E260">
        <f t="shared" si="13"/>
        <v>493.30536912751677</v>
      </c>
    </row>
    <row r="261" spans="2:5" x14ac:dyDescent="0.35">
      <c r="B261">
        <v>29900</v>
      </c>
      <c r="C261">
        <f t="shared" si="14"/>
        <v>373.75</v>
      </c>
      <c r="D261">
        <f t="shared" si="15"/>
        <v>120.40133779264215</v>
      </c>
      <c r="E261">
        <f t="shared" si="13"/>
        <v>494.15133779264215</v>
      </c>
    </row>
    <row r="262" spans="2:5" x14ac:dyDescent="0.35">
      <c r="B262">
        <v>30000</v>
      </c>
      <c r="C262">
        <f t="shared" si="14"/>
        <v>375</v>
      </c>
      <c r="D262">
        <f t="shared" si="15"/>
        <v>120.00000000000001</v>
      </c>
      <c r="E262">
        <f t="shared" si="13"/>
        <v>495</v>
      </c>
    </row>
    <row r="263" spans="2:5" x14ac:dyDescent="0.35">
      <c r="B263">
        <v>30100</v>
      </c>
      <c r="C263">
        <f t="shared" si="14"/>
        <v>376.25</v>
      </c>
      <c r="D263">
        <f t="shared" si="15"/>
        <v>119.60132890365449</v>
      </c>
      <c r="E263">
        <f t="shared" si="13"/>
        <v>495.85132890365446</v>
      </c>
    </row>
    <row r="264" spans="2:5" x14ac:dyDescent="0.35">
      <c r="B264">
        <v>30200</v>
      </c>
      <c r="C264">
        <f t="shared" si="14"/>
        <v>377.5</v>
      </c>
      <c r="D264">
        <f t="shared" si="15"/>
        <v>119.20529801324503</v>
      </c>
      <c r="E264">
        <f t="shared" si="13"/>
        <v>496.70529801324506</v>
      </c>
    </row>
    <row r="265" spans="2:5" x14ac:dyDescent="0.35">
      <c r="B265">
        <v>30300</v>
      </c>
      <c r="C265">
        <f t="shared" si="14"/>
        <v>378.75</v>
      </c>
      <c r="D265">
        <f t="shared" si="15"/>
        <v>118.81188118811883</v>
      </c>
      <c r="E265">
        <f t="shared" si="13"/>
        <v>497.56188118811883</v>
      </c>
    </row>
    <row r="266" spans="2:5" x14ac:dyDescent="0.35">
      <c r="B266">
        <v>30400</v>
      </c>
      <c r="C266">
        <f t="shared" si="14"/>
        <v>380</v>
      </c>
      <c r="D266">
        <f t="shared" si="15"/>
        <v>118.42105263157895</v>
      </c>
      <c r="E266">
        <f t="shared" si="13"/>
        <v>498.42105263157896</v>
      </c>
    </row>
    <row r="267" spans="2:5" x14ac:dyDescent="0.35">
      <c r="B267">
        <v>30500</v>
      </c>
      <c r="C267">
        <f t="shared" si="14"/>
        <v>381.25</v>
      </c>
      <c r="D267">
        <f t="shared" si="15"/>
        <v>118.0327868852459</v>
      </c>
      <c r="E267">
        <f t="shared" si="13"/>
        <v>499.28278688524591</v>
      </c>
    </row>
    <row r="268" spans="2:5" x14ac:dyDescent="0.35">
      <c r="B268">
        <v>30600</v>
      </c>
      <c r="C268">
        <f t="shared" si="14"/>
        <v>382.5</v>
      </c>
      <c r="D268">
        <f t="shared" si="15"/>
        <v>117.64705882352941</v>
      </c>
      <c r="E268">
        <f t="shared" si="13"/>
        <v>500.14705882352939</v>
      </c>
    </row>
    <row r="269" spans="2:5" x14ac:dyDescent="0.35">
      <c r="B269">
        <v>30700</v>
      </c>
      <c r="C269">
        <f t="shared" si="14"/>
        <v>383.75</v>
      </c>
      <c r="D269">
        <f t="shared" si="15"/>
        <v>117.26384364820848</v>
      </c>
      <c r="E269">
        <f t="shared" si="13"/>
        <v>501.01384364820848</v>
      </c>
    </row>
    <row r="270" spans="2:5" x14ac:dyDescent="0.35">
      <c r="B270">
        <v>30800</v>
      </c>
      <c r="C270">
        <f t="shared" si="14"/>
        <v>385</v>
      </c>
      <c r="D270">
        <f t="shared" si="15"/>
        <v>116.88311688311687</v>
      </c>
      <c r="E270">
        <f t="shared" si="13"/>
        <v>501.88311688311688</v>
      </c>
    </row>
    <row r="271" spans="2:5" x14ac:dyDescent="0.35">
      <c r="B271">
        <v>30900</v>
      </c>
      <c r="C271">
        <f t="shared" si="14"/>
        <v>386.25</v>
      </c>
      <c r="D271">
        <f t="shared" si="15"/>
        <v>116.50485436893203</v>
      </c>
      <c r="E271">
        <f t="shared" si="13"/>
        <v>502.754854368932</v>
      </c>
    </row>
    <row r="272" spans="2:5" x14ac:dyDescent="0.35">
      <c r="B272">
        <v>31000</v>
      </c>
      <c r="C272">
        <f t="shared" si="14"/>
        <v>387.5</v>
      </c>
      <c r="D272">
        <f t="shared" si="15"/>
        <v>116.12903225806451</v>
      </c>
      <c r="E272">
        <f t="shared" si="13"/>
        <v>503.62903225806451</v>
      </c>
    </row>
    <row r="273" spans="2:5" x14ac:dyDescent="0.35">
      <c r="B273">
        <v>31100</v>
      </c>
      <c r="C273">
        <f t="shared" si="14"/>
        <v>388.75</v>
      </c>
      <c r="D273">
        <f t="shared" si="15"/>
        <v>115.75562700964632</v>
      </c>
      <c r="E273">
        <f t="shared" si="13"/>
        <v>504.50562700964633</v>
      </c>
    </row>
    <row r="274" spans="2:5" x14ac:dyDescent="0.35">
      <c r="B274">
        <v>31200</v>
      </c>
      <c r="C274">
        <f t="shared" si="14"/>
        <v>390</v>
      </c>
      <c r="D274">
        <f t="shared" si="15"/>
        <v>115.38461538461539</v>
      </c>
      <c r="E274">
        <f t="shared" si="13"/>
        <v>505.38461538461536</v>
      </c>
    </row>
    <row r="275" spans="2:5" x14ac:dyDescent="0.35">
      <c r="B275">
        <v>31300</v>
      </c>
      <c r="C275">
        <f t="shared" si="14"/>
        <v>391.25</v>
      </c>
      <c r="D275">
        <f t="shared" si="15"/>
        <v>115.01597444089458</v>
      </c>
      <c r="E275">
        <f t="shared" si="13"/>
        <v>506.26597444089458</v>
      </c>
    </row>
    <row r="276" spans="2:5" x14ac:dyDescent="0.35">
      <c r="B276">
        <v>31400</v>
      </c>
      <c r="C276">
        <f t="shared" si="14"/>
        <v>392.5</v>
      </c>
      <c r="D276">
        <f t="shared" si="15"/>
        <v>114.64968152866241</v>
      </c>
      <c r="E276">
        <f t="shared" si="13"/>
        <v>507.14968152866243</v>
      </c>
    </row>
    <row r="277" spans="2:5" x14ac:dyDescent="0.35">
      <c r="B277">
        <v>31500</v>
      </c>
      <c r="C277">
        <f t="shared" si="14"/>
        <v>393.75</v>
      </c>
      <c r="D277">
        <f t="shared" si="15"/>
        <v>114.28571428571429</v>
      </c>
      <c r="E277">
        <f t="shared" si="13"/>
        <v>508.03571428571428</v>
      </c>
    </row>
    <row r="278" spans="2:5" x14ac:dyDescent="0.35">
      <c r="B278">
        <v>31600</v>
      </c>
      <c r="C278">
        <f t="shared" si="14"/>
        <v>395</v>
      </c>
      <c r="D278">
        <f t="shared" si="15"/>
        <v>113.9240506329114</v>
      </c>
      <c r="E278">
        <f t="shared" si="13"/>
        <v>508.92405063291142</v>
      </c>
    </row>
    <row r="279" spans="2:5" x14ac:dyDescent="0.35">
      <c r="B279">
        <v>31700</v>
      </c>
      <c r="C279">
        <f t="shared" si="14"/>
        <v>396.25</v>
      </c>
      <c r="D279">
        <f t="shared" si="15"/>
        <v>113.56466876971609</v>
      </c>
      <c r="E279">
        <f t="shared" si="13"/>
        <v>509.81466876971609</v>
      </c>
    </row>
    <row r="280" spans="2:5" x14ac:dyDescent="0.35">
      <c r="B280">
        <v>31800</v>
      </c>
      <c r="C280">
        <f t="shared" si="14"/>
        <v>397.5</v>
      </c>
      <c r="D280">
        <f t="shared" si="15"/>
        <v>113.20754716981132</v>
      </c>
      <c r="E280">
        <f t="shared" si="13"/>
        <v>510.70754716981133</v>
      </c>
    </row>
    <row r="281" spans="2:5" x14ac:dyDescent="0.35">
      <c r="B281">
        <v>31900</v>
      </c>
      <c r="C281">
        <f t="shared" si="14"/>
        <v>398.75</v>
      </c>
      <c r="D281">
        <f t="shared" si="15"/>
        <v>112.85266457680251</v>
      </c>
      <c r="E281">
        <f t="shared" si="13"/>
        <v>511.60266457680251</v>
      </c>
    </row>
    <row r="282" spans="2:5" x14ac:dyDescent="0.35">
      <c r="B282">
        <v>32000</v>
      </c>
      <c r="C282">
        <f t="shared" si="14"/>
        <v>400</v>
      </c>
      <c r="D282">
        <f t="shared" si="15"/>
        <v>112.5</v>
      </c>
      <c r="E282">
        <f t="shared" si="13"/>
        <v>512.5</v>
      </c>
    </row>
    <row r="283" spans="2:5" x14ac:dyDescent="0.35">
      <c r="B283">
        <v>32100</v>
      </c>
      <c r="C283">
        <f t="shared" si="14"/>
        <v>401.25</v>
      </c>
      <c r="D283">
        <f t="shared" si="15"/>
        <v>112.14953271028038</v>
      </c>
      <c r="E283">
        <f t="shared" si="13"/>
        <v>513.39953271028037</v>
      </c>
    </row>
    <row r="284" spans="2:5" x14ac:dyDescent="0.35">
      <c r="B284">
        <v>32200</v>
      </c>
      <c r="C284">
        <f t="shared" si="14"/>
        <v>402.5</v>
      </c>
      <c r="D284">
        <f t="shared" si="15"/>
        <v>111.80124223602485</v>
      </c>
      <c r="E284">
        <f t="shared" si="13"/>
        <v>514.30124223602479</v>
      </c>
    </row>
    <row r="285" spans="2:5" x14ac:dyDescent="0.35">
      <c r="B285">
        <v>32300</v>
      </c>
      <c r="C285">
        <f t="shared" si="14"/>
        <v>403.75</v>
      </c>
      <c r="D285">
        <f t="shared" si="15"/>
        <v>111.45510835913312</v>
      </c>
      <c r="E285">
        <f t="shared" si="13"/>
        <v>515.20510835913308</v>
      </c>
    </row>
    <row r="286" spans="2:5" x14ac:dyDescent="0.35">
      <c r="B286">
        <v>32400</v>
      </c>
      <c r="C286">
        <f t="shared" si="14"/>
        <v>405</v>
      </c>
      <c r="D286">
        <f t="shared" si="15"/>
        <v>111.11111111111111</v>
      </c>
      <c r="E286">
        <f t="shared" si="13"/>
        <v>516.11111111111109</v>
      </c>
    </row>
    <row r="287" spans="2:5" x14ac:dyDescent="0.35">
      <c r="B287">
        <v>32500</v>
      </c>
      <c r="C287">
        <f t="shared" si="14"/>
        <v>406.25</v>
      </c>
      <c r="D287">
        <f t="shared" si="15"/>
        <v>110.76923076923077</v>
      </c>
      <c r="E287">
        <f t="shared" si="13"/>
        <v>517.01923076923072</v>
      </c>
    </row>
    <row r="288" spans="2:5" x14ac:dyDescent="0.35">
      <c r="B288">
        <v>32600</v>
      </c>
      <c r="C288">
        <f t="shared" si="14"/>
        <v>407.5</v>
      </c>
      <c r="D288">
        <f t="shared" si="15"/>
        <v>110.42944785276075</v>
      </c>
      <c r="E288">
        <f t="shared" si="13"/>
        <v>517.92944785276075</v>
      </c>
    </row>
    <row r="289" spans="2:5" x14ac:dyDescent="0.35">
      <c r="B289">
        <v>32700</v>
      </c>
      <c r="C289">
        <f t="shared" si="14"/>
        <v>408.75</v>
      </c>
      <c r="D289">
        <f t="shared" si="15"/>
        <v>110.09174311926606</v>
      </c>
      <c r="E289">
        <f t="shared" si="13"/>
        <v>518.84174311926608</v>
      </c>
    </row>
    <row r="290" spans="2:5" x14ac:dyDescent="0.35">
      <c r="B290">
        <v>32800</v>
      </c>
      <c r="C290">
        <f t="shared" si="14"/>
        <v>410</v>
      </c>
      <c r="D290">
        <f t="shared" si="15"/>
        <v>109.75609756097562</v>
      </c>
      <c r="E290">
        <f t="shared" si="13"/>
        <v>519.7560975609756</v>
      </c>
    </row>
    <row r="291" spans="2:5" x14ac:dyDescent="0.35">
      <c r="B291">
        <v>32900</v>
      </c>
      <c r="C291">
        <f t="shared" si="14"/>
        <v>411.25</v>
      </c>
      <c r="D291">
        <f t="shared" si="15"/>
        <v>109.42249240121581</v>
      </c>
      <c r="E291">
        <f t="shared" si="13"/>
        <v>520.67249240121578</v>
      </c>
    </row>
    <row r="292" spans="2:5" x14ac:dyDescent="0.35">
      <c r="B292">
        <v>33000</v>
      </c>
      <c r="C292">
        <f t="shared" si="14"/>
        <v>412.5</v>
      </c>
      <c r="D292">
        <f t="shared" si="15"/>
        <v>109.09090909090909</v>
      </c>
      <c r="E292">
        <f t="shared" si="13"/>
        <v>521.59090909090912</v>
      </c>
    </row>
    <row r="293" spans="2:5" x14ac:dyDescent="0.35">
      <c r="B293">
        <v>33100</v>
      </c>
      <c r="C293">
        <f t="shared" si="14"/>
        <v>413.75</v>
      </c>
      <c r="D293">
        <f t="shared" si="15"/>
        <v>108.76132930513594</v>
      </c>
      <c r="E293">
        <f t="shared" si="13"/>
        <v>522.51132930513597</v>
      </c>
    </row>
    <row r="294" spans="2:5" x14ac:dyDescent="0.35">
      <c r="B294">
        <v>33200</v>
      </c>
      <c r="C294">
        <f t="shared" si="14"/>
        <v>415</v>
      </c>
      <c r="D294">
        <f t="shared" si="15"/>
        <v>108.43373493975905</v>
      </c>
      <c r="E294">
        <f t="shared" si="13"/>
        <v>523.43373493975901</v>
      </c>
    </row>
    <row r="295" spans="2:5" x14ac:dyDescent="0.35">
      <c r="B295">
        <v>33300</v>
      </c>
      <c r="C295">
        <f t="shared" si="14"/>
        <v>416.25</v>
      </c>
      <c r="D295">
        <f t="shared" si="15"/>
        <v>108.10810810810811</v>
      </c>
      <c r="E295">
        <f t="shared" si="13"/>
        <v>524.35810810810813</v>
      </c>
    </row>
    <row r="296" spans="2:5" x14ac:dyDescent="0.35">
      <c r="B296">
        <v>33400</v>
      </c>
      <c r="C296">
        <f t="shared" si="14"/>
        <v>417.5</v>
      </c>
      <c r="D296">
        <f t="shared" si="15"/>
        <v>107.78443113772455</v>
      </c>
      <c r="E296">
        <f t="shared" si="13"/>
        <v>525.2844311377246</v>
      </c>
    </row>
    <row r="297" spans="2:5" x14ac:dyDescent="0.35">
      <c r="B297">
        <v>33500</v>
      </c>
      <c r="C297">
        <f t="shared" si="14"/>
        <v>418.75</v>
      </c>
      <c r="D297">
        <f t="shared" si="15"/>
        <v>107.46268656716418</v>
      </c>
      <c r="E297">
        <f t="shared" si="13"/>
        <v>526.21268656716416</v>
      </c>
    </row>
    <row r="298" spans="2:5" x14ac:dyDescent="0.35">
      <c r="B298">
        <v>33600</v>
      </c>
      <c r="C298">
        <f t="shared" si="14"/>
        <v>420</v>
      </c>
      <c r="D298">
        <f t="shared" si="15"/>
        <v>107.14285714285715</v>
      </c>
      <c r="E298">
        <f t="shared" si="13"/>
        <v>527.14285714285711</v>
      </c>
    </row>
    <row r="299" spans="2:5" x14ac:dyDescent="0.35">
      <c r="B299">
        <v>33700</v>
      </c>
      <c r="C299">
        <f t="shared" si="14"/>
        <v>421.25</v>
      </c>
      <c r="D299">
        <f t="shared" si="15"/>
        <v>106.82492581602374</v>
      </c>
      <c r="E299">
        <f t="shared" si="13"/>
        <v>528.07492581602378</v>
      </c>
    </row>
    <row r="300" spans="2:5" x14ac:dyDescent="0.35">
      <c r="B300">
        <v>33800</v>
      </c>
      <c r="C300">
        <f t="shared" si="14"/>
        <v>422.5</v>
      </c>
      <c r="D300">
        <f t="shared" si="15"/>
        <v>106.50887573964498</v>
      </c>
      <c r="E300">
        <f t="shared" si="13"/>
        <v>529.00887573964496</v>
      </c>
    </row>
    <row r="301" spans="2:5" x14ac:dyDescent="0.35">
      <c r="B301">
        <v>33900</v>
      </c>
      <c r="C301">
        <f t="shared" si="14"/>
        <v>423.75</v>
      </c>
      <c r="D301">
        <f t="shared" si="15"/>
        <v>106.19469026548673</v>
      </c>
      <c r="E301">
        <f t="shared" si="13"/>
        <v>529.94469026548677</v>
      </c>
    </row>
    <row r="302" spans="2:5" x14ac:dyDescent="0.35">
      <c r="B302">
        <v>34000</v>
      </c>
      <c r="C302">
        <f t="shared" si="14"/>
        <v>425</v>
      </c>
      <c r="D302">
        <f t="shared" si="15"/>
        <v>105.88235294117646</v>
      </c>
      <c r="E302">
        <f t="shared" si="13"/>
        <v>530.88235294117646</v>
      </c>
    </row>
    <row r="303" spans="2:5" x14ac:dyDescent="0.35">
      <c r="B303">
        <v>34100</v>
      </c>
      <c r="C303">
        <f t="shared" si="14"/>
        <v>426.25</v>
      </c>
      <c r="D303">
        <f t="shared" si="15"/>
        <v>105.57184750733137</v>
      </c>
      <c r="E303">
        <f t="shared" si="13"/>
        <v>531.82184750733131</v>
      </c>
    </row>
    <row r="304" spans="2:5" x14ac:dyDescent="0.35">
      <c r="B304">
        <v>34200</v>
      </c>
      <c r="C304">
        <f t="shared" si="14"/>
        <v>427.5</v>
      </c>
      <c r="D304">
        <f t="shared" si="15"/>
        <v>105.26315789473685</v>
      </c>
      <c r="E304">
        <f t="shared" si="13"/>
        <v>532.76315789473688</v>
      </c>
    </row>
    <row r="305" spans="2:5" x14ac:dyDescent="0.35">
      <c r="B305">
        <v>34300</v>
      </c>
      <c r="C305">
        <f t="shared" si="14"/>
        <v>428.75</v>
      </c>
      <c r="D305">
        <f t="shared" si="15"/>
        <v>104.95626822157435</v>
      </c>
      <c r="E305">
        <f t="shared" si="13"/>
        <v>533.70626822157431</v>
      </c>
    </row>
    <row r="306" spans="2:5" x14ac:dyDescent="0.35">
      <c r="B306">
        <v>34400</v>
      </c>
      <c r="C306">
        <f t="shared" si="14"/>
        <v>430</v>
      </c>
      <c r="D306">
        <f t="shared" si="15"/>
        <v>104.65116279069767</v>
      </c>
      <c r="E306">
        <f t="shared" si="13"/>
        <v>534.65116279069764</v>
      </c>
    </row>
    <row r="307" spans="2:5" x14ac:dyDescent="0.35">
      <c r="B307">
        <v>34500</v>
      </c>
      <c r="C307">
        <f t="shared" si="14"/>
        <v>431.25</v>
      </c>
      <c r="D307">
        <f t="shared" si="15"/>
        <v>104.34782608695653</v>
      </c>
      <c r="E307">
        <f t="shared" si="13"/>
        <v>535.5978260869565</v>
      </c>
    </row>
    <row r="308" spans="2:5" x14ac:dyDescent="0.35">
      <c r="B308">
        <v>34600</v>
      </c>
      <c r="C308">
        <f t="shared" si="14"/>
        <v>432.5</v>
      </c>
      <c r="D308">
        <f t="shared" si="15"/>
        <v>104.04624277456647</v>
      </c>
      <c r="E308">
        <f t="shared" si="13"/>
        <v>536.54624277456651</v>
      </c>
    </row>
    <row r="309" spans="2:5" x14ac:dyDescent="0.35">
      <c r="B309">
        <v>34700</v>
      </c>
      <c r="C309">
        <f t="shared" si="14"/>
        <v>433.75</v>
      </c>
      <c r="D309">
        <f t="shared" si="15"/>
        <v>103.7463976945245</v>
      </c>
      <c r="E309">
        <f t="shared" si="13"/>
        <v>537.49639769452449</v>
      </c>
    </row>
    <row r="310" spans="2:5" x14ac:dyDescent="0.35">
      <c r="B310">
        <v>34800</v>
      </c>
      <c r="C310">
        <f t="shared" si="14"/>
        <v>435</v>
      </c>
      <c r="D310">
        <f t="shared" si="15"/>
        <v>103.44827586206897</v>
      </c>
      <c r="E310">
        <f t="shared" si="13"/>
        <v>538.44827586206895</v>
      </c>
    </row>
    <row r="311" spans="2:5" x14ac:dyDescent="0.35">
      <c r="B311">
        <v>34900</v>
      </c>
      <c r="C311">
        <f t="shared" si="14"/>
        <v>436.25</v>
      </c>
      <c r="D311">
        <f t="shared" si="15"/>
        <v>103.15186246418338</v>
      </c>
      <c r="E311">
        <f t="shared" si="13"/>
        <v>539.40186246418341</v>
      </c>
    </row>
    <row r="312" spans="2:5" x14ac:dyDescent="0.35">
      <c r="B312">
        <v>35000</v>
      </c>
      <c r="C312">
        <f t="shared" si="14"/>
        <v>437.5</v>
      </c>
      <c r="D312">
        <f t="shared" si="15"/>
        <v>102.85714285714286</v>
      </c>
      <c r="E312">
        <f t="shared" si="13"/>
        <v>540.35714285714289</v>
      </c>
    </row>
    <row r="313" spans="2:5" x14ac:dyDescent="0.35">
      <c r="B313">
        <v>35100</v>
      </c>
      <c r="C313">
        <f t="shared" si="14"/>
        <v>438.75</v>
      </c>
      <c r="D313">
        <f t="shared" si="15"/>
        <v>102.56410256410257</v>
      </c>
      <c r="E313">
        <f t="shared" si="13"/>
        <v>541.31410256410254</v>
      </c>
    </row>
    <row r="314" spans="2:5" x14ac:dyDescent="0.35">
      <c r="B314">
        <v>35200</v>
      </c>
      <c r="C314">
        <f t="shared" si="14"/>
        <v>440</v>
      </c>
      <c r="D314">
        <f t="shared" si="15"/>
        <v>102.27272727272728</v>
      </c>
      <c r="E314">
        <f t="shared" ref="E314:E377" si="16">C314+D314</f>
        <v>542.27272727272725</v>
      </c>
    </row>
    <row r="315" spans="2:5" x14ac:dyDescent="0.35">
      <c r="B315">
        <v>35300</v>
      </c>
      <c r="C315">
        <f t="shared" si="14"/>
        <v>441.25</v>
      </c>
      <c r="D315">
        <f t="shared" si="15"/>
        <v>101.98300283286119</v>
      </c>
      <c r="E315">
        <f t="shared" si="16"/>
        <v>543.23300283286119</v>
      </c>
    </row>
    <row r="316" spans="2:5" x14ac:dyDescent="0.35">
      <c r="B316">
        <v>35400</v>
      </c>
      <c r="C316">
        <f t="shared" si="14"/>
        <v>442.5</v>
      </c>
      <c r="D316">
        <f t="shared" si="15"/>
        <v>101.6949152542373</v>
      </c>
      <c r="E316">
        <f t="shared" si="16"/>
        <v>544.19491525423734</v>
      </c>
    </row>
    <row r="317" spans="2:5" x14ac:dyDescent="0.35">
      <c r="B317">
        <v>35500</v>
      </c>
      <c r="C317">
        <f t="shared" si="14"/>
        <v>443.75</v>
      </c>
      <c r="D317">
        <f t="shared" si="15"/>
        <v>101.40845070422536</v>
      </c>
      <c r="E317">
        <f t="shared" si="16"/>
        <v>545.1584507042254</v>
      </c>
    </row>
    <row r="318" spans="2:5" x14ac:dyDescent="0.35">
      <c r="B318">
        <v>35600</v>
      </c>
      <c r="C318">
        <f t="shared" si="14"/>
        <v>445</v>
      </c>
      <c r="D318">
        <f t="shared" si="15"/>
        <v>101.12359550561797</v>
      </c>
      <c r="E318">
        <f t="shared" si="16"/>
        <v>546.12359550561791</v>
      </c>
    </row>
    <row r="319" spans="2:5" x14ac:dyDescent="0.35">
      <c r="B319">
        <v>35700</v>
      </c>
      <c r="C319">
        <f t="shared" si="14"/>
        <v>446.25</v>
      </c>
      <c r="D319">
        <f t="shared" si="15"/>
        <v>100.84033613445378</v>
      </c>
      <c r="E319">
        <f t="shared" si="16"/>
        <v>547.09033613445376</v>
      </c>
    </row>
    <row r="320" spans="2:5" x14ac:dyDescent="0.35">
      <c r="B320">
        <v>35800</v>
      </c>
      <c r="C320">
        <f t="shared" si="14"/>
        <v>447.5</v>
      </c>
      <c r="D320">
        <f t="shared" si="15"/>
        <v>100.55865921787709</v>
      </c>
      <c r="E320">
        <f t="shared" si="16"/>
        <v>548.05865921787711</v>
      </c>
    </row>
    <row r="321" spans="2:5" x14ac:dyDescent="0.35">
      <c r="B321">
        <v>35900</v>
      </c>
      <c r="C321">
        <f t="shared" si="14"/>
        <v>448.75</v>
      </c>
      <c r="D321">
        <f t="shared" si="15"/>
        <v>100.27855153203342</v>
      </c>
      <c r="E321">
        <f t="shared" si="16"/>
        <v>549.02855153203336</v>
      </c>
    </row>
    <row r="322" spans="2:5" x14ac:dyDescent="0.35">
      <c r="B322">
        <v>36000</v>
      </c>
      <c r="C322">
        <f t="shared" si="14"/>
        <v>450</v>
      </c>
      <c r="D322">
        <f t="shared" si="15"/>
        <v>100</v>
      </c>
      <c r="E322">
        <f t="shared" si="16"/>
        <v>550</v>
      </c>
    </row>
    <row r="323" spans="2:5" x14ac:dyDescent="0.35">
      <c r="B323">
        <v>36100</v>
      </c>
      <c r="C323">
        <f t="shared" ref="C323:C386" si="17">B323/2*$H$3*$H$4</f>
        <v>451.25</v>
      </c>
      <c r="D323">
        <f t="shared" ref="D323:D386" si="18">$H$5/B323*$H$6</f>
        <v>99.722991689750685</v>
      </c>
      <c r="E323">
        <f t="shared" si="16"/>
        <v>550.97299168975064</v>
      </c>
    </row>
    <row r="324" spans="2:5" x14ac:dyDescent="0.35">
      <c r="B324">
        <v>36200</v>
      </c>
      <c r="C324">
        <f t="shared" si="17"/>
        <v>452.5</v>
      </c>
      <c r="D324">
        <f t="shared" si="18"/>
        <v>99.447513812154696</v>
      </c>
      <c r="E324">
        <f t="shared" si="16"/>
        <v>551.94751381215474</v>
      </c>
    </row>
    <row r="325" spans="2:5" x14ac:dyDescent="0.35">
      <c r="B325">
        <v>36300</v>
      </c>
      <c r="C325">
        <f t="shared" si="17"/>
        <v>453.75</v>
      </c>
      <c r="D325">
        <f t="shared" si="18"/>
        <v>99.173553719008268</v>
      </c>
      <c r="E325">
        <f t="shared" si="16"/>
        <v>552.92355371900828</v>
      </c>
    </row>
    <row r="326" spans="2:5" x14ac:dyDescent="0.35">
      <c r="B326">
        <v>36400</v>
      </c>
      <c r="C326">
        <f t="shared" si="17"/>
        <v>455</v>
      </c>
      <c r="D326">
        <f t="shared" si="18"/>
        <v>98.901098901098891</v>
      </c>
      <c r="E326">
        <f t="shared" si="16"/>
        <v>553.90109890109886</v>
      </c>
    </row>
    <row r="327" spans="2:5" x14ac:dyDescent="0.35">
      <c r="B327">
        <v>36500</v>
      </c>
      <c r="C327">
        <f t="shared" si="17"/>
        <v>456.25</v>
      </c>
      <c r="D327">
        <f t="shared" si="18"/>
        <v>98.630136986301366</v>
      </c>
      <c r="E327">
        <f t="shared" si="16"/>
        <v>554.88013698630141</v>
      </c>
    </row>
    <row r="328" spans="2:5" x14ac:dyDescent="0.35">
      <c r="B328">
        <v>36600</v>
      </c>
      <c r="C328">
        <f t="shared" si="17"/>
        <v>457.5</v>
      </c>
      <c r="D328">
        <f t="shared" si="18"/>
        <v>98.360655737704917</v>
      </c>
      <c r="E328">
        <f t="shared" si="16"/>
        <v>555.86065573770497</v>
      </c>
    </row>
    <row r="329" spans="2:5" x14ac:dyDescent="0.35">
      <c r="B329">
        <v>36700</v>
      </c>
      <c r="C329">
        <f t="shared" si="17"/>
        <v>458.75</v>
      </c>
      <c r="D329">
        <f t="shared" si="18"/>
        <v>98.09264305177112</v>
      </c>
      <c r="E329">
        <f t="shared" si="16"/>
        <v>556.84264305177112</v>
      </c>
    </row>
    <row r="330" spans="2:5" x14ac:dyDescent="0.35">
      <c r="B330">
        <v>36800</v>
      </c>
      <c r="C330">
        <f t="shared" si="17"/>
        <v>460</v>
      </c>
      <c r="D330">
        <f t="shared" si="18"/>
        <v>97.826086956521749</v>
      </c>
      <c r="E330">
        <f t="shared" si="16"/>
        <v>557.82608695652175</v>
      </c>
    </row>
    <row r="331" spans="2:5" x14ac:dyDescent="0.35">
      <c r="B331">
        <v>36900</v>
      </c>
      <c r="C331">
        <f t="shared" si="17"/>
        <v>461.25</v>
      </c>
      <c r="D331">
        <f t="shared" si="18"/>
        <v>97.560975609756099</v>
      </c>
      <c r="E331">
        <f t="shared" si="16"/>
        <v>558.81097560975604</v>
      </c>
    </row>
    <row r="332" spans="2:5" x14ac:dyDescent="0.35">
      <c r="B332">
        <v>37000</v>
      </c>
      <c r="C332">
        <f t="shared" si="17"/>
        <v>462.5</v>
      </c>
      <c r="D332">
        <f t="shared" si="18"/>
        <v>97.297297297297305</v>
      </c>
      <c r="E332">
        <f t="shared" si="16"/>
        <v>559.79729729729729</v>
      </c>
    </row>
    <row r="333" spans="2:5" x14ac:dyDescent="0.35">
      <c r="B333">
        <v>37100</v>
      </c>
      <c r="C333">
        <f t="shared" si="17"/>
        <v>463.75</v>
      </c>
      <c r="D333">
        <f t="shared" si="18"/>
        <v>97.03504043126685</v>
      </c>
      <c r="E333">
        <f t="shared" si="16"/>
        <v>560.78504043126691</v>
      </c>
    </row>
    <row r="334" spans="2:5" x14ac:dyDescent="0.35">
      <c r="B334">
        <v>37200</v>
      </c>
      <c r="C334">
        <f t="shared" si="17"/>
        <v>465</v>
      </c>
      <c r="D334">
        <f t="shared" si="18"/>
        <v>96.774193548387103</v>
      </c>
      <c r="E334">
        <f t="shared" si="16"/>
        <v>561.77419354838707</v>
      </c>
    </row>
    <row r="335" spans="2:5" x14ac:dyDescent="0.35">
      <c r="B335">
        <v>37300</v>
      </c>
      <c r="C335">
        <f t="shared" si="17"/>
        <v>466.25</v>
      </c>
      <c r="D335">
        <f t="shared" si="18"/>
        <v>96.514745308310992</v>
      </c>
      <c r="E335">
        <f t="shared" si="16"/>
        <v>562.76474530831103</v>
      </c>
    </row>
    <row r="336" spans="2:5" x14ac:dyDescent="0.35">
      <c r="B336">
        <v>37400</v>
      </c>
      <c r="C336">
        <f t="shared" si="17"/>
        <v>467.5</v>
      </c>
      <c r="D336">
        <f t="shared" si="18"/>
        <v>96.256684491978618</v>
      </c>
      <c r="E336">
        <f t="shared" si="16"/>
        <v>563.7566844919786</v>
      </c>
    </row>
    <row r="337" spans="2:5" x14ac:dyDescent="0.35">
      <c r="B337">
        <v>37500</v>
      </c>
      <c r="C337">
        <f t="shared" si="17"/>
        <v>468.75</v>
      </c>
      <c r="D337">
        <f t="shared" si="18"/>
        <v>96</v>
      </c>
      <c r="E337">
        <f t="shared" si="16"/>
        <v>564.75</v>
      </c>
    </row>
    <row r="338" spans="2:5" x14ac:dyDescent="0.35">
      <c r="B338">
        <v>37600</v>
      </c>
      <c r="C338">
        <f t="shared" si="17"/>
        <v>470</v>
      </c>
      <c r="D338">
        <f t="shared" si="18"/>
        <v>95.744680851063833</v>
      </c>
      <c r="E338">
        <f t="shared" si="16"/>
        <v>565.74468085106378</v>
      </c>
    </row>
    <row r="339" spans="2:5" x14ac:dyDescent="0.35">
      <c r="B339">
        <v>37700</v>
      </c>
      <c r="C339">
        <f t="shared" si="17"/>
        <v>471.25</v>
      </c>
      <c r="D339">
        <f t="shared" si="18"/>
        <v>95.490716180371351</v>
      </c>
      <c r="E339">
        <f t="shared" si="16"/>
        <v>566.74071618037135</v>
      </c>
    </row>
    <row r="340" spans="2:5" x14ac:dyDescent="0.35">
      <c r="B340">
        <v>37800</v>
      </c>
      <c r="C340">
        <f t="shared" si="17"/>
        <v>472.5</v>
      </c>
      <c r="D340">
        <f t="shared" si="18"/>
        <v>95.238095238095241</v>
      </c>
      <c r="E340">
        <f t="shared" si="16"/>
        <v>567.73809523809518</v>
      </c>
    </row>
    <row r="341" spans="2:5" x14ac:dyDescent="0.35">
      <c r="B341">
        <v>37900</v>
      </c>
      <c r="C341">
        <f t="shared" si="17"/>
        <v>473.75</v>
      </c>
      <c r="D341">
        <f t="shared" si="18"/>
        <v>94.986807387862797</v>
      </c>
      <c r="E341">
        <f t="shared" si="16"/>
        <v>568.73680738786277</v>
      </c>
    </row>
    <row r="342" spans="2:5" x14ac:dyDescent="0.35">
      <c r="B342">
        <v>38000</v>
      </c>
      <c r="C342">
        <f t="shared" si="17"/>
        <v>475</v>
      </c>
      <c r="D342">
        <f t="shared" si="18"/>
        <v>94.73684210526315</v>
      </c>
      <c r="E342">
        <f t="shared" si="16"/>
        <v>569.73684210526312</v>
      </c>
    </row>
    <row r="343" spans="2:5" x14ac:dyDescent="0.35">
      <c r="B343">
        <v>38100</v>
      </c>
      <c r="C343">
        <f t="shared" si="17"/>
        <v>476.25</v>
      </c>
      <c r="D343">
        <f t="shared" si="18"/>
        <v>94.488188976377955</v>
      </c>
      <c r="E343">
        <f t="shared" si="16"/>
        <v>570.73818897637796</v>
      </c>
    </row>
    <row r="344" spans="2:5" x14ac:dyDescent="0.35">
      <c r="B344">
        <v>38200</v>
      </c>
      <c r="C344">
        <f t="shared" si="17"/>
        <v>477.5</v>
      </c>
      <c r="D344">
        <f t="shared" si="18"/>
        <v>94.240837696335078</v>
      </c>
      <c r="E344">
        <f t="shared" si="16"/>
        <v>571.74083769633512</v>
      </c>
    </row>
    <row r="345" spans="2:5" x14ac:dyDescent="0.35">
      <c r="B345">
        <v>38300</v>
      </c>
      <c r="C345">
        <f t="shared" si="17"/>
        <v>478.75</v>
      </c>
      <c r="D345">
        <f t="shared" si="18"/>
        <v>93.994778067885122</v>
      </c>
      <c r="E345">
        <f t="shared" si="16"/>
        <v>572.74477806788514</v>
      </c>
    </row>
    <row r="346" spans="2:5" x14ac:dyDescent="0.35">
      <c r="B346">
        <v>38400</v>
      </c>
      <c r="C346">
        <f t="shared" si="17"/>
        <v>480</v>
      </c>
      <c r="D346">
        <f t="shared" si="18"/>
        <v>93.75</v>
      </c>
      <c r="E346">
        <f t="shared" si="16"/>
        <v>573.75</v>
      </c>
    </row>
    <row r="347" spans="2:5" x14ac:dyDescent="0.35">
      <c r="B347">
        <v>38500</v>
      </c>
      <c r="C347">
        <f t="shared" si="17"/>
        <v>481.25</v>
      </c>
      <c r="D347">
        <f t="shared" si="18"/>
        <v>93.506493506493513</v>
      </c>
      <c r="E347">
        <f t="shared" si="16"/>
        <v>574.75649350649348</v>
      </c>
    </row>
    <row r="348" spans="2:5" x14ac:dyDescent="0.35">
      <c r="B348">
        <v>38600</v>
      </c>
      <c r="C348">
        <f t="shared" si="17"/>
        <v>482.5</v>
      </c>
      <c r="D348">
        <f t="shared" si="18"/>
        <v>93.264248704663217</v>
      </c>
      <c r="E348">
        <f t="shared" si="16"/>
        <v>575.76424870466326</v>
      </c>
    </row>
    <row r="349" spans="2:5" x14ac:dyDescent="0.35">
      <c r="B349">
        <v>38700</v>
      </c>
      <c r="C349">
        <f t="shared" si="17"/>
        <v>483.75</v>
      </c>
      <c r="D349">
        <f t="shared" si="18"/>
        <v>93.023255813953497</v>
      </c>
      <c r="E349">
        <f t="shared" si="16"/>
        <v>576.77325581395348</v>
      </c>
    </row>
    <row r="350" spans="2:5" x14ac:dyDescent="0.35">
      <c r="B350">
        <v>38800</v>
      </c>
      <c r="C350">
        <f t="shared" si="17"/>
        <v>485</v>
      </c>
      <c r="D350">
        <f t="shared" si="18"/>
        <v>92.783505154639187</v>
      </c>
      <c r="E350">
        <f t="shared" si="16"/>
        <v>577.78350515463922</v>
      </c>
    </row>
    <row r="351" spans="2:5" x14ac:dyDescent="0.35">
      <c r="B351">
        <v>38900</v>
      </c>
      <c r="C351">
        <f t="shared" si="17"/>
        <v>486.25</v>
      </c>
      <c r="D351">
        <f t="shared" si="18"/>
        <v>92.544987146529564</v>
      </c>
      <c r="E351">
        <f t="shared" si="16"/>
        <v>578.79498714652959</v>
      </c>
    </row>
    <row r="352" spans="2:5" x14ac:dyDescent="0.35">
      <c r="B352">
        <v>39000</v>
      </c>
      <c r="C352">
        <f t="shared" si="17"/>
        <v>487.5</v>
      </c>
      <c r="D352">
        <f t="shared" si="18"/>
        <v>92.307692307692321</v>
      </c>
      <c r="E352">
        <f t="shared" si="16"/>
        <v>579.80769230769238</v>
      </c>
    </row>
    <row r="353" spans="2:5" x14ac:dyDescent="0.35">
      <c r="B353">
        <v>39100</v>
      </c>
      <c r="C353">
        <f t="shared" si="17"/>
        <v>488.75</v>
      </c>
      <c r="D353">
        <f t="shared" si="18"/>
        <v>92.071611253196934</v>
      </c>
      <c r="E353">
        <f t="shared" si="16"/>
        <v>580.82161125319692</v>
      </c>
    </row>
    <row r="354" spans="2:5" x14ac:dyDescent="0.35">
      <c r="B354">
        <v>39200</v>
      </c>
      <c r="C354">
        <f t="shared" si="17"/>
        <v>490</v>
      </c>
      <c r="D354">
        <f t="shared" si="18"/>
        <v>91.83673469387756</v>
      </c>
      <c r="E354">
        <f t="shared" si="16"/>
        <v>581.83673469387759</v>
      </c>
    </row>
    <row r="355" spans="2:5" x14ac:dyDescent="0.35">
      <c r="B355">
        <v>39300</v>
      </c>
      <c r="C355">
        <f t="shared" si="17"/>
        <v>491.25</v>
      </c>
      <c r="D355">
        <f t="shared" si="18"/>
        <v>91.603053435114504</v>
      </c>
      <c r="E355">
        <f t="shared" si="16"/>
        <v>582.85305343511448</v>
      </c>
    </row>
    <row r="356" spans="2:5" x14ac:dyDescent="0.35">
      <c r="B356">
        <v>39400</v>
      </c>
      <c r="C356">
        <f t="shared" si="17"/>
        <v>492.5</v>
      </c>
      <c r="D356">
        <f t="shared" si="18"/>
        <v>91.370558375634516</v>
      </c>
      <c r="E356">
        <f t="shared" si="16"/>
        <v>583.87055837563457</v>
      </c>
    </row>
    <row r="357" spans="2:5" x14ac:dyDescent="0.35">
      <c r="B357">
        <v>39500</v>
      </c>
      <c r="C357">
        <f t="shared" si="17"/>
        <v>493.75</v>
      </c>
      <c r="D357">
        <f t="shared" si="18"/>
        <v>91.139240506329116</v>
      </c>
      <c r="E357">
        <f t="shared" si="16"/>
        <v>584.88924050632909</v>
      </c>
    </row>
    <row r="358" spans="2:5" x14ac:dyDescent="0.35">
      <c r="B358">
        <v>39600</v>
      </c>
      <c r="C358">
        <f t="shared" si="17"/>
        <v>495</v>
      </c>
      <c r="D358">
        <f t="shared" si="18"/>
        <v>90.909090909090907</v>
      </c>
      <c r="E358">
        <f t="shared" si="16"/>
        <v>585.90909090909088</v>
      </c>
    </row>
    <row r="359" spans="2:5" x14ac:dyDescent="0.35">
      <c r="B359">
        <v>39700</v>
      </c>
      <c r="C359">
        <f t="shared" si="17"/>
        <v>496.25</v>
      </c>
      <c r="D359">
        <f t="shared" si="18"/>
        <v>90.68010075566751</v>
      </c>
      <c r="E359">
        <f t="shared" si="16"/>
        <v>586.93010075566747</v>
      </c>
    </row>
    <row r="360" spans="2:5" x14ac:dyDescent="0.35">
      <c r="B360">
        <v>39800</v>
      </c>
      <c r="C360">
        <f t="shared" si="17"/>
        <v>497.5</v>
      </c>
      <c r="D360">
        <f t="shared" si="18"/>
        <v>90.452261306532677</v>
      </c>
      <c r="E360">
        <f t="shared" si="16"/>
        <v>587.95226130653271</v>
      </c>
    </row>
    <row r="361" spans="2:5" x14ac:dyDescent="0.35">
      <c r="B361">
        <v>39900</v>
      </c>
      <c r="C361">
        <f t="shared" si="17"/>
        <v>498.75</v>
      </c>
      <c r="D361">
        <f t="shared" si="18"/>
        <v>90.225563909774436</v>
      </c>
      <c r="E361">
        <f t="shared" si="16"/>
        <v>588.97556390977445</v>
      </c>
    </row>
    <row r="362" spans="2:5" x14ac:dyDescent="0.35">
      <c r="B362">
        <v>40000</v>
      </c>
      <c r="C362">
        <f t="shared" si="17"/>
        <v>500</v>
      </c>
      <c r="D362">
        <f t="shared" si="18"/>
        <v>90</v>
      </c>
      <c r="E362">
        <f t="shared" si="16"/>
        <v>590</v>
      </c>
    </row>
    <row r="363" spans="2:5" x14ac:dyDescent="0.35">
      <c r="B363">
        <v>40100</v>
      </c>
      <c r="C363">
        <f t="shared" si="17"/>
        <v>501.25</v>
      </c>
      <c r="D363">
        <f t="shared" si="18"/>
        <v>89.775561097256869</v>
      </c>
      <c r="E363">
        <f t="shared" si="16"/>
        <v>591.02556109725685</v>
      </c>
    </row>
    <row r="364" spans="2:5" x14ac:dyDescent="0.35">
      <c r="B364">
        <v>40200</v>
      </c>
      <c r="C364">
        <f t="shared" si="17"/>
        <v>502.5</v>
      </c>
      <c r="D364">
        <f t="shared" si="18"/>
        <v>89.552238805970163</v>
      </c>
      <c r="E364">
        <f t="shared" si="16"/>
        <v>592.05223880597021</v>
      </c>
    </row>
    <row r="365" spans="2:5" x14ac:dyDescent="0.35">
      <c r="B365">
        <v>40300</v>
      </c>
      <c r="C365">
        <f t="shared" si="17"/>
        <v>503.75</v>
      </c>
      <c r="D365">
        <f t="shared" si="18"/>
        <v>89.33002481389579</v>
      </c>
      <c r="E365">
        <f t="shared" si="16"/>
        <v>593.08002481389576</v>
      </c>
    </row>
    <row r="366" spans="2:5" x14ac:dyDescent="0.35">
      <c r="B366">
        <v>40400</v>
      </c>
      <c r="C366">
        <f t="shared" si="17"/>
        <v>505</v>
      </c>
      <c r="D366">
        <f t="shared" si="18"/>
        <v>89.10891089108911</v>
      </c>
      <c r="E366">
        <f t="shared" si="16"/>
        <v>594.10891089108907</v>
      </c>
    </row>
    <row r="367" spans="2:5" x14ac:dyDescent="0.35">
      <c r="B367">
        <v>40500</v>
      </c>
      <c r="C367">
        <f t="shared" si="17"/>
        <v>506.25</v>
      </c>
      <c r="D367">
        <f t="shared" si="18"/>
        <v>88.888888888888886</v>
      </c>
      <c r="E367">
        <f t="shared" si="16"/>
        <v>595.13888888888891</v>
      </c>
    </row>
    <row r="368" spans="2:5" x14ac:dyDescent="0.35">
      <c r="B368">
        <v>40600</v>
      </c>
      <c r="C368">
        <f t="shared" si="17"/>
        <v>507.5</v>
      </c>
      <c r="D368">
        <f t="shared" si="18"/>
        <v>88.669950738916256</v>
      </c>
      <c r="E368">
        <f t="shared" si="16"/>
        <v>596.16995073891621</v>
      </c>
    </row>
    <row r="369" spans="2:5" x14ac:dyDescent="0.35">
      <c r="B369">
        <v>40700</v>
      </c>
      <c r="C369">
        <f t="shared" si="17"/>
        <v>508.75</v>
      </c>
      <c r="D369">
        <f t="shared" si="18"/>
        <v>88.452088452088461</v>
      </c>
      <c r="E369">
        <f t="shared" si="16"/>
        <v>597.20208845208845</v>
      </c>
    </row>
    <row r="370" spans="2:5" x14ac:dyDescent="0.35">
      <c r="B370">
        <v>40800</v>
      </c>
      <c r="C370">
        <f t="shared" si="17"/>
        <v>510</v>
      </c>
      <c r="D370">
        <f t="shared" si="18"/>
        <v>88.235294117647072</v>
      </c>
      <c r="E370">
        <f t="shared" si="16"/>
        <v>598.23529411764707</v>
      </c>
    </row>
    <row r="371" spans="2:5" x14ac:dyDescent="0.35">
      <c r="B371">
        <v>40900</v>
      </c>
      <c r="C371">
        <f t="shared" si="17"/>
        <v>511.25</v>
      </c>
      <c r="D371">
        <f t="shared" si="18"/>
        <v>88.019559902200484</v>
      </c>
      <c r="E371">
        <f t="shared" si="16"/>
        <v>599.26955990220051</v>
      </c>
    </row>
    <row r="372" spans="2:5" x14ac:dyDescent="0.35">
      <c r="B372">
        <v>41000</v>
      </c>
      <c r="C372">
        <f t="shared" si="17"/>
        <v>512.5</v>
      </c>
      <c r="D372">
        <f t="shared" si="18"/>
        <v>87.804878048780495</v>
      </c>
      <c r="E372">
        <f t="shared" si="16"/>
        <v>600.30487804878044</v>
      </c>
    </row>
    <row r="373" spans="2:5" x14ac:dyDescent="0.35">
      <c r="B373">
        <v>41100</v>
      </c>
      <c r="C373">
        <f t="shared" si="17"/>
        <v>513.75</v>
      </c>
      <c r="D373">
        <f t="shared" si="18"/>
        <v>87.591240875912419</v>
      </c>
      <c r="E373">
        <f t="shared" si="16"/>
        <v>601.34124087591238</v>
      </c>
    </row>
    <row r="374" spans="2:5" x14ac:dyDescent="0.35">
      <c r="B374">
        <v>41200</v>
      </c>
      <c r="C374">
        <f t="shared" si="17"/>
        <v>515</v>
      </c>
      <c r="D374">
        <f t="shared" si="18"/>
        <v>87.378640776699044</v>
      </c>
      <c r="E374">
        <f t="shared" si="16"/>
        <v>602.37864077669906</v>
      </c>
    </row>
    <row r="375" spans="2:5" x14ac:dyDescent="0.35">
      <c r="B375">
        <v>41300</v>
      </c>
      <c r="C375">
        <f t="shared" si="17"/>
        <v>516.25</v>
      </c>
      <c r="D375">
        <f t="shared" si="18"/>
        <v>87.167070217917683</v>
      </c>
      <c r="E375">
        <f t="shared" si="16"/>
        <v>603.41707021791763</v>
      </c>
    </row>
    <row r="376" spans="2:5" x14ac:dyDescent="0.35">
      <c r="B376">
        <v>41400</v>
      </c>
      <c r="C376">
        <f t="shared" si="17"/>
        <v>517.5</v>
      </c>
      <c r="D376">
        <f t="shared" si="18"/>
        <v>86.956521739130437</v>
      </c>
      <c r="E376">
        <f t="shared" si="16"/>
        <v>604.45652173913049</v>
      </c>
    </row>
    <row r="377" spans="2:5" x14ac:dyDescent="0.35">
      <c r="B377">
        <v>41500</v>
      </c>
      <c r="C377">
        <f t="shared" si="17"/>
        <v>518.75</v>
      </c>
      <c r="D377">
        <f t="shared" si="18"/>
        <v>86.746987951807242</v>
      </c>
      <c r="E377">
        <f t="shared" si="16"/>
        <v>605.49698795180723</v>
      </c>
    </row>
    <row r="378" spans="2:5" x14ac:dyDescent="0.35">
      <c r="B378">
        <v>41600</v>
      </c>
      <c r="C378">
        <f t="shared" si="17"/>
        <v>520</v>
      </c>
      <c r="D378">
        <f t="shared" si="18"/>
        <v>86.538461538461547</v>
      </c>
      <c r="E378">
        <f t="shared" ref="E378:E441" si="19">C378+D378</f>
        <v>606.53846153846155</v>
      </c>
    </row>
    <row r="379" spans="2:5" x14ac:dyDescent="0.35">
      <c r="B379">
        <v>41700</v>
      </c>
      <c r="C379">
        <f t="shared" si="17"/>
        <v>521.25</v>
      </c>
      <c r="D379">
        <f t="shared" si="18"/>
        <v>86.330935251798564</v>
      </c>
      <c r="E379">
        <f t="shared" si="19"/>
        <v>607.58093525179856</v>
      </c>
    </row>
    <row r="380" spans="2:5" x14ac:dyDescent="0.35">
      <c r="B380">
        <v>41800</v>
      </c>
      <c r="C380">
        <f t="shared" si="17"/>
        <v>522.5</v>
      </c>
      <c r="D380">
        <f t="shared" si="18"/>
        <v>86.124401913875602</v>
      </c>
      <c r="E380">
        <f t="shared" si="19"/>
        <v>608.62440191387554</v>
      </c>
    </row>
    <row r="381" spans="2:5" x14ac:dyDescent="0.35">
      <c r="B381">
        <v>41900</v>
      </c>
      <c r="C381">
        <f t="shared" si="17"/>
        <v>523.75</v>
      </c>
      <c r="D381">
        <f t="shared" si="18"/>
        <v>85.918854415274467</v>
      </c>
      <c r="E381">
        <f t="shared" si="19"/>
        <v>609.6688544152745</v>
      </c>
    </row>
    <row r="382" spans="2:5" x14ac:dyDescent="0.35">
      <c r="B382">
        <v>42000</v>
      </c>
      <c r="C382">
        <f t="shared" si="17"/>
        <v>525</v>
      </c>
      <c r="D382">
        <f t="shared" si="18"/>
        <v>85.714285714285722</v>
      </c>
      <c r="E382">
        <f t="shared" si="19"/>
        <v>610.71428571428578</v>
      </c>
    </row>
    <row r="383" spans="2:5" x14ac:dyDescent="0.35">
      <c r="B383">
        <v>42100</v>
      </c>
      <c r="C383">
        <f t="shared" si="17"/>
        <v>526.25</v>
      </c>
      <c r="D383">
        <f t="shared" si="18"/>
        <v>85.510688836104521</v>
      </c>
      <c r="E383">
        <f t="shared" si="19"/>
        <v>611.76068883610446</v>
      </c>
    </row>
    <row r="384" spans="2:5" x14ac:dyDescent="0.35">
      <c r="B384">
        <v>42200</v>
      </c>
      <c r="C384">
        <f t="shared" si="17"/>
        <v>527.5</v>
      </c>
      <c r="D384">
        <f t="shared" si="18"/>
        <v>85.308056872037923</v>
      </c>
      <c r="E384">
        <f t="shared" si="19"/>
        <v>612.80805687203792</v>
      </c>
    </row>
    <row r="385" spans="2:5" x14ac:dyDescent="0.35">
      <c r="B385">
        <v>42300</v>
      </c>
      <c r="C385">
        <f t="shared" si="17"/>
        <v>528.75</v>
      </c>
      <c r="D385">
        <f t="shared" si="18"/>
        <v>85.106382978723403</v>
      </c>
      <c r="E385">
        <f t="shared" si="19"/>
        <v>613.85638297872345</v>
      </c>
    </row>
    <row r="386" spans="2:5" x14ac:dyDescent="0.35">
      <c r="B386">
        <v>42400</v>
      </c>
      <c r="C386">
        <f t="shared" si="17"/>
        <v>530</v>
      </c>
      <c r="D386">
        <f t="shared" si="18"/>
        <v>84.905660377358501</v>
      </c>
      <c r="E386">
        <f t="shared" si="19"/>
        <v>614.90566037735846</v>
      </c>
    </row>
    <row r="387" spans="2:5" x14ac:dyDescent="0.35">
      <c r="B387">
        <v>42500</v>
      </c>
      <c r="C387">
        <f t="shared" ref="C387:C450" si="20">B387/2*$H$3*$H$4</f>
        <v>531.25</v>
      </c>
      <c r="D387">
        <f t="shared" ref="D387:D450" si="21">$H$5/B387*$H$6</f>
        <v>84.705882352941188</v>
      </c>
      <c r="E387">
        <f t="shared" si="19"/>
        <v>615.95588235294122</v>
      </c>
    </row>
    <row r="388" spans="2:5" x14ac:dyDescent="0.35">
      <c r="B388">
        <v>42600</v>
      </c>
      <c r="C388">
        <f t="shared" si="20"/>
        <v>532.5</v>
      </c>
      <c r="D388">
        <f t="shared" si="21"/>
        <v>84.507042253521121</v>
      </c>
      <c r="E388">
        <f t="shared" si="19"/>
        <v>617.00704225352115</v>
      </c>
    </row>
    <row r="389" spans="2:5" x14ac:dyDescent="0.35">
      <c r="B389">
        <v>42700</v>
      </c>
      <c r="C389">
        <f t="shared" si="20"/>
        <v>533.75</v>
      </c>
      <c r="D389">
        <f t="shared" si="21"/>
        <v>84.30913348946136</v>
      </c>
      <c r="E389">
        <f t="shared" si="19"/>
        <v>618.05913348946137</v>
      </c>
    </row>
    <row r="390" spans="2:5" x14ac:dyDescent="0.35">
      <c r="B390">
        <v>42800</v>
      </c>
      <c r="C390">
        <f t="shared" si="20"/>
        <v>535</v>
      </c>
      <c r="D390">
        <f t="shared" si="21"/>
        <v>84.112149532710291</v>
      </c>
      <c r="E390">
        <f t="shared" si="19"/>
        <v>619.1121495327103</v>
      </c>
    </row>
    <row r="391" spans="2:5" x14ac:dyDescent="0.35">
      <c r="B391">
        <v>42900</v>
      </c>
      <c r="C391">
        <f t="shared" si="20"/>
        <v>536.25</v>
      </c>
      <c r="D391">
        <f t="shared" si="21"/>
        <v>83.91608391608392</v>
      </c>
      <c r="E391">
        <f t="shared" si="19"/>
        <v>620.16608391608395</v>
      </c>
    </row>
    <row r="392" spans="2:5" x14ac:dyDescent="0.35">
      <c r="B392">
        <v>43000</v>
      </c>
      <c r="C392">
        <f t="shared" si="20"/>
        <v>537.5</v>
      </c>
      <c r="D392">
        <f t="shared" si="21"/>
        <v>83.720930232558132</v>
      </c>
      <c r="E392">
        <f t="shared" si="19"/>
        <v>621.22093023255809</v>
      </c>
    </row>
    <row r="393" spans="2:5" x14ac:dyDescent="0.35">
      <c r="B393">
        <v>43100</v>
      </c>
      <c r="C393">
        <f t="shared" si="20"/>
        <v>538.75</v>
      </c>
      <c r="D393">
        <f t="shared" si="21"/>
        <v>83.526682134570763</v>
      </c>
      <c r="E393">
        <f t="shared" si="19"/>
        <v>622.27668213457082</v>
      </c>
    </row>
    <row r="394" spans="2:5" x14ac:dyDescent="0.35">
      <c r="B394">
        <v>43200</v>
      </c>
      <c r="C394">
        <f t="shared" si="20"/>
        <v>540</v>
      </c>
      <c r="D394">
        <f t="shared" si="21"/>
        <v>83.333333333333343</v>
      </c>
      <c r="E394">
        <f t="shared" si="19"/>
        <v>623.33333333333337</v>
      </c>
    </row>
    <row r="395" spans="2:5" x14ac:dyDescent="0.35">
      <c r="B395">
        <v>43300</v>
      </c>
      <c r="C395">
        <f t="shared" si="20"/>
        <v>541.25</v>
      </c>
      <c r="D395">
        <f t="shared" si="21"/>
        <v>83.140877598152429</v>
      </c>
      <c r="E395">
        <f t="shared" si="19"/>
        <v>624.39087759815243</v>
      </c>
    </row>
    <row r="396" spans="2:5" x14ac:dyDescent="0.35">
      <c r="B396">
        <v>43400</v>
      </c>
      <c r="C396">
        <f t="shared" si="20"/>
        <v>542.5</v>
      </c>
      <c r="D396">
        <f t="shared" si="21"/>
        <v>82.94930875576037</v>
      </c>
      <c r="E396">
        <f t="shared" si="19"/>
        <v>625.4493087557604</v>
      </c>
    </row>
    <row r="397" spans="2:5" x14ac:dyDescent="0.35">
      <c r="B397">
        <v>43500</v>
      </c>
      <c r="C397">
        <f t="shared" si="20"/>
        <v>543.75</v>
      </c>
      <c r="D397">
        <f t="shared" si="21"/>
        <v>82.758620689655174</v>
      </c>
      <c r="E397">
        <f t="shared" si="19"/>
        <v>626.50862068965512</v>
      </c>
    </row>
    <row r="398" spans="2:5" x14ac:dyDescent="0.35">
      <c r="B398">
        <v>43600</v>
      </c>
      <c r="C398">
        <f t="shared" si="20"/>
        <v>545</v>
      </c>
      <c r="D398">
        <f t="shared" si="21"/>
        <v>82.568807339449549</v>
      </c>
      <c r="E398">
        <f t="shared" si="19"/>
        <v>627.56880733944956</v>
      </c>
    </row>
    <row r="399" spans="2:5" x14ac:dyDescent="0.35">
      <c r="B399">
        <v>43700</v>
      </c>
      <c r="C399">
        <f t="shared" si="20"/>
        <v>546.25</v>
      </c>
      <c r="D399">
        <f t="shared" si="21"/>
        <v>82.379862700228827</v>
      </c>
      <c r="E399">
        <f t="shared" si="19"/>
        <v>628.62986270022884</v>
      </c>
    </row>
    <row r="400" spans="2:5" x14ac:dyDescent="0.35">
      <c r="B400">
        <v>43800</v>
      </c>
      <c r="C400">
        <f t="shared" si="20"/>
        <v>547.5</v>
      </c>
      <c r="D400">
        <f t="shared" si="21"/>
        <v>82.191780821917817</v>
      </c>
      <c r="E400">
        <f t="shared" si="19"/>
        <v>629.69178082191786</v>
      </c>
    </row>
    <row r="401" spans="2:5" x14ac:dyDescent="0.35">
      <c r="B401">
        <v>43900</v>
      </c>
      <c r="C401">
        <f t="shared" si="20"/>
        <v>548.75</v>
      </c>
      <c r="D401">
        <f t="shared" si="21"/>
        <v>82.004555808656036</v>
      </c>
      <c r="E401">
        <f t="shared" si="19"/>
        <v>630.75455580865605</v>
      </c>
    </row>
    <row r="402" spans="2:5" x14ac:dyDescent="0.35">
      <c r="B402">
        <v>44000</v>
      </c>
      <c r="C402">
        <f t="shared" si="20"/>
        <v>550</v>
      </c>
      <c r="D402">
        <f t="shared" si="21"/>
        <v>81.818181818181813</v>
      </c>
      <c r="E402">
        <f t="shared" si="19"/>
        <v>631.81818181818176</v>
      </c>
    </row>
    <row r="403" spans="2:5" x14ac:dyDescent="0.35">
      <c r="B403">
        <v>44100</v>
      </c>
      <c r="C403">
        <f t="shared" si="20"/>
        <v>551.25</v>
      </c>
      <c r="D403">
        <f t="shared" si="21"/>
        <v>81.632653061224488</v>
      </c>
      <c r="E403">
        <f t="shared" si="19"/>
        <v>632.88265306122446</v>
      </c>
    </row>
    <row r="404" spans="2:5" x14ac:dyDescent="0.35">
      <c r="B404">
        <v>44200</v>
      </c>
      <c r="C404">
        <f t="shared" si="20"/>
        <v>552.5</v>
      </c>
      <c r="D404">
        <f t="shared" si="21"/>
        <v>81.447963800904986</v>
      </c>
      <c r="E404">
        <f t="shared" si="19"/>
        <v>633.94796380090497</v>
      </c>
    </row>
    <row r="405" spans="2:5" x14ac:dyDescent="0.35">
      <c r="B405">
        <v>44300</v>
      </c>
      <c r="C405">
        <f t="shared" si="20"/>
        <v>553.75</v>
      </c>
      <c r="D405">
        <f t="shared" si="21"/>
        <v>81.264108352144476</v>
      </c>
      <c r="E405">
        <f t="shared" si="19"/>
        <v>635.01410835214449</v>
      </c>
    </row>
    <row r="406" spans="2:5" x14ac:dyDescent="0.35">
      <c r="B406">
        <v>44400</v>
      </c>
      <c r="C406">
        <f t="shared" si="20"/>
        <v>555</v>
      </c>
      <c r="D406">
        <f t="shared" si="21"/>
        <v>81.081081081081081</v>
      </c>
      <c r="E406">
        <f t="shared" si="19"/>
        <v>636.08108108108104</v>
      </c>
    </row>
    <row r="407" spans="2:5" x14ac:dyDescent="0.35">
      <c r="B407">
        <v>44500</v>
      </c>
      <c r="C407">
        <f t="shared" si="20"/>
        <v>556.25</v>
      </c>
      <c r="D407">
        <f t="shared" si="21"/>
        <v>80.898876404494388</v>
      </c>
      <c r="E407">
        <f t="shared" si="19"/>
        <v>637.14887640449433</v>
      </c>
    </row>
    <row r="408" spans="2:5" x14ac:dyDescent="0.35">
      <c r="B408">
        <v>44600</v>
      </c>
      <c r="C408">
        <f t="shared" si="20"/>
        <v>557.5</v>
      </c>
      <c r="D408">
        <f t="shared" si="21"/>
        <v>80.717488789237663</v>
      </c>
      <c r="E408">
        <f t="shared" si="19"/>
        <v>638.21748878923768</v>
      </c>
    </row>
    <row r="409" spans="2:5" x14ac:dyDescent="0.35">
      <c r="B409">
        <v>44700</v>
      </c>
      <c r="C409">
        <f t="shared" si="20"/>
        <v>558.75</v>
      </c>
      <c r="D409">
        <f t="shared" si="21"/>
        <v>80.53691275167786</v>
      </c>
      <c r="E409">
        <f t="shared" si="19"/>
        <v>639.28691275167785</v>
      </c>
    </row>
    <row r="410" spans="2:5" x14ac:dyDescent="0.35">
      <c r="B410">
        <v>44800</v>
      </c>
      <c r="C410">
        <f t="shared" si="20"/>
        <v>560</v>
      </c>
      <c r="D410">
        <f t="shared" si="21"/>
        <v>80.357142857142861</v>
      </c>
      <c r="E410">
        <f t="shared" si="19"/>
        <v>640.35714285714289</v>
      </c>
    </row>
    <row r="411" spans="2:5" x14ac:dyDescent="0.35">
      <c r="B411">
        <v>44900</v>
      </c>
      <c r="C411">
        <f t="shared" si="20"/>
        <v>561.25</v>
      </c>
      <c r="D411">
        <f t="shared" si="21"/>
        <v>80.178173719376389</v>
      </c>
      <c r="E411">
        <f t="shared" si="19"/>
        <v>641.42817371937645</v>
      </c>
    </row>
    <row r="412" spans="2:5" x14ac:dyDescent="0.35">
      <c r="B412">
        <v>45000</v>
      </c>
      <c r="C412">
        <f t="shared" si="20"/>
        <v>562.5</v>
      </c>
      <c r="D412">
        <f t="shared" si="21"/>
        <v>80</v>
      </c>
      <c r="E412">
        <f t="shared" si="19"/>
        <v>642.5</v>
      </c>
    </row>
    <row r="413" spans="2:5" x14ac:dyDescent="0.35">
      <c r="B413">
        <v>45100</v>
      </c>
      <c r="C413">
        <f t="shared" si="20"/>
        <v>563.75</v>
      </c>
      <c r="D413">
        <f t="shared" si="21"/>
        <v>79.822616407982267</v>
      </c>
      <c r="E413">
        <f t="shared" si="19"/>
        <v>643.57261640798231</v>
      </c>
    </row>
    <row r="414" spans="2:5" x14ac:dyDescent="0.35">
      <c r="B414">
        <v>45200</v>
      </c>
      <c r="C414">
        <f t="shared" si="20"/>
        <v>565</v>
      </c>
      <c r="D414">
        <f t="shared" si="21"/>
        <v>79.646017699115049</v>
      </c>
      <c r="E414">
        <f t="shared" si="19"/>
        <v>644.64601769911508</v>
      </c>
    </row>
    <row r="415" spans="2:5" x14ac:dyDescent="0.35">
      <c r="B415">
        <v>45300</v>
      </c>
      <c r="C415">
        <f t="shared" si="20"/>
        <v>566.25</v>
      </c>
      <c r="D415">
        <f t="shared" si="21"/>
        <v>79.47019867549669</v>
      </c>
      <c r="E415">
        <f t="shared" si="19"/>
        <v>645.7201986754967</v>
      </c>
    </row>
    <row r="416" spans="2:5" x14ac:dyDescent="0.35">
      <c r="B416">
        <v>45400</v>
      </c>
      <c r="C416">
        <f t="shared" si="20"/>
        <v>567.5</v>
      </c>
      <c r="D416">
        <f t="shared" si="21"/>
        <v>79.295154185022028</v>
      </c>
      <c r="E416">
        <f t="shared" si="19"/>
        <v>646.79515418502206</v>
      </c>
    </row>
    <row r="417" spans="2:5" x14ac:dyDescent="0.35">
      <c r="B417">
        <v>45500</v>
      </c>
      <c r="C417">
        <f t="shared" si="20"/>
        <v>568.75</v>
      </c>
      <c r="D417">
        <f t="shared" si="21"/>
        <v>79.120879120879124</v>
      </c>
      <c r="E417">
        <f t="shared" si="19"/>
        <v>647.87087912087918</v>
      </c>
    </row>
    <row r="418" spans="2:5" x14ac:dyDescent="0.35">
      <c r="B418">
        <v>45600</v>
      </c>
      <c r="C418">
        <f t="shared" si="20"/>
        <v>570</v>
      </c>
      <c r="D418">
        <f t="shared" si="21"/>
        <v>78.947368421052644</v>
      </c>
      <c r="E418">
        <f t="shared" si="19"/>
        <v>648.9473684210526</v>
      </c>
    </row>
    <row r="419" spans="2:5" x14ac:dyDescent="0.35">
      <c r="B419">
        <v>45700</v>
      </c>
      <c r="C419">
        <f t="shared" si="20"/>
        <v>571.25</v>
      </c>
      <c r="D419">
        <f t="shared" si="21"/>
        <v>78.774617067833702</v>
      </c>
      <c r="E419">
        <f t="shared" si="19"/>
        <v>650.02461706783367</v>
      </c>
    </row>
    <row r="420" spans="2:5" x14ac:dyDescent="0.35">
      <c r="B420">
        <v>45800</v>
      </c>
      <c r="C420">
        <f t="shared" si="20"/>
        <v>572.5</v>
      </c>
      <c r="D420">
        <f t="shared" si="21"/>
        <v>78.602620087336248</v>
      </c>
      <c r="E420">
        <f t="shared" si="19"/>
        <v>651.10262008733628</v>
      </c>
    </row>
    <row r="421" spans="2:5" x14ac:dyDescent="0.35">
      <c r="B421">
        <v>45900</v>
      </c>
      <c r="C421">
        <f t="shared" si="20"/>
        <v>573.75</v>
      </c>
      <c r="D421">
        <f t="shared" si="21"/>
        <v>78.431372549019613</v>
      </c>
      <c r="E421">
        <f t="shared" si="19"/>
        <v>652.18137254901967</v>
      </c>
    </row>
    <row r="422" spans="2:5" x14ac:dyDescent="0.35">
      <c r="B422">
        <v>46000</v>
      </c>
      <c r="C422">
        <f t="shared" si="20"/>
        <v>575</v>
      </c>
      <c r="D422">
        <f t="shared" si="21"/>
        <v>78.260869565217391</v>
      </c>
      <c r="E422">
        <f t="shared" si="19"/>
        <v>653.26086956521738</v>
      </c>
    </row>
    <row r="423" spans="2:5" x14ac:dyDescent="0.35">
      <c r="B423">
        <v>46100</v>
      </c>
      <c r="C423">
        <f t="shared" si="20"/>
        <v>576.25</v>
      </c>
      <c r="D423">
        <f t="shared" si="21"/>
        <v>78.091106290672442</v>
      </c>
      <c r="E423">
        <f t="shared" si="19"/>
        <v>654.34110629067243</v>
      </c>
    </row>
    <row r="424" spans="2:5" x14ac:dyDescent="0.35">
      <c r="B424">
        <v>46200</v>
      </c>
      <c r="C424">
        <f t="shared" si="20"/>
        <v>577.5</v>
      </c>
      <c r="D424">
        <f t="shared" si="21"/>
        <v>77.922077922077932</v>
      </c>
      <c r="E424">
        <f t="shared" si="19"/>
        <v>655.42207792207796</v>
      </c>
    </row>
    <row r="425" spans="2:5" x14ac:dyDescent="0.35">
      <c r="B425">
        <v>46300</v>
      </c>
      <c r="C425">
        <f t="shared" si="20"/>
        <v>578.75</v>
      </c>
      <c r="D425">
        <f t="shared" si="21"/>
        <v>77.753779697624196</v>
      </c>
      <c r="E425">
        <f t="shared" si="19"/>
        <v>656.50377969762417</v>
      </c>
    </row>
    <row r="426" spans="2:5" x14ac:dyDescent="0.35">
      <c r="B426">
        <v>46400</v>
      </c>
      <c r="C426">
        <f t="shared" si="20"/>
        <v>580</v>
      </c>
      <c r="D426">
        <f t="shared" si="21"/>
        <v>77.58620689655173</v>
      </c>
      <c r="E426">
        <f t="shared" si="19"/>
        <v>657.58620689655174</v>
      </c>
    </row>
    <row r="427" spans="2:5" x14ac:dyDescent="0.35">
      <c r="B427">
        <v>46500</v>
      </c>
      <c r="C427">
        <f t="shared" si="20"/>
        <v>581.25</v>
      </c>
      <c r="D427">
        <f t="shared" si="21"/>
        <v>77.41935483870968</v>
      </c>
      <c r="E427">
        <f t="shared" si="19"/>
        <v>658.66935483870964</v>
      </c>
    </row>
    <row r="428" spans="2:5" x14ac:dyDescent="0.35">
      <c r="B428">
        <v>46600</v>
      </c>
      <c r="C428">
        <f t="shared" si="20"/>
        <v>582.5</v>
      </c>
      <c r="D428">
        <f t="shared" si="21"/>
        <v>77.253218884120173</v>
      </c>
      <c r="E428">
        <f t="shared" si="19"/>
        <v>659.7532188841202</v>
      </c>
    </row>
    <row r="429" spans="2:5" x14ac:dyDescent="0.35">
      <c r="B429">
        <v>46700</v>
      </c>
      <c r="C429">
        <f t="shared" si="20"/>
        <v>583.75</v>
      </c>
      <c r="D429">
        <f t="shared" si="21"/>
        <v>77.087794432548179</v>
      </c>
      <c r="E429">
        <f t="shared" si="19"/>
        <v>660.83779443254821</v>
      </c>
    </row>
    <row r="430" spans="2:5" x14ac:dyDescent="0.35">
      <c r="B430">
        <v>46800</v>
      </c>
      <c r="C430">
        <f t="shared" si="20"/>
        <v>585</v>
      </c>
      <c r="D430">
        <f t="shared" si="21"/>
        <v>76.92307692307692</v>
      </c>
      <c r="E430">
        <f t="shared" si="19"/>
        <v>661.92307692307691</v>
      </c>
    </row>
    <row r="431" spans="2:5" x14ac:dyDescent="0.35">
      <c r="B431">
        <v>46900</v>
      </c>
      <c r="C431">
        <f t="shared" si="20"/>
        <v>586.25</v>
      </c>
      <c r="D431">
        <f t="shared" si="21"/>
        <v>76.759061833688705</v>
      </c>
      <c r="E431">
        <f t="shared" si="19"/>
        <v>663.00906183368875</v>
      </c>
    </row>
    <row r="432" spans="2:5" x14ac:dyDescent="0.35">
      <c r="B432">
        <v>47000</v>
      </c>
      <c r="C432">
        <f t="shared" si="20"/>
        <v>587.5</v>
      </c>
      <c r="D432">
        <f t="shared" si="21"/>
        <v>76.59574468085107</v>
      </c>
      <c r="E432">
        <f t="shared" si="19"/>
        <v>664.09574468085111</v>
      </c>
    </row>
    <row r="433" spans="2:5" x14ac:dyDescent="0.35">
      <c r="B433">
        <v>47100</v>
      </c>
      <c r="C433">
        <f t="shared" si="20"/>
        <v>588.75</v>
      </c>
      <c r="D433">
        <f t="shared" si="21"/>
        <v>76.433121019108285</v>
      </c>
      <c r="E433">
        <f t="shared" si="19"/>
        <v>665.18312101910828</v>
      </c>
    </row>
    <row r="434" spans="2:5" x14ac:dyDescent="0.35">
      <c r="B434">
        <v>47200</v>
      </c>
      <c r="C434">
        <f t="shared" si="20"/>
        <v>590</v>
      </c>
      <c r="D434">
        <f t="shared" si="21"/>
        <v>76.271186440677965</v>
      </c>
      <c r="E434">
        <f t="shared" si="19"/>
        <v>666.27118644067798</v>
      </c>
    </row>
    <row r="435" spans="2:5" x14ac:dyDescent="0.35">
      <c r="B435">
        <v>47300</v>
      </c>
      <c r="C435">
        <f t="shared" si="20"/>
        <v>591.25</v>
      </c>
      <c r="D435">
        <f t="shared" si="21"/>
        <v>76.109936575052856</v>
      </c>
      <c r="E435">
        <f t="shared" si="19"/>
        <v>667.35993657505287</v>
      </c>
    </row>
    <row r="436" spans="2:5" x14ac:dyDescent="0.35">
      <c r="B436">
        <v>47400</v>
      </c>
      <c r="C436">
        <f t="shared" si="20"/>
        <v>592.5</v>
      </c>
      <c r="D436">
        <f t="shared" si="21"/>
        <v>75.949367088607602</v>
      </c>
      <c r="E436">
        <f t="shared" si="19"/>
        <v>668.44936708860757</v>
      </c>
    </row>
    <row r="437" spans="2:5" x14ac:dyDescent="0.35">
      <c r="B437">
        <v>47500</v>
      </c>
      <c r="C437">
        <f t="shared" si="20"/>
        <v>593.75</v>
      </c>
      <c r="D437">
        <f t="shared" si="21"/>
        <v>75.789473684210535</v>
      </c>
      <c r="E437">
        <f t="shared" si="19"/>
        <v>669.53947368421052</v>
      </c>
    </row>
    <row r="438" spans="2:5" x14ac:dyDescent="0.35">
      <c r="B438">
        <v>47600</v>
      </c>
      <c r="C438">
        <f t="shared" si="20"/>
        <v>595</v>
      </c>
      <c r="D438">
        <f t="shared" si="21"/>
        <v>75.630252100840337</v>
      </c>
      <c r="E438">
        <f t="shared" si="19"/>
        <v>670.63025210084038</v>
      </c>
    </row>
    <row r="439" spans="2:5" x14ac:dyDescent="0.35">
      <c r="B439">
        <v>47700</v>
      </c>
      <c r="C439">
        <f t="shared" si="20"/>
        <v>596.25</v>
      </c>
      <c r="D439">
        <f t="shared" si="21"/>
        <v>75.471698113207552</v>
      </c>
      <c r="E439">
        <f t="shared" si="19"/>
        <v>671.72169811320759</v>
      </c>
    </row>
    <row r="440" spans="2:5" x14ac:dyDescent="0.35">
      <c r="B440">
        <v>47800</v>
      </c>
      <c r="C440">
        <f t="shared" si="20"/>
        <v>597.5</v>
      </c>
      <c r="D440">
        <f t="shared" si="21"/>
        <v>75.31380753138076</v>
      </c>
      <c r="E440">
        <f t="shared" si="19"/>
        <v>672.8138075313808</v>
      </c>
    </row>
    <row r="441" spans="2:5" x14ac:dyDescent="0.35">
      <c r="B441">
        <v>47900</v>
      </c>
      <c r="C441">
        <f t="shared" si="20"/>
        <v>598.75</v>
      </c>
      <c r="D441">
        <f t="shared" si="21"/>
        <v>75.156576200417533</v>
      </c>
      <c r="E441">
        <f t="shared" si="19"/>
        <v>673.90657620041748</v>
      </c>
    </row>
    <row r="442" spans="2:5" x14ac:dyDescent="0.35">
      <c r="B442">
        <v>48000</v>
      </c>
      <c r="C442">
        <f t="shared" si="20"/>
        <v>600</v>
      </c>
      <c r="D442">
        <f t="shared" si="21"/>
        <v>75</v>
      </c>
      <c r="E442">
        <f t="shared" ref="E442:E492" si="22">C442+D442</f>
        <v>675</v>
      </c>
    </row>
    <row r="443" spans="2:5" x14ac:dyDescent="0.35">
      <c r="B443">
        <v>48100</v>
      </c>
      <c r="C443">
        <f t="shared" si="20"/>
        <v>601.25</v>
      </c>
      <c r="D443">
        <f t="shared" si="21"/>
        <v>74.844074844074854</v>
      </c>
      <c r="E443">
        <f t="shared" si="22"/>
        <v>676.09407484407484</v>
      </c>
    </row>
    <row r="444" spans="2:5" x14ac:dyDescent="0.35">
      <c r="B444">
        <v>48200</v>
      </c>
      <c r="C444">
        <f t="shared" si="20"/>
        <v>602.5</v>
      </c>
      <c r="D444">
        <f t="shared" si="21"/>
        <v>74.68879668049793</v>
      </c>
      <c r="E444">
        <f t="shared" si="22"/>
        <v>677.18879668049794</v>
      </c>
    </row>
    <row r="445" spans="2:5" x14ac:dyDescent="0.35">
      <c r="B445">
        <v>48300</v>
      </c>
      <c r="C445">
        <f t="shared" si="20"/>
        <v>603.75</v>
      </c>
      <c r="D445">
        <f t="shared" si="21"/>
        <v>74.534161490683232</v>
      </c>
      <c r="E445">
        <f t="shared" si="22"/>
        <v>678.28416149068323</v>
      </c>
    </row>
    <row r="446" spans="2:5" x14ac:dyDescent="0.35">
      <c r="B446">
        <v>48400</v>
      </c>
      <c r="C446">
        <f t="shared" si="20"/>
        <v>605</v>
      </c>
      <c r="D446">
        <f t="shared" si="21"/>
        <v>74.380165289256212</v>
      </c>
      <c r="E446">
        <f t="shared" si="22"/>
        <v>679.38016528925618</v>
      </c>
    </row>
    <row r="447" spans="2:5" x14ac:dyDescent="0.35">
      <c r="B447">
        <v>48500</v>
      </c>
      <c r="C447">
        <f t="shared" si="20"/>
        <v>606.25</v>
      </c>
      <c r="D447">
        <f t="shared" si="21"/>
        <v>74.226804123711347</v>
      </c>
      <c r="E447">
        <f t="shared" si="22"/>
        <v>680.4768041237113</v>
      </c>
    </row>
    <row r="448" spans="2:5" x14ac:dyDescent="0.35">
      <c r="B448">
        <v>48600</v>
      </c>
      <c r="C448">
        <f t="shared" si="20"/>
        <v>607.5</v>
      </c>
      <c r="D448">
        <f t="shared" si="21"/>
        <v>74.074074074074076</v>
      </c>
      <c r="E448">
        <f t="shared" si="22"/>
        <v>681.57407407407413</v>
      </c>
    </row>
    <row r="449" spans="2:5" x14ac:dyDescent="0.35">
      <c r="B449">
        <v>48700</v>
      </c>
      <c r="C449">
        <f t="shared" si="20"/>
        <v>608.75</v>
      </c>
      <c r="D449">
        <f t="shared" si="21"/>
        <v>73.921971252566749</v>
      </c>
      <c r="E449">
        <f t="shared" si="22"/>
        <v>682.67197125256678</v>
      </c>
    </row>
    <row r="450" spans="2:5" x14ac:dyDescent="0.35">
      <c r="B450">
        <v>48800</v>
      </c>
      <c r="C450">
        <f t="shared" si="20"/>
        <v>610</v>
      </c>
      <c r="D450">
        <f t="shared" si="21"/>
        <v>73.770491803278688</v>
      </c>
      <c r="E450">
        <f t="shared" si="22"/>
        <v>683.77049180327867</v>
      </c>
    </row>
    <row r="451" spans="2:5" x14ac:dyDescent="0.35">
      <c r="B451">
        <v>48900</v>
      </c>
      <c r="C451">
        <f t="shared" ref="C451:C514" si="23">B451/2*$H$3*$H$4</f>
        <v>611.25</v>
      </c>
      <c r="D451">
        <f t="shared" ref="D451:D492" si="24">$H$5/B451*$H$6</f>
        <v>73.619631901840492</v>
      </c>
      <c r="E451">
        <f t="shared" si="22"/>
        <v>684.86963190184053</v>
      </c>
    </row>
    <row r="452" spans="2:5" x14ac:dyDescent="0.35">
      <c r="B452">
        <v>49000</v>
      </c>
      <c r="C452">
        <f t="shared" si="23"/>
        <v>612.5</v>
      </c>
      <c r="D452">
        <f t="shared" si="24"/>
        <v>73.469387755102048</v>
      </c>
      <c r="E452">
        <f t="shared" si="22"/>
        <v>685.96938775510205</v>
      </c>
    </row>
    <row r="453" spans="2:5" x14ac:dyDescent="0.35">
      <c r="B453">
        <v>49100</v>
      </c>
      <c r="C453">
        <f t="shared" si="23"/>
        <v>613.75</v>
      </c>
      <c r="D453">
        <f t="shared" si="24"/>
        <v>73.319755600814659</v>
      </c>
      <c r="E453">
        <f t="shared" si="22"/>
        <v>687.06975560081469</v>
      </c>
    </row>
    <row r="454" spans="2:5" x14ac:dyDescent="0.35">
      <c r="B454">
        <v>49200</v>
      </c>
      <c r="C454">
        <f t="shared" si="23"/>
        <v>615</v>
      </c>
      <c r="D454">
        <f t="shared" si="24"/>
        <v>73.170731707317074</v>
      </c>
      <c r="E454">
        <f t="shared" si="22"/>
        <v>688.17073170731703</v>
      </c>
    </row>
    <row r="455" spans="2:5" x14ac:dyDescent="0.35">
      <c r="B455">
        <v>49300</v>
      </c>
      <c r="C455">
        <f t="shared" si="23"/>
        <v>616.25</v>
      </c>
      <c r="D455">
        <f t="shared" si="24"/>
        <v>73.022312373225162</v>
      </c>
      <c r="E455">
        <f t="shared" si="22"/>
        <v>689.27231237322519</v>
      </c>
    </row>
    <row r="456" spans="2:5" x14ac:dyDescent="0.35">
      <c r="B456">
        <v>49400</v>
      </c>
      <c r="C456">
        <f t="shared" si="23"/>
        <v>617.5</v>
      </c>
      <c r="D456">
        <f t="shared" si="24"/>
        <v>72.874493927125513</v>
      </c>
      <c r="E456">
        <f t="shared" si="22"/>
        <v>690.37449392712551</v>
      </c>
    </row>
    <row r="457" spans="2:5" x14ac:dyDescent="0.35">
      <c r="B457">
        <v>49500</v>
      </c>
      <c r="C457">
        <f t="shared" si="23"/>
        <v>618.75</v>
      </c>
      <c r="D457">
        <f t="shared" si="24"/>
        <v>72.72727272727272</v>
      </c>
      <c r="E457">
        <f t="shared" si="22"/>
        <v>691.47727272727275</v>
      </c>
    </row>
    <row r="458" spans="2:5" x14ac:dyDescent="0.35">
      <c r="B458">
        <v>49600</v>
      </c>
      <c r="C458">
        <f t="shared" si="23"/>
        <v>620</v>
      </c>
      <c r="D458">
        <f t="shared" si="24"/>
        <v>72.58064516129032</v>
      </c>
      <c r="E458">
        <f t="shared" si="22"/>
        <v>692.58064516129036</v>
      </c>
    </row>
    <row r="459" spans="2:5" x14ac:dyDescent="0.35">
      <c r="B459">
        <v>49700</v>
      </c>
      <c r="C459">
        <f t="shared" si="23"/>
        <v>621.25</v>
      </c>
      <c r="D459">
        <f t="shared" si="24"/>
        <v>72.434607645875246</v>
      </c>
      <c r="E459">
        <f t="shared" si="22"/>
        <v>693.6846076458753</v>
      </c>
    </row>
    <row r="460" spans="2:5" x14ac:dyDescent="0.35">
      <c r="B460">
        <v>49800</v>
      </c>
      <c r="C460">
        <f t="shared" si="23"/>
        <v>622.5</v>
      </c>
      <c r="D460">
        <f t="shared" si="24"/>
        <v>72.289156626506028</v>
      </c>
      <c r="E460">
        <f t="shared" si="22"/>
        <v>694.78915662650604</v>
      </c>
    </row>
    <row r="461" spans="2:5" x14ac:dyDescent="0.35">
      <c r="B461">
        <v>49900</v>
      </c>
      <c r="C461">
        <f t="shared" si="23"/>
        <v>623.75</v>
      </c>
      <c r="D461">
        <f t="shared" si="24"/>
        <v>72.144288577154313</v>
      </c>
      <c r="E461">
        <f t="shared" si="22"/>
        <v>695.89428857715427</v>
      </c>
    </row>
    <row r="462" spans="2:5" x14ac:dyDescent="0.35">
      <c r="B462">
        <v>50000</v>
      </c>
      <c r="C462">
        <f t="shared" si="23"/>
        <v>625</v>
      </c>
      <c r="D462">
        <f t="shared" si="24"/>
        <v>72</v>
      </c>
      <c r="E462">
        <f t="shared" si="22"/>
        <v>697</v>
      </c>
    </row>
    <row r="463" spans="2:5" x14ac:dyDescent="0.35">
      <c r="B463">
        <v>50100</v>
      </c>
      <c r="C463">
        <f t="shared" si="23"/>
        <v>626.25</v>
      </c>
      <c r="D463">
        <f t="shared" si="24"/>
        <v>71.856287425149702</v>
      </c>
      <c r="E463">
        <f t="shared" si="22"/>
        <v>698.10628742514973</v>
      </c>
    </row>
    <row r="464" spans="2:5" x14ac:dyDescent="0.35">
      <c r="B464">
        <v>50200</v>
      </c>
      <c r="C464">
        <f t="shared" si="23"/>
        <v>627.5</v>
      </c>
      <c r="D464">
        <f t="shared" si="24"/>
        <v>71.713147410358573</v>
      </c>
      <c r="E464">
        <f t="shared" si="22"/>
        <v>699.2131474103586</v>
      </c>
    </row>
    <row r="465" spans="2:5" x14ac:dyDescent="0.35">
      <c r="B465">
        <v>50300</v>
      </c>
      <c r="C465">
        <f t="shared" si="23"/>
        <v>628.75</v>
      </c>
      <c r="D465">
        <f t="shared" si="24"/>
        <v>71.570576540755468</v>
      </c>
      <c r="E465">
        <f t="shared" si="22"/>
        <v>700.3205765407555</v>
      </c>
    </row>
    <row r="466" spans="2:5" x14ac:dyDescent="0.35">
      <c r="B466">
        <v>50400</v>
      </c>
      <c r="C466">
        <f t="shared" si="23"/>
        <v>630</v>
      </c>
      <c r="D466">
        <f t="shared" si="24"/>
        <v>71.428571428571431</v>
      </c>
      <c r="E466">
        <f t="shared" si="22"/>
        <v>701.42857142857144</v>
      </c>
    </row>
    <row r="467" spans="2:5" x14ac:dyDescent="0.35">
      <c r="B467">
        <v>50500</v>
      </c>
      <c r="C467">
        <f t="shared" si="23"/>
        <v>631.25</v>
      </c>
      <c r="D467">
        <f t="shared" si="24"/>
        <v>71.287128712871294</v>
      </c>
      <c r="E467">
        <f t="shared" si="22"/>
        <v>702.53712871287132</v>
      </c>
    </row>
    <row r="468" spans="2:5" x14ac:dyDescent="0.35">
      <c r="B468">
        <v>50600</v>
      </c>
      <c r="C468">
        <f t="shared" si="23"/>
        <v>632.5</v>
      </c>
      <c r="D468">
        <f t="shared" si="24"/>
        <v>71.146245059288532</v>
      </c>
      <c r="E468">
        <f t="shared" si="22"/>
        <v>703.6462450592885</v>
      </c>
    </row>
    <row r="469" spans="2:5" x14ac:dyDescent="0.35">
      <c r="B469">
        <v>50700</v>
      </c>
      <c r="C469">
        <f t="shared" si="23"/>
        <v>633.75</v>
      </c>
      <c r="D469">
        <f t="shared" si="24"/>
        <v>71.005917159763314</v>
      </c>
      <c r="E469">
        <f t="shared" si="22"/>
        <v>704.75591715976327</v>
      </c>
    </row>
    <row r="470" spans="2:5" x14ac:dyDescent="0.35">
      <c r="B470">
        <v>50800</v>
      </c>
      <c r="C470">
        <f t="shared" si="23"/>
        <v>635</v>
      </c>
      <c r="D470">
        <f t="shared" si="24"/>
        <v>70.866141732283467</v>
      </c>
      <c r="E470">
        <f t="shared" si="22"/>
        <v>705.8661417322835</v>
      </c>
    </row>
    <row r="471" spans="2:5" x14ac:dyDescent="0.35">
      <c r="B471">
        <v>50900</v>
      </c>
      <c r="C471">
        <f t="shared" si="23"/>
        <v>636.25</v>
      </c>
      <c r="D471">
        <f t="shared" si="24"/>
        <v>70.726915520628694</v>
      </c>
      <c r="E471">
        <f t="shared" si="22"/>
        <v>706.97691552062872</v>
      </c>
    </row>
    <row r="472" spans="2:5" x14ac:dyDescent="0.35">
      <c r="B472">
        <v>51000</v>
      </c>
      <c r="C472">
        <f t="shared" si="23"/>
        <v>637.5</v>
      </c>
      <c r="D472">
        <f t="shared" si="24"/>
        <v>70.588235294117652</v>
      </c>
      <c r="E472">
        <f t="shared" si="22"/>
        <v>708.08823529411768</v>
      </c>
    </row>
    <row r="473" spans="2:5" x14ac:dyDescent="0.35">
      <c r="B473">
        <v>51100</v>
      </c>
      <c r="C473">
        <f t="shared" si="23"/>
        <v>638.75</v>
      </c>
      <c r="D473">
        <f t="shared" si="24"/>
        <v>70.450097847358123</v>
      </c>
      <c r="E473">
        <f t="shared" si="22"/>
        <v>709.20009784735817</v>
      </c>
    </row>
    <row r="474" spans="2:5" x14ac:dyDescent="0.35">
      <c r="B474">
        <v>51200</v>
      </c>
      <c r="C474">
        <f t="shared" si="23"/>
        <v>640</v>
      </c>
      <c r="D474">
        <f t="shared" si="24"/>
        <v>70.3125</v>
      </c>
      <c r="E474">
        <f t="shared" si="22"/>
        <v>710.3125</v>
      </c>
    </row>
    <row r="475" spans="2:5" x14ac:dyDescent="0.35">
      <c r="B475">
        <v>51300</v>
      </c>
      <c r="C475">
        <f t="shared" si="23"/>
        <v>641.25</v>
      </c>
      <c r="D475">
        <f t="shared" si="24"/>
        <v>70.175438596491233</v>
      </c>
      <c r="E475">
        <f t="shared" si="22"/>
        <v>711.42543859649118</v>
      </c>
    </row>
    <row r="476" spans="2:5" x14ac:dyDescent="0.35">
      <c r="B476">
        <v>51400</v>
      </c>
      <c r="C476">
        <f t="shared" si="23"/>
        <v>642.5</v>
      </c>
      <c r="D476">
        <f t="shared" si="24"/>
        <v>70.038910505836569</v>
      </c>
      <c r="E476">
        <f t="shared" si="22"/>
        <v>712.53891050583661</v>
      </c>
    </row>
    <row r="477" spans="2:5" x14ac:dyDescent="0.35">
      <c r="B477">
        <v>51500</v>
      </c>
      <c r="C477">
        <f t="shared" si="23"/>
        <v>643.75</v>
      </c>
      <c r="D477">
        <f t="shared" si="24"/>
        <v>69.902912621359221</v>
      </c>
      <c r="E477">
        <f t="shared" si="22"/>
        <v>713.65291262135918</v>
      </c>
    </row>
    <row r="478" spans="2:5" x14ac:dyDescent="0.35">
      <c r="B478">
        <v>51600</v>
      </c>
      <c r="C478">
        <f t="shared" si="23"/>
        <v>645</v>
      </c>
      <c r="D478">
        <f t="shared" si="24"/>
        <v>69.767441860465112</v>
      </c>
      <c r="E478">
        <f t="shared" si="22"/>
        <v>714.76744186046517</v>
      </c>
    </row>
    <row r="479" spans="2:5" x14ac:dyDescent="0.35">
      <c r="B479">
        <v>51700</v>
      </c>
      <c r="C479">
        <f t="shared" si="23"/>
        <v>646.25</v>
      </c>
      <c r="D479">
        <f t="shared" si="24"/>
        <v>69.632495164410059</v>
      </c>
      <c r="E479">
        <f t="shared" si="22"/>
        <v>715.8824951644101</v>
      </c>
    </row>
    <row r="480" spans="2:5" x14ac:dyDescent="0.35">
      <c r="B480">
        <v>51800</v>
      </c>
      <c r="C480">
        <f t="shared" si="23"/>
        <v>647.5</v>
      </c>
      <c r="D480">
        <f t="shared" si="24"/>
        <v>69.498069498069498</v>
      </c>
      <c r="E480">
        <f t="shared" si="22"/>
        <v>716.99806949806953</v>
      </c>
    </row>
    <row r="481" spans="2:5" x14ac:dyDescent="0.35">
      <c r="B481">
        <v>51900</v>
      </c>
      <c r="C481">
        <f t="shared" si="23"/>
        <v>648.75</v>
      </c>
      <c r="D481">
        <f t="shared" si="24"/>
        <v>69.364161849710996</v>
      </c>
      <c r="E481">
        <f t="shared" si="22"/>
        <v>718.11416184971097</v>
      </c>
    </row>
    <row r="482" spans="2:5" x14ac:dyDescent="0.35">
      <c r="B482">
        <v>52000</v>
      </c>
      <c r="C482">
        <f t="shared" si="23"/>
        <v>650</v>
      </c>
      <c r="D482">
        <f t="shared" si="24"/>
        <v>69.230769230769226</v>
      </c>
      <c r="E482">
        <f t="shared" si="22"/>
        <v>719.23076923076928</v>
      </c>
    </row>
    <row r="483" spans="2:5" x14ac:dyDescent="0.35">
      <c r="B483">
        <v>52100</v>
      </c>
      <c r="C483">
        <f t="shared" si="23"/>
        <v>651.25</v>
      </c>
      <c r="D483">
        <f t="shared" si="24"/>
        <v>69.097888675623807</v>
      </c>
      <c r="E483">
        <f t="shared" si="22"/>
        <v>720.34788867562384</v>
      </c>
    </row>
    <row r="484" spans="2:5" x14ac:dyDescent="0.35">
      <c r="B484">
        <v>52200</v>
      </c>
      <c r="C484">
        <f t="shared" si="23"/>
        <v>652.5</v>
      </c>
      <c r="D484">
        <f t="shared" si="24"/>
        <v>68.965517241379317</v>
      </c>
      <c r="E484">
        <f t="shared" si="22"/>
        <v>721.4655172413793</v>
      </c>
    </row>
    <row r="485" spans="2:5" x14ac:dyDescent="0.35">
      <c r="B485">
        <v>52300</v>
      </c>
      <c r="C485">
        <f t="shared" si="23"/>
        <v>653.75</v>
      </c>
      <c r="D485">
        <f t="shared" si="24"/>
        <v>68.833652007648183</v>
      </c>
      <c r="E485">
        <f t="shared" si="22"/>
        <v>722.5836520076482</v>
      </c>
    </row>
    <row r="486" spans="2:5" x14ac:dyDescent="0.35">
      <c r="B486">
        <v>52400</v>
      </c>
      <c r="C486">
        <f t="shared" si="23"/>
        <v>655</v>
      </c>
      <c r="D486">
        <f t="shared" si="24"/>
        <v>68.702290076335885</v>
      </c>
      <c r="E486">
        <f t="shared" si="22"/>
        <v>723.70229007633588</v>
      </c>
    </row>
    <row r="487" spans="2:5" x14ac:dyDescent="0.35">
      <c r="B487">
        <v>52500</v>
      </c>
      <c r="C487">
        <f t="shared" si="23"/>
        <v>656.25</v>
      </c>
      <c r="D487">
        <f t="shared" si="24"/>
        <v>68.571428571428569</v>
      </c>
      <c r="E487">
        <f t="shared" si="22"/>
        <v>724.82142857142856</v>
      </c>
    </row>
    <row r="488" spans="2:5" x14ac:dyDescent="0.35">
      <c r="B488">
        <v>52600</v>
      </c>
      <c r="C488">
        <f t="shared" si="23"/>
        <v>657.5</v>
      </c>
      <c r="D488">
        <f t="shared" si="24"/>
        <v>68.441064638783274</v>
      </c>
      <c r="E488">
        <f t="shared" si="22"/>
        <v>725.94106463878325</v>
      </c>
    </row>
    <row r="489" spans="2:5" x14ac:dyDescent="0.35">
      <c r="B489">
        <v>52700</v>
      </c>
      <c r="C489">
        <f t="shared" si="23"/>
        <v>658.75</v>
      </c>
      <c r="D489">
        <f t="shared" si="24"/>
        <v>68.311195445920305</v>
      </c>
      <c r="E489">
        <f t="shared" si="22"/>
        <v>727.06119544592025</v>
      </c>
    </row>
    <row r="490" spans="2:5" x14ac:dyDescent="0.35">
      <c r="B490">
        <v>52800</v>
      </c>
      <c r="C490">
        <f t="shared" si="23"/>
        <v>660</v>
      </c>
      <c r="D490">
        <f t="shared" si="24"/>
        <v>68.181818181818173</v>
      </c>
      <c r="E490">
        <f t="shared" si="22"/>
        <v>728.18181818181813</v>
      </c>
    </row>
    <row r="491" spans="2:5" x14ac:dyDescent="0.35">
      <c r="B491">
        <v>52900</v>
      </c>
      <c r="C491">
        <f t="shared" si="23"/>
        <v>661.25</v>
      </c>
      <c r="D491">
        <f t="shared" si="24"/>
        <v>68.052930056710778</v>
      </c>
      <c r="E491">
        <f t="shared" si="22"/>
        <v>729.30293005671081</v>
      </c>
    </row>
    <row r="492" spans="2:5" x14ac:dyDescent="0.35">
      <c r="B492">
        <v>53000</v>
      </c>
      <c r="C492">
        <f t="shared" si="23"/>
        <v>662.5</v>
      </c>
      <c r="D492">
        <f t="shared" si="24"/>
        <v>67.924528301886795</v>
      </c>
      <c r="E492">
        <f t="shared" si="22"/>
        <v>730.42452830188677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3FF6D-49B5-447B-8BA9-F37D8982015A}">
  <dimension ref="B1:I9"/>
  <sheetViews>
    <sheetView tabSelected="1" workbookViewId="0">
      <selection activeCell="T30" sqref="T30"/>
    </sheetView>
  </sheetViews>
  <sheetFormatPr baseColWidth="10" defaultRowHeight="14.5" x14ac:dyDescent="0.35"/>
  <sheetData>
    <row r="1" spans="2:9" x14ac:dyDescent="0.35">
      <c r="B1" t="s">
        <v>0</v>
      </c>
      <c r="C1" t="s">
        <v>153</v>
      </c>
      <c r="D1" t="s">
        <v>154</v>
      </c>
    </row>
    <row r="2" spans="2:9" x14ac:dyDescent="0.35">
      <c r="B2" s="4">
        <v>1</v>
      </c>
      <c r="C2" s="87">
        <v>17130.78125</v>
      </c>
      <c r="D2" s="4">
        <v>16000</v>
      </c>
      <c r="E2" s="4"/>
      <c r="F2" s="4"/>
      <c r="G2" s="4"/>
      <c r="H2" s="4"/>
      <c r="I2" s="6"/>
    </row>
    <row r="3" spans="2:9" x14ac:dyDescent="0.35">
      <c r="B3" s="4">
        <v>2</v>
      </c>
      <c r="C3" s="87">
        <v>17130.78125</v>
      </c>
      <c r="D3" s="4">
        <v>16000</v>
      </c>
      <c r="E3" s="87"/>
      <c r="F3" s="87"/>
      <c r="G3" s="87"/>
      <c r="H3" s="87"/>
      <c r="I3" s="87"/>
    </row>
    <row r="4" spans="2:9" x14ac:dyDescent="0.35">
      <c r="B4" s="4">
        <v>3</v>
      </c>
      <c r="C4" s="87">
        <v>15006.718750000002</v>
      </c>
      <c r="D4" s="4">
        <v>16000</v>
      </c>
    </row>
    <row r="5" spans="2:9" x14ac:dyDescent="0.35">
      <c r="B5" s="4">
        <v>4</v>
      </c>
      <c r="C5" s="87">
        <v>15006.718750000002</v>
      </c>
      <c r="D5" s="4">
        <v>16000</v>
      </c>
    </row>
    <row r="6" spans="2:9" x14ac:dyDescent="0.35">
      <c r="B6" s="4">
        <v>5</v>
      </c>
      <c r="C6" s="87">
        <v>15006.718750000002</v>
      </c>
      <c r="D6" s="4">
        <v>16000</v>
      </c>
    </row>
    <row r="7" spans="2:9" x14ac:dyDescent="0.35">
      <c r="B7" s="4">
        <v>6</v>
      </c>
      <c r="C7" s="87">
        <v>15006.718750000002</v>
      </c>
      <c r="D7" s="4">
        <v>16000</v>
      </c>
    </row>
    <row r="8" spans="2:9" x14ac:dyDescent="0.35">
      <c r="B8" s="4">
        <v>7</v>
      </c>
      <c r="C8" s="87">
        <v>15006.718750000002</v>
      </c>
      <c r="D8" s="4">
        <v>16000</v>
      </c>
    </row>
    <row r="9" spans="2:9" x14ac:dyDescent="0.35">
      <c r="B9" s="6">
        <v>8</v>
      </c>
      <c r="C9" s="87">
        <v>15006.718750000002</v>
      </c>
      <c r="D9" s="4">
        <v>16000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9"/>
  <sheetViews>
    <sheetView zoomScale="85" zoomScaleNormal="85" workbookViewId="0"/>
  </sheetViews>
  <sheetFormatPr baseColWidth="10" defaultColWidth="9.1796875" defaultRowHeight="14.5" x14ac:dyDescent="0.35"/>
  <cols>
    <col min="1" max="1" width="10.7265625" customWidth="1"/>
    <col min="2" max="10" width="11" customWidth="1"/>
    <col min="11" max="11" width="10.81640625" bestFit="1" customWidth="1"/>
    <col min="13" max="13" width="20.1796875" customWidth="1"/>
    <col min="14" max="14" width="38.1796875" customWidth="1"/>
    <col min="15" max="15" width="8.7265625" customWidth="1"/>
    <col min="16" max="16" width="8.81640625" customWidth="1"/>
  </cols>
  <sheetData>
    <row r="1" spans="1:16" s="51" customFormat="1" ht="43.5" x14ac:dyDescent="0.35">
      <c r="A1" s="54" t="s">
        <v>48</v>
      </c>
      <c r="B1" s="54" t="s">
        <v>25</v>
      </c>
      <c r="C1" s="54" t="s">
        <v>47</v>
      </c>
      <c r="D1" s="54" t="s">
        <v>46</v>
      </c>
      <c r="E1" s="54" t="s">
        <v>45</v>
      </c>
      <c r="F1" s="54" t="s">
        <v>44</v>
      </c>
      <c r="G1" s="54" t="s">
        <v>43</v>
      </c>
      <c r="H1" s="54" t="s">
        <v>42</v>
      </c>
      <c r="I1" s="54" t="s">
        <v>41</v>
      </c>
      <c r="J1" s="53" t="s">
        <v>40</v>
      </c>
      <c r="K1" s="52"/>
    </row>
    <row r="2" spans="1:16" x14ac:dyDescent="0.35">
      <c r="A2" s="3" t="s">
        <v>39</v>
      </c>
      <c r="B2" s="33">
        <v>153216</v>
      </c>
      <c r="C2" s="33">
        <v>155000</v>
      </c>
      <c r="D2" s="33">
        <f>B2</f>
        <v>153216</v>
      </c>
      <c r="E2" s="33">
        <f t="shared" ref="E2:E13" si="0">D2*15</f>
        <v>2298240</v>
      </c>
      <c r="F2" s="33">
        <f>C2</f>
        <v>155000</v>
      </c>
      <c r="G2" s="33">
        <f>F2-D2+2000</f>
        <v>3784</v>
      </c>
      <c r="H2" s="35">
        <f>C2/C14</f>
        <v>7.7461269365317345E-2</v>
      </c>
      <c r="I2" s="33">
        <f t="shared" ref="I2:I13" si="1">+$I$14/12</f>
        <v>645833.33333333337</v>
      </c>
      <c r="J2" s="34">
        <f>J14*$H2</f>
        <v>542228.88555722137</v>
      </c>
      <c r="K2" s="20"/>
      <c r="P2" t="s">
        <v>38</v>
      </c>
    </row>
    <row r="3" spans="1:16" x14ac:dyDescent="0.35">
      <c r="A3" s="3" t="s">
        <v>37</v>
      </c>
      <c r="B3" s="33">
        <v>152090</v>
      </c>
      <c r="C3" s="33">
        <v>155000</v>
      </c>
      <c r="D3" s="33">
        <f t="shared" ref="D3:D13" si="2">D2+B3</f>
        <v>305306</v>
      </c>
      <c r="E3" s="33">
        <f t="shared" si="0"/>
        <v>4579590</v>
      </c>
      <c r="F3" s="33">
        <f t="shared" ref="F3:F13" si="3">F2+C3</f>
        <v>310000</v>
      </c>
      <c r="G3" s="33">
        <f t="shared" ref="G3:G13" si="4">F3-D3</f>
        <v>4694</v>
      </c>
      <c r="H3" s="35">
        <f>C3/C14</f>
        <v>7.7461269365317345E-2</v>
      </c>
      <c r="I3" s="33">
        <f t="shared" si="1"/>
        <v>645833.33333333337</v>
      </c>
      <c r="J3" s="34">
        <f>J14*H3</f>
        <v>542228.88555722137</v>
      </c>
      <c r="K3" s="20"/>
    </row>
    <row r="4" spans="1:16" x14ac:dyDescent="0.35">
      <c r="A4" s="3" t="s">
        <v>36</v>
      </c>
      <c r="B4" s="33">
        <v>151212</v>
      </c>
      <c r="C4" s="33">
        <v>155000</v>
      </c>
      <c r="D4" s="33">
        <f t="shared" si="2"/>
        <v>456518</v>
      </c>
      <c r="E4" s="33">
        <f t="shared" si="0"/>
        <v>6847770</v>
      </c>
      <c r="F4" s="33">
        <f t="shared" si="3"/>
        <v>465000</v>
      </c>
      <c r="G4" s="33">
        <f t="shared" si="4"/>
        <v>8482</v>
      </c>
      <c r="H4" s="35">
        <f>C4/C14</f>
        <v>7.7461269365317345E-2</v>
      </c>
      <c r="I4" s="33">
        <f t="shared" si="1"/>
        <v>645833.33333333337</v>
      </c>
      <c r="J4" s="34">
        <f>H4*J14</f>
        <v>542228.88555722137</v>
      </c>
      <c r="K4" s="20"/>
    </row>
    <row r="5" spans="1:16" x14ac:dyDescent="0.35">
      <c r="A5" s="3" t="s">
        <v>35</v>
      </c>
      <c r="B5" s="33">
        <v>154842</v>
      </c>
      <c r="C5" s="33">
        <v>155000</v>
      </c>
      <c r="D5" s="33">
        <f t="shared" si="2"/>
        <v>611360</v>
      </c>
      <c r="E5" s="33">
        <f t="shared" si="0"/>
        <v>9170400</v>
      </c>
      <c r="F5" s="33">
        <f t="shared" si="3"/>
        <v>620000</v>
      </c>
      <c r="G5" s="33">
        <f t="shared" si="4"/>
        <v>8640</v>
      </c>
      <c r="H5" s="35">
        <f>C5/C14</f>
        <v>7.7461269365317345E-2</v>
      </c>
      <c r="I5" s="33">
        <f t="shared" si="1"/>
        <v>645833.33333333337</v>
      </c>
      <c r="J5" s="34">
        <f>H5*J14</f>
        <v>542228.88555722137</v>
      </c>
      <c r="K5" s="20"/>
    </row>
    <row r="6" spans="1:16" x14ac:dyDescent="0.35">
      <c r="A6" s="3" t="s">
        <v>34</v>
      </c>
      <c r="B6" s="33">
        <v>164893</v>
      </c>
      <c r="C6" s="33">
        <v>185000</v>
      </c>
      <c r="D6" s="33">
        <f t="shared" si="2"/>
        <v>776253</v>
      </c>
      <c r="E6" s="33">
        <f t="shared" si="0"/>
        <v>11643795</v>
      </c>
      <c r="F6" s="33">
        <f t="shared" si="3"/>
        <v>805000</v>
      </c>
      <c r="G6" s="33">
        <f t="shared" si="4"/>
        <v>28747</v>
      </c>
      <c r="H6" s="35">
        <f>C6/C14</f>
        <v>9.2453773113443272E-2</v>
      </c>
      <c r="I6" s="33">
        <f t="shared" si="1"/>
        <v>645833.33333333337</v>
      </c>
      <c r="J6" s="34">
        <f>H6*J14</f>
        <v>647176.41179410287</v>
      </c>
      <c r="K6" s="20"/>
    </row>
    <row r="7" spans="1:16" x14ac:dyDescent="0.35">
      <c r="A7" s="26" t="s">
        <v>33</v>
      </c>
      <c r="B7" s="49">
        <v>182602</v>
      </c>
      <c r="C7" s="49">
        <v>185000</v>
      </c>
      <c r="D7" s="49">
        <f t="shared" si="2"/>
        <v>958855</v>
      </c>
      <c r="E7" s="49">
        <f t="shared" si="0"/>
        <v>14382825</v>
      </c>
      <c r="F7" s="49">
        <f t="shared" si="3"/>
        <v>990000</v>
      </c>
      <c r="G7" s="49">
        <f t="shared" si="4"/>
        <v>31145</v>
      </c>
      <c r="H7" s="50">
        <f>C7/C14</f>
        <v>9.2453773113443272E-2</v>
      </c>
      <c r="I7" s="49">
        <f t="shared" si="1"/>
        <v>645833.33333333337</v>
      </c>
      <c r="J7" s="48">
        <f>H7*J14</f>
        <v>647176.41179410287</v>
      </c>
      <c r="K7" s="20"/>
    </row>
    <row r="8" spans="1:16" ht="15" thickBot="1" x14ac:dyDescent="0.4">
      <c r="A8" s="47" t="s">
        <v>32</v>
      </c>
      <c r="B8" s="42">
        <v>198317</v>
      </c>
      <c r="C8" s="42">
        <v>185000</v>
      </c>
      <c r="D8" s="42">
        <f t="shared" si="2"/>
        <v>1157172</v>
      </c>
      <c r="E8" s="42">
        <f t="shared" si="0"/>
        <v>17357580</v>
      </c>
      <c r="F8" s="42">
        <f t="shared" si="3"/>
        <v>1175000</v>
      </c>
      <c r="G8" s="42">
        <f t="shared" si="4"/>
        <v>17828</v>
      </c>
      <c r="H8" s="43">
        <f>C8/C14</f>
        <v>9.2453773113443272E-2</v>
      </c>
      <c r="I8" s="42">
        <f t="shared" si="1"/>
        <v>645833.33333333337</v>
      </c>
      <c r="J8" s="42">
        <f>H8*J14</f>
        <v>647176.41179410287</v>
      </c>
      <c r="K8" s="40"/>
    </row>
    <row r="9" spans="1:16" ht="15" thickTop="1" x14ac:dyDescent="0.35">
      <c r="A9" s="46" t="s">
        <v>31</v>
      </c>
      <c r="B9" s="37">
        <v>189354</v>
      </c>
      <c r="C9" s="37">
        <v>185000</v>
      </c>
      <c r="D9" s="37">
        <f t="shared" si="2"/>
        <v>1346526</v>
      </c>
      <c r="E9" s="37">
        <f t="shared" si="0"/>
        <v>20197890</v>
      </c>
      <c r="F9" s="37">
        <f t="shared" si="3"/>
        <v>1360000</v>
      </c>
      <c r="G9" s="37">
        <f t="shared" si="4"/>
        <v>13474</v>
      </c>
      <c r="H9" s="38">
        <f>C9/C14</f>
        <v>9.2453773113443272E-2</v>
      </c>
      <c r="I9" s="37">
        <f t="shared" si="1"/>
        <v>645833.33333333337</v>
      </c>
      <c r="J9" s="45">
        <f>H9*J14</f>
        <v>647176.41179410287</v>
      </c>
      <c r="K9" s="40"/>
    </row>
    <row r="10" spans="1:16" ht="15" thickBot="1" x14ac:dyDescent="0.4">
      <c r="A10" s="44" t="s">
        <v>30</v>
      </c>
      <c r="B10" s="42">
        <v>174886</v>
      </c>
      <c r="C10" s="42">
        <v>162000</v>
      </c>
      <c r="D10" s="42">
        <f t="shared" si="2"/>
        <v>1521412</v>
      </c>
      <c r="E10" s="42">
        <f t="shared" si="0"/>
        <v>22821180</v>
      </c>
      <c r="F10" s="42">
        <f t="shared" si="3"/>
        <v>1522000</v>
      </c>
      <c r="G10" s="42">
        <f t="shared" si="4"/>
        <v>588</v>
      </c>
      <c r="H10" s="43">
        <f>C10/C14</f>
        <v>8.0959520239880053E-2</v>
      </c>
      <c r="I10" s="42">
        <f t="shared" si="1"/>
        <v>645833.33333333337</v>
      </c>
      <c r="J10" s="41">
        <f>H10*J14</f>
        <v>566716.64167916041</v>
      </c>
      <c r="K10" s="40"/>
    </row>
    <row r="11" spans="1:16" ht="15" thickTop="1" x14ac:dyDescent="0.35">
      <c r="A11" s="39" t="s">
        <v>29</v>
      </c>
      <c r="B11" s="37">
        <v>161814</v>
      </c>
      <c r="C11" s="37">
        <v>162000</v>
      </c>
      <c r="D11" s="37">
        <f t="shared" si="2"/>
        <v>1683226</v>
      </c>
      <c r="E11" s="37">
        <f t="shared" si="0"/>
        <v>25248390</v>
      </c>
      <c r="F11" s="37">
        <f t="shared" si="3"/>
        <v>1684000</v>
      </c>
      <c r="G11" s="37">
        <f t="shared" si="4"/>
        <v>774</v>
      </c>
      <c r="H11" s="38">
        <f>C11/C14</f>
        <v>8.0959520239880053E-2</v>
      </c>
      <c r="I11" s="37">
        <f t="shared" si="1"/>
        <v>645833.33333333337</v>
      </c>
      <c r="J11" s="36">
        <f>H11*J14</f>
        <v>566716.64167916041</v>
      </c>
      <c r="K11" s="20"/>
    </row>
    <row r="12" spans="1:16" x14ac:dyDescent="0.35">
      <c r="A12" s="3" t="s">
        <v>28</v>
      </c>
      <c r="B12" s="33">
        <v>156892</v>
      </c>
      <c r="C12" s="33">
        <v>162000</v>
      </c>
      <c r="D12" s="33">
        <f t="shared" si="2"/>
        <v>1840118</v>
      </c>
      <c r="E12" s="33">
        <f t="shared" si="0"/>
        <v>27601770</v>
      </c>
      <c r="F12" s="33">
        <f t="shared" si="3"/>
        <v>1846000</v>
      </c>
      <c r="G12" s="33">
        <f t="shared" si="4"/>
        <v>5882</v>
      </c>
      <c r="H12" s="35">
        <f>C12/C14</f>
        <v>8.0959520239880053E-2</v>
      </c>
      <c r="I12" s="33">
        <f t="shared" si="1"/>
        <v>645833.33333333337</v>
      </c>
      <c r="J12" s="34">
        <f>H12*J14</f>
        <v>566716.64167916041</v>
      </c>
      <c r="K12" s="20"/>
    </row>
    <row r="13" spans="1:16" x14ac:dyDescent="0.35">
      <c r="A13" s="3" t="s">
        <v>27</v>
      </c>
      <c r="B13" s="33">
        <v>159882</v>
      </c>
      <c r="C13" s="33">
        <v>155000</v>
      </c>
      <c r="D13" s="33">
        <f t="shared" si="2"/>
        <v>2000000</v>
      </c>
      <c r="E13" s="33">
        <f t="shared" si="0"/>
        <v>30000000</v>
      </c>
      <c r="F13" s="33">
        <f t="shared" si="3"/>
        <v>2001000</v>
      </c>
      <c r="G13" s="33">
        <f t="shared" si="4"/>
        <v>1000</v>
      </c>
      <c r="H13" s="35">
        <f>C13/C14</f>
        <v>7.7461269365317345E-2</v>
      </c>
      <c r="I13" s="33">
        <f t="shared" si="1"/>
        <v>645833.33333333337</v>
      </c>
      <c r="J13" s="34">
        <f>H13*J14</f>
        <v>542228.88555722137</v>
      </c>
      <c r="K13" s="20"/>
    </row>
    <row r="14" spans="1:16" x14ac:dyDescent="0.35">
      <c r="A14" s="3" t="s">
        <v>26</v>
      </c>
      <c r="B14" s="33"/>
      <c r="C14" s="32">
        <f>SUM(C2:C13)</f>
        <v>2001000</v>
      </c>
      <c r="D14" s="33"/>
      <c r="E14" s="33"/>
      <c r="F14" s="33"/>
      <c r="G14" s="33"/>
      <c r="H14" s="2"/>
      <c r="I14" s="32">
        <v>7750000</v>
      </c>
      <c r="J14" s="31">
        <v>7000000</v>
      </c>
      <c r="K14" s="30"/>
    </row>
    <row r="50" spans="13:16" x14ac:dyDescent="0.35">
      <c r="M50" s="26" t="s">
        <v>25</v>
      </c>
      <c r="N50" s="19"/>
      <c r="O50" s="19"/>
      <c r="P50" s="18">
        <v>30000</v>
      </c>
    </row>
    <row r="51" spans="13:16" x14ac:dyDescent="0.35">
      <c r="M51" s="29" t="s">
        <v>24</v>
      </c>
      <c r="N51" s="28" t="s">
        <v>23</v>
      </c>
      <c r="O51" s="25">
        <v>4598</v>
      </c>
      <c r="P51" s="21"/>
    </row>
    <row r="52" spans="13:16" x14ac:dyDescent="0.35">
      <c r="M52" s="20"/>
      <c r="N52" s="2" t="s">
        <v>22</v>
      </c>
      <c r="O52" s="24">
        <v>2862</v>
      </c>
      <c r="P52" s="21"/>
    </row>
    <row r="53" spans="13:16" x14ac:dyDescent="0.35">
      <c r="M53" s="20"/>
      <c r="N53" s="2" t="s">
        <v>21</v>
      </c>
      <c r="O53" s="24">
        <v>49</v>
      </c>
      <c r="P53" s="21"/>
    </row>
    <row r="54" spans="13:16" x14ac:dyDescent="0.35">
      <c r="M54" s="20"/>
      <c r="N54" s="2" t="s">
        <v>20</v>
      </c>
      <c r="O54" s="24">
        <v>26</v>
      </c>
      <c r="P54" s="21"/>
    </row>
    <row r="55" spans="13:16" x14ac:dyDescent="0.35">
      <c r="M55" s="20"/>
      <c r="N55" s="2" t="s">
        <v>19</v>
      </c>
      <c r="O55" s="24">
        <v>15</v>
      </c>
      <c r="P55" s="21"/>
    </row>
    <row r="56" spans="13:16" x14ac:dyDescent="0.35">
      <c r="M56" s="20"/>
      <c r="N56" s="2" t="s">
        <v>18</v>
      </c>
      <c r="O56" s="24">
        <v>37</v>
      </c>
      <c r="P56" s="21"/>
    </row>
    <row r="57" spans="13:16" x14ac:dyDescent="0.35">
      <c r="M57" s="20"/>
      <c r="N57" s="2" t="s">
        <v>17</v>
      </c>
      <c r="O57" s="24">
        <v>22</v>
      </c>
      <c r="P57" s="21"/>
    </row>
    <row r="58" spans="13:16" x14ac:dyDescent="0.35">
      <c r="M58" s="20"/>
      <c r="N58" s="2" t="s">
        <v>16</v>
      </c>
      <c r="O58" s="24">
        <v>68</v>
      </c>
      <c r="P58" s="21"/>
    </row>
    <row r="59" spans="13:16" x14ac:dyDescent="0.35">
      <c r="M59" s="20"/>
      <c r="N59" s="23" t="s">
        <v>15</v>
      </c>
      <c r="O59" s="22">
        <v>73</v>
      </c>
      <c r="P59" s="21"/>
    </row>
    <row r="60" spans="13:16" x14ac:dyDescent="0.35">
      <c r="M60" s="20"/>
      <c r="N60" s="18"/>
      <c r="O60" s="27"/>
      <c r="P60" s="18">
        <f>SUM(O51:O59)</f>
        <v>7750</v>
      </c>
    </row>
    <row r="61" spans="13:16" x14ac:dyDescent="0.35">
      <c r="M61" s="26" t="s">
        <v>14</v>
      </c>
      <c r="N61" s="2" t="s">
        <v>13</v>
      </c>
      <c r="O61" s="25">
        <v>5368</v>
      </c>
      <c r="P61" s="21"/>
    </row>
    <row r="62" spans="13:16" x14ac:dyDescent="0.35">
      <c r="M62" s="20"/>
      <c r="N62" s="2" t="s">
        <v>12</v>
      </c>
      <c r="O62" s="24">
        <v>1407</v>
      </c>
      <c r="P62" s="21"/>
    </row>
    <row r="63" spans="13:16" x14ac:dyDescent="0.35">
      <c r="M63" s="20"/>
      <c r="N63" s="2" t="s">
        <v>11</v>
      </c>
      <c r="O63" s="24">
        <v>168</v>
      </c>
      <c r="P63" s="21"/>
    </row>
    <row r="64" spans="13:16" x14ac:dyDescent="0.35">
      <c r="M64" s="20"/>
      <c r="N64" s="23" t="s">
        <v>10</v>
      </c>
      <c r="O64" s="22">
        <v>57</v>
      </c>
      <c r="P64" s="21"/>
    </row>
    <row r="65" spans="13:16" x14ac:dyDescent="0.35">
      <c r="M65" s="20"/>
      <c r="N65" s="18"/>
      <c r="O65" s="19"/>
      <c r="P65" s="18">
        <v>7000</v>
      </c>
    </row>
    <row r="66" spans="13:16" ht="15" thickBot="1" x14ac:dyDescent="0.4">
      <c r="M66" s="13" t="s">
        <v>9</v>
      </c>
      <c r="N66" s="12"/>
      <c r="O66" s="12"/>
      <c r="P66" s="17">
        <v>2750</v>
      </c>
    </row>
    <row r="67" spans="13:16" x14ac:dyDescent="0.35">
      <c r="M67" s="16" t="s">
        <v>8</v>
      </c>
      <c r="N67" s="15"/>
      <c r="O67" s="15"/>
      <c r="P67" s="14">
        <f>P50-SUM(P51:P66)</f>
        <v>12500</v>
      </c>
    </row>
    <row r="68" spans="13:16" ht="15" thickBot="1" x14ac:dyDescent="0.4">
      <c r="M68" s="13" t="s">
        <v>7</v>
      </c>
      <c r="N68" s="12"/>
      <c r="O68" s="12"/>
      <c r="P68" s="11">
        <v>0.33989999999999998</v>
      </c>
    </row>
    <row r="69" spans="13:16" x14ac:dyDescent="0.35">
      <c r="M69" s="10" t="s">
        <v>6</v>
      </c>
      <c r="N69" s="9"/>
      <c r="O69" s="9"/>
      <c r="P69" s="8">
        <f>P67-P68*P67</f>
        <v>8251.25</v>
      </c>
    </row>
  </sheetData>
  <pageMargins left="0.7" right="0.7" top="0.75" bottom="0.75" header="0.3" footer="0.3"/>
  <pageSetup paperSize="9" orientation="portrait" horizontalDpi="12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4"/>
  <sheetViews>
    <sheetView showGridLines="0" topLeftCell="A16" workbookViewId="0">
      <selection activeCell="C42" sqref="C42:J43"/>
    </sheetView>
  </sheetViews>
  <sheetFormatPr baseColWidth="10" defaultRowHeight="14.5" outlineLevelCol="1" x14ac:dyDescent="0.35"/>
  <cols>
    <col min="1" max="1" width="22.1796875" bestFit="1" customWidth="1"/>
    <col min="2" max="2" width="8.81640625" bestFit="1" customWidth="1" outlineLevel="1"/>
    <col min="3" max="10" width="7.26953125" bestFit="1" customWidth="1"/>
    <col min="12" max="12" width="10" bestFit="1" customWidth="1"/>
    <col min="13" max="13" width="8.26953125" bestFit="1" customWidth="1"/>
    <col min="14" max="14" width="10.08984375" bestFit="1" customWidth="1"/>
    <col min="15" max="15" width="10.81640625" bestFit="1" customWidth="1"/>
    <col min="16" max="16" width="13.1796875" customWidth="1"/>
    <col min="18" max="18" width="5.1796875" customWidth="1"/>
  </cols>
  <sheetData>
    <row r="1" spans="12:22" x14ac:dyDescent="0.35">
      <c r="L1" s="93" t="s">
        <v>49</v>
      </c>
      <c r="M1" s="94"/>
      <c r="N1" s="94"/>
      <c r="O1" s="94"/>
      <c r="P1" s="95"/>
      <c r="V1">
        <v>17828</v>
      </c>
    </row>
    <row r="2" spans="12:22" ht="30" customHeight="1" x14ac:dyDescent="0.35">
      <c r="L2" s="5"/>
      <c r="M2" s="54" t="s">
        <v>25</v>
      </c>
      <c r="N2" s="53" t="s">
        <v>47</v>
      </c>
      <c r="O2" s="53" t="s">
        <v>56</v>
      </c>
      <c r="P2" s="55" t="s">
        <v>55</v>
      </c>
      <c r="S2" t="s">
        <v>31</v>
      </c>
      <c r="T2">
        <v>189354</v>
      </c>
      <c r="U2">
        <v>185000</v>
      </c>
      <c r="V2">
        <v>13474</v>
      </c>
    </row>
    <row r="3" spans="12:22" x14ac:dyDescent="0.35">
      <c r="L3" s="5" t="s">
        <v>31</v>
      </c>
      <c r="M3" s="33">
        <v>112218</v>
      </c>
      <c r="N3" s="34">
        <v>109637</v>
      </c>
      <c r="O3" s="34">
        <f>P3-(N3-M3)</f>
        <v>10581</v>
      </c>
      <c r="P3" s="56">
        <v>8000</v>
      </c>
      <c r="S3" t="s">
        <v>30</v>
      </c>
      <c r="T3">
        <v>174886</v>
      </c>
      <c r="U3">
        <v>162000</v>
      </c>
      <c r="V3">
        <v>588</v>
      </c>
    </row>
    <row r="4" spans="12:22" ht="15" thickBot="1" x14ac:dyDescent="0.4">
      <c r="L4" s="7" t="s">
        <v>30</v>
      </c>
      <c r="M4" s="57">
        <v>103643</v>
      </c>
      <c r="N4" s="58">
        <f>+M4-(O4-P4)</f>
        <v>96043</v>
      </c>
      <c r="O4" s="58">
        <f>+P3</f>
        <v>8000</v>
      </c>
      <c r="P4" s="59">
        <v>400</v>
      </c>
    </row>
    <row r="5" spans="12:22" ht="15" thickBot="1" x14ac:dyDescent="0.4"/>
    <row r="6" spans="12:22" x14ac:dyDescent="0.35">
      <c r="L6" s="93" t="s">
        <v>50</v>
      </c>
      <c r="M6" s="94"/>
      <c r="N6" s="94"/>
      <c r="O6" s="94"/>
      <c r="P6" s="95"/>
    </row>
    <row r="7" spans="12:22" ht="29" x14ac:dyDescent="0.35">
      <c r="L7" s="5"/>
      <c r="M7" s="54" t="s">
        <v>25</v>
      </c>
      <c r="N7" s="53" t="s">
        <v>47</v>
      </c>
      <c r="O7" s="53" t="s">
        <v>56</v>
      </c>
      <c r="P7" s="55" t="s">
        <v>55</v>
      </c>
    </row>
    <row r="8" spans="12:22" x14ac:dyDescent="0.35">
      <c r="L8" s="5" t="s">
        <v>31</v>
      </c>
      <c r="M8" s="33">
        <f>+T2-M13-M3</f>
        <v>76786</v>
      </c>
      <c r="N8" s="34">
        <f>+U2-N3-N13</f>
        <v>75011</v>
      </c>
      <c r="O8" s="34">
        <f>P8-(N8-M8)</f>
        <v>7245</v>
      </c>
      <c r="P8" s="56">
        <v>5470</v>
      </c>
    </row>
    <row r="9" spans="12:22" ht="15" thickBot="1" x14ac:dyDescent="0.4">
      <c r="L9" s="7" t="s">
        <v>30</v>
      </c>
      <c r="M9" s="57">
        <f>+T3-M14-M4</f>
        <v>70943</v>
      </c>
      <c r="N9" s="58">
        <f>+M9-(O9-P9)</f>
        <v>65661</v>
      </c>
      <c r="O9" s="58">
        <f>+P8</f>
        <v>5470</v>
      </c>
      <c r="P9" s="59">
        <v>188</v>
      </c>
    </row>
    <row r="10" spans="12:22" ht="15" thickBot="1" x14ac:dyDescent="0.4"/>
    <row r="11" spans="12:22" x14ac:dyDescent="0.35">
      <c r="L11" s="93" t="s">
        <v>51</v>
      </c>
      <c r="M11" s="94"/>
      <c r="N11" s="94"/>
      <c r="O11" s="94"/>
      <c r="P11" s="95"/>
    </row>
    <row r="12" spans="12:22" ht="29" x14ac:dyDescent="0.35">
      <c r="L12" s="5"/>
      <c r="M12" s="54" t="s">
        <v>25</v>
      </c>
      <c r="N12" s="53" t="s">
        <v>47</v>
      </c>
      <c r="O12" s="53" t="s">
        <v>56</v>
      </c>
      <c r="P12" s="55" t="s">
        <v>55</v>
      </c>
    </row>
    <row r="13" spans="12:22" x14ac:dyDescent="0.35">
      <c r="L13" s="5" t="s">
        <v>31</v>
      </c>
      <c r="M13" s="33">
        <v>350</v>
      </c>
      <c r="N13" s="34">
        <v>352</v>
      </c>
      <c r="O13" s="34">
        <v>2</v>
      </c>
      <c r="P13" s="56">
        <v>4</v>
      </c>
    </row>
    <row r="14" spans="12:22" ht="15" thickBot="1" x14ac:dyDescent="0.4">
      <c r="L14" s="7" t="s">
        <v>30</v>
      </c>
      <c r="M14" s="57">
        <v>300</v>
      </c>
      <c r="N14" s="58">
        <f>+M14-(O14-P14)</f>
        <v>296</v>
      </c>
      <c r="O14" s="58">
        <f>+P13</f>
        <v>4</v>
      </c>
      <c r="P14" s="59">
        <v>0</v>
      </c>
    </row>
    <row r="16" spans="12:22" ht="15" thickBot="1" x14ac:dyDescent="0.4"/>
    <row r="17" spans="1:13" x14ac:dyDescent="0.35">
      <c r="A17" s="93" t="s">
        <v>52</v>
      </c>
      <c r="B17" s="94"/>
      <c r="C17" s="94"/>
      <c r="D17" s="94"/>
      <c r="E17" s="94"/>
      <c r="F17" s="94"/>
      <c r="G17" s="94"/>
      <c r="H17" s="94"/>
      <c r="I17" s="94"/>
      <c r="J17" s="95"/>
      <c r="L17" s="61"/>
      <c r="M17" s="61"/>
    </row>
    <row r="18" spans="1:13" x14ac:dyDescent="0.35">
      <c r="A18" s="5" t="s">
        <v>0</v>
      </c>
      <c r="B18" s="62" t="s">
        <v>57</v>
      </c>
      <c r="C18" s="4">
        <v>1</v>
      </c>
      <c r="D18" s="4">
        <v>2</v>
      </c>
      <c r="E18" s="4">
        <v>3</v>
      </c>
      <c r="F18" s="4">
        <v>4</v>
      </c>
      <c r="G18" s="4">
        <v>5</v>
      </c>
      <c r="H18" s="4">
        <v>6</v>
      </c>
      <c r="I18" s="4">
        <v>7</v>
      </c>
      <c r="J18" s="6">
        <v>8</v>
      </c>
      <c r="L18" s="61">
        <f>+M3/O4*F21</f>
        <v>70136.25</v>
      </c>
      <c r="M18" s="61">
        <f>+M4/P4*J21</f>
        <v>64776.875000000007</v>
      </c>
    </row>
    <row r="19" spans="1:13" x14ac:dyDescent="0.35">
      <c r="A19" s="5" t="s">
        <v>1</v>
      </c>
      <c r="B19" s="62"/>
      <c r="C19" s="33">
        <v>4500</v>
      </c>
      <c r="D19" s="33">
        <v>5700</v>
      </c>
      <c r="E19" s="33">
        <v>8000</v>
      </c>
      <c r="F19" s="33">
        <f>+(L18-SUM(C20:F20)-SUM(C19:E19))</f>
        <v>7068.40625</v>
      </c>
      <c r="G19" s="33">
        <f>+M20/4</f>
        <v>5534.4687500000018</v>
      </c>
      <c r="H19" s="33">
        <f>+G19</f>
        <v>5534.4687500000018</v>
      </c>
      <c r="I19" s="33">
        <f t="shared" ref="I19:J19" si="0">+H19</f>
        <v>5534.4687500000018</v>
      </c>
      <c r="J19" s="56">
        <f t="shared" si="0"/>
        <v>5534.4687500000018</v>
      </c>
      <c r="L19" s="61">
        <f>+$N$3/$M$3*L18</f>
        <v>68523.125</v>
      </c>
      <c r="M19" s="61">
        <f>+$N$4/$M$4*M18</f>
        <v>60026.875000000007</v>
      </c>
    </row>
    <row r="20" spans="1:13" x14ac:dyDescent="0.35">
      <c r="A20" s="5" t="s">
        <v>2</v>
      </c>
      <c r="B20" s="62"/>
      <c r="C20" s="33">
        <f>+M3*0.7*250/400/4</f>
        <v>12273.843749999998</v>
      </c>
      <c r="D20" s="33">
        <v>11673</v>
      </c>
      <c r="E20" s="33">
        <f>+D20-800</f>
        <v>10873</v>
      </c>
      <c r="F20" s="33">
        <f>+E20-825</f>
        <v>10048</v>
      </c>
      <c r="G20" s="33">
        <f>+F20+1008</f>
        <v>11056</v>
      </c>
      <c r="H20" s="33">
        <f>+G20-800</f>
        <v>10256</v>
      </c>
      <c r="I20" s="33">
        <f>+H20+1008</f>
        <v>11264</v>
      </c>
      <c r="J20" s="56">
        <f>+I20-1201</f>
        <v>10063</v>
      </c>
      <c r="L20" s="61"/>
      <c r="M20" s="61">
        <f>+M18-J20-I20-H20-G20</f>
        <v>22137.875000000007</v>
      </c>
    </row>
    <row r="21" spans="1:13" x14ac:dyDescent="0.35">
      <c r="A21" s="5" t="s">
        <v>3</v>
      </c>
      <c r="B21" s="62">
        <f>+$O$3/$O$4*F21</f>
        <v>6613.125</v>
      </c>
      <c r="C21" s="33">
        <f>+C22-C19-C20+B21</f>
        <v>6970.0625000000018</v>
      </c>
      <c r="D21" s="33">
        <f t="shared" ref="D21:E21" si="1">+D22-D19-D20+C21</f>
        <v>6727.8437500000018</v>
      </c>
      <c r="E21" s="33">
        <f t="shared" si="1"/>
        <v>4985.6250000000018</v>
      </c>
      <c r="F21" s="33">
        <f>+$O$4/$P$4*J21</f>
        <v>5000</v>
      </c>
      <c r="G21" s="33">
        <f t="shared" ref="G21:I21" si="2">+G22-G19-G20+F21</f>
        <v>3416.25</v>
      </c>
      <c r="H21" s="33">
        <f t="shared" si="2"/>
        <v>2632.5</v>
      </c>
      <c r="I21" s="33">
        <f t="shared" si="2"/>
        <v>840.75</v>
      </c>
      <c r="J21" s="56">
        <v>250</v>
      </c>
      <c r="K21" s="60"/>
      <c r="L21" s="61"/>
      <c r="M21" s="61"/>
    </row>
    <row r="22" spans="1:13" x14ac:dyDescent="0.35">
      <c r="A22" s="5" t="s">
        <v>4</v>
      </c>
      <c r="B22" s="62"/>
      <c r="C22" s="33">
        <f>+L19/4</f>
        <v>17130.78125</v>
      </c>
      <c r="D22" s="33">
        <f>+C22</f>
        <v>17130.78125</v>
      </c>
      <c r="E22" s="33">
        <f>+D22</f>
        <v>17130.78125</v>
      </c>
      <c r="F22" s="33">
        <f>+E22</f>
        <v>17130.78125</v>
      </c>
      <c r="G22" s="33">
        <f>+M19/4</f>
        <v>15006.718750000002</v>
      </c>
      <c r="H22" s="33">
        <f>+G22</f>
        <v>15006.718750000002</v>
      </c>
      <c r="I22" s="33">
        <f>+H22</f>
        <v>15006.718750000002</v>
      </c>
      <c r="J22" s="56">
        <f>+I22</f>
        <v>15006.718750000002</v>
      </c>
      <c r="L22" s="61"/>
      <c r="M22" s="61"/>
    </row>
    <row r="23" spans="1:13" ht="15" thickBot="1" x14ac:dyDescent="0.4">
      <c r="A23" s="7" t="s">
        <v>5</v>
      </c>
      <c r="B23" s="63"/>
      <c r="C23" s="57">
        <f>+E22</f>
        <v>17130.78125</v>
      </c>
      <c r="D23" s="57">
        <f t="shared" ref="D23:H23" si="3">+F22</f>
        <v>17130.78125</v>
      </c>
      <c r="E23" s="57">
        <f t="shared" si="3"/>
        <v>15006.718750000002</v>
      </c>
      <c r="F23" s="57">
        <f t="shared" si="3"/>
        <v>15006.718750000002</v>
      </c>
      <c r="G23" s="57">
        <f t="shared" si="3"/>
        <v>15006.718750000002</v>
      </c>
      <c r="H23" s="57">
        <f t="shared" si="3"/>
        <v>15006.718750000002</v>
      </c>
      <c r="I23" s="57">
        <f>+H23</f>
        <v>15006.718750000002</v>
      </c>
      <c r="J23" s="59">
        <f>+I23</f>
        <v>15006.718750000002</v>
      </c>
      <c r="L23" s="61"/>
      <c r="M23" s="61"/>
    </row>
    <row r="24" spans="1:13" ht="15" thickBot="1" x14ac:dyDescent="0.4">
      <c r="L24" s="61"/>
      <c r="M24" s="61"/>
    </row>
    <row r="25" spans="1:13" x14ac:dyDescent="0.35">
      <c r="A25" s="93" t="s">
        <v>53</v>
      </c>
      <c r="B25" s="94"/>
      <c r="C25" s="94"/>
      <c r="D25" s="94"/>
      <c r="E25" s="94"/>
      <c r="F25" s="94"/>
      <c r="G25" s="94"/>
      <c r="H25" s="94"/>
      <c r="I25" s="94"/>
      <c r="J25" s="95"/>
      <c r="L25" s="61"/>
      <c r="M25" s="61"/>
    </row>
    <row r="26" spans="1:13" x14ac:dyDescent="0.35">
      <c r="A26" s="5" t="s">
        <v>0</v>
      </c>
      <c r="B26" s="62"/>
      <c r="C26" s="4">
        <v>1</v>
      </c>
      <c r="D26" s="4">
        <v>2</v>
      </c>
      <c r="E26" s="4">
        <v>3</v>
      </c>
      <c r="F26" s="4">
        <v>4</v>
      </c>
      <c r="G26" s="4">
        <v>5</v>
      </c>
      <c r="H26" s="4">
        <v>6</v>
      </c>
      <c r="I26" s="4">
        <v>7</v>
      </c>
      <c r="J26" s="6">
        <v>8</v>
      </c>
      <c r="L26" s="61">
        <f>+M3/O4*F29</f>
        <v>28054.5</v>
      </c>
      <c r="M26" s="61">
        <f>+M4/P4*J29</f>
        <v>25910.75</v>
      </c>
    </row>
    <row r="27" spans="1:13" x14ac:dyDescent="0.35">
      <c r="A27" s="5" t="s">
        <v>1</v>
      </c>
      <c r="B27" s="62"/>
      <c r="C27" s="33">
        <v>1800</v>
      </c>
      <c r="D27" s="33">
        <v>2000</v>
      </c>
      <c r="E27" s="33">
        <v>2550</v>
      </c>
      <c r="F27" s="33">
        <f>+(L26-SUM(C28:F28)-SUM(C27:E27))</f>
        <v>2295.9625000000015</v>
      </c>
      <c r="G27" s="33">
        <f>+M28/4</f>
        <v>1977.4375</v>
      </c>
      <c r="H27" s="33">
        <f>+G27</f>
        <v>1977.4375</v>
      </c>
      <c r="I27" s="33">
        <f t="shared" ref="I27:J27" si="4">+H27</f>
        <v>1977.4375</v>
      </c>
      <c r="J27" s="56">
        <f t="shared" si="4"/>
        <v>1977.4375</v>
      </c>
      <c r="L27" s="61">
        <f>+$N$3/$M$3*L26</f>
        <v>27409.25</v>
      </c>
      <c r="M27" s="61">
        <f>+$N$4/$M$4*M26</f>
        <v>24010.75</v>
      </c>
    </row>
    <row r="28" spans="1:13" x14ac:dyDescent="0.35">
      <c r="A28" s="5" t="s">
        <v>2</v>
      </c>
      <c r="B28" s="62"/>
      <c r="C28" s="33">
        <f>+M3*0.7*100/400/4</f>
        <v>4909.5374999999995</v>
      </c>
      <c r="D28" s="33">
        <v>4800</v>
      </c>
      <c r="E28" s="33">
        <v>4999</v>
      </c>
      <c r="F28" s="33">
        <v>4700</v>
      </c>
      <c r="G28" s="33">
        <v>4750</v>
      </c>
      <c r="H28" s="33">
        <v>4628</v>
      </c>
      <c r="I28" s="33">
        <v>4300</v>
      </c>
      <c r="J28" s="56">
        <v>4323</v>
      </c>
      <c r="L28" s="61"/>
      <c r="M28" s="61">
        <f>+M26-J28-I28-H28-G28</f>
        <v>7909.75</v>
      </c>
    </row>
    <row r="29" spans="1:13" x14ac:dyDescent="0.35">
      <c r="A29" s="5" t="s">
        <v>3</v>
      </c>
      <c r="B29" s="62">
        <f>+$O$3/$O$4*F29</f>
        <v>2645.25</v>
      </c>
      <c r="C29" s="33">
        <f>+C30-C27-C28+B29</f>
        <v>2788.0250000000005</v>
      </c>
      <c r="D29" s="33">
        <f t="shared" ref="D29" si="5">+D30-D27-D28+C29</f>
        <v>2840.3375000000005</v>
      </c>
      <c r="E29" s="33">
        <f t="shared" ref="E29" si="6">+E30-E27-E28+D29</f>
        <v>2143.6500000000005</v>
      </c>
      <c r="F29" s="33">
        <f>+$O$4/$P$4*J29</f>
        <v>2000</v>
      </c>
      <c r="G29" s="33">
        <f t="shared" ref="G29" si="7">+G30-G27-G28+F29</f>
        <v>1275.25</v>
      </c>
      <c r="H29" s="33">
        <f t="shared" ref="H29" si="8">+H30-H27-H28+G29</f>
        <v>672.5</v>
      </c>
      <c r="I29" s="33">
        <f t="shared" ref="I29" si="9">+I30-I27-I28+H29</f>
        <v>397.75</v>
      </c>
      <c r="J29" s="56">
        <v>100</v>
      </c>
      <c r="L29" s="61"/>
      <c r="M29" s="61"/>
    </row>
    <row r="30" spans="1:13" x14ac:dyDescent="0.35">
      <c r="A30" s="5" t="s">
        <v>4</v>
      </c>
      <c r="B30" s="62"/>
      <c r="C30" s="33">
        <f>+L27/4</f>
        <v>6852.3125</v>
      </c>
      <c r="D30" s="33">
        <f>+C30</f>
        <v>6852.3125</v>
      </c>
      <c r="E30" s="33">
        <f>+D30</f>
        <v>6852.3125</v>
      </c>
      <c r="F30" s="33">
        <f>+E30</f>
        <v>6852.3125</v>
      </c>
      <c r="G30" s="33">
        <f>+M27/4</f>
        <v>6002.6875</v>
      </c>
      <c r="H30" s="33">
        <f>+G30</f>
        <v>6002.6875</v>
      </c>
      <c r="I30" s="33">
        <f>+H30</f>
        <v>6002.6875</v>
      </c>
      <c r="J30" s="56">
        <f>+I30</f>
        <v>6002.6875</v>
      </c>
      <c r="L30" s="61"/>
      <c r="M30" s="61"/>
    </row>
    <row r="31" spans="1:13" ht="15" thickBot="1" x14ac:dyDescent="0.4">
      <c r="A31" s="7" t="s">
        <v>5</v>
      </c>
      <c r="B31" s="63"/>
      <c r="C31" s="57">
        <f>+E30</f>
        <v>6852.3125</v>
      </c>
      <c r="D31" s="57">
        <f t="shared" ref="D31" si="10">+F30</f>
        <v>6852.3125</v>
      </c>
      <c r="E31" s="57">
        <f t="shared" ref="E31" si="11">+G30</f>
        <v>6002.6875</v>
      </c>
      <c r="F31" s="57">
        <f t="shared" ref="F31" si="12">+H30</f>
        <v>6002.6875</v>
      </c>
      <c r="G31" s="57">
        <f t="shared" ref="G31" si="13">+I30</f>
        <v>6002.6875</v>
      </c>
      <c r="H31" s="57">
        <f t="shared" ref="H31" si="14">+J30</f>
        <v>6002.6875</v>
      </c>
      <c r="I31" s="57">
        <f>+H31</f>
        <v>6002.6875</v>
      </c>
      <c r="J31" s="59">
        <f>+I31</f>
        <v>6002.6875</v>
      </c>
      <c r="L31" s="61"/>
      <c r="M31" s="61"/>
    </row>
    <row r="32" spans="1:13" ht="15" thickBot="1" x14ac:dyDescent="0.4">
      <c r="L32" s="61"/>
      <c r="M32" s="61"/>
    </row>
    <row r="33" spans="1:13" x14ac:dyDescent="0.35">
      <c r="A33" s="93" t="s">
        <v>54</v>
      </c>
      <c r="B33" s="94"/>
      <c r="C33" s="94"/>
      <c r="D33" s="94"/>
      <c r="E33" s="94"/>
      <c r="F33" s="94"/>
      <c r="G33" s="94"/>
      <c r="H33" s="94"/>
      <c r="I33" s="94"/>
      <c r="J33" s="95"/>
      <c r="L33" s="61"/>
      <c r="M33" s="61"/>
    </row>
    <row r="34" spans="1:13" x14ac:dyDescent="0.35">
      <c r="A34" s="5" t="s">
        <v>0</v>
      </c>
      <c r="B34" s="62"/>
      <c r="C34" s="4">
        <v>1</v>
      </c>
      <c r="D34" s="4">
        <v>2</v>
      </c>
      <c r="E34" s="4">
        <v>3</v>
      </c>
      <c r="F34" s="4">
        <v>4</v>
      </c>
      <c r="G34" s="4">
        <v>5</v>
      </c>
      <c r="H34" s="4">
        <v>6</v>
      </c>
      <c r="I34" s="4">
        <v>7</v>
      </c>
      <c r="J34" s="6">
        <v>8</v>
      </c>
      <c r="L34" s="61">
        <f>+M3/O4*F37</f>
        <v>14027.25</v>
      </c>
      <c r="M34" s="61">
        <f>+M4/P4*J37</f>
        <v>12955.375</v>
      </c>
    </row>
    <row r="35" spans="1:13" x14ac:dyDescent="0.35">
      <c r="A35" s="5" t="s">
        <v>1</v>
      </c>
      <c r="B35" s="62"/>
      <c r="C35" s="33">
        <v>500</v>
      </c>
      <c r="D35" s="33">
        <v>750</v>
      </c>
      <c r="E35" s="33">
        <v>1000</v>
      </c>
      <c r="F35" s="33">
        <f>+(L34-SUM(C36:F36)-SUM(C35:E35))</f>
        <v>1068.5275000000001</v>
      </c>
      <c r="G35" s="33">
        <f>+M36/4</f>
        <v>1113.84375</v>
      </c>
      <c r="H35" s="33">
        <f>+G35</f>
        <v>1113.84375</v>
      </c>
      <c r="I35" s="33">
        <f t="shared" ref="I35:J35" si="15">+H35</f>
        <v>1113.84375</v>
      </c>
      <c r="J35" s="56">
        <f t="shared" si="15"/>
        <v>1113.84375</v>
      </c>
      <c r="L35" s="61">
        <f>+$N$3/$M$3*L34</f>
        <v>13704.625</v>
      </c>
      <c r="M35" s="61">
        <f>+$N$4/$M$4*M34</f>
        <v>12005.375</v>
      </c>
    </row>
    <row r="36" spans="1:13" x14ac:dyDescent="0.35">
      <c r="A36" s="5" t="s">
        <v>2</v>
      </c>
      <c r="B36" s="62"/>
      <c r="C36" s="33">
        <f>+M3*0.7*60/400/4</f>
        <v>2945.7224999999994</v>
      </c>
      <c r="D36" s="33">
        <v>2851</v>
      </c>
      <c r="E36" s="33">
        <v>2512</v>
      </c>
      <c r="F36" s="33">
        <v>2400</v>
      </c>
      <c r="G36" s="33">
        <v>2300</v>
      </c>
      <c r="H36" s="33">
        <v>2200</v>
      </c>
      <c r="I36" s="33">
        <v>2000</v>
      </c>
      <c r="J36" s="56">
        <v>2000</v>
      </c>
      <c r="M36" s="61">
        <f>+M34-J36-I36-H36-G36</f>
        <v>4455.375</v>
      </c>
    </row>
    <row r="37" spans="1:13" x14ac:dyDescent="0.35">
      <c r="A37" s="5" t="s">
        <v>3</v>
      </c>
      <c r="B37" s="62">
        <f>+$O$3/$O$4*F37</f>
        <v>1322.625</v>
      </c>
      <c r="C37" s="33">
        <f>+C38-C35-C36+B37</f>
        <v>1303.0587500000006</v>
      </c>
      <c r="D37" s="33">
        <f t="shared" ref="D37" si="16">+D38-D35-D36+C37</f>
        <v>1128.2150000000006</v>
      </c>
      <c r="E37" s="33">
        <f t="shared" ref="E37" si="17">+E38-E35-E36+D37</f>
        <v>1042.3712500000006</v>
      </c>
      <c r="F37" s="33">
        <f>+$O$4/$P$4*J37</f>
        <v>1000</v>
      </c>
      <c r="G37" s="33">
        <f t="shared" ref="G37" si="18">+G38-G35-G36+F37</f>
        <v>587.5</v>
      </c>
      <c r="H37" s="33">
        <f t="shared" ref="H37" si="19">+H38-H35-H36+G37</f>
        <v>275</v>
      </c>
      <c r="I37" s="33">
        <f t="shared" ref="I37" si="20">+I38-I35-I36+H37</f>
        <v>162.5</v>
      </c>
      <c r="J37" s="56">
        <v>50</v>
      </c>
    </row>
    <row r="38" spans="1:13" x14ac:dyDescent="0.35">
      <c r="A38" s="5" t="s">
        <v>4</v>
      </c>
      <c r="B38" s="62"/>
      <c r="C38" s="33">
        <f>+L35/4</f>
        <v>3426.15625</v>
      </c>
      <c r="D38" s="33">
        <f>+C38</f>
        <v>3426.15625</v>
      </c>
      <c r="E38" s="33">
        <f>+D38</f>
        <v>3426.15625</v>
      </c>
      <c r="F38" s="33">
        <f>+E38</f>
        <v>3426.15625</v>
      </c>
      <c r="G38" s="33">
        <f>+M35/4</f>
        <v>3001.34375</v>
      </c>
      <c r="H38" s="33">
        <f>+G38</f>
        <v>3001.34375</v>
      </c>
      <c r="I38" s="33">
        <f>+H38</f>
        <v>3001.34375</v>
      </c>
      <c r="J38" s="56">
        <f>+I38</f>
        <v>3001.34375</v>
      </c>
    </row>
    <row r="39" spans="1:13" ht="15" thickBot="1" x14ac:dyDescent="0.4">
      <c r="A39" s="7" t="s">
        <v>5</v>
      </c>
      <c r="B39" s="63"/>
      <c r="C39" s="57">
        <f>+E38</f>
        <v>3426.15625</v>
      </c>
      <c r="D39" s="57">
        <f t="shared" ref="D39" si="21">+F38</f>
        <v>3426.15625</v>
      </c>
      <c r="E39" s="57">
        <f t="shared" ref="E39" si="22">+G38</f>
        <v>3001.34375</v>
      </c>
      <c r="F39" s="57">
        <f t="shared" ref="F39" si="23">+H38</f>
        <v>3001.34375</v>
      </c>
      <c r="G39" s="57">
        <f t="shared" ref="G39" si="24">+I38</f>
        <v>3001.34375</v>
      </c>
      <c r="H39" s="57">
        <f t="shared" ref="H39" si="25">+J38</f>
        <v>3001.34375</v>
      </c>
      <c r="I39" s="57">
        <f>+H39</f>
        <v>3001.34375</v>
      </c>
      <c r="J39" s="59">
        <f>+I39</f>
        <v>3001.34375</v>
      </c>
    </row>
    <row r="42" spans="1:13" x14ac:dyDescent="0.35">
      <c r="C42" s="4">
        <v>1</v>
      </c>
      <c r="D42" s="4">
        <v>2</v>
      </c>
      <c r="E42" s="4">
        <v>3</v>
      </c>
      <c r="F42" s="4">
        <v>4</v>
      </c>
      <c r="G42" s="4">
        <v>5</v>
      </c>
      <c r="H42" s="4">
        <v>6</v>
      </c>
      <c r="I42" s="4">
        <v>7</v>
      </c>
      <c r="J42" s="6">
        <v>8</v>
      </c>
    </row>
    <row r="43" spans="1:13" x14ac:dyDescent="0.35">
      <c r="A43" t="s">
        <v>5</v>
      </c>
      <c r="C43" s="87">
        <v>17130.78125</v>
      </c>
      <c r="D43" s="87">
        <v>17130.78125</v>
      </c>
      <c r="E43" s="87">
        <v>15006.718750000002</v>
      </c>
      <c r="F43" s="87">
        <v>15006.718750000002</v>
      </c>
      <c r="G43" s="87">
        <v>15006.718750000002</v>
      </c>
      <c r="H43" s="87">
        <v>15006.718750000002</v>
      </c>
      <c r="I43" s="87">
        <v>15006.718750000002</v>
      </c>
      <c r="J43" s="87">
        <v>15006.718750000002</v>
      </c>
    </row>
    <row r="44" spans="1:13" x14ac:dyDescent="0.35">
      <c r="A44" t="s">
        <v>5</v>
      </c>
      <c r="C44" s="87">
        <v>3426.15625</v>
      </c>
      <c r="D44" s="87">
        <v>3426.15625</v>
      </c>
      <c r="E44" s="87">
        <v>3001.34375</v>
      </c>
      <c r="F44" s="87">
        <v>3001.34375</v>
      </c>
      <c r="G44" s="87">
        <v>3001.34375</v>
      </c>
      <c r="H44" s="87">
        <v>3001.34375</v>
      </c>
      <c r="I44" s="87">
        <v>3001.34375</v>
      </c>
      <c r="J44" s="87">
        <v>3001.34375</v>
      </c>
    </row>
  </sheetData>
  <mergeCells count="6">
    <mergeCell ref="A17:J17"/>
    <mergeCell ref="L1:P1"/>
    <mergeCell ref="A25:J25"/>
    <mergeCell ref="A33:J33"/>
    <mergeCell ref="L6:P6"/>
    <mergeCell ref="L11:P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U27"/>
  <sheetViews>
    <sheetView showGridLines="0" workbookViewId="0">
      <selection activeCell="C3" sqref="C3:L14"/>
    </sheetView>
  </sheetViews>
  <sheetFormatPr baseColWidth="10" defaultRowHeight="14.5" x14ac:dyDescent="0.35"/>
  <cols>
    <col min="3" max="5" width="10.7265625" customWidth="1"/>
    <col min="6" max="6" width="18.7265625" customWidth="1"/>
    <col min="11" max="11" width="10.7265625" customWidth="1"/>
    <col min="12" max="12" width="11.7265625" customWidth="1"/>
    <col min="13" max="13" width="6.1796875" customWidth="1"/>
    <col min="14" max="14" width="41.1796875" customWidth="1"/>
    <col min="15" max="15" width="5.54296875" customWidth="1"/>
    <col min="16" max="16" width="3.7265625" bestFit="1" customWidth="1"/>
  </cols>
  <sheetData>
    <row r="2" spans="3:21" ht="15" thickBot="1" x14ac:dyDescent="0.4">
      <c r="C2" s="72" t="s">
        <v>112</v>
      </c>
      <c r="D2" s="72" t="s">
        <v>113</v>
      </c>
      <c r="E2" s="72" t="s">
        <v>114</v>
      </c>
      <c r="F2" s="72" t="s">
        <v>115</v>
      </c>
      <c r="G2" s="72" t="s">
        <v>116</v>
      </c>
      <c r="H2" s="72" t="s">
        <v>117</v>
      </c>
      <c r="I2" s="72" t="s">
        <v>118</v>
      </c>
      <c r="J2" s="72" t="s">
        <v>119</v>
      </c>
      <c r="K2" s="72" t="s">
        <v>120</v>
      </c>
      <c r="L2" s="72" t="s">
        <v>121</v>
      </c>
      <c r="M2" s="64" t="s">
        <v>58</v>
      </c>
    </row>
    <row r="3" spans="3:21" ht="15" thickBot="1" x14ac:dyDescent="0.4">
      <c r="C3" s="72"/>
      <c r="D3" s="72"/>
      <c r="E3" s="72"/>
      <c r="F3" s="72"/>
      <c r="G3" s="72" t="s">
        <v>101</v>
      </c>
      <c r="H3" s="72"/>
      <c r="I3" s="72"/>
      <c r="J3" s="72"/>
      <c r="K3" s="72"/>
      <c r="L3" s="72" t="s">
        <v>101</v>
      </c>
      <c r="M3" s="65" t="s">
        <v>59</v>
      </c>
      <c r="N3" s="66" t="s">
        <v>60</v>
      </c>
      <c r="O3" s="66">
        <v>8</v>
      </c>
      <c r="P3" s="67" t="s">
        <v>61</v>
      </c>
    </row>
    <row r="4" spans="3:21" ht="15" thickBot="1" x14ac:dyDescent="0.4">
      <c r="C4" s="72" t="s">
        <v>52</v>
      </c>
      <c r="D4" s="72"/>
      <c r="E4" s="72"/>
      <c r="F4" s="72"/>
      <c r="G4" s="72" t="s">
        <v>102</v>
      </c>
      <c r="H4" s="72" t="s">
        <v>54</v>
      </c>
      <c r="I4" s="72"/>
      <c r="J4" s="72"/>
      <c r="K4" s="72"/>
      <c r="L4" s="72" t="s">
        <v>102</v>
      </c>
      <c r="M4" s="69" t="s">
        <v>62</v>
      </c>
      <c r="N4" s="70" t="s">
        <v>63</v>
      </c>
      <c r="O4" s="70">
        <v>10</v>
      </c>
      <c r="P4" s="71" t="s">
        <v>61</v>
      </c>
      <c r="U4" s="1"/>
    </row>
    <row r="5" spans="3:21" ht="15" thickBot="1" x14ac:dyDescent="0.4">
      <c r="C5" t="s">
        <v>104</v>
      </c>
      <c r="G5" t="s">
        <v>99</v>
      </c>
      <c r="H5" t="s">
        <v>104</v>
      </c>
      <c r="L5" t="s">
        <v>99</v>
      </c>
      <c r="M5" s="69" t="s">
        <v>64</v>
      </c>
      <c r="N5" s="70" t="s">
        <v>65</v>
      </c>
      <c r="O5" s="70">
        <v>3</v>
      </c>
      <c r="P5" s="71" t="s">
        <v>61</v>
      </c>
    </row>
    <row r="6" spans="3:21" ht="15" thickBot="1" x14ac:dyDescent="0.4">
      <c r="D6" s="73" t="s">
        <v>95</v>
      </c>
      <c r="G6" t="s">
        <v>99</v>
      </c>
      <c r="I6" s="73" t="s">
        <v>95</v>
      </c>
      <c r="L6" t="s">
        <v>99</v>
      </c>
      <c r="M6" s="69" t="s">
        <v>66</v>
      </c>
      <c r="N6" s="70" t="s">
        <v>67</v>
      </c>
      <c r="O6" s="70">
        <v>3</v>
      </c>
      <c r="P6" s="71" t="s">
        <v>59</v>
      </c>
    </row>
    <row r="7" spans="3:21" ht="15" thickBot="1" x14ac:dyDescent="0.4">
      <c r="E7" t="s">
        <v>89</v>
      </c>
      <c r="G7" t="s">
        <v>98</v>
      </c>
      <c r="J7" t="s">
        <v>89</v>
      </c>
      <c r="L7" t="s">
        <v>98</v>
      </c>
      <c r="M7" s="68" t="s">
        <v>68</v>
      </c>
      <c r="N7" s="70" t="s">
        <v>69</v>
      </c>
      <c r="O7" s="70">
        <v>2</v>
      </c>
      <c r="P7" s="71" t="s">
        <v>66</v>
      </c>
    </row>
    <row r="8" spans="3:21" ht="15" thickBot="1" x14ac:dyDescent="0.4">
      <c r="E8" t="s">
        <v>91</v>
      </c>
      <c r="G8" t="s">
        <v>99</v>
      </c>
      <c r="J8" t="s">
        <v>91</v>
      </c>
      <c r="L8" t="s">
        <v>99</v>
      </c>
      <c r="M8" s="69" t="s">
        <v>70</v>
      </c>
      <c r="N8" s="70" t="s">
        <v>71</v>
      </c>
      <c r="O8" s="70">
        <v>8</v>
      </c>
      <c r="P8" s="71" t="s">
        <v>62</v>
      </c>
    </row>
    <row r="9" spans="3:21" ht="15" thickBot="1" x14ac:dyDescent="0.4">
      <c r="E9" t="s">
        <v>90</v>
      </c>
      <c r="G9" t="s">
        <v>99</v>
      </c>
      <c r="J9" t="s">
        <v>111</v>
      </c>
      <c r="L9" t="s">
        <v>110</v>
      </c>
      <c r="M9" s="68" t="s">
        <v>72</v>
      </c>
      <c r="N9" s="70" t="s">
        <v>73</v>
      </c>
      <c r="O9" s="70">
        <v>9</v>
      </c>
      <c r="P9" s="71" t="s">
        <v>68</v>
      </c>
    </row>
    <row r="10" spans="3:21" ht="15" thickBot="1" x14ac:dyDescent="0.4">
      <c r="E10" t="s">
        <v>92</v>
      </c>
      <c r="G10" t="s">
        <v>100</v>
      </c>
      <c r="J10" t="s">
        <v>92</v>
      </c>
      <c r="L10" t="s">
        <v>100</v>
      </c>
      <c r="M10" s="68" t="s">
        <v>74</v>
      </c>
      <c r="N10" s="70" t="s">
        <v>75</v>
      </c>
      <c r="O10" s="70">
        <v>1</v>
      </c>
      <c r="P10" s="71" t="s">
        <v>76</v>
      </c>
    </row>
    <row r="11" spans="3:21" ht="15" thickBot="1" x14ac:dyDescent="0.4">
      <c r="D11" s="73" t="s">
        <v>96</v>
      </c>
      <c r="G11" t="s">
        <v>99</v>
      </c>
      <c r="I11" s="73" t="s">
        <v>96</v>
      </c>
      <c r="L11" t="s">
        <v>99</v>
      </c>
      <c r="M11" s="68" t="s">
        <v>77</v>
      </c>
      <c r="N11" s="70" t="s">
        <v>78</v>
      </c>
      <c r="O11" s="70">
        <v>1</v>
      </c>
      <c r="P11" s="71" t="s">
        <v>72</v>
      </c>
    </row>
    <row r="12" spans="3:21" ht="15" thickBot="1" x14ac:dyDescent="0.4">
      <c r="E12" t="s">
        <v>93</v>
      </c>
      <c r="G12" t="s">
        <v>103</v>
      </c>
      <c r="J12" t="s">
        <v>93</v>
      </c>
      <c r="L12" t="s">
        <v>103</v>
      </c>
      <c r="M12" s="68" t="s">
        <v>79</v>
      </c>
      <c r="N12" s="70" t="s">
        <v>80</v>
      </c>
      <c r="O12" s="70">
        <v>1</v>
      </c>
      <c r="P12" s="71" t="s">
        <v>81</v>
      </c>
    </row>
    <row r="13" spans="3:21" ht="15" thickBot="1" x14ac:dyDescent="0.4">
      <c r="E13" t="s">
        <v>94</v>
      </c>
      <c r="G13" t="s">
        <v>99</v>
      </c>
      <c r="J13" t="s">
        <v>106</v>
      </c>
      <c r="L13" t="s">
        <v>109</v>
      </c>
      <c r="M13" s="68" t="s">
        <v>82</v>
      </c>
      <c r="N13" s="70" t="s">
        <v>83</v>
      </c>
      <c r="O13" s="70">
        <v>5</v>
      </c>
      <c r="P13" s="71" t="s">
        <v>84</v>
      </c>
    </row>
    <row r="14" spans="3:21" ht="15" thickBot="1" x14ac:dyDescent="0.4">
      <c r="D14" s="73" t="s">
        <v>97</v>
      </c>
      <c r="G14" t="s">
        <v>105</v>
      </c>
      <c r="I14" s="73" t="s">
        <v>107</v>
      </c>
      <c r="L14" t="s">
        <v>108</v>
      </c>
      <c r="M14" s="68" t="s">
        <v>84</v>
      </c>
      <c r="N14" s="70" t="s">
        <v>85</v>
      </c>
      <c r="O14" s="70">
        <v>3</v>
      </c>
      <c r="P14" s="71" t="s">
        <v>74</v>
      </c>
    </row>
    <row r="15" spans="3:21" ht="15" thickBot="1" x14ac:dyDescent="0.4">
      <c r="M15" s="68" t="s">
        <v>86</v>
      </c>
      <c r="N15" s="70" t="s">
        <v>87</v>
      </c>
      <c r="O15" s="70">
        <v>2</v>
      </c>
      <c r="P15" s="71" t="s">
        <v>82</v>
      </c>
    </row>
    <row r="27" spans="14:14" x14ac:dyDescent="0.35">
      <c r="N27" s="72" t="s">
        <v>88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2049" r:id="rId3">
          <objectPr defaultSize="0" autoPict="0" r:id="rId4">
            <anchor moveWithCells="1" sizeWithCells="1">
              <from>
                <xdr:col>10</xdr:col>
                <xdr:colOff>419100</xdr:colOff>
                <xdr:row>15</xdr:row>
                <xdr:rowOff>88900</xdr:rowOff>
              </from>
              <to>
                <xdr:col>19</xdr:col>
                <xdr:colOff>317500</xdr:colOff>
                <xdr:row>25</xdr:row>
                <xdr:rowOff>120650</xdr:rowOff>
              </to>
            </anchor>
          </objectPr>
        </oleObject>
      </mc:Choice>
      <mc:Fallback>
        <oleObject progId="Visio.Drawing.11" shapeId="2049" r:id="rId3"/>
      </mc:Fallback>
    </mc:AlternateContent>
    <mc:AlternateContent xmlns:mc="http://schemas.openxmlformats.org/markup-compatibility/2006">
      <mc:Choice Requires="x14">
        <oleObject progId="Visio.Drawing.11" shapeId="2050" r:id="rId5">
          <objectPr defaultSize="0" autoPict="0" r:id="rId6">
            <anchor moveWithCells="1" sizeWithCells="1">
              <from>
                <xdr:col>13</xdr:col>
                <xdr:colOff>0</xdr:colOff>
                <xdr:row>27</xdr:row>
                <xdr:rowOff>0</xdr:rowOff>
              </from>
              <to>
                <xdr:col>17</xdr:col>
                <xdr:colOff>368300</xdr:colOff>
                <xdr:row>38</xdr:row>
                <xdr:rowOff>107950</xdr:rowOff>
              </to>
            </anchor>
          </objectPr>
        </oleObject>
      </mc:Choice>
      <mc:Fallback>
        <oleObject progId="Visio.Drawing.11" shapeId="2050" r:id="rId5"/>
      </mc:Fallback>
    </mc:AlternateContent>
  </oleObjects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 Tp6 nomenclature</vt:lpstr>
      <vt:lpstr>TP6 QEC Graphique</vt:lpstr>
      <vt:lpstr>TP6 Courbe charge par poste</vt:lpstr>
      <vt:lpstr>tp4</vt:lpstr>
      <vt:lpstr>tp5 PDP</vt:lpstr>
      <vt:lpstr>TP5 Nomenclature</vt:lpstr>
    </vt:vector>
  </TitlesOfParts>
  <Company>ONEM-RVA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jgodfroi</dc:creator>
  <cp:lastModifiedBy>Victoria</cp:lastModifiedBy>
  <dcterms:created xsi:type="dcterms:W3CDTF">2018-03-25T14:05:06Z</dcterms:created>
  <dcterms:modified xsi:type="dcterms:W3CDTF">2018-04-15T17:51:12Z</dcterms:modified>
</cp:coreProperties>
</file>