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Victoria\Desktop\"/>
    </mc:Choice>
  </mc:AlternateContent>
  <bookViews>
    <workbookView xWindow="0" yWindow="0" windowWidth="19200" windowHeight="754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" i="1" l="1"/>
  <c r="L2" i="1"/>
  <c r="C11" i="1" l="1"/>
  <c r="F7" i="1"/>
  <c r="G7" i="1"/>
  <c r="H7" i="1"/>
  <c r="E7" i="1"/>
  <c r="D7" i="1"/>
  <c r="C8" i="1"/>
  <c r="C10" i="1" s="1"/>
  <c r="E5" i="1"/>
  <c r="F5" i="1"/>
  <c r="G5" i="1"/>
  <c r="H5" i="1"/>
  <c r="D5" i="1"/>
  <c r="C12" i="1" l="1"/>
  <c r="G8" i="1"/>
  <c r="G10" i="1" s="1"/>
  <c r="G11" i="1" s="1"/>
  <c r="E8" i="1"/>
  <c r="E10" i="1" s="1"/>
  <c r="E11" i="1" s="1"/>
  <c r="H8" i="1"/>
  <c r="H10" i="1" s="1"/>
  <c r="H11" i="1" s="1"/>
  <c r="F8" i="1"/>
  <c r="F10" i="1" s="1"/>
  <c r="F11" i="1" s="1"/>
  <c r="D8" i="1"/>
  <c r="D10" i="1" s="1"/>
  <c r="D11" i="1" s="1"/>
  <c r="G12" i="1" l="1"/>
  <c r="H12" i="1"/>
  <c r="E12" i="1"/>
  <c r="F12" i="1"/>
</calcChain>
</file>

<file path=xl/sharedStrings.xml><?xml version="1.0" encoding="utf-8"?>
<sst xmlns="http://schemas.openxmlformats.org/spreadsheetml/2006/main" count="21" uniqueCount="21">
  <si>
    <t>Volume</t>
  </si>
  <si>
    <t>Prix unitaire</t>
  </si>
  <si>
    <t>Ventes</t>
  </si>
  <si>
    <t>Coûts fixes</t>
  </si>
  <si>
    <t>coûts variable</t>
  </si>
  <si>
    <t>investissement</t>
  </si>
  <si>
    <t>Cashflow</t>
  </si>
  <si>
    <t>Bénéfice</t>
  </si>
  <si>
    <t>0</t>
  </si>
  <si>
    <t>1</t>
  </si>
  <si>
    <t>2</t>
  </si>
  <si>
    <t>3</t>
  </si>
  <si>
    <t>4</t>
  </si>
  <si>
    <t>5</t>
  </si>
  <si>
    <t>Prix de production unitaire variable</t>
  </si>
  <si>
    <t>NPV</t>
  </si>
  <si>
    <t>Equity</t>
  </si>
  <si>
    <t>Dettes</t>
  </si>
  <si>
    <t>WACC</t>
  </si>
  <si>
    <t>Cashflow actualisés</t>
  </si>
  <si>
    <t>Annee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</si>
</sst>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\ [$€-1]"/>
    <numFmt numFmtId="166" formatCode="#,##0\ &quot;€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3" fontId="0" fillId="0" borderId="0" xfId="0" applyNumberFormat="1"/>
    <xf numFmtId="164" fontId="0" fillId="0" borderId="0" xfId="0" applyNumberFormat="1"/>
    <xf numFmtId="166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7">
    <dxf>
      <numFmt numFmtId="165" formatCode="#,##0.00\ [$€-1]"/>
    </dxf>
    <dxf>
      <numFmt numFmtId="165" formatCode="#,##0.00\ [$€-1]"/>
    </dxf>
    <dxf>
      <numFmt numFmtId="165" formatCode="#,##0.00\ [$€-1]"/>
    </dxf>
    <dxf>
      <numFmt numFmtId="165" formatCode="#,##0.00\ [$€-1]"/>
    </dxf>
    <dxf>
      <numFmt numFmtId="165" formatCode="#,##0.00\ [$€-1]"/>
    </dxf>
    <dxf>
      <numFmt numFmtId="165" formatCode="#,##0.00\ [$€-1]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B1:H12" totalsRowShown="0" headerRowDxfId="6">
  <autoFilter ref="B1:H12"/>
  <tableColumns count="7">
    <tableColumn id="1" name="Annee"/>
    <tableColumn id="2" name="0" dataDxfId="5"/>
    <tableColumn id="3" name="1" dataDxfId="4"/>
    <tableColumn id="4" name="2" dataDxfId="3"/>
    <tableColumn id="5" name="3" dataDxfId="2"/>
    <tableColumn id="6" name="4" dataDxfId="1"/>
    <tableColumn id="7" name="5" dataDxfId="0"/>
  </tableColumns>
  <tableStyleInfo name="TableStyleMedium16" showFirstColumn="1" showLastColumn="0" showRowStripes="1" showColumnStripes="0"/>
</table>
</file>

<file path=xl/tables/table2.xml><?xml version="1.0" encoding="utf-8"?>
<table xmlns="http://schemas.openxmlformats.org/spreadsheetml/2006/main" id="2" name="Tableau2" displayName="Tableau2" ref="J1:L3" totalsRowShown="0">
  <autoFilter ref="J1:L3"/>
  <tableColumns count="3">
    <tableColumn id="1" name="Equity"/>
    <tableColumn id="2" name="Dettes"/>
    <tableColumn id="3" name="WACC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2"/>
  <sheetViews>
    <sheetView tabSelected="1" workbookViewId="0">
      <selection activeCell="D12" sqref="D12"/>
    </sheetView>
  </sheetViews>
  <sheetFormatPr baseColWidth="10" defaultRowHeight="14.5" x14ac:dyDescent="0.35"/>
  <cols>
    <col min="2" max="2" width="32.81640625" bestFit="1" customWidth="1"/>
    <col min="3" max="5" width="12.26953125" bestFit="1" customWidth="1"/>
    <col min="6" max="6" width="13.453125" customWidth="1"/>
    <col min="7" max="8" width="11.54296875" bestFit="1" customWidth="1"/>
    <col min="10" max="11" width="11.36328125" bestFit="1" customWidth="1"/>
  </cols>
  <sheetData>
    <row r="1" spans="2:12" x14ac:dyDescent="0.35">
      <c r="B1" t="s">
        <v>20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J1" t="s">
        <v>16</v>
      </c>
      <c r="K1" t="s">
        <v>17</v>
      </c>
      <c r="L1" t="s">
        <v>18</v>
      </c>
    </row>
    <row r="2" spans="2:12" x14ac:dyDescent="0.35">
      <c r="B2" t="s">
        <v>0</v>
      </c>
      <c r="C2" s="2">
        <v>0</v>
      </c>
      <c r="D2" s="2">
        <v>50000</v>
      </c>
      <c r="E2" s="2">
        <v>1800000</v>
      </c>
      <c r="F2" s="2">
        <v>2000000</v>
      </c>
      <c r="G2" s="2">
        <v>2000000</v>
      </c>
      <c r="H2" s="2">
        <v>1800000</v>
      </c>
      <c r="J2" s="4">
        <v>15000000</v>
      </c>
      <c r="K2" s="4">
        <v>22000000</v>
      </c>
      <c r="L2" s="1">
        <f>J2/(J2+K2)*J3+K2/(J2+K2)*K3*(1-0.33)</f>
        <v>6.0600000000000001E-2</v>
      </c>
    </row>
    <row r="3" spans="2:12" x14ac:dyDescent="0.35">
      <c r="B3" t="s">
        <v>1</v>
      </c>
      <c r="C3" s="3">
        <v>0</v>
      </c>
      <c r="D3" s="3">
        <v>35</v>
      </c>
      <c r="E3" s="3">
        <v>15</v>
      </c>
      <c r="F3" s="3">
        <v>15</v>
      </c>
      <c r="G3" s="3">
        <v>15</v>
      </c>
      <c r="H3" s="3">
        <v>15</v>
      </c>
      <c r="J3" s="5">
        <v>0.12</v>
      </c>
      <c r="K3" s="5">
        <v>0.03</v>
      </c>
    </row>
    <row r="4" spans="2:12" x14ac:dyDescent="0.35">
      <c r="B4" t="s">
        <v>14</v>
      </c>
      <c r="C4" s="3">
        <v>0</v>
      </c>
      <c r="D4" s="3">
        <v>20</v>
      </c>
      <c r="E4" s="3">
        <v>7</v>
      </c>
      <c r="F4" s="3">
        <v>7</v>
      </c>
      <c r="G4" s="3">
        <v>7</v>
      </c>
      <c r="H4" s="3">
        <v>7</v>
      </c>
    </row>
    <row r="5" spans="2:12" x14ac:dyDescent="0.35">
      <c r="B5" t="s">
        <v>2</v>
      </c>
      <c r="C5" s="3">
        <v>0</v>
      </c>
      <c r="D5" s="3">
        <f>D2*D3</f>
        <v>1750000</v>
      </c>
      <c r="E5" s="3">
        <f>E2*E3</f>
        <v>27000000</v>
      </c>
      <c r="F5" s="3">
        <f>F2*F3</f>
        <v>30000000</v>
      </c>
      <c r="G5" s="3">
        <f>G2*G3</f>
        <v>30000000</v>
      </c>
      <c r="H5" s="3">
        <f>H2*H3</f>
        <v>27000000</v>
      </c>
    </row>
    <row r="6" spans="2:12" x14ac:dyDescent="0.35">
      <c r="B6" t="s">
        <v>3</v>
      </c>
      <c r="C6" s="3">
        <v>0</v>
      </c>
      <c r="D6" s="3">
        <v>250000</v>
      </c>
      <c r="E6" s="3">
        <v>750000</v>
      </c>
      <c r="F6" s="3">
        <v>750000</v>
      </c>
      <c r="G6" s="3">
        <v>750000</v>
      </c>
      <c r="H6" s="3">
        <v>750000</v>
      </c>
    </row>
    <row r="7" spans="2:12" x14ac:dyDescent="0.35">
      <c r="B7" t="s">
        <v>4</v>
      </c>
      <c r="C7" s="3">
        <v>0</v>
      </c>
      <c r="D7" s="3">
        <f>D4*D2</f>
        <v>1000000</v>
      </c>
      <c r="E7" s="3">
        <f>E4*E2</f>
        <v>12600000</v>
      </c>
      <c r="F7" s="3">
        <f t="shared" ref="F7:H7" si="0">F4*F2</f>
        <v>14000000</v>
      </c>
      <c r="G7" s="3">
        <f t="shared" si="0"/>
        <v>14000000</v>
      </c>
      <c r="H7" s="3">
        <f t="shared" si="0"/>
        <v>12600000</v>
      </c>
    </row>
    <row r="8" spans="2:12" x14ac:dyDescent="0.35">
      <c r="B8" t="s">
        <v>7</v>
      </c>
      <c r="C8" s="3">
        <f t="shared" ref="C8:H8" si="1">C5-C6-C7</f>
        <v>0</v>
      </c>
      <c r="D8" s="3">
        <f t="shared" si="1"/>
        <v>500000</v>
      </c>
      <c r="E8" s="3">
        <f t="shared" si="1"/>
        <v>13650000</v>
      </c>
      <c r="F8" s="3">
        <f t="shared" si="1"/>
        <v>15250000</v>
      </c>
      <c r="G8" s="3">
        <f t="shared" si="1"/>
        <v>15250000</v>
      </c>
      <c r="H8" s="3">
        <f t="shared" si="1"/>
        <v>13650000</v>
      </c>
    </row>
    <row r="9" spans="2:12" x14ac:dyDescent="0.35">
      <c r="B9" t="s">
        <v>5</v>
      </c>
      <c r="C9" s="3">
        <v>15000000</v>
      </c>
      <c r="D9" s="3">
        <v>10000000</v>
      </c>
      <c r="E9" s="3"/>
      <c r="F9" s="3"/>
      <c r="G9" s="3"/>
      <c r="H9" s="3"/>
    </row>
    <row r="10" spans="2:12" x14ac:dyDescent="0.35">
      <c r="B10" t="s">
        <v>6</v>
      </c>
      <c r="C10" s="3">
        <f>C8-C9</f>
        <v>-15000000</v>
      </c>
      <c r="D10" s="3">
        <f t="shared" ref="D10:H10" si="2">D8-D9</f>
        <v>-9500000</v>
      </c>
      <c r="E10" s="3">
        <f t="shared" si="2"/>
        <v>13650000</v>
      </c>
      <c r="F10" s="3">
        <f t="shared" si="2"/>
        <v>15250000</v>
      </c>
      <c r="G10" s="3">
        <f t="shared" si="2"/>
        <v>15250000</v>
      </c>
      <c r="H10" s="3">
        <f t="shared" si="2"/>
        <v>13650000</v>
      </c>
    </row>
    <row r="11" spans="2:12" x14ac:dyDescent="0.35">
      <c r="B11" t="s">
        <v>19</v>
      </c>
      <c r="C11" s="3">
        <f>(C10/(1+$L$2)^C1)</f>
        <v>-15000000</v>
      </c>
      <c r="D11" s="3">
        <f>(D10/(1+L2)^D1)</f>
        <v>-8957194.0411088057</v>
      </c>
      <c r="E11" s="3">
        <f>(E10/(1+L2)^E1)</f>
        <v>12134710.110576458</v>
      </c>
      <c r="F11" s="3">
        <f>(F10/(1+L2)^F1)</f>
        <v>12782475.686669236</v>
      </c>
      <c r="G11" s="3">
        <f>(G10/(1+L2)^G1)</f>
        <v>12052117.373815987</v>
      </c>
      <c r="H11" s="3">
        <f>(H10/(1+L2)^H1)</f>
        <v>10171254.882178552</v>
      </c>
    </row>
    <row r="12" spans="2:12" x14ac:dyDescent="0.35">
      <c r="B12" t="s">
        <v>15</v>
      </c>
      <c r="C12" s="3">
        <f>C11</f>
        <v>-15000000</v>
      </c>
      <c r="D12" s="3">
        <f>SUM(C11:D11)</f>
        <v>-23957194.041108806</v>
      </c>
      <c r="E12" s="3">
        <f>SUM(C11:E11)</f>
        <v>-11822483.930532347</v>
      </c>
      <c r="F12" s="3">
        <f>SUM(C11:F11)</f>
        <v>959991.75613688864</v>
      </c>
      <c r="G12" s="3">
        <f>SUM(C11:G11)</f>
        <v>13012109.129952876</v>
      </c>
      <c r="H12" s="3">
        <f>SUM(C11:H11)</f>
        <v>23183364.01213143</v>
      </c>
    </row>
  </sheetData>
  <pageMargins left="0.7" right="0.7" top="0.75" bottom="0.75" header="0.3" footer="0.3"/>
  <pageSetup paperSize="9" orientation="portrait" horizontalDpi="90" verticalDpi="9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Sibelga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Troyer Vincent</dc:creator>
  <cp:lastModifiedBy>Victoria</cp:lastModifiedBy>
  <dcterms:created xsi:type="dcterms:W3CDTF">2018-03-02T09:46:50Z</dcterms:created>
  <dcterms:modified xsi:type="dcterms:W3CDTF">2018-03-03T16:36:37Z</dcterms:modified>
</cp:coreProperties>
</file>