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mc:AlternateContent xmlns:mc="http://schemas.openxmlformats.org/markup-compatibility/2006">
    <mc:Choice Requires="x15">
      <x15ac:absPath xmlns:x15ac="http://schemas.microsoft.com/office/spreadsheetml/2010/11/ac" url="D:\Downloads\"/>
    </mc:Choice>
  </mc:AlternateContent>
  <xr:revisionPtr revIDLastSave="0" documentId="13_ncr:1_{A11579B0-AC07-4197-8AD3-B9C916CE7FE9}" xr6:coauthVersionLast="47" xr6:coauthVersionMax="47" xr10:uidLastSave="{00000000-0000-0000-0000-000000000000}"/>
  <bookViews>
    <workbookView xWindow="-28920" yWindow="-120" windowWidth="29040" windowHeight="15720" xr2:uid="{00000000-000D-0000-FFFF-FFFF00000000}"/>
  </bookViews>
  <sheets>
    <sheet name="Blad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3" i="1" l="1"/>
  <c r="L29" i="1"/>
  <c r="L45" i="1"/>
  <c r="L49" i="1"/>
  <c r="L41" i="1"/>
  <c r="J17" i="1"/>
  <c r="J57" i="1"/>
  <c r="J53" i="1"/>
  <c r="J49" i="1"/>
  <c r="J45" i="1"/>
  <c r="J41" i="1"/>
  <c r="J37" i="1"/>
  <c r="J33" i="1"/>
  <c r="J29" i="1"/>
  <c r="J25" i="1"/>
  <c r="J21" i="1"/>
  <c r="J59" i="1" l="1"/>
  <c r="J5" i="1" s="1"/>
  <c r="K5" i="1" s="1"/>
  <c r="L5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Buckens, Myrthe</author>
  </authors>
  <commentList>
    <comment ref="D10" authorId="0" shapeId="0" xr:uid="{C3125295-AB67-46D9-9010-0552EFE506FD}">
      <text>
        <r>
          <rPr>
            <sz val="11"/>
            <color theme="1"/>
            <rFont val="Aptos Narrow"/>
            <family val="2"/>
            <scheme val="minor"/>
          </rPr>
          <t xml:space="preserve">Buckens, Myrthe:
Task complexity is defined by the role of the student, where a student needs to perform at HBO level 3 for ILOs specific to their selected role. The ILOs not specific to their selected roles are not measured. The student has proven by completing year 2 of ADS&amp;AI that they can perform on HBO level 2 for those competencies which is needed to collaborate with other roles. 
Environment complexity is a measure of ecological validity and is hence defined by solving an open problem in either an educational environment (internal validity: level 2) or a working environment (external validity: level 3).
Level of supervision is defined by the amount of support from teachers/experts, where level 2 (specialization project &amp; internship) has limited supervision and mostly self-guided learning, and level 3 has no supervision and only self-guided learning (graduation project).
</t>
        </r>
      </text>
    </comment>
  </commentList>
</comments>
</file>

<file path=xl/sharedStrings.xml><?xml version="1.0" encoding="utf-8"?>
<sst xmlns="http://schemas.openxmlformats.org/spreadsheetml/2006/main" count="296" uniqueCount="165">
  <si>
    <t>Student Self-Assessment</t>
  </si>
  <si>
    <t>Details</t>
  </si>
  <si>
    <t>Description</t>
  </si>
  <si>
    <t>Comments About Self-Assessment Result</t>
  </si>
  <si>
    <t>Self-Assessed  Grade</t>
  </si>
  <si>
    <t>Student Number</t>
  </si>
  <si>
    <t>fill in</t>
  </si>
  <si>
    <t>Student Name</t>
  </si>
  <si>
    <t>Project</t>
  </si>
  <si>
    <t>Opportunity</t>
  </si>
  <si>
    <t>Project Deadline</t>
  </si>
  <si>
    <t>Role</t>
  </si>
  <si>
    <t>Grading Rubric</t>
  </si>
  <si>
    <t>PRE-REQUISITES</t>
  </si>
  <si>
    <t>ILO COMPONENTS</t>
  </si>
  <si>
    <t>Score</t>
  </si>
  <si>
    <t>Total</t>
  </si>
  <si>
    <t>ILO 1</t>
  </si>
  <si>
    <t>Professional practice. The student can collaborate (internationally) in multidisciplinary teams with different levels of knowledge in the field of data use and applications. They can set up and execute projects in collaboration with stakeholders and team members. They can act as a sounding board in discussions with team members, customers, users and experts. They strive for a good balance between input of their own vision and additional expertise of others. They are able to lead a team. </t>
  </si>
  <si>
    <t>pre-requisites</t>
  </si>
  <si>
    <t>A: 5 points</t>
  </si>
  <si>
    <t>B: 5 points</t>
  </si>
  <si>
    <t>C: 5 points</t>
  </si>
  <si>
    <t>D: 5 points</t>
  </si>
  <si>
    <t>Dublin descriptor: 1, 2, 3, 4, 5</t>
  </si>
  <si>
    <t>1.9 Is able to communicate, collaborate, plan and work on a professional level in an educational environment.</t>
  </si>
  <si>
    <t xml:space="preserve">Submitted a complete work log, learning log and assessment rubric. Professional attendance within the team is required. </t>
  </si>
  <si>
    <t>Communicates productively and professionally with colleagues, team members and/or supervisor while effectively adjusting to varied communication styles and intercultural differences in team work. Clear communication with stakeholders is maintained and documented and feedback is given.</t>
  </si>
  <si>
    <t>Takes responsibility within the team and contributes to the team goals in a positive and constructive manner. The student provides clear feedback and deducts actions points and reflects upon received feedback. The feedback, reflection, action points created make sense in the project context and student professional development. The student works towards improving collaboration and communication, leading to effective planning, task division and contributions of each individual of the team.</t>
  </si>
  <si>
    <t xml:space="preserve">Is able to communicate and reflect on the learning experience of the project. Each week the learning log details what was learnt. Each of the ILOs in the learning log details how they were addressed. All references to important resources used are included. Your evidence is clear and to the point. Your writing style is professional and free of spelling and grammar mistakes. Feedback is taken into account and is acted upon. </t>
  </si>
  <si>
    <t xml:space="preserve">Is able to structurally plan and conduct a feasible project management strategy. The student is able to readjust their planning according to their progress based one their evaluation. The student reflects on their project planning as a whole and is able to create a standard approach for future projects or continuation of the project. Risks identified have associated risk minimisation or elimination plans that were put into action where possible. </t>
  </si>
  <si>
    <t>/</t>
  </si>
  <si>
    <t xml:space="preserve">select points: </t>
  </si>
  <si>
    <t>yes</t>
  </si>
  <si>
    <t>ILO 2</t>
  </si>
  <si>
    <t xml:space="preserve">Personal Development &amp; Academic Practice. The student applies relevant (research) methods and techniques in combination with relevant and adequate argumentation. They can reflect on (business) processes and their role in them, both theoretically and practically, by constantly evaluating their own actions and adapting them with input from others. They can translate the result of the reflection into concrete personal learning objectives. </t>
  </si>
  <si>
    <t>A: 1 points</t>
  </si>
  <si>
    <t>B: 2 points</t>
  </si>
  <si>
    <t>C: 2 points</t>
  </si>
  <si>
    <r>
      <rPr>
        <b/>
        <sz val="11"/>
        <color rgb="FF000000"/>
        <rFont val="Calibri"/>
        <family val="2"/>
      </rPr>
      <t>2.9</t>
    </r>
    <r>
      <rPr>
        <b/>
        <sz val="11"/>
        <color rgb="FFFF0000"/>
        <rFont val="Calibri"/>
        <family val="2"/>
      </rPr>
      <t xml:space="preserve"> </t>
    </r>
    <r>
      <rPr>
        <b/>
        <sz val="11"/>
        <color rgb="FF000000"/>
        <rFont val="Calibri"/>
        <family val="2"/>
      </rPr>
      <t>Sets ambitious, S.M.A.R.T./ C.L.E.A.R goals in alignment with the placement project, their role, content of the assessment rubric and their personal long-term goals in an educational environment.</t>
    </r>
  </si>
  <si>
    <t>Submitted a complete work log, learning log and assessment rubric.</t>
  </si>
  <si>
    <t>Goals written with a SMART(ER) method. The goals are shown to be Specific, Measurable, Achievable, Relevant and Time-bound.</t>
  </si>
  <si>
    <t>Goals are in alignment with project, personal and professional development goals. The goals have been Evaluated throughout the block and this is detailed. There may have been Re-adjustments to achieving the goals which is also presented.</t>
  </si>
  <si>
    <t>There are goal(s) highlighted that aim at stepping towards your ideal job (or for the research to better identify your target career path and destination) is highlighted.</t>
  </si>
  <si>
    <t>ILO 3</t>
  </si>
  <si>
    <t xml:space="preserve">Ethical and Legal Responsibility. The student is aware of legal and ethical aspects within the context of their professional work environment and is able to make substantiated considerations in this regard. They act with justice and integrity. </t>
  </si>
  <si>
    <t>A: 2 points</t>
  </si>
  <si>
    <t>B: 3 points</t>
  </si>
  <si>
    <t>3.7 Demonstrates excellent knowledge of legal and ethical frameworks governing AI by providing evidence of decision-making while working with privacy-sensitive data. Moreover, the student is able to identify, and describe the limitations of algorithms in terms of bias, fairness, transparency, and interpretability, and subsequently apply methods that address these limitations in  an educational environment.</t>
  </si>
  <si>
    <t xml:space="preserve">Submitted a complete work log, learning log and assessment rubric. Clear Individual contribution is documented in the ethical considerations section of the report. </t>
  </si>
  <si>
    <t xml:space="preserve">The student is able to create a complete checklist of legal and ethical aspects for the legal and ethical inquiry of the project based on relevant frameworks. Argumentation for including and excluding legal and ethical aspects for the checklist is based on important facts, details, examples, and explanations from multiple authoritative sources and data. </t>
  </si>
  <si>
    <t xml:space="preserve">The student applies multiple responsible AI methods that discuss the company policy, implementations and limitations in terms of bias, transparency,  and interpretability, and subsequently evaluate its impact. </t>
  </si>
  <si>
    <t xml:space="preserve">The student is able to identify problems in the ethical (AI) organizational capacity in the context of the given project. Moreover, the student provides advice on improving an ethical (AI) organizational capacity, within the given project.  </t>
  </si>
  <si>
    <t>ILO 4</t>
  </si>
  <si>
    <t>Problem Analysis. The student can analyze a problem by describing the context, trade-offs and formulation of the final demand (as a result of a process of demand articulation). In doing so, they identify the possible solutions. As a result, they can formulate an approach for a data trajectory considering relevant actors and interests, involving relevant theories and (technical) possibilities. </t>
  </si>
  <si>
    <t>A: 4 points</t>
  </si>
  <si>
    <t>B: 8 points</t>
  </si>
  <si>
    <t>C: 8 points</t>
  </si>
  <si>
    <t>4.5 The student demonstrates excellent business understanding by writing a project plan and a problem analysis in an educational environment.</t>
  </si>
  <si>
    <t xml:space="preserve">Submitted a complete work log, learning log and assessment rubric. Clear Individual contribution is documented. </t>
  </si>
  <si>
    <t>The student is able to interpret client wishes and derives business requirements and clear KPI's for the project. The student is able to analyse the problem as well as conduct research exploring potential business solutions.</t>
  </si>
  <si>
    <t xml:space="preserve">The student conducts appropriate business research. The student contributes to determination of resources and tools necessary to meet business requirements and translates these into appropriate metrics. </t>
  </si>
  <si>
    <t>The student translates business requirements to an innovative methodology that adds value to the business case.</t>
  </si>
  <si>
    <t>ILO 5</t>
  </si>
  <si>
    <t>Domain Knowledge. The student has such knowledge of and insight into one or more domains that they can function as a discussion partner for experts. They are able to quickly immerse themselves in new domains and associated professional networks. </t>
  </si>
  <si>
    <t>5.3 The student shows understanding of the needs and requirements of the specific domain in an educational environment.</t>
  </si>
  <si>
    <t>Submitted a complete work log, learning log and assessment rubric. Clear Individual contribution is documented. Student is present during stakeholder meetings.</t>
  </si>
  <si>
    <t>The student is able to use appropriate terminology related to the domain in their report. They can function as a discussion partner for the expert. They are able to immerse themselves in the new domain.</t>
  </si>
  <si>
    <t>ILO 6</t>
  </si>
  <si>
    <t>Data Collection and Processing. The student masters (technological) skills to acquire, pre-process, process and manage the necessary data to create value for individuals, organizations and domains. </t>
  </si>
  <si>
    <t>B: 10 points</t>
  </si>
  <si>
    <t>C: 10 points</t>
  </si>
  <si>
    <t>6.6 Demonstrates understanding of the data and is able to do the preparation stage by preprocessing a dataset which is suited for further modelling in an educational environment.</t>
  </si>
  <si>
    <t>Submitted a complete work log, learning log and assessment rubric. Clear Individual contribution is documented. The data preparation stage is well documented.</t>
  </si>
  <si>
    <t xml:space="preserve">The student is able to select, combine, and preprocess data that is relevant for meeting the business objective. Uses filter methods, wrapper methods, or embedded methods for data selection. </t>
  </si>
  <si>
    <t>The student demonstrates the ability to select and clean data, apply feature engineering, and data standardization steps that are relevant to the project.</t>
  </si>
  <si>
    <t xml:space="preserve">An excellent data preparation process leads to proposals of improvements for the data management strategy. </t>
  </si>
  <si>
    <t>ILO 7</t>
  </si>
  <si>
    <t>Data Analysis. The student can use analytical and statistical methods to analyze data to create value for individuals, organizations and domains. </t>
  </si>
  <si>
    <t>The student is able to describe, and explore the data in order to confirm the feasibility before setting up the project. The student is able to assess the quality of the data, and draft a data quality report.</t>
  </si>
  <si>
    <t>ILO 8</t>
  </si>
  <si>
    <t>Modelling. The student can apply modelling techniques including Machine Learning and AI to create value for individuals, organizations and domains. </t>
  </si>
  <si>
    <t>8.7 Demonstrates an understanding of the modelling and evaluation stage by developing a model suitable for deployment in an educational environment.</t>
  </si>
  <si>
    <t>Submitted a complete work log, learning log and assessment rubric. Clear Individual contribution is documented. The modelling process is well documented.</t>
  </si>
  <si>
    <t>The student is able to develop a (machine learning) model that is relevant for the stakeholders. The model selection is justified.</t>
  </si>
  <si>
    <t xml:space="preserve">The student is able to produce a model appropriate for the task. The student evaluates the model performance by using appropriate metrics. External validation of the model is conducted. The student is able to create the datasets used for training, tuning and testing the model properly. </t>
  </si>
  <si>
    <t>The student is able to demonstrate iteration between data preparation, modeling, and evaluation. The student justifies the iterations by interpreting the evaluation and explaining how the next iteration is expected to improve the evaluation. Evaluations after the iterations are described by stating whether they were in line with the expectations or not.</t>
  </si>
  <si>
    <t>ILO 9</t>
  </si>
  <si>
    <t>Design, Prototyping and Implementation. The student can develop a prototype using an iterative cycle, explicitly involving stakeholders, and implement applications within an (existing) architecture. </t>
  </si>
  <si>
    <t>9.4 Creates production ready code and deploy an ML/DS based application/service, for use outside the local development environment in an educational environment.</t>
  </si>
  <si>
    <t>Submitted a complete work log, learning log and assessment rubric. Clear Individual contribution is documented. The project has a README file describing its use.</t>
  </si>
  <si>
    <t xml:space="preserve">The student demonstrates the ability to design and plan the deployment of an ML application/system. The student demonstrates the ability to produce production ready code for data loading and processing, model training and inference using industry standards and best practices. The code module can be interacted with through a command line interface (CLI). </t>
  </si>
  <si>
    <t>The student demonstrates the ability to design and deploy pipelines in a remote environment (either an on-premise server or in a private or public cloud). The student implements an appropriate level of MLOps procedures according to client requirements.</t>
  </si>
  <si>
    <t xml:space="preserve">The student shows the ability to design and implement a high level of automation (CI/CD) in the deployment, with advanced monitoring and performance benchmarking. </t>
  </si>
  <si>
    <t>ILO 10</t>
  </si>
  <si>
    <t>Visualization. The student can apply visualization and storytelling techniques and skills to effectively and accurately inform stakeholders about (interim) results of AI and DS approaches. </t>
  </si>
  <si>
    <t>10.3 Demonstrates the ability to visualise data and to tell a story using data in an educational environment.</t>
  </si>
  <si>
    <t>Submitted a complete work log, learning log and assessment rubric. Clear Individual contribution is documented.</t>
  </si>
  <si>
    <t xml:space="preserve">The student appropriately visualizes the data and applies storytelling techniques to communicate and valorise their findings. </t>
  </si>
  <si>
    <t>ILO 11</t>
  </si>
  <si>
    <t>Reporting and Advising. The student can translate (interim) results into effective reporting. They see opportunities and possibilities and can translate these from a market-oriented vision into new concepts, products or services, while keeping the business side of the organization in mind. </t>
  </si>
  <si>
    <t>C: 3 points</t>
  </si>
  <si>
    <t>D: 3 points</t>
  </si>
  <si>
    <t>11.3 Is able to report on the progress and the learning experience of the project period. This is presented in the form of a report for the specialization project.</t>
  </si>
  <si>
    <t>Submitted a complete work log, learning log and assessment rubric. Clear Individual contribution is documented. All sections of the report are filled in as described in the assignment.</t>
  </si>
  <si>
    <t xml:space="preserve"> The student demonstrates proficiency in clearly communicating the learnings and contributions from their project an appropriate level for the intended audience and exhibits a professional level of writing, presenting and reporting. These skills are evidenced in the report.</t>
  </si>
  <si>
    <t xml:space="preserve">The student is able to describe the business case and propose a working plan that is feasible for the duration of the project. </t>
  </si>
  <si>
    <t>The student is able to describe in detail what frameworks, theories and/or models are applied in their work tasks and how they contribute to the business case of the project.</t>
  </si>
  <si>
    <t>The student is able to critically analyse and evaluate the proposed solution based on its relevance for the business case of the project.</t>
  </si>
  <si>
    <t>CRISP-DM Cycle</t>
  </si>
  <si>
    <t>CRISP Phase</t>
  </si>
  <si>
    <t>Competency</t>
  </si>
  <si>
    <t>Graduate Level</t>
  </si>
  <si>
    <t>Professional Development</t>
  </si>
  <si>
    <t xml:space="preserve">Project management and cooperation </t>
  </si>
  <si>
    <t>The student can collaborate (internationally) in multidisciplinary teams with different levels of knowledge in the field of data use and applications. The student can set up and execute projects in collaboration with stakeholders and team members. The student can act as a sounding board in discussions with team members, customers, users and experts. The student strives for a good balance between input of her own vision and additional expertise of others. The student is able to lead a team.</t>
  </si>
  <si>
    <t xml:space="preserve">Researching and reflective attitude </t>
  </si>
  <si>
    <t>The student applies relevant (research) methods and techniques in combination with relevant and adequate argumentation. The student can reflect on (business) processes and her role in them, both theoretically and practically, by constantly evaluating her own actions and adapting them with input from others. The student can translate the result of the reflection into concrete personal learning objectives.</t>
  </si>
  <si>
    <t>Responsibility</t>
  </si>
  <si>
    <t>The student is aware of legal and ethical aspects within the context of her professional work environment and is able to make substantiated considerations in this regard. The student acts from justice and integrity.</t>
  </si>
  <si>
    <t>Business understanding</t>
  </si>
  <si>
    <t>Problem analysis</t>
  </si>
  <si>
    <t>The student cn analyse a problem by describing the context, trade-offs and formulation of the final demand (as a result of a process of demand articulation). In doing so, The student identifies the possible solutions. As a result, The student can formulate an approach for a data trajectory considering relevant actors and interests, involving relevant theories and (technical) possibilities.</t>
  </si>
  <si>
    <t>Domain knowledge</t>
  </si>
  <si>
    <t>The student has such knowledge of and insight into one or more domains that The student can function as a discussion partner for experts. The student is able to quickly immerse herself in new domains and associated professional networks.</t>
  </si>
  <si>
    <t>Data understanding</t>
  </si>
  <si>
    <t>Data collection and processing</t>
  </si>
  <si>
    <t>The student masters (programming) skills to acquire, pre-process, process and manage the necessary data to create value for individuals, organizations and domains.</t>
  </si>
  <si>
    <t>Data preparation</t>
  </si>
  <si>
    <t>Data analysis</t>
  </si>
  <si>
    <t>The studentan can use analytical and statistical methods to analyse data to create value for individuals, organizations and domains.</t>
  </si>
  <si>
    <t>Modelling</t>
  </si>
  <si>
    <t>The studentan apply modelling techniques including Machine Learning and AI to create value for individuals, organizations and domains.</t>
  </si>
  <si>
    <t>Design, prototyping and implementation</t>
  </si>
  <si>
    <t>The studentan develop a prototype using an iterative cycle, explicitly involving stakeholders, and implement applications within an (existing) architecture.</t>
  </si>
  <si>
    <t>Evaluation &amp; Deployment</t>
  </si>
  <si>
    <t>Visualisation</t>
  </si>
  <si>
    <t>The student can apply visualization and storytelling techniques and skills to effectively and accurately inform stakeholders about (interim) results of AI and DS approaches.</t>
  </si>
  <si>
    <t>Reporting and advising</t>
  </si>
  <si>
    <t>The studentan can translate (interim) results into effective reporting. The student sees opportunities and possibilities and can translate these from a market-oriented vision into new concepts, products or services, while keeping the business side of the organization in mind.</t>
  </si>
  <si>
    <t> </t>
  </si>
  <si>
    <t>Dublin Descriptors</t>
  </si>
  <si>
    <t>#</t>
  </si>
  <si>
    <t>Outcomes</t>
  </si>
  <si>
    <t>First cycle qualifications (Bachelor Level)
Qualifications that signify completion of the first cycle are awarded to students who:</t>
  </si>
  <si>
    <t>Second cycle qualifications (Master Level)
Qualifications that signify completion of the second cycle are awarded to students who:</t>
  </si>
  <si>
    <t>Knowledge and Understanding</t>
  </si>
  <si>
    <t>Have demonstrated knowledge and understanding in a field of study that builds upon their general secondary education, and is typically at a level that, while supported by advanced textbooks, includes some aspects that will be informed by knowledge of the forefront of their field of study.</t>
  </si>
  <si>
    <t>Have demonstrated knowledge and understanding that is founded upon and extends and/or enhances that typically associated with the first cycle, and that provides a basis or opportunity for originality in developing and/or applying ideas, often within a research context.</t>
  </si>
  <si>
    <t>Applying Knowledge and Understanding</t>
  </si>
  <si>
    <t>Can apply their knowledge and understanding in a manner that indicates a professional approach to their work or vocation, and have competences typically demonstrated through devising and sustaining arguments and solving problems within their field of study.</t>
  </si>
  <si>
    <t>Can apply their knowledge and understanding, and problem solving abilities in new or unfamiliar environments within broader (or multidisciplinary) contexts related to their field of study.</t>
  </si>
  <si>
    <t>Making Judgements</t>
  </si>
  <si>
    <t>Have the ability to gather and interpret relevant data (usually within their field of study) to inform judgements that include reflection on relevant social, scientific or ethical issues.</t>
  </si>
  <si>
    <t>Have the ability to integrate knowledge and handle complexity, and formulate judgements with incomplete or limited information, but that include reflecting on social and ethical responsibilities linked to the application of their knowledge and judgements.</t>
  </si>
  <si>
    <t>Communication</t>
  </si>
  <si>
    <t>Can communicate information, ideas, problems and solutions to both specialist and non- specialist audiences.</t>
  </si>
  <si>
    <t>Can communicate their conclusions, and the knowledge and rationale underpinning these, to specialist and non-specialist audiences clearly and unambiguously.</t>
  </si>
  <si>
    <t>Learning Skills</t>
  </si>
  <si>
    <t>Have developed those learning skills that are necessary for them to continue to undertake further study with a high degree of autonomy.</t>
  </si>
  <si>
    <t>Have the learning skills to allow them to continue to study in a manner that may be largely self-directed or autonomous.</t>
  </si>
  <si>
    <t>7.4  Assess the quality of the data and analyses the data in an educational environment.</t>
  </si>
  <si>
    <t>Vincent van der Beek</t>
  </si>
  <si>
    <t>Esports Specialization</t>
  </si>
  <si>
    <t>Analytics Translator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</si>
</sst>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Aptos Narrow"/>
      <family val="2"/>
      <scheme val="minor"/>
    </font>
    <font>
      <sz val="10"/>
      <name val="Calibri"/>
      <family val="2"/>
    </font>
    <font>
      <sz val="18"/>
      <color theme="1"/>
      <name val="Calibri"/>
      <family val="2"/>
    </font>
    <font>
      <sz val="10"/>
      <color theme="0"/>
      <name val="Calibri"/>
      <family val="2"/>
    </font>
    <font>
      <b/>
      <sz val="10"/>
      <color theme="0"/>
      <name val="Calibri"/>
      <family val="2"/>
    </font>
    <font>
      <b/>
      <sz val="10"/>
      <color rgb="FFFFFFFF"/>
      <name val="Calibri"/>
      <family val="2"/>
    </font>
    <font>
      <b/>
      <sz val="14"/>
      <name val="Calibri"/>
      <family val="2"/>
    </font>
    <font>
      <i/>
      <sz val="10"/>
      <color rgb="FF000000"/>
      <name val="Calibri"/>
      <family val="2"/>
    </font>
    <font>
      <i/>
      <sz val="10"/>
      <name val="Calibri"/>
      <family val="2"/>
    </font>
    <font>
      <sz val="10"/>
      <name val="Arial"/>
      <family val="2"/>
    </font>
    <font>
      <b/>
      <sz val="24"/>
      <color theme="1"/>
      <name val="Calibri"/>
      <family val="2"/>
    </font>
    <font>
      <sz val="14"/>
      <color theme="1"/>
      <name val="Calibri"/>
      <family val="2"/>
    </font>
    <font>
      <sz val="10"/>
      <color theme="1"/>
      <name val="Calibri"/>
      <family val="2"/>
    </font>
    <font>
      <b/>
      <sz val="10"/>
      <color theme="1"/>
      <name val="Calibri"/>
      <family val="2"/>
    </font>
    <font>
      <b/>
      <sz val="11"/>
      <color rgb="FF000000"/>
      <name val="Aptos"/>
    </font>
    <font>
      <sz val="14"/>
      <color rgb="FF000000"/>
      <name val="Calibri"/>
      <family val="2"/>
    </font>
    <font>
      <b/>
      <sz val="11"/>
      <color rgb="FF000000"/>
      <name val="Calibri"/>
      <family val="2"/>
    </font>
    <font>
      <sz val="11"/>
      <color theme="1"/>
      <name val="Calibri"/>
      <family val="2"/>
    </font>
    <font>
      <b/>
      <sz val="11"/>
      <color theme="1"/>
      <name val="Calibri"/>
      <family val="2"/>
    </font>
    <font>
      <sz val="10"/>
      <color rgb="FF000000"/>
      <name val="Calibri"/>
      <family val="2"/>
    </font>
    <font>
      <sz val="11"/>
      <name val="Calibri"/>
      <family val="2"/>
    </font>
    <font>
      <sz val="18"/>
      <color rgb="FF000000"/>
      <name val="Calibri"/>
      <family val="2"/>
    </font>
    <font>
      <sz val="9"/>
      <color rgb="FF000000"/>
      <name val="Calibri"/>
      <family val="2"/>
    </font>
    <font>
      <b/>
      <sz val="10"/>
      <name val="Calibri"/>
      <family val="2"/>
    </font>
    <font>
      <b/>
      <sz val="11"/>
      <color rgb="FFFF0000"/>
      <name val="Calibri"/>
      <family val="2"/>
    </font>
    <font>
      <b/>
      <sz val="11"/>
      <color rgb="FF000000"/>
      <name val="Calibri"/>
    </font>
  </fonts>
  <fills count="28">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theme="5" tint="0.79998168889431442"/>
        <bgColor indexed="64"/>
      </patternFill>
    </fill>
    <fill>
      <patternFill patternType="solid">
        <fgColor theme="1"/>
        <bgColor rgb="FF000000"/>
      </patternFill>
    </fill>
    <fill>
      <patternFill patternType="solid">
        <fgColor theme="1"/>
        <bgColor rgb="FFFFFF00"/>
      </patternFill>
    </fill>
    <fill>
      <patternFill patternType="solid">
        <fgColor theme="1"/>
        <bgColor rgb="FFF7DCE8"/>
      </patternFill>
    </fill>
    <fill>
      <patternFill patternType="solid">
        <fgColor rgb="FF000000"/>
        <bgColor rgb="FF000000"/>
      </patternFill>
    </fill>
    <fill>
      <patternFill patternType="solid">
        <fgColor rgb="FFFFFF00"/>
        <bgColor indexed="64"/>
      </patternFill>
    </fill>
    <fill>
      <patternFill patternType="solid">
        <fgColor theme="0"/>
        <bgColor rgb="FF000000"/>
      </patternFill>
    </fill>
    <fill>
      <patternFill patternType="solid">
        <fgColor theme="1"/>
        <bgColor indexed="64"/>
      </patternFill>
    </fill>
    <fill>
      <patternFill patternType="solid">
        <fgColor theme="2" tint="-9.9978637043366805E-2"/>
        <bgColor indexed="64"/>
      </patternFill>
    </fill>
    <fill>
      <patternFill patternType="solid">
        <fgColor rgb="FFFEF2CD"/>
        <bgColor indexed="64"/>
      </patternFill>
    </fill>
    <fill>
      <patternFill patternType="solid">
        <fgColor rgb="FFFFE1CC"/>
        <bgColor indexed="64"/>
      </patternFill>
    </fill>
    <fill>
      <patternFill patternType="solid">
        <fgColor theme="5" tint="0.59999389629810485"/>
        <bgColor indexed="64"/>
      </patternFill>
    </fill>
    <fill>
      <patternFill patternType="solid">
        <fgColor rgb="FFBDBDBD"/>
        <bgColor rgb="FFBDBDBD"/>
      </patternFill>
    </fill>
    <fill>
      <patternFill patternType="solid">
        <fgColor theme="5"/>
        <bgColor theme="5"/>
      </patternFill>
    </fill>
    <fill>
      <patternFill patternType="solid">
        <fgColor theme="0" tint="-4.9989318521683403E-2"/>
        <bgColor rgb="FFFFFFFF"/>
      </patternFill>
    </fill>
    <fill>
      <patternFill patternType="solid">
        <fgColor theme="0" tint="-4.9989318521683403E-2"/>
        <bgColor indexed="64"/>
      </patternFill>
    </fill>
    <fill>
      <patternFill patternType="solid">
        <fgColor theme="0" tint="-4.9989318521683403E-2"/>
        <bgColor rgb="FFD9D9D9"/>
      </patternFill>
    </fill>
    <fill>
      <patternFill patternType="solid">
        <fgColor theme="0" tint="-0.249977111117893"/>
        <bgColor rgb="FFF3F3F3"/>
      </patternFill>
    </fill>
    <fill>
      <patternFill patternType="solid">
        <fgColor theme="0" tint="-0.249977111117893"/>
        <bgColor indexed="64"/>
      </patternFill>
    </fill>
    <fill>
      <patternFill patternType="solid">
        <fgColor theme="0" tint="-0.14999847407452621"/>
        <bgColor rgb="FFF3F3F3"/>
      </patternFill>
    </fill>
    <fill>
      <patternFill patternType="solid">
        <fgColor theme="0" tint="-0.14999847407452621"/>
        <bgColor indexed="64"/>
      </patternFill>
    </fill>
    <fill>
      <patternFill patternType="solid">
        <fgColor theme="0" tint="-0.249977111117893"/>
        <bgColor rgb="FFD9D9D9"/>
      </patternFill>
    </fill>
    <fill>
      <patternFill patternType="solid">
        <fgColor theme="0" tint="-0.14999847407452621"/>
        <bgColor rgb="FFD9D9D9"/>
      </patternFill>
    </fill>
    <fill>
      <patternFill patternType="solid">
        <fgColor rgb="FFD9D9D9"/>
        <bgColor rgb="FFD9D9D9"/>
      </patternFill>
    </fill>
  </fills>
  <borders count="1">
    <border>
      <left/>
      <right/>
      <top/>
      <bottom/>
      <diagonal/>
    </border>
  </borders>
  <cellStyleXfs count="1">
    <xf numFmtId="0" fontId="0" fillId="0" borderId="0"/>
  </cellStyleXfs>
  <cellXfs count="94">
    <xf numFmtId="0" fontId="0" fillId="0" borderId="0" xfId="0"/>
    <xf numFmtId="0" fontId="1" fillId="2" borderId="0" xfId="0" applyFont="1" applyFill="1"/>
    <xf numFmtId="0" fontId="1" fillId="3" borderId="0" xfId="0" applyFont="1" applyFill="1"/>
    <xf numFmtId="0" fontId="0" fillId="3" borderId="0" xfId="0" applyFill="1"/>
    <xf numFmtId="0" fontId="1" fillId="4" borderId="0" xfId="0" applyFont="1" applyFill="1"/>
    <xf numFmtId="0" fontId="2" fillId="4" borderId="0" xfId="0" applyFont="1" applyFill="1"/>
    <xf numFmtId="0" fontId="3" fillId="2" borderId="0" xfId="0" applyFont="1" applyFill="1"/>
    <xf numFmtId="0" fontId="3" fillId="4" borderId="0" xfId="0" applyFont="1" applyFill="1"/>
    <xf numFmtId="0" fontId="4" fillId="5" borderId="0" xfId="0" applyFont="1" applyFill="1" applyAlignment="1">
      <alignment horizontal="right"/>
    </xf>
    <xf numFmtId="49" fontId="4" fillId="6" borderId="0" xfId="0" applyNumberFormat="1" applyFont="1" applyFill="1" applyAlignment="1">
      <alignment horizontal="left"/>
    </xf>
    <xf numFmtId="0" fontId="4" fillId="7" borderId="0" xfId="0" applyFont="1" applyFill="1"/>
    <xf numFmtId="0" fontId="5" fillId="8" borderId="0" xfId="0" applyFont="1" applyFill="1" applyAlignment="1">
      <alignment vertical="top"/>
    </xf>
    <xf numFmtId="0" fontId="5" fillId="8" borderId="0" xfId="0" applyFont="1" applyFill="1" applyAlignment="1">
      <alignment horizontal="center" vertical="top"/>
    </xf>
    <xf numFmtId="0" fontId="3" fillId="3" borderId="0" xfId="0" applyFont="1" applyFill="1"/>
    <xf numFmtId="0" fontId="6" fillId="4" borderId="0" xfId="0" applyFont="1" applyFill="1" applyAlignment="1">
      <alignment horizontal="center" vertical="center" textRotation="90"/>
    </xf>
    <xf numFmtId="0" fontId="5" fillId="8" borderId="0" xfId="0" applyFont="1" applyFill="1"/>
    <xf numFmtId="0" fontId="7" fillId="9" borderId="0" xfId="0" applyFont="1" applyFill="1"/>
    <xf numFmtId="0" fontId="8" fillId="10" borderId="0" xfId="0" applyFont="1" applyFill="1" applyAlignment="1">
      <alignment horizontal="left" vertical="top" wrapText="1"/>
    </xf>
    <xf numFmtId="0" fontId="9" fillId="3" borderId="0" xfId="0" applyFont="1" applyFill="1" applyAlignment="1">
      <alignment horizontal="left" vertical="top"/>
    </xf>
    <xf numFmtId="49" fontId="5" fillId="8" borderId="0" xfId="0" applyNumberFormat="1" applyFont="1" applyFill="1" applyAlignment="1">
      <alignment vertical="top"/>
    </xf>
    <xf numFmtId="49" fontId="5" fillId="8" borderId="0" xfId="0" applyNumberFormat="1" applyFont="1" applyFill="1" applyAlignment="1">
      <alignment horizontal="center"/>
    </xf>
    <xf numFmtId="49" fontId="5" fillId="11" borderId="0" xfId="0" applyNumberFormat="1" applyFont="1" applyFill="1" applyAlignment="1">
      <alignment horizontal="center"/>
    </xf>
    <xf numFmtId="49" fontId="5" fillId="4" borderId="0" xfId="0" applyNumberFormat="1" applyFont="1" applyFill="1" applyAlignment="1">
      <alignment horizontal="center"/>
    </xf>
    <xf numFmtId="0" fontId="12" fillId="4" borderId="0" xfId="0" applyFont="1" applyFill="1"/>
    <xf numFmtId="0" fontId="13" fillId="12" borderId="0" xfId="0" applyFont="1" applyFill="1" applyAlignment="1">
      <alignment horizontal="center" vertical="center" wrapText="1"/>
    </xf>
    <xf numFmtId="0" fontId="14" fillId="12" borderId="0" xfId="0" applyFont="1" applyFill="1" applyAlignment="1">
      <alignment horizontal="left" vertical="center" wrapText="1"/>
    </xf>
    <xf numFmtId="0" fontId="15" fillId="12" borderId="0" xfId="0" applyFont="1" applyFill="1" applyAlignment="1">
      <alignment horizontal="center" vertical="center" wrapText="1"/>
    </xf>
    <xf numFmtId="0" fontId="15" fillId="4" borderId="0" xfId="0" applyFont="1" applyFill="1" applyAlignment="1">
      <alignment horizontal="center" vertical="center" wrapText="1"/>
    </xf>
    <xf numFmtId="0" fontId="16" fillId="12" borderId="0" xfId="0" applyFont="1" applyFill="1" applyAlignment="1">
      <alignment horizontal="left" vertical="center" wrapText="1"/>
    </xf>
    <xf numFmtId="0" fontId="16" fillId="12" borderId="0" xfId="0" applyFont="1" applyFill="1" applyAlignment="1">
      <alignment horizontal="center" vertical="center" wrapText="1"/>
    </xf>
    <xf numFmtId="0" fontId="17" fillId="3" borderId="0" xfId="0" applyFont="1" applyFill="1" applyAlignment="1">
      <alignment horizontal="center" vertical="center" textRotation="90" wrapText="1"/>
    </xf>
    <xf numFmtId="0" fontId="18" fillId="3" borderId="0" xfId="0" applyFont="1" applyFill="1" applyAlignment="1">
      <alignment horizontal="left" vertical="top" wrapText="1"/>
    </xf>
    <xf numFmtId="0" fontId="19" fillId="13" borderId="0" xfId="0" applyFont="1" applyFill="1" applyAlignment="1">
      <alignment vertical="top" wrapText="1" readingOrder="1"/>
    </xf>
    <xf numFmtId="0" fontId="19" fillId="14" borderId="0" xfId="0" applyFont="1" applyFill="1" applyAlignment="1">
      <alignment vertical="top" wrapText="1"/>
    </xf>
    <xf numFmtId="0" fontId="19" fillId="15" borderId="0" xfId="0" applyFont="1" applyFill="1" applyAlignment="1">
      <alignment vertical="top" wrapText="1"/>
    </xf>
    <xf numFmtId="0" fontId="18" fillId="3" borderId="0" xfId="0" applyFont="1" applyFill="1" applyAlignment="1">
      <alignment horizontal="right" vertical="top" wrapText="1"/>
    </xf>
    <xf numFmtId="0" fontId="16" fillId="2" borderId="0" xfId="0" applyFont="1" applyFill="1" applyAlignment="1">
      <alignment horizontal="center" vertical="top" wrapText="1"/>
    </xf>
    <xf numFmtId="0" fontId="14" fillId="12" borderId="0" xfId="0" applyFont="1" applyFill="1" applyAlignment="1">
      <alignment vertical="center" wrapText="1"/>
    </xf>
    <xf numFmtId="0" fontId="20" fillId="4" borderId="0" xfId="0" applyFont="1" applyFill="1"/>
    <xf numFmtId="0" fontId="17" fillId="4" borderId="0" xfId="0" applyFont="1" applyFill="1" applyAlignment="1">
      <alignment horizontal="right" vertical="center"/>
    </xf>
    <xf numFmtId="0" fontId="15" fillId="17" borderId="0" xfId="0" applyFont="1" applyFill="1" applyAlignment="1">
      <alignment horizontal="center" vertical="center" wrapText="1"/>
    </xf>
    <xf numFmtId="0" fontId="15" fillId="3" borderId="0" xfId="0" applyFont="1" applyFill="1" applyAlignment="1">
      <alignment horizontal="center" vertical="center" wrapText="1"/>
    </xf>
    <xf numFmtId="0" fontId="5" fillId="4" borderId="0" xfId="0" applyFont="1" applyFill="1" applyAlignment="1">
      <alignment vertical="top"/>
    </xf>
    <xf numFmtId="0" fontId="5" fillId="4" borderId="0" xfId="0" applyFont="1" applyFill="1" applyAlignment="1">
      <alignment horizontal="center" vertical="top"/>
    </xf>
    <xf numFmtId="0" fontId="5" fillId="8" borderId="0" xfId="0" applyFont="1" applyFill="1" applyAlignment="1">
      <alignment horizontal="right" vertical="top"/>
    </xf>
    <xf numFmtId="0" fontId="13" fillId="18" borderId="0" xfId="0" applyFont="1" applyFill="1" applyAlignment="1">
      <alignment vertical="center" wrapText="1"/>
    </xf>
    <xf numFmtId="0" fontId="22" fillId="19" borderId="0" xfId="0" applyFont="1" applyFill="1" applyAlignment="1">
      <alignment horizontal="left" vertical="center" wrapText="1"/>
    </xf>
    <xf numFmtId="0" fontId="1" fillId="18" borderId="0" xfId="0" applyFont="1" applyFill="1" applyAlignment="1">
      <alignment horizontal="center" vertical="center"/>
    </xf>
    <xf numFmtId="0" fontId="13" fillId="20" borderId="0" xfId="0" applyFont="1" applyFill="1" applyAlignment="1">
      <alignment vertical="center" wrapText="1"/>
    </xf>
    <xf numFmtId="0" fontId="1" fillId="20" borderId="0" xfId="0" applyFont="1" applyFill="1" applyAlignment="1">
      <alignment horizontal="center" vertical="center"/>
    </xf>
    <xf numFmtId="0" fontId="13" fillId="21" borderId="0" xfId="0" applyFont="1" applyFill="1" applyAlignment="1">
      <alignment vertical="center" wrapText="1"/>
    </xf>
    <xf numFmtId="0" fontId="22" fillId="22" borderId="0" xfId="0" applyFont="1" applyFill="1" applyAlignment="1">
      <alignment horizontal="left" vertical="center" wrapText="1"/>
    </xf>
    <xf numFmtId="0" fontId="1" fillId="21" borderId="0" xfId="0" applyFont="1" applyFill="1" applyAlignment="1">
      <alignment horizontal="center" vertical="center"/>
    </xf>
    <xf numFmtId="0" fontId="13" fillId="23" borderId="0" xfId="0" applyFont="1" applyFill="1" applyAlignment="1">
      <alignment vertical="center" wrapText="1"/>
    </xf>
    <xf numFmtId="0" fontId="22" fillId="24" borderId="0" xfId="0" applyFont="1" applyFill="1" applyAlignment="1">
      <alignment horizontal="left" vertical="center" wrapText="1"/>
    </xf>
    <xf numFmtId="0" fontId="1" fillId="23" borderId="0" xfId="0" applyFont="1" applyFill="1" applyAlignment="1">
      <alignment horizontal="center" vertical="center"/>
    </xf>
    <xf numFmtId="0" fontId="1" fillId="2" borderId="0" xfId="0" applyFont="1" applyFill="1" applyAlignment="1">
      <alignment horizontal="left" vertical="top"/>
    </xf>
    <xf numFmtId="0" fontId="1" fillId="4" borderId="0" xfId="0" applyFont="1" applyFill="1" applyAlignment="1">
      <alignment horizontal="left" vertical="top"/>
    </xf>
    <xf numFmtId="0" fontId="13" fillId="25" borderId="0" xfId="0" applyFont="1" applyFill="1" applyAlignment="1">
      <alignment vertical="center" wrapText="1"/>
    </xf>
    <xf numFmtId="0" fontId="1" fillId="25" borderId="0" xfId="0" applyFont="1" applyFill="1" applyAlignment="1">
      <alignment horizontal="center" vertical="center"/>
    </xf>
    <xf numFmtId="0" fontId="15" fillId="4" borderId="0" xfId="0" applyFont="1" applyFill="1" applyAlignment="1">
      <alignment horizontal="left" vertical="top" wrapText="1"/>
    </xf>
    <xf numFmtId="0" fontId="13" fillId="26" borderId="0" xfId="0" applyFont="1" applyFill="1" applyAlignment="1">
      <alignment vertical="center" wrapText="1"/>
    </xf>
    <xf numFmtId="0" fontId="1" fillId="26" borderId="0" xfId="0" applyFont="1" applyFill="1" applyAlignment="1">
      <alignment horizontal="center" vertical="center"/>
    </xf>
    <xf numFmtId="0" fontId="1" fillId="2" borderId="0" xfId="0" applyFont="1" applyFill="1" applyAlignment="1">
      <alignment vertical="top"/>
    </xf>
    <xf numFmtId="0" fontId="12" fillId="4" borderId="0" xfId="0" applyFont="1" applyFill="1" applyAlignment="1">
      <alignment vertical="top"/>
    </xf>
    <xf numFmtId="0" fontId="15" fillId="4" borderId="0" xfId="0" applyFont="1" applyFill="1" applyAlignment="1">
      <alignment horizontal="center" vertical="top" wrapText="1"/>
    </xf>
    <xf numFmtId="0" fontId="5" fillId="4" borderId="0" xfId="0" applyFont="1" applyFill="1"/>
    <xf numFmtId="0" fontId="19" fillId="4" borderId="0" xfId="0" applyFont="1" applyFill="1"/>
    <xf numFmtId="0" fontId="5" fillId="8" borderId="0" xfId="0" applyFont="1" applyFill="1" applyAlignment="1">
      <alignment wrapText="1"/>
    </xf>
    <xf numFmtId="0" fontId="23" fillId="0" borderId="0" xfId="0" applyFont="1" applyAlignment="1">
      <alignment horizontal="left"/>
    </xf>
    <xf numFmtId="0" fontId="1" fillId="0" borderId="0" xfId="0" applyFont="1" applyAlignment="1">
      <alignment wrapText="1"/>
    </xf>
    <xf numFmtId="0" fontId="23" fillId="27" borderId="0" xfId="0" applyFont="1" applyFill="1" applyAlignment="1">
      <alignment horizontal="left"/>
    </xf>
    <xf numFmtId="0" fontId="1" fillId="27" borderId="0" xfId="0" applyFont="1" applyFill="1" applyAlignment="1">
      <alignment wrapText="1"/>
    </xf>
    <xf numFmtId="0" fontId="16" fillId="2" borderId="0" xfId="0" applyFont="1" applyFill="1" applyAlignment="1">
      <alignment vertical="top" wrapText="1"/>
    </xf>
    <xf numFmtId="0" fontId="7" fillId="9" borderId="0" xfId="0" applyFont="1" applyFill="1" applyAlignment="1">
      <alignment wrapText="1"/>
    </xf>
    <xf numFmtId="0" fontId="25" fillId="3" borderId="0" xfId="0" applyFont="1" applyFill="1" applyAlignment="1">
      <alignment horizontal="left" vertical="top" wrapText="1"/>
    </xf>
    <xf numFmtId="0" fontId="16" fillId="3" borderId="0" xfId="0" applyFont="1" applyFill="1" applyAlignment="1">
      <alignment horizontal="left" vertical="top" wrapText="1"/>
    </xf>
    <xf numFmtId="0" fontId="19" fillId="0" borderId="0" xfId="0" applyFont="1" applyAlignment="1">
      <alignment wrapText="1"/>
    </xf>
    <xf numFmtId="0" fontId="19" fillId="0" borderId="0" xfId="0" applyFont="1" applyAlignment="1">
      <alignment horizontal="left" wrapText="1"/>
    </xf>
    <xf numFmtId="0" fontId="19" fillId="27" borderId="0" xfId="0" applyFont="1" applyFill="1" applyAlignment="1">
      <alignment wrapText="1"/>
    </xf>
    <xf numFmtId="0" fontId="19" fillId="27" borderId="0" xfId="0" applyFont="1" applyFill="1" applyAlignment="1">
      <alignment horizontal="left" wrapText="1"/>
    </xf>
    <xf numFmtId="0" fontId="5" fillId="8" borderId="0" xfId="0" applyFont="1" applyFill="1" applyAlignment="1">
      <alignment wrapText="1"/>
    </xf>
    <xf numFmtId="49" fontId="5" fillId="8" borderId="0" xfId="0" applyNumberFormat="1" applyFont="1" applyFill="1" applyAlignment="1">
      <alignment horizontal="center"/>
    </xf>
    <xf numFmtId="0" fontId="16" fillId="12" borderId="0" xfId="0" applyFont="1" applyFill="1" applyAlignment="1">
      <alignment horizontal="left" vertical="center" wrapText="1"/>
    </xf>
    <xf numFmtId="0" fontId="14" fillId="12" borderId="0" xfId="0" applyFont="1" applyFill="1" applyAlignment="1">
      <alignment horizontal="left" vertical="center" wrapText="1"/>
    </xf>
    <xf numFmtId="0" fontId="22" fillId="24" borderId="0" xfId="0" applyFont="1" applyFill="1" applyAlignment="1">
      <alignment horizontal="left" vertical="center" wrapText="1"/>
    </xf>
    <xf numFmtId="0" fontId="21" fillId="4" borderId="0" xfId="0" applyFont="1" applyFill="1"/>
    <xf numFmtId="0" fontId="22" fillId="19" borderId="0" xfId="0" applyFont="1" applyFill="1" applyAlignment="1">
      <alignment horizontal="left" vertical="center" wrapText="1"/>
    </xf>
    <xf numFmtId="0" fontId="22" fillId="22" borderId="0" xfId="0" applyFont="1" applyFill="1" applyAlignment="1">
      <alignment horizontal="left" vertical="center" wrapText="1"/>
    </xf>
    <xf numFmtId="0" fontId="5" fillId="8" borderId="0" xfId="0" applyFont="1" applyFill="1" applyAlignment="1">
      <alignment vertical="top"/>
    </xf>
    <xf numFmtId="0" fontId="15" fillId="16" borderId="0" xfId="0" applyFont="1" applyFill="1" applyAlignment="1">
      <alignment horizontal="center" vertical="center" wrapText="1"/>
    </xf>
    <xf numFmtId="0" fontId="10" fillId="0" borderId="0" xfId="0" applyFont="1" applyAlignment="1">
      <alignment horizontal="center" vertical="center"/>
    </xf>
    <xf numFmtId="0" fontId="11" fillId="0" borderId="0" xfId="0" applyFont="1" applyAlignment="1">
      <alignment horizontal="center" vertical="center"/>
    </xf>
    <xf numFmtId="14" fontId="7" fillId="9" borderId="0" xfId="0" applyNumberFormat="1" applyFont="1" applyFill="1"/>
  </cellXfs>
  <cellStyles count="1">
    <cellStyle name="Normal" xfId="0" builtinId="0"/>
  </cellStyles>
  <dxfs count="4">
    <dxf>
      <font>
        <color rgb="FFFFFFFF"/>
      </font>
      <fill>
        <patternFill patternType="solid">
          <fgColor rgb="FF000000"/>
          <bgColor rgb="FF000000"/>
        </patternFill>
      </fill>
    </dxf>
    <dxf>
      <fill>
        <patternFill patternType="solid">
          <fgColor rgb="FF63D297"/>
          <bgColor rgb="FF63D297"/>
        </patternFill>
      </fill>
    </dxf>
    <dxf>
      <font>
        <color rgb="FFFFFFFF"/>
      </font>
      <fill>
        <patternFill patternType="solid">
          <fgColor rgb="FFFF0000"/>
          <bgColor rgb="FFFF0000"/>
        </patternFill>
      </fill>
    </dxf>
    <dxf>
      <fill>
        <patternFill patternType="solid">
          <fgColor rgb="FFB7E1CD"/>
          <bgColor rgb="FFB7E1CD"/>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7"/>
  <sheetViews>
    <sheetView tabSelected="1" zoomScale="80" zoomScaleNormal="80" workbookViewId="0">
      <selection activeCell="L61" sqref="L61"/>
    </sheetView>
  </sheetViews>
  <sheetFormatPr defaultColWidth="9.140625" defaultRowHeight="15" x14ac:dyDescent="0.25"/>
  <cols>
    <col min="1" max="2" width="9.140625" style="3"/>
    <col min="3" max="3" width="17.42578125" style="3" customWidth="1"/>
    <col min="4" max="4" width="40.85546875" style="3" customWidth="1"/>
    <col min="5" max="5" width="32.140625" style="3" customWidth="1"/>
    <col min="6" max="6" width="32.85546875" style="3" customWidth="1"/>
    <col min="7" max="9" width="30.85546875" style="3" customWidth="1"/>
    <col min="10" max="10" width="20.85546875" style="3" customWidth="1"/>
    <col min="11" max="11" width="4.140625" style="3" customWidth="1"/>
    <col min="12" max="12" width="16.140625" style="3" customWidth="1"/>
    <col min="13" max="13" width="15.85546875" style="3" customWidth="1"/>
    <col min="14" max="16384" width="9.140625" style="3"/>
  </cols>
  <sheetData>
    <row r="1" spans="1:15" x14ac:dyDescent="0.25">
      <c r="A1" s="1"/>
      <c r="B1" s="1"/>
      <c r="C1" s="1"/>
      <c r="D1" s="1"/>
      <c r="E1" s="1"/>
      <c r="F1" s="1"/>
      <c r="G1" s="1"/>
      <c r="H1" s="1"/>
      <c r="I1" s="1"/>
      <c r="J1" s="1"/>
      <c r="K1" s="1"/>
      <c r="L1" s="1"/>
      <c r="M1" s="1"/>
      <c r="N1" s="1"/>
      <c r="O1" s="2"/>
    </row>
    <row r="2" spans="1:15" x14ac:dyDescent="0.25">
      <c r="A2" s="1"/>
      <c r="B2" s="1"/>
      <c r="C2" s="1"/>
      <c r="D2" s="1"/>
      <c r="E2" s="1"/>
      <c r="F2" s="1"/>
      <c r="G2" s="1"/>
      <c r="H2" s="1"/>
      <c r="I2" s="1"/>
      <c r="J2" s="1"/>
      <c r="K2" s="1"/>
      <c r="L2" s="1"/>
      <c r="M2" s="1"/>
      <c r="N2" s="1"/>
      <c r="O2" s="2"/>
    </row>
    <row r="3" spans="1:15" ht="23.25" x14ac:dyDescent="0.35">
      <c r="A3" s="1"/>
      <c r="B3" s="4"/>
      <c r="C3" s="4"/>
      <c r="D3" s="5" t="s">
        <v>0</v>
      </c>
      <c r="E3" s="5"/>
      <c r="F3" s="4"/>
      <c r="G3" s="4"/>
      <c r="H3" s="4"/>
      <c r="I3" s="4"/>
      <c r="J3" s="4"/>
      <c r="K3" s="4"/>
      <c r="L3" s="4"/>
      <c r="M3" s="4"/>
      <c r="N3" s="1"/>
      <c r="O3" s="2"/>
    </row>
    <row r="4" spans="1:15" x14ac:dyDescent="0.25">
      <c r="A4" s="6"/>
      <c r="B4" s="7"/>
      <c r="C4" s="7"/>
      <c r="D4" s="8"/>
      <c r="E4" s="9" t="s">
        <v>1</v>
      </c>
      <c r="F4" s="10" t="s">
        <v>2</v>
      </c>
      <c r="G4" s="10"/>
      <c r="H4" s="10"/>
      <c r="I4" s="11" t="s">
        <v>3</v>
      </c>
      <c r="J4" s="12" t="s">
        <v>4</v>
      </c>
      <c r="K4" s="12"/>
      <c r="L4" s="12"/>
      <c r="M4" s="4"/>
      <c r="N4" s="6"/>
      <c r="O4" s="13"/>
    </row>
    <row r="5" spans="1:15" ht="18.75" customHeight="1" x14ac:dyDescent="0.25">
      <c r="A5" s="1"/>
      <c r="B5" s="14"/>
      <c r="C5" s="14"/>
      <c r="D5" s="15" t="s">
        <v>5</v>
      </c>
      <c r="E5" s="16">
        <v>223377</v>
      </c>
      <c r="F5" s="17"/>
      <c r="G5" s="18"/>
      <c r="H5" s="18"/>
      <c r="I5" s="16"/>
      <c r="J5" s="91">
        <f>J59/10</f>
        <v>10</v>
      </c>
      <c r="K5" s="92" t="str">
        <f>IF(J5&gt;=5.5,"PASS",IF(J5&gt;0,"FAIL","M/O"))</f>
        <v>PASS</v>
      </c>
      <c r="L5" s="92"/>
      <c r="M5" s="4"/>
      <c r="N5" s="1"/>
      <c r="O5" s="2"/>
    </row>
    <row r="6" spans="1:15" ht="18.75" customHeight="1" x14ac:dyDescent="0.25">
      <c r="A6" s="1"/>
      <c r="B6" s="14"/>
      <c r="C6" s="14"/>
      <c r="D6" s="15" t="s">
        <v>7</v>
      </c>
      <c r="E6" s="16" t="s">
        <v>162</v>
      </c>
      <c r="F6" s="18"/>
      <c r="G6" s="18"/>
      <c r="H6" s="18"/>
      <c r="I6" s="16"/>
      <c r="J6" s="91"/>
      <c r="K6" s="92"/>
      <c r="L6" s="92"/>
      <c r="M6" s="4"/>
      <c r="N6" s="1"/>
      <c r="O6" s="2"/>
    </row>
    <row r="7" spans="1:15" ht="18.75" customHeight="1" x14ac:dyDescent="0.25">
      <c r="A7" s="1"/>
      <c r="B7" s="14"/>
      <c r="C7" s="14"/>
      <c r="D7" s="15" t="s">
        <v>8</v>
      </c>
      <c r="E7" s="16" t="s">
        <v>163</v>
      </c>
      <c r="F7" s="18"/>
      <c r="G7" s="18"/>
      <c r="H7" s="18"/>
      <c r="I7" s="16" t="s">
        <v>6</v>
      </c>
      <c r="J7" s="91"/>
      <c r="K7" s="92"/>
      <c r="L7" s="92"/>
      <c r="M7" s="4"/>
      <c r="N7" s="1"/>
      <c r="O7" s="2"/>
    </row>
    <row r="8" spans="1:15" ht="18.75" customHeight="1" x14ac:dyDescent="0.25">
      <c r="A8" s="1"/>
      <c r="B8" s="14"/>
      <c r="C8" s="14"/>
      <c r="D8" s="15" t="s">
        <v>9</v>
      </c>
      <c r="E8" s="16">
        <v>1</v>
      </c>
      <c r="F8" s="18"/>
      <c r="G8" s="18"/>
      <c r="H8" s="18"/>
      <c r="I8" s="16"/>
      <c r="J8" s="91"/>
      <c r="K8" s="92"/>
      <c r="L8" s="92"/>
      <c r="M8" s="4"/>
      <c r="N8" s="1"/>
      <c r="O8" s="2"/>
    </row>
    <row r="9" spans="1:15" ht="18.75" customHeight="1" x14ac:dyDescent="0.25">
      <c r="A9" s="1"/>
      <c r="B9" s="14"/>
      <c r="C9" s="14"/>
      <c r="D9" s="15" t="s">
        <v>10</v>
      </c>
      <c r="E9" s="93">
        <v>45681</v>
      </c>
      <c r="F9" s="18"/>
      <c r="G9" s="18"/>
      <c r="H9" s="18"/>
      <c r="I9" s="16"/>
      <c r="J9" s="91"/>
      <c r="K9" s="92"/>
      <c r="L9" s="92"/>
      <c r="M9" s="4"/>
      <c r="N9" s="1"/>
      <c r="O9" s="2"/>
    </row>
    <row r="10" spans="1:15" ht="39" customHeight="1" x14ac:dyDescent="0.25">
      <c r="A10" s="1"/>
      <c r="B10" s="14"/>
      <c r="C10" s="14"/>
      <c r="D10" s="15" t="s">
        <v>11</v>
      </c>
      <c r="E10" s="74" t="s">
        <v>164</v>
      </c>
      <c r="F10" s="18"/>
      <c r="G10" s="18"/>
      <c r="H10" s="18"/>
      <c r="I10" s="16"/>
      <c r="J10" s="91"/>
      <c r="K10" s="92"/>
      <c r="L10" s="92"/>
      <c r="M10" s="4"/>
      <c r="N10" s="1"/>
      <c r="O10" s="2"/>
    </row>
    <row r="11" spans="1:15" x14ac:dyDescent="0.25">
      <c r="A11" s="1"/>
      <c r="B11" s="4"/>
      <c r="C11" s="4"/>
      <c r="D11" s="4"/>
      <c r="E11" s="4"/>
      <c r="F11" s="4"/>
      <c r="G11" s="4"/>
      <c r="H11" s="4"/>
      <c r="I11" s="4"/>
      <c r="J11" s="4"/>
      <c r="K11" s="4"/>
      <c r="L11" s="4"/>
      <c r="M11" s="4"/>
      <c r="N11" s="1"/>
      <c r="O11" s="2"/>
    </row>
    <row r="12" spans="1:15" x14ac:dyDescent="0.25">
      <c r="A12" s="1"/>
      <c r="B12" s="1"/>
      <c r="C12" s="1"/>
      <c r="D12" s="1"/>
      <c r="E12" s="1"/>
      <c r="F12" s="1"/>
      <c r="G12" s="1"/>
      <c r="H12" s="1"/>
      <c r="I12" s="1"/>
      <c r="J12" s="1"/>
      <c r="K12" s="1"/>
      <c r="L12" s="1"/>
      <c r="M12" s="1"/>
      <c r="N12" s="1"/>
      <c r="O12" s="2"/>
    </row>
    <row r="13" spans="1:15" ht="23.25" x14ac:dyDescent="0.35">
      <c r="A13" s="1"/>
      <c r="B13" s="4"/>
      <c r="C13" s="4"/>
      <c r="D13" s="5" t="s">
        <v>12</v>
      </c>
      <c r="E13" s="4"/>
      <c r="F13" s="4"/>
      <c r="G13" s="4"/>
      <c r="H13" s="4"/>
      <c r="I13" s="4"/>
      <c r="J13" s="4"/>
      <c r="K13" s="4"/>
      <c r="L13" s="4"/>
      <c r="M13" s="4"/>
      <c r="N13" s="1"/>
      <c r="O13" s="2"/>
    </row>
    <row r="14" spans="1:15" ht="15" customHeight="1" x14ac:dyDescent="0.25">
      <c r="A14" s="1"/>
      <c r="B14" s="4"/>
      <c r="C14" s="19"/>
      <c r="D14" s="19"/>
      <c r="E14" s="20" t="s">
        <v>13</v>
      </c>
      <c r="F14" s="82" t="s">
        <v>14</v>
      </c>
      <c r="G14" s="82"/>
      <c r="H14" s="82"/>
      <c r="I14" s="82"/>
      <c r="J14" s="20" t="s">
        <v>15</v>
      </c>
      <c r="K14" s="20"/>
      <c r="L14" s="21" t="s">
        <v>16</v>
      </c>
      <c r="M14" s="22"/>
      <c r="N14" s="1"/>
    </row>
    <row r="15" spans="1:15" ht="56.25" customHeight="1" x14ac:dyDescent="0.25">
      <c r="A15" s="1"/>
      <c r="B15" s="23"/>
      <c r="C15" s="24" t="s">
        <v>17</v>
      </c>
      <c r="D15" s="83" t="s">
        <v>18</v>
      </c>
      <c r="E15" s="83"/>
      <c r="F15" s="83"/>
      <c r="G15" s="83"/>
      <c r="H15" s="83"/>
      <c r="I15" s="83"/>
      <c r="J15" s="83"/>
      <c r="K15" s="28"/>
      <c r="L15" s="26"/>
      <c r="M15" s="27"/>
      <c r="N15" s="1"/>
    </row>
    <row r="16" spans="1:15" ht="18.75" customHeight="1" x14ac:dyDescent="0.25">
      <c r="A16" s="1"/>
      <c r="B16" s="23"/>
      <c r="C16" s="24"/>
      <c r="D16" s="28"/>
      <c r="E16" s="29" t="s">
        <v>19</v>
      </c>
      <c r="F16" s="29" t="s">
        <v>20</v>
      </c>
      <c r="G16" s="29" t="s">
        <v>21</v>
      </c>
      <c r="H16" s="29" t="s">
        <v>22</v>
      </c>
      <c r="I16" s="29" t="s">
        <v>23</v>
      </c>
      <c r="J16" s="28"/>
      <c r="K16" s="28"/>
      <c r="L16" s="28"/>
      <c r="M16" s="27"/>
      <c r="N16" s="1"/>
    </row>
    <row r="17" spans="1:14" ht="226.5" customHeight="1" x14ac:dyDescent="0.25">
      <c r="A17" s="1"/>
      <c r="B17" s="23"/>
      <c r="C17" s="30" t="s">
        <v>24</v>
      </c>
      <c r="D17" s="31" t="s">
        <v>25</v>
      </c>
      <c r="E17" s="32" t="s">
        <v>26</v>
      </c>
      <c r="F17" s="33" t="s">
        <v>27</v>
      </c>
      <c r="G17" s="34" t="s">
        <v>28</v>
      </c>
      <c r="H17" s="33" t="s">
        <v>29</v>
      </c>
      <c r="I17" s="34" t="s">
        <v>30</v>
      </c>
      <c r="J17" s="90">
        <f>IF(E18="yes", SUM(F18:I18), 0)</f>
        <v>20</v>
      </c>
      <c r="K17" s="90" t="s">
        <v>31</v>
      </c>
      <c r="L17" s="90">
        <v>20</v>
      </c>
      <c r="M17" s="27"/>
      <c r="N17" s="1"/>
    </row>
    <row r="18" spans="1:14" ht="18.75" x14ac:dyDescent="0.25">
      <c r="A18" s="1"/>
      <c r="B18" s="23"/>
      <c r="C18" s="30"/>
      <c r="D18" s="35" t="s">
        <v>32</v>
      </c>
      <c r="E18" s="36" t="s">
        <v>33</v>
      </c>
      <c r="F18" s="36">
        <v>5</v>
      </c>
      <c r="G18" s="36">
        <v>5</v>
      </c>
      <c r="H18" s="36">
        <v>5</v>
      </c>
      <c r="I18" s="36">
        <v>5</v>
      </c>
      <c r="J18" s="90"/>
      <c r="K18" s="90"/>
      <c r="L18" s="90"/>
      <c r="M18" s="27"/>
      <c r="N18" s="1"/>
    </row>
    <row r="19" spans="1:14" ht="56.25" customHeight="1" x14ac:dyDescent="0.25">
      <c r="A19" s="1"/>
      <c r="B19" s="23"/>
      <c r="C19" s="24" t="s">
        <v>34</v>
      </c>
      <c r="D19" s="83" t="s">
        <v>35</v>
      </c>
      <c r="E19" s="83"/>
      <c r="F19" s="83"/>
      <c r="G19" s="83"/>
      <c r="H19" s="83"/>
      <c r="I19" s="83"/>
      <c r="J19" s="83"/>
      <c r="K19" s="28"/>
      <c r="L19" s="26"/>
      <c r="M19" s="27"/>
      <c r="N19" s="1"/>
    </row>
    <row r="20" spans="1:14" ht="18.75" x14ac:dyDescent="0.25">
      <c r="A20" s="1"/>
      <c r="B20" s="23"/>
      <c r="C20" s="24"/>
      <c r="D20" s="28"/>
      <c r="E20" s="29" t="s">
        <v>19</v>
      </c>
      <c r="F20" s="29" t="s">
        <v>36</v>
      </c>
      <c r="G20" s="29" t="s">
        <v>37</v>
      </c>
      <c r="H20" s="29" t="s">
        <v>38</v>
      </c>
      <c r="I20" s="29"/>
      <c r="J20" s="28"/>
      <c r="K20" s="28"/>
      <c r="L20" s="28"/>
      <c r="M20" s="27"/>
      <c r="N20" s="1"/>
    </row>
    <row r="21" spans="1:14" ht="140.25" customHeight="1" x14ac:dyDescent="0.25">
      <c r="A21" s="1"/>
      <c r="B21" s="23"/>
      <c r="C21" s="30" t="s">
        <v>24</v>
      </c>
      <c r="D21" s="31" t="s">
        <v>39</v>
      </c>
      <c r="E21" s="32" t="s">
        <v>40</v>
      </c>
      <c r="F21" s="33" t="s">
        <v>41</v>
      </c>
      <c r="G21" s="34" t="s">
        <v>42</v>
      </c>
      <c r="H21" s="33" t="s">
        <v>43</v>
      </c>
      <c r="I21" s="34"/>
      <c r="J21" s="90">
        <f>IF(E22="yes", SUM(F22:I22), 0)</f>
        <v>5</v>
      </c>
      <c r="K21" s="90" t="s">
        <v>31</v>
      </c>
      <c r="L21" s="90">
        <v>5</v>
      </c>
      <c r="M21" s="27"/>
      <c r="N21" s="1"/>
    </row>
    <row r="22" spans="1:14" ht="18.75" customHeight="1" x14ac:dyDescent="0.25">
      <c r="A22" s="1"/>
      <c r="B22" s="23"/>
      <c r="C22" s="30"/>
      <c r="D22" s="35" t="s">
        <v>32</v>
      </c>
      <c r="E22" s="36" t="s">
        <v>33</v>
      </c>
      <c r="F22" s="36">
        <v>1</v>
      </c>
      <c r="G22" s="36">
        <v>2</v>
      </c>
      <c r="H22" s="36">
        <v>2</v>
      </c>
      <c r="I22" s="36"/>
      <c r="J22" s="90"/>
      <c r="K22" s="90"/>
      <c r="L22" s="90"/>
      <c r="M22" s="27"/>
      <c r="N22" s="1"/>
    </row>
    <row r="23" spans="1:14" ht="56.25" customHeight="1" x14ac:dyDescent="0.25">
      <c r="A23" s="1"/>
      <c r="B23" s="23"/>
      <c r="C23" s="24" t="s">
        <v>44</v>
      </c>
      <c r="D23" s="83" t="s">
        <v>45</v>
      </c>
      <c r="E23" s="83"/>
      <c r="F23" s="83"/>
      <c r="G23" s="83"/>
      <c r="H23" s="83"/>
      <c r="I23" s="83"/>
      <c r="J23" s="83"/>
      <c r="K23" s="28"/>
      <c r="L23" s="26"/>
      <c r="M23" s="27"/>
      <c r="N23" s="1"/>
    </row>
    <row r="24" spans="1:14" ht="18.75" customHeight="1" x14ac:dyDescent="0.25">
      <c r="A24" s="1"/>
      <c r="B24" s="23"/>
      <c r="C24" s="24"/>
      <c r="D24" s="28"/>
      <c r="E24" s="29" t="s">
        <v>19</v>
      </c>
      <c r="F24" s="29" t="s">
        <v>46</v>
      </c>
      <c r="G24" s="29" t="s">
        <v>47</v>
      </c>
      <c r="H24" s="29" t="s">
        <v>22</v>
      </c>
      <c r="I24" s="29"/>
      <c r="J24" s="28"/>
      <c r="K24" s="28"/>
      <c r="L24" s="28"/>
      <c r="M24" s="27"/>
      <c r="N24" s="1"/>
    </row>
    <row r="25" spans="1:14" ht="187.5" customHeight="1" x14ac:dyDescent="0.25">
      <c r="A25" s="1"/>
      <c r="B25" s="23"/>
      <c r="C25" s="30" t="s">
        <v>24</v>
      </c>
      <c r="D25" s="76" t="s">
        <v>48</v>
      </c>
      <c r="E25" s="32" t="s">
        <v>49</v>
      </c>
      <c r="F25" s="33" t="s">
        <v>50</v>
      </c>
      <c r="G25" s="34" t="s">
        <v>51</v>
      </c>
      <c r="H25" s="33" t="s">
        <v>52</v>
      </c>
      <c r="I25" s="34"/>
      <c r="J25" s="90">
        <f>IF(E26="yes", SUM(F26:I26), 0)</f>
        <v>10</v>
      </c>
      <c r="K25" s="90" t="s">
        <v>31</v>
      </c>
      <c r="L25" s="90">
        <v>10</v>
      </c>
      <c r="M25" s="27"/>
      <c r="N25" s="1"/>
    </row>
    <row r="26" spans="1:14" ht="18.75" customHeight="1" x14ac:dyDescent="0.25">
      <c r="A26" s="1"/>
      <c r="B26" s="23"/>
      <c r="C26" s="30"/>
      <c r="D26" s="35" t="s">
        <v>32</v>
      </c>
      <c r="E26" s="36" t="s">
        <v>33</v>
      </c>
      <c r="F26" s="36">
        <v>2</v>
      </c>
      <c r="G26" s="36">
        <v>3</v>
      </c>
      <c r="H26" s="36">
        <v>5</v>
      </c>
      <c r="I26" s="36"/>
      <c r="J26" s="90"/>
      <c r="K26" s="90"/>
      <c r="L26" s="90"/>
      <c r="M26" s="27"/>
      <c r="N26" s="1"/>
    </row>
    <row r="27" spans="1:14" ht="56.25" customHeight="1" x14ac:dyDescent="0.25">
      <c r="A27" s="1"/>
      <c r="B27" s="23"/>
      <c r="C27" s="24" t="s">
        <v>53</v>
      </c>
      <c r="D27" s="84" t="s">
        <v>54</v>
      </c>
      <c r="E27" s="84"/>
      <c r="F27" s="84"/>
      <c r="G27" s="84"/>
      <c r="H27" s="84"/>
      <c r="I27" s="84"/>
      <c r="J27" s="37"/>
      <c r="K27" s="37"/>
      <c r="L27" s="26"/>
      <c r="M27" s="27"/>
      <c r="N27" s="1"/>
    </row>
    <row r="28" spans="1:14" ht="18.75" customHeight="1" x14ac:dyDescent="0.25">
      <c r="A28" s="1"/>
      <c r="B28" s="23"/>
      <c r="C28" s="24"/>
      <c r="D28" s="28"/>
      <c r="E28" s="29" t="s">
        <v>19</v>
      </c>
      <c r="F28" s="29" t="s">
        <v>55</v>
      </c>
      <c r="G28" s="29" t="s">
        <v>56</v>
      </c>
      <c r="H28" s="29" t="s">
        <v>57</v>
      </c>
      <c r="I28" s="29"/>
      <c r="J28" s="28"/>
      <c r="K28" s="28"/>
      <c r="L28" s="28"/>
      <c r="M28" s="27"/>
      <c r="N28" s="1"/>
    </row>
    <row r="29" spans="1:14" ht="159" customHeight="1" x14ac:dyDescent="0.25">
      <c r="A29" s="1"/>
      <c r="B29" s="23"/>
      <c r="C29" s="30" t="s">
        <v>24</v>
      </c>
      <c r="D29" s="31" t="s">
        <v>58</v>
      </c>
      <c r="E29" s="32" t="s">
        <v>59</v>
      </c>
      <c r="F29" s="33" t="s">
        <v>60</v>
      </c>
      <c r="G29" s="34" t="s">
        <v>61</v>
      </c>
      <c r="H29" s="33" t="s">
        <v>62</v>
      </c>
      <c r="I29" s="34"/>
      <c r="J29" s="90">
        <f>IF(E30="yes", SUM(F30:I30), 0)</f>
        <v>20</v>
      </c>
      <c r="K29" s="90" t="s">
        <v>31</v>
      </c>
      <c r="L29" s="90">
        <f>IF(E10="Analytics Translator", 20, 0)</f>
        <v>20</v>
      </c>
      <c r="M29" s="27"/>
      <c r="N29" s="1"/>
    </row>
    <row r="30" spans="1:14" ht="18.75" customHeight="1" x14ac:dyDescent="0.25">
      <c r="A30" s="1"/>
      <c r="B30" s="23"/>
      <c r="C30" s="30"/>
      <c r="D30" s="35" t="s">
        <v>32</v>
      </c>
      <c r="E30" s="36" t="s">
        <v>33</v>
      </c>
      <c r="F30" s="36">
        <v>4</v>
      </c>
      <c r="G30" s="36">
        <v>8</v>
      </c>
      <c r="H30" s="36">
        <v>8</v>
      </c>
      <c r="I30" s="36"/>
      <c r="J30" s="90"/>
      <c r="K30" s="90"/>
      <c r="L30" s="90"/>
      <c r="M30" s="27"/>
      <c r="N30" s="1"/>
    </row>
    <row r="31" spans="1:14" ht="56.25" customHeight="1" x14ac:dyDescent="0.25">
      <c r="A31" s="1"/>
      <c r="B31" s="23"/>
      <c r="C31" s="24" t="s">
        <v>63</v>
      </c>
      <c r="D31" s="84" t="s">
        <v>64</v>
      </c>
      <c r="E31" s="84"/>
      <c r="F31" s="84"/>
      <c r="G31" s="84"/>
      <c r="H31" s="84"/>
      <c r="I31" s="84"/>
      <c r="J31" s="84"/>
      <c r="K31" s="25"/>
      <c r="L31" s="26"/>
      <c r="M31" s="27"/>
      <c r="N31" s="1"/>
    </row>
    <row r="32" spans="1:14" ht="18.75" customHeight="1" x14ac:dyDescent="0.25">
      <c r="A32" s="1"/>
      <c r="B32" s="23"/>
      <c r="C32" s="24"/>
      <c r="D32" s="28"/>
      <c r="E32" s="29" t="s">
        <v>19</v>
      </c>
      <c r="F32" s="29" t="s">
        <v>20</v>
      </c>
      <c r="G32" s="29"/>
      <c r="H32" s="29"/>
      <c r="I32" s="29"/>
      <c r="J32" s="28"/>
      <c r="K32" s="28"/>
      <c r="L32" s="28"/>
      <c r="M32" s="27"/>
      <c r="N32" s="1"/>
    </row>
    <row r="33" spans="1:14" ht="88.5" customHeight="1" x14ac:dyDescent="0.25">
      <c r="A33" s="1"/>
      <c r="B33" s="23"/>
      <c r="C33" s="30" t="s">
        <v>24</v>
      </c>
      <c r="D33" s="31" t="s">
        <v>65</v>
      </c>
      <c r="E33" s="32" t="s">
        <v>66</v>
      </c>
      <c r="F33" s="33" t="s">
        <v>67</v>
      </c>
      <c r="G33" s="34"/>
      <c r="H33" s="33"/>
      <c r="I33" s="34"/>
      <c r="J33" s="90">
        <f>IF(E34="yes", SUM(F34:I34), 0)</f>
        <v>5</v>
      </c>
      <c r="K33" s="90" t="s">
        <v>31</v>
      </c>
      <c r="L33" s="90">
        <f>IF(E10="Analytics Translator", 5, 0)</f>
        <v>5</v>
      </c>
      <c r="M33" s="27"/>
      <c r="N33" s="1"/>
    </row>
    <row r="34" spans="1:14" ht="18.75" customHeight="1" x14ac:dyDescent="0.25">
      <c r="A34" s="1"/>
      <c r="B34" s="23"/>
      <c r="C34" s="30"/>
      <c r="D34" s="35" t="s">
        <v>32</v>
      </c>
      <c r="E34" s="36" t="s">
        <v>33</v>
      </c>
      <c r="F34" s="36">
        <v>5</v>
      </c>
      <c r="G34" s="36"/>
      <c r="H34" s="36"/>
      <c r="I34" s="36"/>
      <c r="J34" s="90"/>
      <c r="K34" s="90"/>
      <c r="L34" s="90"/>
      <c r="M34" s="27"/>
      <c r="N34" s="1"/>
    </row>
    <row r="35" spans="1:14" ht="56.25" customHeight="1" x14ac:dyDescent="0.25">
      <c r="A35" s="1"/>
      <c r="B35" s="23"/>
      <c r="C35" s="24" t="s">
        <v>68</v>
      </c>
      <c r="D35" s="84" t="s">
        <v>69</v>
      </c>
      <c r="E35" s="84"/>
      <c r="F35" s="84"/>
      <c r="G35" s="84"/>
      <c r="H35" s="84"/>
      <c r="I35" s="84"/>
      <c r="J35" s="84"/>
      <c r="K35" s="25"/>
      <c r="L35" s="26"/>
      <c r="M35" s="27"/>
      <c r="N35" s="1"/>
    </row>
    <row r="36" spans="1:14" ht="18.75" customHeight="1" x14ac:dyDescent="0.25">
      <c r="A36" s="1"/>
      <c r="B36" s="23"/>
      <c r="C36" s="24"/>
      <c r="D36" s="28"/>
      <c r="E36" s="29" t="s">
        <v>19</v>
      </c>
      <c r="F36" s="29" t="s">
        <v>20</v>
      </c>
      <c r="G36" s="29" t="s">
        <v>70</v>
      </c>
      <c r="H36" s="29" t="s">
        <v>71</v>
      </c>
      <c r="I36" s="29"/>
      <c r="J36" s="28"/>
      <c r="K36" s="28"/>
      <c r="L36" s="28"/>
      <c r="M36" s="27"/>
      <c r="N36" s="1"/>
    </row>
    <row r="37" spans="1:14" ht="155.25" customHeight="1" x14ac:dyDescent="0.25">
      <c r="A37" s="1"/>
      <c r="B37" s="23"/>
      <c r="C37" s="30" t="s">
        <v>24</v>
      </c>
      <c r="D37" s="31" t="s">
        <v>72</v>
      </c>
      <c r="E37" s="32" t="s">
        <v>73</v>
      </c>
      <c r="F37" s="33" t="s">
        <v>74</v>
      </c>
      <c r="G37" s="34" t="s">
        <v>75</v>
      </c>
      <c r="H37" s="33" t="s">
        <v>76</v>
      </c>
      <c r="I37" s="34"/>
      <c r="J37" s="90">
        <f>IF(E38="yes", SUM(F38:I38), 0)</f>
        <v>25</v>
      </c>
      <c r="K37" s="90" t="s">
        <v>31</v>
      </c>
      <c r="L37" s="90">
        <v>25</v>
      </c>
      <c r="M37" s="27"/>
      <c r="N37" s="1"/>
    </row>
    <row r="38" spans="1:14" ht="18.75" customHeight="1" x14ac:dyDescent="0.25">
      <c r="A38" s="1"/>
      <c r="B38" s="23"/>
      <c r="C38" s="30"/>
      <c r="D38" s="35" t="s">
        <v>32</v>
      </c>
      <c r="E38" s="36" t="s">
        <v>33</v>
      </c>
      <c r="F38" s="36">
        <v>5</v>
      </c>
      <c r="G38" s="36">
        <v>10</v>
      </c>
      <c r="H38" s="36">
        <v>10</v>
      </c>
      <c r="I38" s="73"/>
      <c r="J38" s="90"/>
      <c r="K38" s="90"/>
      <c r="L38" s="90"/>
      <c r="M38" s="27"/>
      <c r="N38" s="1"/>
    </row>
    <row r="39" spans="1:14" ht="56.25" customHeight="1" x14ac:dyDescent="0.25">
      <c r="A39" s="1"/>
      <c r="B39" s="23"/>
      <c r="C39" s="24" t="s">
        <v>77</v>
      </c>
      <c r="D39" s="84" t="s">
        <v>78</v>
      </c>
      <c r="E39" s="84"/>
      <c r="F39" s="84"/>
      <c r="G39" s="84"/>
      <c r="H39" s="84"/>
      <c r="I39" s="84"/>
      <c r="J39" s="84"/>
      <c r="K39" s="25"/>
      <c r="L39" s="26"/>
      <c r="M39" s="27"/>
      <c r="N39" s="1"/>
    </row>
    <row r="40" spans="1:14" ht="18.75" customHeight="1" x14ac:dyDescent="0.25">
      <c r="A40" s="1"/>
      <c r="B40" s="23"/>
      <c r="C40" s="24"/>
      <c r="D40" s="28"/>
      <c r="E40" s="29" t="s">
        <v>19</v>
      </c>
      <c r="F40" s="29" t="s">
        <v>20</v>
      </c>
      <c r="G40" s="29"/>
      <c r="H40" s="29"/>
      <c r="I40" s="29"/>
      <c r="J40" s="28"/>
      <c r="K40" s="28"/>
      <c r="L40" s="28"/>
      <c r="M40" s="27"/>
      <c r="N40" s="1"/>
    </row>
    <row r="41" spans="1:14" ht="88.5" customHeight="1" x14ac:dyDescent="0.25">
      <c r="A41" s="1"/>
      <c r="B41" s="23"/>
      <c r="C41" s="30" t="s">
        <v>24</v>
      </c>
      <c r="D41" s="75" t="s">
        <v>161</v>
      </c>
      <c r="E41" s="32" t="s">
        <v>73</v>
      </c>
      <c r="F41" s="33" t="s">
        <v>79</v>
      </c>
      <c r="G41" s="34"/>
      <c r="H41" s="33"/>
      <c r="I41" s="34"/>
      <c r="J41" s="90">
        <f>IF(E42="yes", SUM(F42:I42), 0)</f>
        <v>0</v>
      </c>
      <c r="K41" s="90" t="s">
        <v>31</v>
      </c>
      <c r="L41" s="90">
        <f>IF(E10="Data Scientist", 5, IF(E10="Data Engineer", 5, 0))</f>
        <v>0</v>
      </c>
      <c r="M41" s="27"/>
      <c r="N41" s="1"/>
    </row>
    <row r="42" spans="1:14" ht="18.75" customHeight="1" x14ac:dyDescent="0.25">
      <c r="A42" s="1"/>
      <c r="B42" s="23"/>
      <c r="C42" s="30"/>
      <c r="D42" s="35" t="s">
        <v>32</v>
      </c>
      <c r="E42" s="36" t="s">
        <v>33</v>
      </c>
      <c r="F42" s="36">
        <v>0</v>
      </c>
      <c r="G42" s="36"/>
      <c r="H42" s="36"/>
      <c r="I42" s="36"/>
      <c r="J42" s="90"/>
      <c r="K42" s="90"/>
      <c r="L42" s="90"/>
      <c r="M42" s="27"/>
      <c r="N42" s="1"/>
    </row>
    <row r="43" spans="1:14" ht="56.25" customHeight="1" x14ac:dyDescent="0.25">
      <c r="A43" s="1"/>
      <c r="B43" s="23"/>
      <c r="C43" s="24" t="s">
        <v>80</v>
      </c>
      <c r="D43" s="84" t="s">
        <v>81</v>
      </c>
      <c r="E43" s="84"/>
      <c r="F43" s="84"/>
      <c r="G43" s="84"/>
      <c r="H43" s="84"/>
      <c r="I43" s="84"/>
      <c r="J43" s="84"/>
      <c r="K43" s="25"/>
      <c r="L43" s="26"/>
      <c r="M43" s="27"/>
      <c r="N43" s="1"/>
    </row>
    <row r="44" spans="1:14" ht="18.75" customHeight="1" x14ac:dyDescent="0.25">
      <c r="A44" s="1"/>
      <c r="B44" s="23"/>
      <c r="C44" s="24"/>
      <c r="D44" s="28"/>
      <c r="E44" s="29" t="s">
        <v>19</v>
      </c>
      <c r="F44" s="29" t="s">
        <v>55</v>
      </c>
      <c r="G44" s="29" t="s">
        <v>56</v>
      </c>
      <c r="H44" s="29" t="s">
        <v>57</v>
      </c>
      <c r="I44" s="29"/>
      <c r="J44" s="28"/>
      <c r="K44" s="28"/>
      <c r="L44" s="28"/>
      <c r="M44" s="27"/>
      <c r="N44" s="1"/>
    </row>
    <row r="45" spans="1:14" ht="176.25" customHeight="1" x14ac:dyDescent="0.25">
      <c r="A45" s="1"/>
      <c r="B45" s="23"/>
      <c r="C45" s="30" t="s">
        <v>24</v>
      </c>
      <c r="D45" s="31" t="s">
        <v>82</v>
      </c>
      <c r="E45" s="32" t="s">
        <v>83</v>
      </c>
      <c r="F45" s="33" t="s">
        <v>84</v>
      </c>
      <c r="G45" s="34" t="s">
        <v>85</v>
      </c>
      <c r="H45" s="33" t="s">
        <v>86</v>
      </c>
      <c r="I45" s="34"/>
      <c r="J45" s="90">
        <f>IF(E46="yes", SUM(F46:I46), 0)</f>
        <v>0</v>
      </c>
      <c r="K45" s="90" t="s">
        <v>31</v>
      </c>
      <c r="L45" s="90">
        <f>IF(E10="Data Scientist", 20, 0)</f>
        <v>0</v>
      </c>
      <c r="M45" s="27"/>
      <c r="N45" s="1"/>
    </row>
    <row r="46" spans="1:14" ht="18.75" customHeight="1" x14ac:dyDescent="0.25">
      <c r="A46" s="1"/>
      <c r="B46" s="23"/>
      <c r="C46" s="30"/>
      <c r="D46" s="35" t="s">
        <v>32</v>
      </c>
      <c r="E46" s="36" t="s">
        <v>33</v>
      </c>
      <c r="F46" s="36">
        <v>0</v>
      </c>
      <c r="G46" s="36">
        <v>0</v>
      </c>
      <c r="H46" s="36">
        <v>0</v>
      </c>
      <c r="I46" s="36"/>
      <c r="J46" s="90"/>
      <c r="K46" s="90"/>
      <c r="L46" s="90"/>
      <c r="M46" s="27"/>
      <c r="N46" s="1"/>
    </row>
    <row r="47" spans="1:14" ht="56.25" customHeight="1" x14ac:dyDescent="0.25">
      <c r="A47" s="1"/>
      <c r="B47" s="23"/>
      <c r="C47" s="24" t="s">
        <v>87</v>
      </c>
      <c r="D47" s="84" t="s">
        <v>88</v>
      </c>
      <c r="E47" s="84"/>
      <c r="F47" s="84"/>
      <c r="G47" s="84"/>
      <c r="H47" s="84"/>
      <c r="I47" s="84"/>
      <c r="J47" s="84"/>
      <c r="K47" s="25"/>
      <c r="L47" s="26"/>
      <c r="M47" s="27"/>
      <c r="N47" s="1"/>
    </row>
    <row r="48" spans="1:14" ht="18.75" customHeight="1" x14ac:dyDescent="0.25">
      <c r="A48" s="1"/>
      <c r="B48" s="23"/>
      <c r="C48" s="24"/>
      <c r="D48" s="28"/>
      <c r="E48" s="29" t="s">
        <v>19</v>
      </c>
      <c r="F48" s="29" t="s">
        <v>55</v>
      </c>
      <c r="G48" s="29" t="s">
        <v>56</v>
      </c>
      <c r="H48" s="29" t="s">
        <v>57</v>
      </c>
      <c r="I48" s="29"/>
      <c r="J48" s="28"/>
      <c r="K48" s="28"/>
      <c r="L48" s="28"/>
      <c r="M48" s="27"/>
      <c r="N48" s="1"/>
    </row>
    <row r="49" spans="1:16" ht="148.5" customHeight="1" x14ac:dyDescent="0.25">
      <c r="A49" s="1"/>
      <c r="B49" s="23"/>
      <c r="C49" s="30" t="s">
        <v>24</v>
      </c>
      <c r="D49" s="31" t="s">
        <v>89</v>
      </c>
      <c r="E49" s="32" t="s">
        <v>90</v>
      </c>
      <c r="F49" s="33" t="s">
        <v>91</v>
      </c>
      <c r="G49" s="34" t="s">
        <v>92</v>
      </c>
      <c r="H49" s="33" t="s">
        <v>93</v>
      </c>
      <c r="I49" s="34"/>
      <c r="J49" s="90">
        <f>IF(E50="yes", SUM(F50:I50), 0)</f>
        <v>0</v>
      </c>
      <c r="K49" s="90" t="s">
        <v>31</v>
      </c>
      <c r="L49" s="90">
        <f>IF(E10="Data Engineer", 20, 0)</f>
        <v>0</v>
      </c>
      <c r="M49" s="27"/>
      <c r="N49" s="1"/>
    </row>
    <row r="50" spans="1:16" ht="18.75" customHeight="1" x14ac:dyDescent="0.25">
      <c r="A50" s="1"/>
      <c r="B50" s="23"/>
      <c r="C50" s="30"/>
      <c r="D50" s="35" t="s">
        <v>32</v>
      </c>
      <c r="E50" s="36" t="s">
        <v>33</v>
      </c>
      <c r="F50" s="36">
        <v>0</v>
      </c>
      <c r="G50" s="36">
        <v>0</v>
      </c>
      <c r="H50" s="36">
        <v>0</v>
      </c>
      <c r="I50" s="36"/>
      <c r="J50" s="90"/>
      <c r="K50" s="90"/>
      <c r="L50" s="90"/>
      <c r="M50" s="27"/>
      <c r="N50" s="1"/>
    </row>
    <row r="51" spans="1:16" ht="56.25" customHeight="1" x14ac:dyDescent="0.25">
      <c r="A51" s="1"/>
      <c r="B51" s="23"/>
      <c r="C51" s="24" t="s">
        <v>94</v>
      </c>
      <c r="D51" s="84" t="s">
        <v>95</v>
      </c>
      <c r="E51" s="84"/>
      <c r="F51" s="84"/>
      <c r="G51" s="84"/>
      <c r="H51" s="84"/>
      <c r="I51" s="84"/>
      <c r="J51" s="84"/>
      <c r="K51" s="25"/>
      <c r="L51" s="26"/>
      <c r="M51" s="27"/>
      <c r="N51" s="1"/>
    </row>
    <row r="52" spans="1:16" ht="18.75" customHeight="1" x14ac:dyDescent="0.25">
      <c r="A52" s="1"/>
      <c r="B52" s="23"/>
      <c r="C52" s="24"/>
      <c r="D52" s="28"/>
      <c r="E52" s="29" t="s">
        <v>19</v>
      </c>
      <c r="F52" s="29" t="s">
        <v>20</v>
      </c>
      <c r="G52" s="29"/>
      <c r="H52" s="29"/>
      <c r="I52" s="29"/>
      <c r="J52" s="28"/>
      <c r="K52" s="28"/>
      <c r="L52" s="28"/>
      <c r="M52" s="27"/>
      <c r="N52" s="1"/>
    </row>
    <row r="53" spans="1:16" ht="88.5" customHeight="1" x14ac:dyDescent="0.25">
      <c r="A53" s="1"/>
      <c r="B53" s="23"/>
      <c r="C53" s="30" t="s">
        <v>24</v>
      </c>
      <c r="D53" s="76" t="s">
        <v>96</v>
      </c>
      <c r="E53" s="32" t="s">
        <v>97</v>
      </c>
      <c r="F53" s="33" t="s">
        <v>98</v>
      </c>
      <c r="G53" s="34"/>
      <c r="H53" s="33"/>
      <c r="I53" s="34"/>
      <c r="J53" s="90">
        <f>IF(E54="yes", SUM(F54:I54), 0)</f>
        <v>5</v>
      </c>
      <c r="K53" s="90" t="s">
        <v>31</v>
      </c>
      <c r="L53" s="90">
        <v>5</v>
      </c>
      <c r="M53" s="27"/>
      <c r="N53" s="1"/>
    </row>
    <row r="54" spans="1:16" ht="18.75" customHeight="1" x14ac:dyDescent="0.25">
      <c r="A54" s="1"/>
      <c r="B54" s="23"/>
      <c r="C54" s="30"/>
      <c r="D54" s="35" t="s">
        <v>32</v>
      </c>
      <c r="E54" s="36" t="s">
        <v>33</v>
      </c>
      <c r="F54" s="36">
        <v>5</v>
      </c>
      <c r="G54" s="36"/>
      <c r="H54" s="36"/>
      <c r="I54" s="36"/>
      <c r="J54" s="90"/>
      <c r="K54" s="90"/>
      <c r="L54" s="90"/>
      <c r="M54" s="27"/>
      <c r="N54" s="1"/>
    </row>
    <row r="55" spans="1:16" ht="56.25" customHeight="1" x14ac:dyDescent="0.25">
      <c r="A55" s="1"/>
      <c r="B55" s="23"/>
      <c r="C55" s="24" t="s">
        <v>99</v>
      </c>
      <c r="D55" s="84" t="s">
        <v>100</v>
      </c>
      <c r="E55" s="84"/>
      <c r="F55" s="84"/>
      <c r="G55" s="84"/>
      <c r="H55" s="84"/>
      <c r="I55" s="84"/>
      <c r="J55" s="37"/>
      <c r="K55" s="37"/>
      <c r="L55" s="26"/>
      <c r="M55" s="27"/>
      <c r="N55" s="1"/>
    </row>
    <row r="56" spans="1:16" ht="18.75" customHeight="1" x14ac:dyDescent="0.25">
      <c r="A56" s="1"/>
      <c r="B56" s="23"/>
      <c r="C56" s="24"/>
      <c r="D56" s="28"/>
      <c r="E56" s="29" t="s">
        <v>19</v>
      </c>
      <c r="F56" s="29" t="s">
        <v>46</v>
      </c>
      <c r="G56" s="29" t="s">
        <v>37</v>
      </c>
      <c r="H56" s="29" t="s">
        <v>101</v>
      </c>
      <c r="I56" s="29" t="s">
        <v>102</v>
      </c>
      <c r="J56" s="28"/>
      <c r="K56" s="28"/>
      <c r="L56" s="28"/>
      <c r="M56" s="27"/>
      <c r="N56" s="1"/>
    </row>
    <row r="57" spans="1:16" ht="160.5" customHeight="1" x14ac:dyDescent="0.25">
      <c r="A57" s="1"/>
      <c r="B57" s="23"/>
      <c r="C57" s="30" t="s">
        <v>24</v>
      </c>
      <c r="D57" s="31" t="s">
        <v>103</v>
      </c>
      <c r="E57" s="32" t="s">
        <v>104</v>
      </c>
      <c r="F57" s="33" t="s">
        <v>105</v>
      </c>
      <c r="G57" s="34" t="s">
        <v>106</v>
      </c>
      <c r="H57" s="33" t="s">
        <v>107</v>
      </c>
      <c r="I57" s="34" t="s">
        <v>108</v>
      </c>
      <c r="J57" s="90">
        <f>IF(E58="yes", SUM(F58:I58), 0)</f>
        <v>10</v>
      </c>
      <c r="K57" s="90" t="s">
        <v>31</v>
      </c>
      <c r="L57" s="90">
        <v>10</v>
      </c>
      <c r="M57" s="27"/>
      <c r="N57" s="1"/>
    </row>
    <row r="58" spans="1:16" ht="18.75" customHeight="1" x14ac:dyDescent="0.25">
      <c r="A58" s="1"/>
      <c r="B58" s="23"/>
      <c r="C58" s="30"/>
      <c r="D58" s="35" t="s">
        <v>32</v>
      </c>
      <c r="E58" s="36" t="s">
        <v>33</v>
      </c>
      <c r="F58" s="36">
        <v>2</v>
      </c>
      <c r="G58" s="36">
        <v>2</v>
      </c>
      <c r="H58" s="36">
        <v>3</v>
      </c>
      <c r="I58" s="36">
        <v>3</v>
      </c>
      <c r="J58" s="90"/>
      <c r="K58" s="90"/>
      <c r="L58" s="90"/>
      <c r="M58" s="27"/>
      <c r="N58" s="1"/>
    </row>
    <row r="59" spans="1:16" ht="18.75" customHeight="1" x14ac:dyDescent="0.25">
      <c r="A59" s="1"/>
      <c r="B59" s="23"/>
      <c r="C59" s="23"/>
      <c r="D59" s="38"/>
      <c r="E59" s="38"/>
      <c r="F59" s="38"/>
      <c r="G59" s="38"/>
      <c r="H59" s="39"/>
      <c r="I59" s="39"/>
      <c r="J59" s="40">
        <f>SUM(J15:J57)</f>
        <v>100</v>
      </c>
      <c r="K59" s="40" t="s">
        <v>31</v>
      </c>
      <c r="L59" s="40">
        <f>SUM(L15:L57)</f>
        <v>100</v>
      </c>
      <c r="M59" s="27"/>
      <c r="N59" s="1"/>
    </row>
    <row r="60" spans="1:16" ht="18.75" customHeight="1" x14ac:dyDescent="0.25">
      <c r="A60" s="1"/>
      <c r="B60" s="23"/>
      <c r="C60" s="23"/>
      <c r="D60" s="4"/>
      <c r="E60" s="4"/>
      <c r="F60" s="4"/>
      <c r="G60" s="4"/>
      <c r="H60" s="4"/>
      <c r="I60" s="4"/>
      <c r="J60" s="4"/>
      <c r="K60" s="4"/>
      <c r="L60" s="4"/>
      <c r="M60" s="4"/>
      <c r="N60" s="1"/>
    </row>
    <row r="61" spans="1:16" ht="88.5" customHeight="1" x14ac:dyDescent="0.25">
      <c r="A61" s="1"/>
      <c r="B61" s="1"/>
      <c r="C61" s="1"/>
      <c r="D61" s="1"/>
      <c r="E61" s="1"/>
      <c r="F61" s="1"/>
      <c r="G61" s="1"/>
      <c r="H61" s="1"/>
      <c r="I61" s="1"/>
      <c r="J61" s="1"/>
      <c r="K61" s="1"/>
      <c r="L61" s="1"/>
      <c r="M61" s="1"/>
      <c r="N61" s="1"/>
    </row>
    <row r="62" spans="1:16" ht="23.25" customHeight="1" x14ac:dyDescent="0.35">
      <c r="A62" s="1"/>
      <c r="B62" s="23"/>
      <c r="C62" s="86" t="s">
        <v>109</v>
      </c>
      <c r="D62" s="86"/>
      <c r="E62" s="86"/>
      <c r="F62" s="42"/>
      <c r="G62" s="42"/>
      <c r="H62" s="42"/>
      <c r="I62" s="42"/>
      <c r="J62" s="42"/>
      <c r="K62" s="42"/>
      <c r="L62" s="43"/>
      <c r="M62" s="27"/>
      <c r="N62" s="1"/>
    </row>
    <row r="63" spans="1:16" ht="18.75" customHeight="1" x14ac:dyDescent="0.25">
      <c r="A63" s="1"/>
      <c r="B63" s="4"/>
      <c r="C63" s="11" t="s">
        <v>110</v>
      </c>
      <c r="D63" s="11" t="s">
        <v>111</v>
      </c>
      <c r="E63" s="89" t="s">
        <v>2</v>
      </c>
      <c r="F63" s="89"/>
      <c r="G63" s="89"/>
      <c r="H63" s="89"/>
      <c r="I63" s="89"/>
      <c r="J63" s="11"/>
      <c r="K63" s="11"/>
      <c r="L63" s="44" t="s">
        <v>112</v>
      </c>
      <c r="M63" s="27"/>
      <c r="N63" s="1"/>
    </row>
    <row r="64" spans="1:16" ht="25.5" x14ac:dyDescent="0.25">
      <c r="A64" s="1"/>
      <c r="B64" s="23"/>
      <c r="C64" s="45" t="s">
        <v>113</v>
      </c>
      <c r="D64" s="46" t="s">
        <v>114</v>
      </c>
      <c r="E64" s="87" t="s">
        <v>115</v>
      </c>
      <c r="F64" s="87"/>
      <c r="G64" s="87"/>
      <c r="H64" s="87"/>
      <c r="I64" s="87"/>
      <c r="J64" s="87"/>
      <c r="K64" s="46"/>
      <c r="L64" s="47">
        <v>3</v>
      </c>
      <c r="M64" s="27"/>
      <c r="N64" s="1"/>
      <c r="O64" s="41"/>
      <c r="P64" s="2"/>
    </row>
    <row r="65" spans="1:16" ht="25.5" x14ac:dyDescent="0.25">
      <c r="A65" s="1"/>
      <c r="B65" s="4"/>
      <c r="C65" s="48" t="s">
        <v>113</v>
      </c>
      <c r="D65" s="46" t="s">
        <v>116</v>
      </c>
      <c r="E65" s="87" t="s">
        <v>117</v>
      </c>
      <c r="F65" s="87"/>
      <c r="G65" s="87"/>
      <c r="H65" s="87"/>
      <c r="I65" s="87"/>
      <c r="J65" s="87"/>
      <c r="K65" s="46"/>
      <c r="L65" s="49">
        <v>3</v>
      </c>
      <c r="M65" s="27"/>
      <c r="N65" s="1"/>
      <c r="P65" s="2"/>
    </row>
    <row r="66" spans="1:16" ht="32.25" customHeight="1" x14ac:dyDescent="0.25">
      <c r="A66" s="1"/>
      <c r="B66" s="23"/>
      <c r="C66" s="45" t="s">
        <v>113</v>
      </c>
      <c r="D66" s="46" t="s">
        <v>118</v>
      </c>
      <c r="E66" s="87" t="s">
        <v>119</v>
      </c>
      <c r="F66" s="87"/>
      <c r="G66" s="87"/>
      <c r="H66" s="87"/>
      <c r="I66" s="87"/>
      <c r="J66" s="87"/>
      <c r="K66" s="46"/>
      <c r="L66" s="47">
        <v>3</v>
      </c>
      <c r="M66" s="27"/>
      <c r="N66" s="1"/>
    </row>
    <row r="67" spans="1:16" ht="32.25" customHeight="1" x14ac:dyDescent="0.25">
      <c r="A67" s="1"/>
      <c r="B67" s="4"/>
      <c r="C67" s="50" t="s">
        <v>120</v>
      </c>
      <c r="D67" s="51" t="s">
        <v>121</v>
      </c>
      <c r="E67" s="88" t="s">
        <v>122</v>
      </c>
      <c r="F67" s="88"/>
      <c r="G67" s="88"/>
      <c r="H67" s="88"/>
      <c r="I67" s="88"/>
      <c r="J67" s="88"/>
      <c r="K67" s="51"/>
      <c r="L67" s="52">
        <v>3</v>
      </c>
      <c r="M67" s="27"/>
      <c r="N67" s="1"/>
    </row>
    <row r="68" spans="1:16" ht="32.25" customHeight="1" x14ac:dyDescent="0.25">
      <c r="A68" s="1"/>
      <c r="B68" s="23"/>
      <c r="C68" s="53" t="s">
        <v>120</v>
      </c>
      <c r="D68" s="54" t="s">
        <v>123</v>
      </c>
      <c r="E68" s="85" t="s">
        <v>124</v>
      </c>
      <c r="F68" s="85"/>
      <c r="G68" s="85"/>
      <c r="H68" s="85"/>
      <c r="I68" s="85"/>
      <c r="J68" s="85"/>
      <c r="K68" s="54"/>
      <c r="L68" s="55">
        <v>3</v>
      </c>
      <c r="M68" s="27"/>
      <c r="N68" s="1"/>
    </row>
    <row r="69" spans="1:16" ht="32.25" customHeight="1" x14ac:dyDescent="0.25">
      <c r="A69" s="56"/>
      <c r="B69" s="57"/>
      <c r="C69" s="58" t="s">
        <v>125</v>
      </c>
      <c r="D69" s="51" t="s">
        <v>126</v>
      </c>
      <c r="E69" s="88" t="s">
        <v>127</v>
      </c>
      <c r="F69" s="88"/>
      <c r="G69" s="88"/>
      <c r="H69" s="88"/>
      <c r="I69" s="88"/>
      <c r="J69" s="88"/>
      <c r="K69" s="51"/>
      <c r="L69" s="59">
        <v>3</v>
      </c>
      <c r="M69" s="60"/>
      <c r="N69" s="56"/>
    </row>
    <row r="70" spans="1:16" ht="32.25" customHeight="1" x14ac:dyDescent="0.25">
      <c r="A70" s="1"/>
      <c r="B70" s="4"/>
      <c r="C70" s="61" t="s">
        <v>128</v>
      </c>
      <c r="D70" s="54" t="s">
        <v>129</v>
      </c>
      <c r="E70" s="85" t="s">
        <v>130</v>
      </c>
      <c r="F70" s="85"/>
      <c r="G70" s="85"/>
      <c r="H70" s="85"/>
      <c r="I70" s="85"/>
      <c r="J70" s="85"/>
      <c r="K70" s="54"/>
      <c r="L70" s="62">
        <v>3</v>
      </c>
      <c r="M70" s="27"/>
      <c r="N70" s="1"/>
    </row>
    <row r="71" spans="1:16" ht="32.25" customHeight="1" x14ac:dyDescent="0.25">
      <c r="A71" s="1"/>
      <c r="B71" s="4"/>
      <c r="C71" s="50" t="s">
        <v>131</v>
      </c>
      <c r="D71" s="51" t="s">
        <v>131</v>
      </c>
      <c r="E71" s="88" t="s">
        <v>132</v>
      </c>
      <c r="F71" s="88"/>
      <c r="G71" s="88"/>
      <c r="H71" s="88"/>
      <c r="I71" s="88"/>
      <c r="J71" s="88"/>
      <c r="K71" s="51"/>
      <c r="L71" s="52">
        <v>3</v>
      </c>
      <c r="M71" s="27"/>
      <c r="N71" s="1"/>
    </row>
    <row r="72" spans="1:16" ht="32.25" customHeight="1" x14ac:dyDescent="0.25">
      <c r="A72" s="1"/>
      <c r="B72" s="4"/>
      <c r="C72" s="53" t="s">
        <v>131</v>
      </c>
      <c r="D72" s="54" t="s">
        <v>133</v>
      </c>
      <c r="E72" s="85" t="s">
        <v>134</v>
      </c>
      <c r="F72" s="85"/>
      <c r="G72" s="85"/>
      <c r="H72" s="85"/>
      <c r="I72" s="85"/>
      <c r="J72" s="85"/>
      <c r="K72" s="54"/>
      <c r="L72" s="55">
        <v>3</v>
      </c>
      <c r="M72" s="27"/>
      <c r="N72" s="1"/>
    </row>
    <row r="73" spans="1:16" ht="32.25" customHeight="1" x14ac:dyDescent="0.25">
      <c r="A73" s="63"/>
      <c r="B73" s="64"/>
      <c r="C73" s="58" t="s">
        <v>135</v>
      </c>
      <c r="D73" s="51" t="s">
        <v>136</v>
      </c>
      <c r="E73" s="88" t="s">
        <v>137</v>
      </c>
      <c r="F73" s="88"/>
      <c r="G73" s="88"/>
      <c r="H73" s="88"/>
      <c r="I73" s="88"/>
      <c r="J73" s="88"/>
      <c r="K73" s="51"/>
      <c r="L73" s="59">
        <v>3</v>
      </c>
      <c r="M73" s="65"/>
      <c r="N73" s="63"/>
    </row>
    <row r="74" spans="1:16" ht="32.25" customHeight="1" x14ac:dyDescent="0.25">
      <c r="A74" s="1"/>
      <c r="B74" s="23"/>
      <c r="C74" s="61" t="s">
        <v>135</v>
      </c>
      <c r="D74" s="54" t="s">
        <v>138</v>
      </c>
      <c r="E74" s="85" t="s">
        <v>139</v>
      </c>
      <c r="F74" s="85"/>
      <c r="G74" s="85"/>
      <c r="H74" s="85"/>
      <c r="I74" s="85"/>
      <c r="J74" s="85"/>
      <c r="K74" s="54"/>
      <c r="L74" s="62">
        <v>3</v>
      </c>
      <c r="M74" s="27"/>
      <c r="N74" s="1"/>
    </row>
    <row r="75" spans="1:16" ht="18.75" customHeight="1" x14ac:dyDescent="0.25">
      <c r="A75" s="1"/>
      <c r="B75" s="4"/>
      <c r="C75" s="4"/>
      <c r="D75" s="42"/>
      <c r="E75" s="42"/>
      <c r="F75" s="42"/>
      <c r="G75" s="42"/>
      <c r="H75" s="42"/>
      <c r="I75" s="42"/>
      <c r="J75" s="42"/>
      <c r="K75" s="42"/>
      <c r="L75" s="42"/>
      <c r="M75" s="42"/>
      <c r="N75" s="1"/>
    </row>
    <row r="76" spans="1:16" ht="18.75" customHeight="1" x14ac:dyDescent="0.25">
      <c r="A76" s="1"/>
      <c r="B76" s="1"/>
      <c r="C76" s="1"/>
      <c r="D76" s="1"/>
      <c r="E76" s="1"/>
      <c r="F76" s="1"/>
      <c r="G76" s="1"/>
      <c r="H76" s="1"/>
      <c r="I76" s="1"/>
      <c r="J76" s="1"/>
      <c r="K76" s="1"/>
      <c r="L76" s="1"/>
      <c r="M76" s="1"/>
      <c r="N76" s="1"/>
    </row>
    <row r="77" spans="1:16" ht="18.75" customHeight="1" x14ac:dyDescent="0.35">
      <c r="A77" s="1" t="s">
        <v>140</v>
      </c>
      <c r="B77" s="66" t="s">
        <v>140</v>
      </c>
      <c r="C77" s="86" t="s">
        <v>141</v>
      </c>
      <c r="D77" s="86"/>
      <c r="E77" s="86"/>
      <c r="F77" s="67" t="s">
        <v>140</v>
      </c>
      <c r="G77" s="4" t="s">
        <v>140</v>
      </c>
      <c r="H77" s="4" t="s">
        <v>140</v>
      </c>
      <c r="I77" s="4" t="s">
        <v>140</v>
      </c>
      <c r="J77" s="4" t="s">
        <v>140</v>
      </c>
      <c r="K77" s="4"/>
      <c r="L77" s="4" t="s">
        <v>140</v>
      </c>
      <c r="M77" s="4" t="s">
        <v>140</v>
      </c>
      <c r="N77" s="1" t="s">
        <v>140</v>
      </c>
    </row>
    <row r="78" spans="1:16" ht="15" customHeight="1" x14ac:dyDescent="0.25">
      <c r="A78" s="1" t="s">
        <v>140</v>
      </c>
      <c r="B78" s="66" t="s">
        <v>140</v>
      </c>
      <c r="C78" s="15" t="s">
        <v>142</v>
      </c>
      <c r="D78" s="15" t="s">
        <v>143</v>
      </c>
      <c r="E78" s="81" t="s">
        <v>144</v>
      </c>
      <c r="F78" s="81"/>
      <c r="G78" s="81"/>
      <c r="H78" s="81"/>
      <c r="I78" s="68" t="s">
        <v>145</v>
      </c>
      <c r="J78" s="15"/>
      <c r="K78" s="15"/>
      <c r="L78" s="15"/>
      <c r="M78" s="4" t="s">
        <v>140</v>
      </c>
      <c r="N78" s="1" t="s">
        <v>140</v>
      </c>
    </row>
    <row r="79" spans="1:16" x14ac:dyDescent="0.25">
      <c r="A79" s="1" t="s">
        <v>140</v>
      </c>
      <c r="B79" s="4" t="s">
        <v>140</v>
      </c>
      <c r="C79" s="69">
        <v>1</v>
      </c>
      <c r="D79" s="70" t="s">
        <v>146</v>
      </c>
      <c r="E79" s="77" t="s">
        <v>147</v>
      </c>
      <c r="F79" s="77"/>
      <c r="G79" s="77"/>
      <c r="H79" s="77"/>
      <c r="I79" s="78" t="s">
        <v>148</v>
      </c>
      <c r="J79" s="78"/>
      <c r="K79" s="78"/>
      <c r="L79" s="78"/>
      <c r="M79" s="4" t="s">
        <v>140</v>
      </c>
      <c r="N79" s="1" t="s">
        <v>140</v>
      </c>
    </row>
    <row r="80" spans="1:16" x14ac:dyDescent="0.25">
      <c r="A80" s="1" t="s">
        <v>140</v>
      </c>
      <c r="B80" s="4" t="s">
        <v>140</v>
      </c>
      <c r="C80" s="71">
        <v>2</v>
      </c>
      <c r="D80" s="72" t="s">
        <v>149</v>
      </c>
      <c r="E80" s="79" t="s">
        <v>150</v>
      </c>
      <c r="F80" s="79"/>
      <c r="G80" s="79"/>
      <c r="H80" s="79"/>
      <c r="I80" s="80" t="s">
        <v>151</v>
      </c>
      <c r="J80" s="80"/>
      <c r="K80" s="80"/>
      <c r="L80" s="80"/>
      <c r="M80" s="4" t="s">
        <v>140</v>
      </c>
      <c r="N80" s="1" t="s">
        <v>140</v>
      </c>
    </row>
    <row r="81" spans="1:14" x14ac:dyDescent="0.25">
      <c r="A81" s="1" t="s">
        <v>140</v>
      </c>
      <c r="B81" s="4" t="s">
        <v>140</v>
      </c>
      <c r="C81" s="69">
        <v>3</v>
      </c>
      <c r="D81" s="70" t="s">
        <v>152</v>
      </c>
      <c r="E81" s="77" t="s">
        <v>153</v>
      </c>
      <c r="F81" s="77"/>
      <c r="G81" s="77"/>
      <c r="H81" s="77"/>
      <c r="I81" s="78" t="s">
        <v>154</v>
      </c>
      <c r="J81" s="78"/>
      <c r="K81" s="78"/>
      <c r="L81" s="78"/>
      <c r="M81" s="4" t="s">
        <v>140</v>
      </c>
      <c r="N81" s="1" t="s">
        <v>140</v>
      </c>
    </row>
    <row r="82" spans="1:14" ht="15" customHeight="1" x14ac:dyDescent="0.25">
      <c r="A82" s="1" t="s">
        <v>140</v>
      </c>
      <c r="B82" s="4" t="s">
        <v>140</v>
      </c>
      <c r="C82" s="71">
        <v>4</v>
      </c>
      <c r="D82" s="72" t="s">
        <v>155</v>
      </c>
      <c r="E82" s="79" t="s">
        <v>156</v>
      </c>
      <c r="F82" s="79"/>
      <c r="G82" s="79"/>
      <c r="H82" s="79"/>
      <c r="I82" s="80" t="s">
        <v>157</v>
      </c>
      <c r="J82" s="80"/>
      <c r="K82" s="80"/>
      <c r="L82" s="80"/>
      <c r="M82" s="4" t="s">
        <v>140</v>
      </c>
      <c r="N82" s="1" t="s">
        <v>140</v>
      </c>
    </row>
    <row r="83" spans="1:14" ht="15" customHeight="1" x14ac:dyDescent="0.25">
      <c r="A83" s="1" t="s">
        <v>140</v>
      </c>
      <c r="B83" s="4" t="s">
        <v>140</v>
      </c>
      <c r="C83" s="69">
        <v>5</v>
      </c>
      <c r="D83" s="70" t="s">
        <v>158</v>
      </c>
      <c r="E83" s="77" t="s">
        <v>159</v>
      </c>
      <c r="F83" s="77"/>
      <c r="G83" s="77"/>
      <c r="H83" s="77"/>
      <c r="I83" s="78" t="s">
        <v>160</v>
      </c>
      <c r="J83" s="78"/>
      <c r="K83" s="78"/>
      <c r="L83" s="78"/>
      <c r="M83" s="4" t="s">
        <v>140</v>
      </c>
      <c r="N83" s="1" t="s">
        <v>140</v>
      </c>
    </row>
    <row r="84" spans="1:14" ht="15" customHeight="1" x14ac:dyDescent="0.25">
      <c r="A84" s="1" t="s">
        <v>140</v>
      </c>
      <c r="B84" s="4" t="s">
        <v>140</v>
      </c>
      <c r="C84" s="4" t="s">
        <v>140</v>
      </c>
      <c r="D84" s="4" t="s">
        <v>140</v>
      </c>
      <c r="E84" s="4" t="s">
        <v>140</v>
      </c>
      <c r="F84" s="4" t="s">
        <v>140</v>
      </c>
      <c r="G84" s="4" t="s">
        <v>140</v>
      </c>
      <c r="H84" s="4" t="s">
        <v>140</v>
      </c>
      <c r="I84" s="4" t="s">
        <v>140</v>
      </c>
      <c r="J84" s="4" t="s">
        <v>140</v>
      </c>
      <c r="K84" s="4"/>
      <c r="L84" s="4" t="s">
        <v>140</v>
      </c>
      <c r="M84" s="4" t="s">
        <v>140</v>
      </c>
      <c r="N84" s="1" t="s">
        <v>140</v>
      </c>
    </row>
    <row r="85" spans="1:14" ht="15" customHeight="1" x14ac:dyDescent="0.25">
      <c r="A85" s="1" t="s">
        <v>140</v>
      </c>
      <c r="B85" s="1" t="s">
        <v>140</v>
      </c>
      <c r="C85" s="1" t="s">
        <v>140</v>
      </c>
      <c r="D85" s="1" t="s">
        <v>140</v>
      </c>
      <c r="E85" s="1" t="s">
        <v>140</v>
      </c>
      <c r="F85" s="1" t="s">
        <v>140</v>
      </c>
      <c r="G85" s="1" t="s">
        <v>140</v>
      </c>
      <c r="H85" s="1" t="s">
        <v>140</v>
      </c>
      <c r="I85" s="1" t="s">
        <v>140</v>
      </c>
      <c r="J85" s="1" t="s">
        <v>140</v>
      </c>
      <c r="K85" s="1"/>
      <c r="L85" s="1" t="s">
        <v>140</v>
      </c>
      <c r="M85" s="1" t="s">
        <v>140</v>
      </c>
      <c r="N85" s="1" t="s">
        <v>140</v>
      </c>
    </row>
    <row r="86" spans="1:14" ht="15" customHeight="1" x14ac:dyDescent="0.25"/>
    <row r="87" spans="1:14" ht="15" customHeight="1" x14ac:dyDescent="0.25"/>
    <row r="97" ht="15" customHeight="1" x14ac:dyDescent="0.25"/>
  </sheetData>
  <protectedRanges>
    <protectedRange algorithmName="SHA-512" hashValue="NcQe0VjxFnxU9SziGkmWOoYUYoQ0T62vv+WqFE1sowJD2+jDiq1RKEMS6wObDPCk433k/JG1CTU3j62rwNOzdg==" saltValue="OlYFZTFPx5QDCqKlqXj8fw==" spinCount="100000" sqref="J33:K33 J37:K37 J41:K41 J49:K49 J53:K53 J57:K57 C29:K29 J17:K17 C45:K45 J25:K25 C21:K21 C17:I18 D59:L59 C14:K14 D13:L13 C22:I22 C25:I26 C37:I38 C46:I46 C49:I50 C30:I30 C57:I58 C53:I54 C41:I42 C33:I34" name="Range1_2_1_7_2"/>
  </protectedRanges>
  <mergeCells count="72">
    <mergeCell ref="J17:J18"/>
    <mergeCell ref="K17:K18"/>
    <mergeCell ref="L17:L18"/>
    <mergeCell ref="D15:J15"/>
    <mergeCell ref="J5:J10"/>
    <mergeCell ref="K5:L10"/>
    <mergeCell ref="D19:J19"/>
    <mergeCell ref="J21:J22"/>
    <mergeCell ref="K21:K22"/>
    <mergeCell ref="L21:L22"/>
    <mergeCell ref="J25:J26"/>
    <mergeCell ref="K25:K26"/>
    <mergeCell ref="L25:L26"/>
    <mergeCell ref="J29:J30"/>
    <mergeCell ref="K29:K30"/>
    <mergeCell ref="L29:L30"/>
    <mergeCell ref="D31:J31"/>
    <mergeCell ref="J33:J34"/>
    <mergeCell ref="K33:K34"/>
    <mergeCell ref="L33:L34"/>
    <mergeCell ref="J49:J50"/>
    <mergeCell ref="K49:K50"/>
    <mergeCell ref="L49:L50"/>
    <mergeCell ref="D35:J35"/>
    <mergeCell ref="J37:J38"/>
    <mergeCell ref="K37:K38"/>
    <mergeCell ref="L37:L38"/>
    <mergeCell ref="D39:J39"/>
    <mergeCell ref="J41:J42"/>
    <mergeCell ref="K41:K42"/>
    <mergeCell ref="L41:L42"/>
    <mergeCell ref="D43:J43"/>
    <mergeCell ref="J45:J46"/>
    <mergeCell ref="K45:K46"/>
    <mergeCell ref="L45:L46"/>
    <mergeCell ref="D47:J47"/>
    <mergeCell ref="J53:J54"/>
    <mergeCell ref="K53:K54"/>
    <mergeCell ref="L53:L54"/>
    <mergeCell ref="D55:I55"/>
    <mergeCell ref="J57:J58"/>
    <mergeCell ref="K57:K58"/>
    <mergeCell ref="L57:L58"/>
    <mergeCell ref="E73:J73"/>
    <mergeCell ref="E64:J64"/>
    <mergeCell ref="E65:J65"/>
    <mergeCell ref="C62:E62"/>
    <mergeCell ref="E63:I63"/>
    <mergeCell ref="E78:H78"/>
    <mergeCell ref="E79:H79"/>
    <mergeCell ref="I79:L79"/>
    <mergeCell ref="F14:I14"/>
    <mergeCell ref="D23:J23"/>
    <mergeCell ref="D27:I27"/>
    <mergeCell ref="D51:J51"/>
    <mergeCell ref="E74:J74"/>
    <mergeCell ref="C77:E77"/>
    <mergeCell ref="E66:J66"/>
    <mergeCell ref="E67:J67"/>
    <mergeCell ref="E68:J68"/>
    <mergeCell ref="E69:J69"/>
    <mergeCell ref="E70:J70"/>
    <mergeCell ref="E71:J71"/>
    <mergeCell ref="E72:J72"/>
    <mergeCell ref="E83:H83"/>
    <mergeCell ref="I83:L83"/>
    <mergeCell ref="E80:H80"/>
    <mergeCell ref="I80:L80"/>
    <mergeCell ref="E81:H81"/>
    <mergeCell ref="I81:L81"/>
    <mergeCell ref="E82:H82"/>
    <mergeCell ref="I82:L82"/>
  </mergeCells>
  <conditionalFormatting sqref="J59:L59">
    <cfRule type="cellIs" dxfId="3" priority="4" operator="equal">
      <formula>100</formula>
    </cfRule>
  </conditionalFormatting>
  <conditionalFormatting sqref="K5">
    <cfRule type="containsText" dxfId="2" priority="1" operator="containsText" text="FAIL">
      <formula>NOT(ISERROR(SEARCH(("FAIL"),(K5))))</formula>
    </cfRule>
    <cfRule type="cellIs" dxfId="1" priority="2" operator="equal">
      <formula>"PASS"</formula>
    </cfRule>
    <cfRule type="cellIs" dxfId="0" priority="3" operator="equal">
      <formula>"M/O"</formula>
    </cfRule>
  </conditionalFormatting>
  <dataValidations count="9">
    <dataValidation type="list" allowBlank="1" showInputMessage="1" showErrorMessage="1" sqref="I22 I26 G54:I54 G34:I34 I46 I30 F42:I42 G26 I50 H58:I58" xr:uid="{31C1ECA9-A960-4B79-9E40-F78ED77F8053}">
      <formula1>"0,1,2,3"</formula1>
    </dataValidation>
    <dataValidation type="list" allowBlank="1" showInputMessage="1" showErrorMessage="1" sqref="E30 E18 E22 E26 E54 E58 E34 E38 E42 E46 E50" xr:uid="{02CB82AF-BC59-4239-AEDE-992B40785987}">
      <formula1>"yes,no"</formula1>
    </dataValidation>
    <dataValidation type="list" allowBlank="1" showInputMessage="1" showErrorMessage="1" sqref="F18:I18 H26 F50 F38 F46 F34 F54" xr:uid="{AD8C4139-76CC-430D-8102-0C28D62A305D}">
      <formula1>"0,1,2,3,4,5"</formula1>
    </dataValidation>
    <dataValidation type="list" allowBlank="1" showInputMessage="1" showErrorMessage="1" sqref="E10" xr:uid="{628957B7-3876-4285-95F5-3B1CD72643AB}">
      <formula1>"choose the appropriate role; the points assigned per ILO differ for each role.,Data Scientist, Data Engineer, Analytics Translator"</formula1>
    </dataValidation>
    <dataValidation type="list" allowBlank="1" showInputMessage="1" showErrorMessage="1" sqref="F22" xr:uid="{137369C6-26D3-4751-A49E-ED1E4E94DE9C}">
      <formula1>"0,1"</formula1>
    </dataValidation>
    <dataValidation type="list" allowBlank="1" showInputMessage="1" showErrorMessage="1" sqref="G22:H22 F26 F58:G58" xr:uid="{66A9D135-4809-4E51-B7B1-7FB366F7630D}">
      <formula1>"0,1,2"</formula1>
    </dataValidation>
    <dataValidation type="list" allowBlank="1" showInputMessage="1" showErrorMessage="1" sqref="G38:H38 G46:H46 G50:H50" xr:uid="{BE922EEC-AD29-4D36-BA30-51A3F56BEDF5}">
      <formula1>"0,1,2,3,4,5,6,7,8,9,10"</formula1>
    </dataValidation>
    <dataValidation type="list" allowBlank="1" showInputMessage="1" showErrorMessage="1" sqref="G30:H30" xr:uid="{843EAEA4-D3FE-43CB-934D-7F6199672446}">
      <formula1>"0,1,2,3,4,5,6,7,8"</formula1>
    </dataValidation>
    <dataValidation type="list" allowBlank="1" showInputMessage="1" showErrorMessage="1" sqref="F30" xr:uid="{CC733A64-13DE-48BB-B444-B1BF3FDA158C}">
      <formula1>"0,1,2,3,4"</formula1>
    </dataValidation>
  </dataValidation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ff92c65-ed86-4457-baee-ccd535c9ea21">
      <Terms xmlns="http://schemas.microsoft.com/office/infopath/2007/PartnerControls"/>
    </lcf76f155ced4ddcb4097134ff3c332f>
    <TaxCatchAll xmlns="6c8d291c-a5bf-4049-930d-38db8e991d8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BADAD4AA324BF48804EF76FD903323C" ma:contentTypeVersion="14" ma:contentTypeDescription="Create a new document." ma:contentTypeScope="" ma:versionID="9e618b3e3f00639f51cef12547d7d941">
  <xsd:schema xmlns:xsd="http://www.w3.org/2001/XMLSchema" xmlns:xs="http://www.w3.org/2001/XMLSchema" xmlns:p="http://schemas.microsoft.com/office/2006/metadata/properties" xmlns:ns2="5ff92c65-ed86-4457-baee-ccd535c9ea21" xmlns:ns3="6c8d291c-a5bf-4049-930d-38db8e991d8e" targetNamespace="http://schemas.microsoft.com/office/2006/metadata/properties" ma:root="true" ma:fieldsID="bf7f0975f16758c3f956fd0d38ad8e2e" ns2:_="" ns3:_="">
    <xsd:import namespace="5ff92c65-ed86-4457-baee-ccd535c9ea21"/>
    <xsd:import namespace="6c8d291c-a5bf-4049-930d-38db8e991d8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f92c65-ed86-4457-baee-ccd535c9ea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65a90ea-d0e7-4aae-8ef9-9f5dd1eb65e3"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8d291c-a5bf-4049-930d-38db8e991d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2ad53588-c864-4711-ad43-fad96b40598a}" ma:internalName="TaxCatchAll" ma:showField="CatchAllData" ma:web="6c8d291c-a5bf-4049-930d-38db8e991d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E7B4F1-8D56-4297-AF8E-1B08DEF3CD92}">
  <ds:schemaRefs>
    <ds:schemaRef ds:uri="http://purl.org/dc/elements/1.1/"/>
    <ds:schemaRef ds:uri="5ff92c65-ed86-4457-baee-ccd535c9ea21"/>
    <ds:schemaRef ds:uri="http://purl.org/dc/term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http://purl.org/dc/dcmitype/"/>
    <ds:schemaRef ds:uri="6c8d291c-a5bf-4049-930d-38db8e991d8e"/>
    <ds:schemaRef ds:uri="http://schemas.microsoft.com/office/2006/metadata/properties"/>
  </ds:schemaRefs>
</ds:datastoreItem>
</file>

<file path=customXml/itemProps2.xml><?xml version="1.0" encoding="utf-8"?>
<ds:datastoreItem xmlns:ds="http://schemas.openxmlformats.org/officeDocument/2006/customXml" ds:itemID="{8CCB780F-B7E4-4551-BB36-70F17297A6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f92c65-ed86-4457-baee-ccd535c9ea21"/>
    <ds:schemaRef ds:uri="6c8d291c-a5bf-4049-930d-38db8e991d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3AF80B5-11D5-4977-8B83-5C5BE3C227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Heijligers, Bram</dc:creator>
  <cp:keywords/>
  <dc:description/>
  <cp:lastModifiedBy>Beek, Vincent van der (223377)</cp:lastModifiedBy>
  <cp:revision/>
  <dcterms:created xsi:type="dcterms:W3CDTF">2024-08-21T20:10:54Z</dcterms:created>
  <dcterms:modified xsi:type="dcterms:W3CDTF">2025-01-24T13:19:40Z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0x0101000BADAD4AA324BF48804EF76FD903323C</vt:lpwstr>
  </property>
  <property fmtid="{D5CDD505-2E9C-101B-9397-08002B2CF9AE}" pid="3" name="MediaServiceImageTags">
    <vt:lpwstr/>
  </property>
</Properties>
</file>