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_000\Documents\GitHub\BPI_Challenge_2019\ProM\Process_Model_Creation\"/>
    </mc:Choice>
  </mc:AlternateContent>
  <xr:revisionPtr revIDLastSave="0" documentId="13_ncr:1_{340B25D3-FA9B-4E89-91EB-4CE1676039A3}" xr6:coauthVersionLast="41" xr6:coauthVersionMax="41" xr10:uidLastSave="{00000000-0000-0000-0000-000000000000}"/>
  <bookViews>
    <workbookView xWindow="-96" yWindow="-96" windowWidth="19392" windowHeight="10392" activeTab="1" xr2:uid="{00000000-000D-0000-FFFF-FFFF00000000}"/>
  </bookViews>
  <sheets>
    <sheet name="New" sheetId="1" r:id="rId1"/>
    <sheet name="For LateX" sheetId="4" r:id="rId2"/>
    <sheet name="Detailed_02_02_01" sheetId="3" r:id="rId3"/>
    <sheet name="Archive" sheetId="2" r:id="rId4"/>
  </sheets>
  <definedNames>
    <definedName name="CIQWBGuid" hidden="1">"8f944a8e-e448-477a-8bf8-39d9299f8220"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4" l="1"/>
  <c r="F13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J2" i="4"/>
  <c r="I2" i="4"/>
  <c r="H2" i="4"/>
  <c r="G3" i="4"/>
  <c r="G4" i="4"/>
  <c r="G5" i="4"/>
  <c r="G6" i="4"/>
  <c r="G7" i="4"/>
  <c r="G8" i="4"/>
  <c r="G9" i="4"/>
  <c r="G10" i="4"/>
  <c r="G11" i="4"/>
  <c r="G12" i="4"/>
  <c r="G2" i="4"/>
  <c r="B13" i="4"/>
  <c r="D13" i="4" l="1"/>
  <c r="C13" i="4"/>
</calcChain>
</file>

<file path=xl/sharedStrings.xml><?xml version="1.0" encoding="utf-8"?>
<sst xmlns="http://schemas.openxmlformats.org/spreadsheetml/2006/main" count="124" uniqueCount="72">
  <si>
    <t>Cluster</t>
  </si>
  <si>
    <t>02_01_INV_before_GR_with_SRM</t>
  </si>
  <si>
    <t>Original Size Cases</t>
  </si>
  <si>
    <t>Original Size Events</t>
  </si>
  <si>
    <t>Start Event Top Percentage</t>
  </si>
  <si>
    <t>End Event Top Percentage</t>
  </si>
  <si>
    <t>Event Filter Top Percentage</t>
  </si>
  <si>
    <t>Filtered Size Cases</t>
  </si>
  <si>
    <t>Filtered Size Events</t>
  </si>
  <si>
    <t>Inductive Miner</t>
  </si>
  <si>
    <t>Miner</t>
  </si>
  <si>
    <t>Fitness</t>
  </si>
  <si>
    <t>Inductive Miner Noise Threshold</t>
  </si>
  <si>
    <t>0.1</t>
  </si>
  <si>
    <t>Precision</t>
  </si>
  <si>
    <t>93.4</t>
  </si>
  <si>
    <t>ID</t>
  </si>
  <si>
    <t>02_02_01_01</t>
  </si>
  <si>
    <t>97.1</t>
  </si>
  <si>
    <t>99.9</t>
  </si>
  <si>
    <t>Filtered events of less than 1% relative occurrence</t>
  </si>
  <si>
    <t>02_02_02_01</t>
  </si>
  <si>
    <t>02_02_01_INV_before_GR_without_SRM_PR_Spend</t>
  </si>
  <si>
    <t>02_02_02_INV_before_GR_without_SRM_NPR_Spend</t>
  </si>
  <si>
    <t>02_02_03_01</t>
  </si>
  <si>
    <t>02_02_03_INV_before_GR_without_SRM_Other_Spend</t>
  </si>
  <si>
    <t>For this, the PR Spend Petri Net can be used</t>
  </si>
  <si>
    <t>96.6</t>
  </si>
  <si>
    <t>02_02_03_02</t>
  </si>
  <si>
    <t>01_01_INV_after_GR_with_SRM</t>
  </si>
  <si>
    <t>0.2</t>
  </si>
  <si>
    <t>77.8</t>
  </si>
  <si>
    <t>95.7</t>
  </si>
  <si>
    <t>01_01_01</t>
  </si>
  <si>
    <t>01_02_01</t>
  </si>
  <si>
    <t>01_02_INV_after_GR_without_SRM</t>
  </si>
  <si>
    <t>04_Consignment</t>
  </si>
  <si>
    <t>03_Two_Way_Matching</t>
  </si>
  <si>
    <t>01_02_01_Invoice_after_GR_Service</t>
  </si>
  <si>
    <t>01_02_02</t>
  </si>
  <si>
    <t>01_02_03</t>
  </si>
  <si>
    <t>01_02_03_Invoice_after_GR_Subcontracting</t>
  </si>
  <si>
    <t>01_02_02_Invoice_after_GR_Standard</t>
  </si>
  <si>
    <t>01_02_04</t>
  </si>
  <si>
    <t>01_02_04_Invoice_after_GR_Third_Party</t>
  </si>
  <si>
    <t>01_01_01_Invoice_after_GR_with_SRM_Service</t>
  </si>
  <si>
    <t>01_01_02</t>
  </si>
  <si>
    <t>02_02_01_Invoice_before_GR_Standard</t>
  </si>
  <si>
    <t>02_02_02</t>
  </si>
  <si>
    <t>02_02_02_Invoice_before_GR_Subcontracting</t>
  </si>
  <si>
    <t>02_02_03</t>
  </si>
  <si>
    <t>02_02_03_Invoice_before_GR_Third_Party</t>
  </si>
  <si>
    <t>01_02_03_Invoice_after_GR_Subcontracting_Third_Party</t>
  </si>
  <si>
    <t>01_01_02_Invoice_after_GR_with_SRM_Standard</t>
  </si>
  <si>
    <t>01_03_01</t>
  </si>
  <si>
    <t>01_03_01_Invoice_after_GR_Framework_order_Service</t>
  </si>
  <si>
    <t>01_02_01_Invoice_after_GR_Standard_PO_Service</t>
  </si>
  <si>
    <t>02_02_01_02</t>
  </si>
  <si>
    <t>02_02_01_03</t>
  </si>
  <si>
    <t>02_01</t>
  </si>
  <si>
    <t>02_02_01</t>
  </si>
  <si>
    <t>Number of Nodes</t>
  </si>
  <si>
    <t>Number of Edges</t>
  </si>
  <si>
    <t>03</t>
  </si>
  <si>
    <t>04</t>
  </si>
  <si>
    <t>Sum / Weighted Avg.</t>
  </si>
  <si>
    <t>Number of  Cases</t>
  </si>
  <si>
    <t>Fitness*Number of Cases</t>
  </si>
  <si>
    <t>Precision*Number of Cases</t>
  </si>
  <si>
    <t>No_Nodes*No_Cases</t>
  </si>
  <si>
    <t>No_Edges*Number of Cases</t>
  </si>
  <si>
    <t>Cluster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</si>
</sst>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16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1" fillId="0" borderId="0" xfId="0" applyFont="1" applyFill="1" applyBorder="1"/>
    <xf numFmtId="49" fontId="0" fillId="0" borderId="0" xfId="0" applyNumberFormat="1" applyFill="1"/>
    <xf numFmtId="0" fontId="1" fillId="0" borderId="4" xfId="0" applyFont="1" applyBorder="1"/>
    <xf numFmtId="0" fontId="1" fillId="0" borderId="4" xfId="0" applyFont="1" applyFill="1" applyBorder="1"/>
    <xf numFmtId="49" fontId="0" fillId="0" borderId="4" xfId="0" applyNumberFormat="1" applyFill="1" applyBorder="1"/>
    <xf numFmtId="0" fontId="0" fillId="0" borderId="4" xfId="0" applyBorder="1"/>
    <xf numFmtId="49" fontId="1" fillId="0" borderId="4" xfId="0" applyNumberFormat="1" applyFont="1" applyFill="1" applyBorder="1"/>
    <xf numFmtId="9" fontId="0" fillId="0" borderId="4" xfId="2" applyFont="1" applyBorder="1"/>
    <xf numFmtId="1" fontId="0" fillId="0" borderId="4" xfId="0" applyNumberFormat="1" applyBorder="1"/>
    <xf numFmtId="1" fontId="0" fillId="0" borderId="4" xfId="0" applyNumberFormat="1" applyBorder="1" applyAlignment="1"/>
    <xf numFmtId="168" fontId="0" fillId="0" borderId="4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pane xSplit="11" ySplit="33" topLeftCell="L53" activePane="bottomRight" state="frozen"/>
      <selection pane="topRight" activeCell="C1" sqref="C1"/>
      <selection pane="bottomLeft" activeCell="A2" sqref="A2"/>
      <selection pane="bottomRight" activeCell="C2" sqref="C2:C12"/>
    </sheetView>
  </sheetViews>
  <sheetFormatPr defaultRowHeight="14.4" x14ac:dyDescent="0.55000000000000004"/>
  <cols>
    <col min="1" max="1" width="12" bestFit="1" customWidth="1"/>
    <col min="2" max="2" width="50.68359375" hidden="1" customWidth="1"/>
    <col min="3" max="3" width="17.68359375" bestFit="1" customWidth="1"/>
    <col min="4" max="4" width="18.578125" bestFit="1" customWidth="1"/>
    <col min="5" max="5" width="16.26171875" bestFit="1" customWidth="1"/>
    <col min="6" max="6" width="17.05078125" bestFit="1" customWidth="1"/>
    <col min="9" max="9" width="15.05078125" bestFit="1" customWidth="1"/>
    <col min="10" max="10" width="14.62890625" bestFit="1" customWidth="1"/>
  </cols>
  <sheetData>
    <row r="1" spans="1:10" ht="14.7" thickBot="1" x14ac:dyDescent="0.6">
      <c r="A1" s="2" t="s">
        <v>16</v>
      </c>
      <c r="B1" s="3" t="s">
        <v>0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11</v>
      </c>
      <c r="H1" s="4" t="s">
        <v>14</v>
      </c>
      <c r="I1" s="9" t="s">
        <v>61</v>
      </c>
      <c r="J1" s="9" t="s">
        <v>62</v>
      </c>
    </row>
    <row r="2" spans="1:10" x14ac:dyDescent="0.55000000000000004">
      <c r="A2" s="10" t="s">
        <v>33</v>
      </c>
      <c r="B2" t="s">
        <v>45</v>
      </c>
      <c r="C2" s="8">
        <v>318</v>
      </c>
      <c r="D2">
        <v>7651</v>
      </c>
      <c r="E2">
        <v>303</v>
      </c>
      <c r="F2">
        <v>6975</v>
      </c>
      <c r="G2">
        <v>87.3</v>
      </c>
      <c r="H2">
        <v>78</v>
      </c>
      <c r="I2">
        <v>18</v>
      </c>
      <c r="J2">
        <v>22</v>
      </c>
    </row>
    <row r="3" spans="1:10" x14ac:dyDescent="0.55000000000000004">
      <c r="A3" s="10" t="s">
        <v>46</v>
      </c>
      <c r="B3" t="s">
        <v>53</v>
      </c>
      <c r="C3" s="8">
        <v>96</v>
      </c>
      <c r="D3">
        <v>1163</v>
      </c>
      <c r="E3">
        <v>96</v>
      </c>
      <c r="F3">
        <v>1158</v>
      </c>
      <c r="G3">
        <v>95.8</v>
      </c>
      <c r="H3">
        <v>100</v>
      </c>
      <c r="I3">
        <v>15</v>
      </c>
      <c r="J3">
        <v>15</v>
      </c>
    </row>
    <row r="4" spans="1:10" x14ac:dyDescent="0.55000000000000004">
      <c r="A4" s="10" t="s">
        <v>34</v>
      </c>
      <c r="B4" t="s">
        <v>38</v>
      </c>
      <c r="C4" s="8">
        <v>676</v>
      </c>
      <c r="D4">
        <v>10565</v>
      </c>
      <c r="E4">
        <v>598</v>
      </c>
      <c r="F4">
        <v>8045</v>
      </c>
      <c r="G4">
        <v>91.4</v>
      </c>
      <c r="H4">
        <v>61.5</v>
      </c>
      <c r="I4">
        <v>13</v>
      </c>
      <c r="J4">
        <v>17</v>
      </c>
    </row>
    <row r="5" spans="1:10" x14ac:dyDescent="0.55000000000000004">
      <c r="A5" s="10" t="s">
        <v>39</v>
      </c>
      <c r="B5" t="s">
        <v>42</v>
      </c>
      <c r="C5" s="8">
        <v>6446</v>
      </c>
      <c r="D5">
        <v>38101</v>
      </c>
      <c r="E5">
        <v>6347</v>
      </c>
      <c r="F5">
        <v>34529</v>
      </c>
      <c r="G5">
        <v>94.3</v>
      </c>
      <c r="H5">
        <v>100</v>
      </c>
      <c r="I5">
        <v>10</v>
      </c>
      <c r="J5">
        <v>11</v>
      </c>
    </row>
    <row r="6" spans="1:10" x14ac:dyDescent="0.55000000000000004">
      <c r="A6" s="10" t="s">
        <v>40</v>
      </c>
      <c r="B6" t="s">
        <v>52</v>
      </c>
      <c r="C6" s="8">
        <v>268</v>
      </c>
      <c r="D6">
        <v>1518</v>
      </c>
      <c r="E6">
        <v>265</v>
      </c>
      <c r="F6">
        <v>1366</v>
      </c>
      <c r="G6">
        <v>94.1</v>
      </c>
      <c r="H6">
        <v>100</v>
      </c>
      <c r="I6">
        <v>8</v>
      </c>
      <c r="J6">
        <v>8</v>
      </c>
    </row>
    <row r="7" spans="1:10" x14ac:dyDescent="0.55000000000000004">
      <c r="A7" s="10" t="s">
        <v>59</v>
      </c>
      <c r="B7" s="1" t="s">
        <v>1</v>
      </c>
      <c r="C7" s="8">
        <v>705</v>
      </c>
      <c r="D7">
        <v>8754</v>
      </c>
      <c r="E7">
        <v>675</v>
      </c>
      <c r="F7">
        <v>8225</v>
      </c>
      <c r="G7">
        <v>94.7</v>
      </c>
      <c r="H7">
        <v>100</v>
      </c>
      <c r="I7">
        <v>15</v>
      </c>
      <c r="J7">
        <v>15</v>
      </c>
    </row>
    <row r="8" spans="1:10" x14ac:dyDescent="0.55000000000000004">
      <c r="A8" s="10" t="s">
        <v>60</v>
      </c>
      <c r="C8" s="8">
        <v>161613</v>
      </c>
      <c r="D8">
        <v>944234</v>
      </c>
      <c r="E8">
        <v>158834</v>
      </c>
      <c r="F8">
        <v>855021</v>
      </c>
      <c r="G8">
        <v>93</v>
      </c>
      <c r="H8">
        <v>100</v>
      </c>
      <c r="I8">
        <v>10</v>
      </c>
      <c r="J8">
        <v>11</v>
      </c>
    </row>
    <row r="9" spans="1:10" x14ac:dyDescent="0.55000000000000004">
      <c r="A9" s="10" t="s">
        <v>48</v>
      </c>
      <c r="B9" t="s">
        <v>49</v>
      </c>
      <c r="C9" s="8">
        <v>1611</v>
      </c>
      <c r="D9">
        <v>12062</v>
      </c>
      <c r="E9">
        <v>1534</v>
      </c>
      <c r="F9">
        <v>10662</v>
      </c>
      <c r="G9">
        <v>90.3</v>
      </c>
      <c r="H9">
        <v>87.8</v>
      </c>
      <c r="I9">
        <v>15</v>
      </c>
      <c r="J9">
        <v>19</v>
      </c>
    </row>
    <row r="10" spans="1:10" x14ac:dyDescent="0.55000000000000004">
      <c r="A10" s="10" t="s">
        <v>50</v>
      </c>
      <c r="B10" t="s">
        <v>51</v>
      </c>
      <c r="C10" s="8">
        <v>4167</v>
      </c>
      <c r="D10">
        <v>23626</v>
      </c>
      <c r="E10">
        <v>3964</v>
      </c>
      <c r="F10">
        <v>21122</v>
      </c>
      <c r="G10">
        <v>91.6</v>
      </c>
      <c r="H10">
        <v>90.9</v>
      </c>
      <c r="I10">
        <v>12</v>
      </c>
      <c r="J10">
        <v>13</v>
      </c>
    </row>
    <row r="11" spans="1:10" x14ac:dyDescent="0.55000000000000004">
      <c r="A11" s="10" t="s">
        <v>63</v>
      </c>
      <c r="B11" t="s">
        <v>37</v>
      </c>
      <c r="C11" s="8">
        <v>287</v>
      </c>
      <c r="D11">
        <v>2364</v>
      </c>
      <c r="E11">
        <v>258</v>
      </c>
      <c r="F11">
        <v>2155</v>
      </c>
      <c r="G11">
        <v>97.1</v>
      </c>
      <c r="H11">
        <v>69.900000000000006</v>
      </c>
      <c r="I11">
        <v>10</v>
      </c>
      <c r="J11">
        <v>11</v>
      </c>
    </row>
    <row r="12" spans="1:10" x14ac:dyDescent="0.55000000000000004">
      <c r="A12" s="10" t="s">
        <v>64</v>
      </c>
      <c r="B12" t="s">
        <v>36</v>
      </c>
      <c r="C12" s="8">
        <v>13397</v>
      </c>
      <c r="D12">
        <v>33738</v>
      </c>
      <c r="E12">
        <v>13128</v>
      </c>
      <c r="F12">
        <v>30447</v>
      </c>
      <c r="G12">
        <v>93.8</v>
      </c>
      <c r="H12">
        <v>100</v>
      </c>
      <c r="I12">
        <v>6</v>
      </c>
      <c r="J12">
        <v>6</v>
      </c>
    </row>
    <row r="23" spans="3:3" x14ac:dyDescent="0.55000000000000004">
      <c r="C2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294D-2F02-41CF-B57A-313981E6D7A0}">
  <dimension ref="A1:J13"/>
  <sheetViews>
    <sheetView tabSelected="1" workbookViewId="0">
      <selection activeCell="F13" sqref="A1:F13"/>
    </sheetView>
  </sheetViews>
  <sheetFormatPr defaultRowHeight="14.4" x14ac:dyDescent="0.55000000000000004"/>
  <cols>
    <col min="1" max="1" width="18" bestFit="1" customWidth="1"/>
    <col min="2" max="2" width="15.68359375" bestFit="1" customWidth="1"/>
    <col min="3" max="3" width="11.578125" bestFit="1" customWidth="1"/>
    <col min="5" max="5" width="15.578125" bestFit="1" customWidth="1"/>
    <col min="6" max="6" width="14.62890625" bestFit="1" customWidth="1"/>
    <col min="7" max="7" width="21.20703125" bestFit="1" customWidth="1"/>
    <col min="8" max="8" width="22.89453125" bestFit="1" customWidth="1"/>
    <col min="9" max="9" width="18" bestFit="1" customWidth="1"/>
  </cols>
  <sheetData>
    <row r="1" spans="1:10" x14ac:dyDescent="0.55000000000000004">
      <c r="A1" s="11" t="s">
        <v>71</v>
      </c>
      <c r="B1" s="11" t="s">
        <v>66</v>
      </c>
      <c r="C1" s="11" t="s">
        <v>11</v>
      </c>
      <c r="D1" s="11" t="s">
        <v>14</v>
      </c>
      <c r="E1" s="12" t="s">
        <v>61</v>
      </c>
      <c r="F1" s="12" t="s">
        <v>62</v>
      </c>
      <c r="G1" s="9" t="s">
        <v>67</v>
      </c>
      <c r="H1" s="9" t="s">
        <v>68</v>
      </c>
      <c r="I1" s="9" t="s">
        <v>69</v>
      </c>
      <c r="J1" s="9" t="s">
        <v>70</v>
      </c>
    </row>
    <row r="2" spans="1:10" x14ac:dyDescent="0.55000000000000004">
      <c r="A2" s="13" t="s">
        <v>33</v>
      </c>
      <c r="B2" s="19">
        <v>318</v>
      </c>
      <c r="C2" s="16">
        <v>0.873</v>
      </c>
      <c r="D2" s="16">
        <v>0.78</v>
      </c>
      <c r="E2" s="14">
        <v>18</v>
      </c>
      <c r="F2" s="14">
        <v>22</v>
      </c>
      <c r="G2">
        <f>$B2*C2</f>
        <v>277.61399999999998</v>
      </c>
      <c r="H2">
        <f>$B2*D2</f>
        <v>248.04000000000002</v>
      </c>
      <c r="I2">
        <f>$B2*E2</f>
        <v>5724</v>
      </c>
      <c r="J2">
        <f>$B2*F2</f>
        <v>6996</v>
      </c>
    </row>
    <row r="3" spans="1:10" x14ac:dyDescent="0.55000000000000004">
      <c r="A3" s="13" t="s">
        <v>46</v>
      </c>
      <c r="B3" s="19">
        <v>96</v>
      </c>
      <c r="C3" s="16">
        <v>0.95799999999999996</v>
      </c>
      <c r="D3" s="16">
        <v>1</v>
      </c>
      <c r="E3" s="14">
        <v>15</v>
      </c>
      <c r="F3" s="14">
        <v>15</v>
      </c>
      <c r="G3">
        <f t="shared" ref="G3:G12" si="0">$B3*C3</f>
        <v>91.967999999999989</v>
      </c>
      <c r="H3">
        <f t="shared" ref="H3:H12" si="1">$B3*D3</f>
        <v>96</v>
      </c>
      <c r="I3">
        <f t="shared" ref="I3:I12" si="2">$B3*E3</f>
        <v>1440</v>
      </c>
      <c r="J3">
        <f t="shared" ref="J3:J12" si="3">$B3*F3</f>
        <v>1440</v>
      </c>
    </row>
    <row r="4" spans="1:10" x14ac:dyDescent="0.55000000000000004">
      <c r="A4" s="13" t="s">
        <v>34</v>
      </c>
      <c r="B4" s="19">
        <v>676</v>
      </c>
      <c r="C4" s="16">
        <v>0.91400000000000003</v>
      </c>
      <c r="D4" s="16">
        <v>0.61499999999999999</v>
      </c>
      <c r="E4" s="14">
        <v>13</v>
      </c>
      <c r="F4" s="14">
        <v>17</v>
      </c>
      <c r="G4">
        <f t="shared" si="0"/>
        <v>617.86400000000003</v>
      </c>
      <c r="H4">
        <f t="shared" si="1"/>
        <v>415.74</v>
      </c>
      <c r="I4">
        <f t="shared" si="2"/>
        <v>8788</v>
      </c>
      <c r="J4">
        <f t="shared" si="3"/>
        <v>11492</v>
      </c>
    </row>
    <row r="5" spans="1:10" x14ac:dyDescent="0.55000000000000004">
      <c r="A5" s="13" t="s">
        <v>39</v>
      </c>
      <c r="B5" s="19">
        <v>6446</v>
      </c>
      <c r="C5" s="16">
        <v>0.94299999999999995</v>
      </c>
      <c r="D5" s="16">
        <v>1</v>
      </c>
      <c r="E5" s="14">
        <v>10</v>
      </c>
      <c r="F5" s="14">
        <v>11</v>
      </c>
      <c r="G5">
        <f t="shared" si="0"/>
        <v>6078.5779999999995</v>
      </c>
      <c r="H5">
        <f t="shared" si="1"/>
        <v>6446</v>
      </c>
      <c r="I5">
        <f t="shared" si="2"/>
        <v>64460</v>
      </c>
      <c r="J5">
        <f t="shared" si="3"/>
        <v>70906</v>
      </c>
    </row>
    <row r="6" spans="1:10" x14ac:dyDescent="0.55000000000000004">
      <c r="A6" s="13" t="s">
        <v>40</v>
      </c>
      <c r="B6" s="19">
        <v>268</v>
      </c>
      <c r="C6" s="16">
        <v>0.94099999999999995</v>
      </c>
      <c r="D6" s="16">
        <v>1</v>
      </c>
      <c r="E6" s="14">
        <v>8</v>
      </c>
      <c r="F6" s="14">
        <v>8</v>
      </c>
      <c r="G6">
        <f t="shared" si="0"/>
        <v>252.18799999999999</v>
      </c>
      <c r="H6">
        <f t="shared" si="1"/>
        <v>268</v>
      </c>
      <c r="I6">
        <f t="shared" si="2"/>
        <v>2144</v>
      </c>
      <c r="J6">
        <f t="shared" si="3"/>
        <v>2144</v>
      </c>
    </row>
    <row r="7" spans="1:10" x14ac:dyDescent="0.55000000000000004">
      <c r="A7" s="13" t="s">
        <v>59</v>
      </c>
      <c r="B7" s="19">
        <v>705</v>
      </c>
      <c r="C7" s="16">
        <v>0.94699999999999995</v>
      </c>
      <c r="D7" s="16">
        <v>1</v>
      </c>
      <c r="E7" s="14">
        <v>15</v>
      </c>
      <c r="F7" s="14">
        <v>15</v>
      </c>
      <c r="G7">
        <f t="shared" si="0"/>
        <v>667.63499999999999</v>
      </c>
      <c r="H7">
        <f t="shared" si="1"/>
        <v>705</v>
      </c>
      <c r="I7">
        <f t="shared" si="2"/>
        <v>10575</v>
      </c>
      <c r="J7">
        <f t="shared" si="3"/>
        <v>10575</v>
      </c>
    </row>
    <row r="8" spans="1:10" x14ac:dyDescent="0.55000000000000004">
      <c r="A8" s="13" t="s">
        <v>60</v>
      </c>
      <c r="B8" s="19">
        <v>161613</v>
      </c>
      <c r="C8" s="16">
        <v>0.93</v>
      </c>
      <c r="D8" s="16">
        <v>1</v>
      </c>
      <c r="E8" s="14">
        <v>10</v>
      </c>
      <c r="F8" s="14">
        <v>11</v>
      </c>
      <c r="G8">
        <f t="shared" si="0"/>
        <v>150300.09</v>
      </c>
      <c r="H8">
        <f t="shared" si="1"/>
        <v>161613</v>
      </c>
      <c r="I8">
        <f t="shared" si="2"/>
        <v>1616130</v>
      </c>
      <c r="J8">
        <f t="shared" si="3"/>
        <v>1777743</v>
      </c>
    </row>
    <row r="9" spans="1:10" x14ac:dyDescent="0.55000000000000004">
      <c r="A9" s="13" t="s">
        <v>48</v>
      </c>
      <c r="B9" s="19">
        <v>1611</v>
      </c>
      <c r="C9" s="16">
        <v>0.90300000000000002</v>
      </c>
      <c r="D9" s="16">
        <v>0.878</v>
      </c>
      <c r="E9" s="14">
        <v>15</v>
      </c>
      <c r="F9" s="14">
        <v>19</v>
      </c>
      <c r="G9">
        <f t="shared" si="0"/>
        <v>1454.7329999999999</v>
      </c>
      <c r="H9">
        <f t="shared" si="1"/>
        <v>1414.4580000000001</v>
      </c>
      <c r="I9">
        <f t="shared" si="2"/>
        <v>24165</v>
      </c>
      <c r="J9">
        <f t="shared" si="3"/>
        <v>30609</v>
      </c>
    </row>
    <row r="10" spans="1:10" x14ac:dyDescent="0.55000000000000004">
      <c r="A10" s="13" t="s">
        <v>50</v>
      </c>
      <c r="B10" s="19">
        <v>4167</v>
      </c>
      <c r="C10" s="16">
        <v>0.91600000000000004</v>
      </c>
      <c r="D10" s="16">
        <v>0.90900000000000003</v>
      </c>
      <c r="E10" s="14">
        <v>12</v>
      </c>
      <c r="F10" s="14">
        <v>13</v>
      </c>
      <c r="G10">
        <f t="shared" si="0"/>
        <v>3816.9720000000002</v>
      </c>
      <c r="H10">
        <f t="shared" si="1"/>
        <v>3787.8030000000003</v>
      </c>
      <c r="I10">
        <f t="shared" si="2"/>
        <v>50004</v>
      </c>
      <c r="J10">
        <f t="shared" si="3"/>
        <v>54171</v>
      </c>
    </row>
    <row r="11" spans="1:10" x14ac:dyDescent="0.55000000000000004">
      <c r="A11" s="13" t="s">
        <v>63</v>
      </c>
      <c r="B11" s="19">
        <v>287</v>
      </c>
      <c r="C11" s="16">
        <v>0.97099999999999997</v>
      </c>
      <c r="D11" s="16">
        <v>0.69899999999999995</v>
      </c>
      <c r="E11" s="14">
        <v>10</v>
      </c>
      <c r="F11" s="14">
        <v>11</v>
      </c>
      <c r="G11">
        <f t="shared" si="0"/>
        <v>278.67700000000002</v>
      </c>
      <c r="H11">
        <f t="shared" si="1"/>
        <v>200.613</v>
      </c>
      <c r="I11">
        <f t="shared" si="2"/>
        <v>2870</v>
      </c>
      <c r="J11">
        <f t="shared" si="3"/>
        <v>3157</v>
      </c>
    </row>
    <row r="12" spans="1:10" x14ac:dyDescent="0.55000000000000004">
      <c r="A12" s="13" t="s">
        <v>64</v>
      </c>
      <c r="B12" s="19">
        <v>13397</v>
      </c>
      <c r="C12" s="16">
        <v>0.93799999999999994</v>
      </c>
      <c r="D12" s="16">
        <v>1</v>
      </c>
      <c r="E12" s="14">
        <v>6</v>
      </c>
      <c r="F12" s="14">
        <v>6</v>
      </c>
      <c r="G12">
        <f t="shared" si="0"/>
        <v>12566.385999999999</v>
      </c>
      <c r="H12">
        <f t="shared" si="1"/>
        <v>13397</v>
      </c>
      <c r="I12">
        <f t="shared" si="2"/>
        <v>80382</v>
      </c>
      <c r="J12">
        <f t="shared" si="3"/>
        <v>80382</v>
      </c>
    </row>
    <row r="13" spans="1:10" x14ac:dyDescent="0.55000000000000004">
      <c r="A13" s="15" t="s">
        <v>65</v>
      </c>
      <c r="B13" s="14">
        <f>SUM(B2:B12)</f>
        <v>189584</v>
      </c>
      <c r="C13" s="16">
        <f>SUM(G2:G12)/$B$13</f>
        <v>0.93047253460207624</v>
      </c>
      <c r="D13" s="16">
        <f t="shared" ref="D13:F13" si="4">SUM(H2:H12)/$B$13</f>
        <v>0.9947656658789773</v>
      </c>
      <c r="E13" s="18">
        <f t="shared" si="4"/>
        <v>9.8462001012743698</v>
      </c>
      <c r="F13" s="17">
        <f t="shared" si="4"/>
        <v>10.811118026837708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1811-F4A2-4C7D-A263-4FA5BDA43144}">
  <dimension ref="A1:H4"/>
  <sheetViews>
    <sheetView workbookViewId="0">
      <selection activeCell="B12" sqref="B12"/>
    </sheetView>
  </sheetViews>
  <sheetFormatPr defaultRowHeight="14.4" x14ac:dyDescent="0.55000000000000004"/>
  <cols>
    <col min="1" max="1" width="11.5234375" bestFit="1" customWidth="1"/>
    <col min="2" max="2" width="32.83984375" bestFit="1" customWidth="1"/>
    <col min="3" max="3" width="15.68359375" bestFit="1" customWidth="1"/>
    <col min="4" max="4" width="16.5234375" bestFit="1" customWidth="1"/>
    <col min="5" max="5" width="15.578125" bestFit="1" customWidth="1"/>
    <col min="6" max="6" width="16.41796875" bestFit="1" customWidth="1"/>
    <col min="7" max="7" width="6.3671875" bestFit="1" customWidth="1"/>
    <col min="8" max="8" width="8.05078125" bestFit="1" customWidth="1"/>
  </cols>
  <sheetData>
    <row r="1" spans="1:8" ht="14.7" thickBot="1" x14ac:dyDescent="0.6">
      <c r="A1" s="2" t="s">
        <v>16</v>
      </c>
      <c r="B1" s="3" t="s">
        <v>0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11</v>
      </c>
      <c r="H1" s="4" t="s">
        <v>14</v>
      </c>
    </row>
    <row r="2" spans="1:8" x14ac:dyDescent="0.55000000000000004">
      <c r="A2" s="8" t="s">
        <v>17</v>
      </c>
      <c r="B2" t="s">
        <v>47</v>
      </c>
      <c r="C2" s="8">
        <v>111487</v>
      </c>
      <c r="D2">
        <v>594068</v>
      </c>
      <c r="E2">
        <v>111487</v>
      </c>
      <c r="F2">
        <v>557435</v>
      </c>
      <c r="G2">
        <v>96.5</v>
      </c>
      <c r="H2">
        <v>100</v>
      </c>
    </row>
    <row r="3" spans="1:8" x14ac:dyDescent="0.55000000000000004">
      <c r="A3" s="8" t="s">
        <v>57</v>
      </c>
      <c r="C3" s="8">
        <v>32087</v>
      </c>
      <c r="D3" s="8">
        <v>205531</v>
      </c>
      <c r="E3">
        <v>32087</v>
      </c>
      <c r="F3">
        <v>188006</v>
      </c>
      <c r="G3">
        <v>94.4</v>
      </c>
      <c r="H3">
        <v>93.7</v>
      </c>
    </row>
    <row r="4" spans="1:8" x14ac:dyDescent="0.55000000000000004">
      <c r="A4" s="8" t="s">
        <v>58</v>
      </c>
      <c r="C4" s="8">
        <v>18039</v>
      </c>
      <c r="D4" s="8">
        <v>146635</v>
      </c>
      <c r="E4">
        <v>17337</v>
      </c>
      <c r="F4">
        <v>129034</v>
      </c>
      <c r="G4">
        <v>82.3</v>
      </c>
      <c r="H4">
        <v>87.1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workbookViewId="0">
      <selection activeCell="A11" sqref="A11:M12"/>
    </sheetView>
  </sheetViews>
  <sheetFormatPr defaultRowHeight="14.4" x14ac:dyDescent="0.55000000000000004"/>
  <sheetData>
    <row r="1" spans="1:13" ht="14.7" thickBot="1" x14ac:dyDescent="0.6">
      <c r="A1" s="2" t="s">
        <v>16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12</v>
      </c>
      <c r="L1" s="3" t="s">
        <v>11</v>
      </c>
      <c r="M1" s="4" t="s">
        <v>14</v>
      </c>
    </row>
    <row r="2" spans="1:13" x14ac:dyDescent="0.55000000000000004">
      <c r="A2" t="s">
        <v>17</v>
      </c>
      <c r="B2" t="s">
        <v>22</v>
      </c>
      <c r="C2">
        <v>107231</v>
      </c>
      <c r="D2">
        <v>639845</v>
      </c>
      <c r="E2" t="s">
        <v>20</v>
      </c>
      <c r="H2">
        <v>107231</v>
      </c>
      <c r="I2">
        <v>623511</v>
      </c>
      <c r="J2" t="s">
        <v>9</v>
      </c>
      <c r="K2" t="s">
        <v>13</v>
      </c>
      <c r="L2" t="s">
        <v>18</v>
      </c>
      <c r="M2" t="s">
        <v>19</v>
      </c>
    </row>
    <row r="3" spans="1:13" x14ac:dyDescent="0.55000000000000004">
      <c r="A3" t="s">
        <v>21</v>
      </c>
      <c r="B3" t="s">
        <v>23</v>
      </c>
      <c r="C3">
        <v>57249</v>
      </c>
      <c r="D3">
        <v>325112</v>
      </c>
      <c r="E3">
        <v>80</v>
      </c>
      <c r="F3">
        <v>80</v>
      </c>
      <c r="G3">
        <v>90</v>
      </c>
      <c r="H3">
        <v>46638</v>
      </c>
      <c r="I3">
        <v>237805</v>
      </c>
      <c r="J3" t="s">
        <v>9</v>
      </c>
      <c r="K3" t="s">
        <v>13</v>
      </c>
      <c r="L3">
        <v>92</v>
      </c>
      <c r="M3">
        <v>100</v>
      </c>
    </row>
    <row r="4" spans="1:13" x14ac:dyDescent="0.55000000000000004">
      <c r="A4" t="s">
        <v>21</v>
      </c>
      <c r="B4" t="s">
        <v>23</v>
      </c>
      <c r="C4" t="s">
        <v>26</v>
      </c>
      <c r="L4" t="s">
        <v>18</v>
      </c>
      <c r="M4" t="s">
        <v>19</v>
      </c>
    </row>
    <row r="5" spans="1:13" x14ac:dyDescent="0.55000000000000004">
      <c r="A5" t="s">
        <v>24</v>
      </c>
      <c r="B5" t="s">
        <v>25</v>
      </c>
      <c r="C5">
        <v>2911</v>
      </c>
      <c r="D5">
        <v>16965</v>
      </c>
      <c r="E5">
        <v>90</v>
      </c>
      <c r="F5">
        <v>90</v>
      </c>
      <c r="G5">
        <v>90</v>
      </c>
      <c r="H5">
        <v>2750</v>
      </c>
      <c r="I5">
        <v>14794</v>
      </c>
      <c r="J5" t="s">
        <v>9</v>
      </c>
      <c r="K5" t="s">
        <v>13</v>
      </c>
      <c r="L5">
        <v>94</v>
      </c>
      <c r="M5">
        <v>100</v>
      </c>
    </row>
    <row r="6" spans="1:13" x14ac:dyDescent="0.55000000000000004">
      <c r="A6" t="s">
        <v>28</v>
      </c>
      <c r="B6" t="s">
        <v>25</v>
      </c>
      <c r="C6" t="s">
        <v>26</v>
      </c>
      <c r="L6" t="s">
        <v>27</v>
      </c>
      <c r="M6" t="s">
        <v>15</v>
      </c>
    </row>
    <row r="7" spans="1:13" x14ac:dyDescent="0.55000000000000004">
      <c r="A7" s="5" t="s">
        <v>33</v>
      </c>
      <c r="B7" s="5" t="s">
        <v>29</v>
      </c>
      <c r="C7" s="5">
        <v>414</v>
      </c>
      <c r="D7" s="5">
        <v>8814</v>
      </c>
      <c r="E7" s="5">
        <v>80</v>
      </c>
      <c r="F7" s="5">
        <v>80</v>
      </c>
      <c r="G7" s="5">
        <v>80</v>
      </c>
      <c r="H7" s="5">
        <v>307</v>
      </c>
      <c r="I7" s="5">
        <v>5337</v>
      </c>
      <c r="J7" s="5" t="s">
        <v>9</v>
      </c>
      <c r="K7" s="5" t="s">
        <v>30</v>
      </c>
      <c r="L7" s="5" t="s">
        <v>31</v>
      </c>
      <c r="M7" s="5" t="s">
        <v>32</v>
      </c>
    </row>
    <row r="8" spans="1:13" x14ac:dyDescent="0.55000000000000004">
      <c r="A8" s="5" t="s">
        <v>34</v>
      </c>
      <c r="B8" s="5" t="s">
        <v>35</v>
      </c>
      <c r="C8" s="5">
        <v>7390</v>
      </c>
      <c r="D8" s="5">
        <v>50184</v>
      </c>
      <c r="E8" s="5">
        <v>90</v>
      </c>
      <c r="F8" s="5">
        <v>90</v>
      </c>
      <c r="G8" s="5">
        <v>90</v>
      </c>
      <c r="H8" s="5">
        <v>7193</v>
      </c>
      <c r="I8" s="5">
        <v>42210</v>
      </c>
      <c r="J8" s="5" t="s">
        <v>9</v>
      </c>
      <c r="K8" s="5">
        <v>0.03</v>
      </c>
      <c r="L8" s="5">
        <v>93.8</v>
      </c>
      <c r="M8" s="5">
        <v>75.099999999999994</v>
      </c>
    </row>
    <row r="9" spans="1:13" x14ac:dyDescent="0.55000000000000004">
      <c r="A9" t="s">
        <v>40</v>
      </c>
      <c r="B9" t="s">
        <v>41</v>
      </c>
      <c r="C9">
        <v>6</v>
      </c>
      <c r="D9">
        <v>44</v>
      </c>
      <c r="E9">
        <v>80</v>
      </c>
      <c r="F9">
        <v>80</v>
      </c>
      <c r="G9">
        <v>80</v>
      </c>
      <c r="H9">
        <v>6</v>
      </c>
      <c r="I9">
        <v>40</v>
      </c>
      <c r="J9" t="s">
        <v>9</v>
      </c>
      <c r="K9">
        <v>0.1</v>
      </c>
      <c r="L9">
        <v>88.6</v>
      </c>
      <c r="M9">
        <v>87.5</v>
      </c>
    </row>
    <row r="10" spans="1:13" x14ac:dyDescent="0.55000000000000004">
      <c r="A10" t="s">
        <v>43</v>
      </c>
      <c r="B10" t="s">
        <v>44</v>
      </c>
      <c r="C10">
        <v>262</v>
      </c>
      <c r="D10">
        <v>1474</v>
      </c>
      <c r="E10">
        <v>90</v>
      </c>
      <c r="F10">
        <v>90</v>
      </c>
      <c r="G10">
        <v>90</v>
      </c>
      <c r="H10">
        <v>259</v>
      </c>
      <c r="I10">
        <v>1329</v>
      </c>
      <c r="J10" t="s">
        <v>9</v>
      </c>
      <c r="K10">
        <v>0</v>
      </c>
      <c r="L10">
        <v>95.5</v>
      </c>
      <c r="M10">
        <v>86</v>
      </c>
    </row>
    <row r="11" spans="1:13" x14ac:dyDescent="0.55000000000000004">
      <c r="A11" t="s">
        <v>54</v>
      </c>
      <c r="B11" t="s">
        <v>55</v>
      </c>
      <c r="C11" s="6">
        <v>258</v>
      </c>
      <c r="D11">
        <v>11108</v>
      </c>
      <c r="E11">
        <v>80</v>
      </c>
      <c r="F11">
        <v>80</v>
      </c>
      <c r="G11">
        <v>90</v>
      </c>
      <c r="H11">
        <v>192</v>
      </c>
      <c r="I11">
        <v>6579</v>
      </c>
      <c r="J11" t="s">
        <v>9</v>
      </c>
      <c r="K11">
        <v>0.1</v>
      </c>
      <c r="L11">
        <v>87.2</v>
      </c>
      <c r="M11">
        <v>48.6</v>
      </c>
    </row>
    <row r="12" spans="1:13" x14ac:dyDescent="0.55000000000000004">
      <c r="A12" t="s">
        <v>34</v>
      </c>
      <c r="B12" t="s">
        <v>56</v>
      </c>
      <c r="C12" s="6">
        <v>464</v>
      </c>
      <c r="D12">
        <v>3325</v>
      </c>
      <c r="E12">
        <v>80</v>
      </c>
      <c r="F12">
        <v>80</v>
      </c>
      <c r="G12">
        <v>90</v>
      </c>
      <c r="H12">
        <v>432</v>
      </c>
      <c r="I12">
        <v>2662</v>
      </c>
      <c r="J12" t="s">
        <v>9</v>
      </c>
      <c r="K12">
        <v>0</v>
      </c>
      <c r="L12">
        <v>80.7</v>
      </c>
      <c r="M12">
        <v>60.8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For LateX</vt:lpstr>
      <vt:lpstr>Detailed_02_02_01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Meyer zu Wickern</dc:creator>
  <cp:lastModifiedBy>Vincent Meyer zu Wickern</cp:lastModifiedBy>
  <dcterms:created xsi:type="dcterms:W3CDTF">2019-04-29T20:23:07Z</dcterms:created>
  <dcterms:modified xsi:type="dcterms:W3CDTF">2019-05-11T13:30:40Z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