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Mitacs\Github\Vincent\Excel_analyze\Exp7(MGM fitting)\PosSimScaling res\"/>
    </mc:Choice>
  </mc:AlternateContent>
  <bookViews>
    <workbookView xWindow="0" yWindow="0" windowWidth="29070" windowHeight="15870" activeTab="1"/>
  </bookViews>
  <sheets>
    <sheet name="PosGeneral_SimGau" sheetId="1" r:id="rId1"/>
    <sheet name="Band2-90%" sheetId="6" r:id="rId2"/>
    <sheet name="PosGeneral_SimCorrcoef" sheetId="2" r:id="rId3"/>
    <sheet name="Possibility" sheetId="3" r:id="rId4"/>
    <sheet name="WeightTesting" sheetId="7" r:id="rId5"/>
    <sheet name="PosGen_SimFrechet" sheetId="4" r:id="rId6"/>
    <sheet name="Hausdorff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3" i="6"/>
  <c r="D4" i="5" l="1"/>
  <c r="D5" i="5"/>
  <c r="D6" i="5"/>
  <c r="D7" i="5"/>
  <c r="D8" i="5"/>
  <c r="D3" i="5"/>
  <c r="E18" i="5" l="1"/>
  <c r="C18" i="5"/>
  <c r="E17" i="5"/>
  <c r="D17" i="5"/>
  <c r="C17" i="5"/>
  <c r="E16" i="5"/>
  <c r="D16" i="5"/>
  <c r="C16" i="5"/>
  <c r="B16" i="5"/>
  <c r="E8" i="5"/>
  <c r="E7" i="5"/>
  <c r="E6" i="5"/>
  <c r="E5" i="5"/>
  <c r="E4" i="5"/>
  <c r="E3" i="5"/>
  <c r="F8" i="4"/>
  <c r="E8" i="4"/>
  <c r="F7" i="4"/>
  <c r="E7" i="4"/>
  <c r="F6" i="4"/>
  <c r="E6" i="4"/>
  <c r="F5" i="4"/>
  <c r="E5" i="4"/>
  <c r="F4" i="4"/>
  <c r="E4" i="4"/>
  <c r="F3" i="4"/>
  <c r="E3" i="4"/>
  <c r="F8" i="3"/>
  <c r="E8" i="3"/>
  <c r="F7" i="3"/>
  <c r="E7" i="3"/>
  <c r="F6" i="3"/>
  <c r="E6" i="3"/>
  <c r="F5" i="3"/>
  <c r="E5" i="3"/>
  <c r="F4" i="3"/>
  <c r="E4" i="3"/>
  <c r="F3" i="3"/>
  <c r="E3" i="3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<sst xmlns="http://schemas.openxmlformats.org/spreadsheetml/2006/main" count="185" uniqueCount="83">
  <si>
    <t>Original Matching</t>
    <phoneticPr fontId="2" type="noConversion"/>
  </si>
  <si>
    <t xml:space="preserve"> band1 </t>
  </si>
  <si>
    <t xml:space="preserve"> band2 </t>
  </si>
  <si>
    <t xml:space="preserve"> band3 </t>
  </si>
  <si>
    <t xml:space="preserve"> band4</t>
  </si>
  <si>
    <t>Box120_VNIR_sample1.txt</t>
  </si>
  <si>
    <t xml:space="preserve"> 0.000000, the number of total pixels: 57777</t>
  </si>
  <si>
    <t xml:space="preserve"> </t>
  </si>
  <si>
    <t>Box120_VNIR_sample2.txt</t>
  </si>
  <si>
    <t xml:space="preserve"> 0.000000, the number of total pixels: 124534</t>
  </si>
  <si>
    <t>Box120_VNIR_sample3.txt</t>
  </si>
  <si>
    <t xml:space="preserve"> 0.000000, the number of total pixels: 21513</t>
  </si>
  <si>
    <t>Box120_VNIR_sample4.txt</t>
  </si>
  <si>
    <t xml:space="preserve"> 0.000000, the number of total pixels: 130003</t>
  </si>
  <si>
    <t>Box120_VNIR_sample5.txt</t>
  </si>
  <si>
    <t xml:space="preserve"> 0.000000, the number of total pixels: 83112</t>
  </si>
  <si>
    <t>Box120_VNIR_sample6.txt</t>
  </si>
  <si>
    <t xml:space="preserve"> 0.000000, the number of total pixels: 103537</t>
  </si>
  <si>
    <t xml:space="preserve"> center match (possibility) method: general</t>
  </si>
  <si>
    <t xml:space="preserve"> Smooth or not: 1 </t>
  </si>
  <si>
    <t xml:space="preserve">Summation of Scaling: 4181.615985 </t>
  </si>
  <si>
    <t xml:space="preserve">Picture total scaling: 4560.642745 average: 0.078935 </t>
  </si>
  <si>
    <t xml:space="preserve">Summation of Scaling: 7973.422896 </t>
  </si>
  <si>
    <t xml:space="preserve">Picture total scaling: 11465.970211 average: 0.092071 </t>
  </si>
  <si>
    <t xml:space="preserve">Summation of Scaling: 937.717073 </t>
  </si>
  <si>
    <t xml:space="preserve">Picture total scaling: 1332.298836 average: 0.061930 </t>
  </si>
  <si>
    <t xml:space="preserve">Summation of Scaling: 4617.635947 </t>
  </si>
  <si>
    <t xml:space="preserve">Picture total scaling: 9930.838972 average: 0.076389 </t>
  </si>
  <si>
    <t xml:space="preserve">Summation of Scaling: 4365.215782 </t>
  </si>
  <si>
    <t xml:space="preserve">Picture total scaling: 6470.920731 average: 0.077858 </t>
  </si>
  <si>
    <t xml:space="preserve">Summation of Scaling: 2862.091096 </t>
  </si>
  <si>
    <t xml:space="preserve">Picture total scaling: 6207.920138 average: 0.059958 </t>
  </si>
  <si>
    <t xml:space="preserve"> scaling(similarity) method: Gaussian </t>
  </si>
  <si>
    <t>Gaussian Matching</t>
    <phoneticPr fontId="2" type="noConversion"/>
  </si>
  <si>
    <t>average</t>
    <phoneticPr fontId="2" type="noConversion"/>
  </si>
  <si>
    <t>Picture total scaling</t>
    <phoneticPr fontId="2" type="noConversion"/>
  </si>
  <si>
    <t>Box120_VNIR_sample1</t>
  </si>
  <si>
    <t>Box120_VNIR_sample2</t>
  </si>
  <si>
    <t>Box120_VNIR_sample3</t>
  </si>
  <si>
    <t>Box120_VNIR_sample4</t>
  </si>
  <si>
    <t>Box120_VNIR_sample5</t>
  </si>
  <si>
    <t>Box120_VNIR_sample6</t>
  </si>
  <si>
    <t>Band1</t>
    <phoneticPr fontId="2" type="noConversion"/>
  </si>
  <si>
    <t>Band2</t>
    <phoneticPr fontId="2" type="noConversion"/>
  </si>
  <si>
    <t>Band3</t>
    <phoneticPr fontId="2" type="noConversion"/>
  </si>
  <si>
    <t>Amount</t>
    <phoneticPr fontId="2" type="noConversion"/>
  </si>
  <si>
    <t>Band1-GauSim</t>
    <phoneticPr fontId="2" type="noConversion"/>
  </si>
  <si>
    <t>Band2-GauSim</t>
  </si>
  <si>
    <t>Band3-GauSim</t>
  </si>
  <si>
    <t>average-picScaling</t>
    <phoneticPr fontId="2" type="noConversion"/>
  </si>
  <si>
    <t>picScaling</t>
    <phoneticPr fontId="2" type="noConversion"/>
  </si>
  <si>
    <t>Band_depth_threshold</t>
    <phoneticPr fontId="2" type="noConversion"/>
  </si>
  <si>
    <t>Band1-Sum</t>
    <phoneticPr fontId="2" type="noConversion"/>
  </si>
  <si>
    <t>Band2-Sum</t>
  </si>
  <si>
    <t>Band3-Sum</t>
  </si>
  <si>
    <t>AVG_Band</t>
    <phoneticPr fontId="2" type="noConversion"/>
  </si>
  <si>
    <t>0.5,0.3,0.2</t>
    <phoneticPr fontId="2" type="noConversion"/>
  </si>
  <si>
    <t>Zircon</t>
    <phoneticPr fontId="2" type="noConversion"/>
  </si>
  <si>
    <t>Calcite</t>
    <phoneticPr fontId="2" type="noConversion"/>
  </si>
  <si>
    <t>Dolomite</t>
    <phoneticPr fontId="2" type="noConversion"/>
  </si>
  <si>
    <t>Whole Scene</t>
    <phoneticPr fontId="2" type="noConversion"/>
  </si>
  <si>
    <t>Total Num of pixels</t>
    <phoneticPr fontId="2" type="noConversion"/>
  </si>
  <si>
    <t>Band1</t>
    <phoneticPr fontId="2" type="noConversion"/>
  </si>
  <si>
    <t>Band2</t>
  </si>
  <si>
    <t>Band3</t>
  </si>
  <si>
    <t>Average</t>
    <phoneticPr fontId="2" type="noConversion"/>
  </si>
  <si>
    <t>Prediction</t>
    <phoneticPr fontId="2" type="noConversion"/>
  </si>
  <si>
    <t>PixelSummation</t>
    <phoneticPr fontId="2" type="noConversion"/>
  </si>
  <si>
    <t>Assay</t>
    <phoneticPr fontId="2" type="noConversion"/>
  </si>
  <si>
    <t>pixels</t>
    <phoneticPr fontId="2" type="noConversion"/>
  </si>
  <si>
    <t>Summation</t>
    <phoneticPr fontId="2" type="noConversion"/>
  </si>
  <si>
    <t>band1(705- 769)</t>
    <phoneticPr fontId="2" type="noConversion"/>
  </si>
  <si>
    <t>Weight of center</t>
    <phoneticPr fontId="2" type="noConversion"/>
  </si>
  <si>
    <t>R-squared</t>
    <phoneticPr fontId="2" type="noConversion"/>
  </si>
  <si>
    <t>Proxy-value-sub1</t>
    <phoneticPr fontId="2" type="noConversion"/>
  </si>
  <si>
    <t>Sub2</t>
    <phoneticPr fontId="2" type="noConversion"/>
  </si>
  <si>
    <t>Sub3</t>
  </si>
  <si>
    <t>Sub4</t>
  </si>
  <si>
    <t>Sub5</t>
  </si>
  <si>
    <t>Sub6</t>
  </si>
  <si>
    <t>band2(770-832)</t>
    <phoneticPr fontId="2" type="noConversion"/>
  </si>
  <si>
    <t>band3(854-879)</t>
    <phoneticPr fontId="2" type="noConversion"/>
  </si>
  <si>
    <t>ABP-single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</si>
</sst>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MS Sans Serif"/>
      <family val="2"/>
    </font>
    <font>
      <sz val="9"/>
      <color theme="1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11" borderId="8" applyNumberFormat="0" applyFont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4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6" fontId="3" fillId="36" borderId="0" xfId="0" applyNumberFormat="1" applyFont="1" applyFill="1" applyBorder="1" applyAlignment="1">
      <alignment horizontal="center"/>
    </xf>
    <xf numFmtId="176" fontId="3" fillId="36" borderId="0" xfId="0" applyNumberFormat="1" applyFont="1" applyFill="1" applyAlignment="1">
      <alignment horizontal="center"/>
    </xf>
    <xf numFmtId="176" fontId="3" fillId="37" borderId="0" xfId="0" applyNumberFormat="1" applyFont="1" applyFill="1" applyBorder="1" applyAlignment="1">
      <alignment horizontal="center"/>
    </xf>
    <xf numFmtId="176" fontId="3" fillId="37" borderId="0" xfId="0" applyNumberFormat="1" applyFont="1" applyFill="1" applyAlignment="1">
      <alignment horizontal="center"/>
    </xf>
    <xf numFmtId="176" fontId="3" fillId="38" borderId="0" xfId="0" applyNumberFormat="1" applyFont="1" applyFill="1" applyBorder="1" applyAlignment="1">
      <alignment horizontal="center"/>
    </xf>
    <xf numFmtId="176" fontId="3" fillId="38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0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3"/>
    <cellStyle name="Calculation 2" xfId="14"/>
    <cellStyle name="Check Cell 2" xfId="16"/>
    <cellStyle name="Explanatory Text 2" xfId="19"/>
    <cellStyle name="Good 2" xfId="2"/>
    <cellStyle name="Heading 1 2" xfId="8"/>
    <cellStyle name="Heading 2 2" xfId="9"/>
    <cellStyle name="Heading 3 2" xfId="10"/>
    <cellStyle name="Heading 4 2" xfId="11"/>
    <cellStyle name="Input 2" xfId="12"/>
    <cellStyle name="Linked Cell 2" xfId="15"/>
    <cellStyle name="Neutral 2" xfId="4"/>
    <cellStyle name="Normal" xfId="0" builtinId="0"/>
    <cellStyle name="Normal 2" xfId="6"/>
    <cellStyle name="Normal 2 2" xfId="47"/>
    <cellStyle name="Normal 3" xfId="5"/>
    <cellStyle name="Normal 4" xfId="46"/>
    <cellStyle name="Normal 4 2" xfId="45"/>
    <cellStyle name="Normal 5" xfId="1"/>
    <cellStyle name="Note 2" xfId="48"/>
    <cellStyle name="Note 3" xfId="18"/>
    <cellStyle name="Output 2" xfId="13"/>
    <cellStyle name="Percent 2" xfId="49"/>
    <cellStyle name="Title 2" xfId="7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PosGeneral_SimGau!$E$2</c:f>
              <c:strCache>
                <c:ptCount val="1"/>
                <c:pt idx="0">
                  <c:v>Band1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PosGeneral_SimGau!$E$3:$E$8</c:f>
              <c:numCache>
                <c:formatCode>General</c:formatCode>
                <c:ptCount val="6"/>
                <c:pt idx="0">
                  <c:v>7.2392999999999999E-2</c:v>
                </c:pt>
                <c:pt idx="1">
                  <c:v>6.4041000000000001E-2</c:v>
                </c:pt>
                <c:pt idx="2">
                  <c:v>4.3598999999999999E-2</c:v>
                </c:pt>
                <c:pt idx="3">
                  <c:v>3.5527999999999997E-2</c:v>
                </c:pt>
                <c:pt idx="4">
                  <c:v>5.2534999999999998E-2</c:v>
                </c:pt>
                <c:pt idx="5">
                  <c:v>2.7650000000000001E-2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06840"/>
        <c:axId val="357209976"/>
      </c:scatterChart>
      <c:valAx>
        <c:axId val="35720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09976"/>
        <c:crosses val="autoZero"/>
        <c:crossBetween val="midCat"/>
      </c:valAx>
      <c:valAx>
        <c:axId val="3572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0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PosGeneral_SimCorrcoef!$F$2</c:f>
              <c:strCache>
                <c:ptCount val="1"/>
                <c:pt idx="0">
                  <c:v>Band2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PosGeneral_SimCorrcoef!$F$3:$F$8</c:f>
              <c:numCache>
                <c:formatCode>General</c:formatCode>
                <c:ptCount val="6"/>
                <c:pt idx="0">
                  <c:v>4.5871000000000002E-2</c:v>
                </c:pt>
                <c:pt idx="1">
                  <c:v>1.5073E-2</c:v>
                </c:pt>
                <c:pt idx="2">
                  <c:v>9.1730000000000006E-3</c:v>
                </c:pt>
                <c:pt idx="3">
                  <c:v>-1.9581999999999999E-2</c:v>
                </c:pt>
                <c:pt idx="4">
                  <c:v>2.0244000000000002E-2</c:v>
                </c:pt>
                <c:pt idx="5">
                  <c:v>-1.1901999999999999E-2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98248"/>
        <c:axId val="358094720"/>
      </c:scatterChart>
      <c:valAx>
        <c:axId val="35809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4720"/>
        <c:crosses val="autoZero"/>
        <c:crossBetween val="midCat"/>
      </c:valAx>
      <c:valAx>
        <c:axId val="3580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PosGeneral_SimCorrcoef!$G$3:$G$8</c:f>
              <c:numCache>
                <c:formatCode>General</c:formatCode>
                <c:ptCount val="6"/>
                <c:pt idx="0">
                  <c:v>2.7984999999999999E-2</c:v>
                </c:pt>
                <c:pt idx="1">
                  <c:v>1.8571000000000001E-2</c:v>
                </c:pt>
                <c:pt idx="2">
                  <c:v>1.5800999999999999E-2</c:v>
                </c:pt>
                <c:pt idx="3">
                  <c:v>9.58E-3</c:v>
                </c:pt>
                <c:pt idx="4">
                  <c:v>1.9873999999999999E-2</c:v>
                </c:pt>
                <c:pt idx="5">
                  <c:v>7.7720000000000003E-3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97072"/>
        <c:axId val="358097464"/>
      </c:scatterChart>
      <c:valAx>
        <c:axId val="35809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7464"/>
        <c:crosses val="autoZero"/>
        <c:crossBetween val="midCat"/>
      </c:valAx>
      <c:valAx>
        <c:axId val="3580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PosGeneral_SimCorrcoef!$H$2</c:f>
              <c:strCache>
                <c:ptCount val="1"/>
                <c:pt idx="0">
                  <c:v>AVG_Band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PosGeneral_SimCorrcoef!$H$3:$H$8</c:f>
              <c:numCache>
                <c:formatCode>General</c:formatCode>
                <c:ptCount val="6"/>
                <c:pt idx="0">
                  <c:v>3.8169666666666664E-2</c:v>
                </c:pt>
                <c:pt idx="1">
                  <c:v>1.9161000000000001E-2</c:v>
                </c:pt>
                <c:pt idx="2">
                  <c:v>1.4725333333333333E-2</c:v>
                </c:pt>
                <c:pt idx="3">
                  <c:v>1.1473333333333335E-3</c:v>
                </c:pt>
                <c:pt idx="4">
                  <c:v>2.1752000000000004E-2</c:v>
                </c:pt>
                <c:pt idx="5">
                  <c:v>3.146333333333333E-3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95896"/>
        <c:axId val="358099032"/>
      </c:scatterChart>
      <c:valAx>
        <c:axId val="35809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9032"/>
        <c:crosses val="autoZero"/>
        <c:crossBetween val="midCat"/>
      </c:valAx>
      <c:valAx>
        <c:axId val="3580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PosGeneral_SimCorrcoef!$I$2</c:f>
              <c:strCache>
                <c:ptCount val="1"/>
                <c:pt idx="0">
                  <c:v>0.5,0.3,0.2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PosGeneral_SimCorrcoef!$I$3:$I$8</c:f>
              <c:numCache>
                <c:formatCode>General</c:formatCode>
                <c:ptCount val="6"/>
                <c:pt idx="0">
                  <c:v>3.9684799999999999E-2</c:v>
                </c:pt>
                <c:pt idx="1">
                  <c:v>2.0155599999999999E-2</c:v>
                </c:pt>
                <c:pt idx="2">
                  <c:v>1.55131E-2</c:v>
                </c:pt>
                <c:pt idx="3">
                  <c:v>2.7634000000000001E-3</c:v>
                </c:pt>
                <c:pt idx="4">
                  <c:v>2.2617000000000002E-2</c:v>
                </c:pt>
                <c:pt idx="5">
                  <c:v>4.7682999999999996E-3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96288"/>
        <c:axId val="358093544"/>
      </c:scatterChart>
      <c:valAx>
        <c:axId val="3580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3544"/>
        <c:crosses val="autoZero"/>
        <c:crossBetween val="midCat"/>
      </c:valAx>
      <c:valAx>
        <c:axId val="3580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Possibility!$B$3:$B$8</c:f>
              <c:numCache>
                <c:formatCode>General</c:formatCode>
                <c:ptCount val="6"/>
                <c:pt idx="0">
                  <c:v>8.7659000000000001E-2</c:v>
                </c:pt>
                <c:pt idx="1">
                  <c:v>7.2797000000000001E-2</c:v>
                </c:pt>
                <c:pt idx="2">
                  <c:v>5.5631E-2</c:v>
                </c:pt>
                <c:pt idx="3">
                  <c:v>4.3976000000000001E-2</c:v>
                </c:pt>
                <c:pt idx="4">
                  <c:v>6.0589999999999998E-2</c:v>
                </c:pt>
                <c:pt idx="5">
                  <c:v>3.4986999999999997E-2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07232"/>
        <c:axId val="357208016"/>
      </c:scatterChart>
      <c:valAx>
        <c:axId val="3572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08016"/>
        <c:crosses val="autoZero"/>
        <c:crossBetween val="midCat"/>
      </c:valAx>
      <c:valAx>
        <c:axId val="3572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Possibility!$C$3:$C$8</c:f>
              <c:numCache>
                <c:formatCode>General</c:formatCode>
                <c:ptCount val="6"/>
                <c:pt idx="0">
                  <c:v>0.13438700000000001</c:v>
                </c:pt>
                <c:pt idx="1">
                  <c:v>0.17983199999999999</c:v>
                </c:pt>
                <c:pt idx="2">
                  <c:v>0.129409</c:v>
                </c:pt>
                <c:pt idx="3">
                  <c:v>0.22908500000000001</c:v>
                </c:pt>
                <c:pt idx="4">
                  <c:v>0.16220300000000001</c:v>
                </c:pt>
                <c:pt idx="5">
                  <c:v>0.16613600000000001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05272"/>
        <c:axId val="358038592"/>
      </c:scatterChart>
      <c:valAx>
        <c:axId val="35720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38592"/>
        <c:crosses val="autoZero"/>
        <c:crossBetween val="midCat"/>
      </c:valAx>
      <c:valAx>
        <c:axId val="3580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0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Possibility!$D$3:$D$8</c:f>
              <c:numCache>
                <c:formatCode>General</c:formatCode>
                <c:ptCount val="6"/>
                <c:pt idx="0">
                  <c:v>3.4022999999999998E-2</c:v>
                </c:pt>
                <c:pt idx="1">
                  <c:v>2.4216999999999999E-2</c:v>
                </c:pt>
                <c:pt idx="2">
                  <c:v>2.0281E-2</c:v>
                </c:pt>
                <c:pt idx="3">
                  <c:v>1.2799E-2</c:v>
                </c:pt>
                <c:pt idx="4">
                  <c:v>2.5295999999999999E-2</c:v>
                </c:pt>
                <c:pt idx="5">
                  <c:v>1.0333999999999999E-2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42904"/>
        <c:axId val="358040552"/>
      </c:scatterChart>
      <c:valAx>
        <c:axId val="3580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40552"/>
        <c:crosses val="autoZero"/>
        <c:crossBetween val="midCat"/>
      </c:valAx>
      <c:valAx>
        <c:axId val="3580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4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PosGen_SimFrechet!$B$3:$B$8</c:f>
              <c:numCache>
                <c:formatCode>General</c:formatCode>
                <c:ptCount val="6"/>
                <c:pt idx="0">
                  <c:v>7.3730000000000004E-2</c:v>
                </c:pt>
                <c:pt idx="1">
                  <c:v>6.1232000000000002E-2</c:v>
                </c:pt>
                <c:pt idx="2">
                  <c:v>4.6077E-2</c:v>
                </c:pt>
                <c:pt idx="3">
                  <c:v>3.6794E-2</c:v>
                </c:pt>
                <c:pt idx="4">
                  <c:v>5.1180999999999997E-2</c:v>
                </c:pt>
                <c:pt idx="5">
                  <c:v>2.9152999999999998E-2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38984"/>
        <c:axId val="358039376"/>
      </c:scatterChart>
      <c:valAx>
        <c:axId val="35803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39376"/>
        <c:crosses val="autoZero"/>
        <c:crossBetween val="midCat"/>
      </c:valAx>
      <c:valAx>
        <c:axId val="3580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3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PosGen_SimFrechet!$C$3:$C$8</c:f>
              <c:numCache>
                <c:formatCode>General</c:formatCode>
                <c:ptCount val="6"/>
                <c:pt idx="0">
                  <c:v>0.106961</c:v>
                </c:pt>
                <c:pt idx="1">
                  <c:v>0.14255999999999999</c:v>
                </c:pt>
                <c:pt idx="2">
                  <c:v>0.101796</c:v>
                </c:pt>
                <c:pt idx="3">
                  <c:v>0.17202100000000001</c:v>
                </c:pt>
                <c:pt idx="4">
                  <c:v>0.128048</c:v>
                </c:pt>
                <c:pt idx="5">
                  <c:v>0.12737899999999999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41336"/>
        <c:axId val="358041728"/>
      </c:scatterChart>
      <c:valAx>
        <c:axId val="3580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41728"/>
        <c:crosses val="autoZero"/>
        <c:crossBetween val="midCat"/>
      </c:valAx>
      <c:valAx>
        <c:axId val="3580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PosGen_SimFrechet!$D$3:$D$8</c:f>
              <c:numCache>
                <c:formatCode>General</c:formatCode>
                <c:ptCount val="6"/>
                <c:pt idx="0">
                  <c:v>2.8923000000000001E-2</c:v>
                </c:pt>
                <c:pt idx="1">
                  <c:v>2.0711E-2</c:v>
                </c:pt>
                <c:pt idx="2">
                  <c:v>1.6929E-2</c:v>
                </c:pt>
                <c:pt idx="3">
                  <c:v>1.0801E-2</c:v>
                </c:pt>
                <c:pt idx="4">
                  <c:v>2.162E-2</c:v>
                </c:pt>
                <c:pt idx="5">
                  <c:v>8.7139999999999995E-3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35456"/>
        <c:axId val="358037808"/>
      </c:scatterChart>
      <c:valAx>
        <c:axId val="3580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37808"/>
        <c:crosses val="autoZero"/>
        <c:crossBetween val="midCat"/>
      </c:valAx>
      <c:valAx>
        <c:axId val="3580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PosGeneral_SimGau!$F$2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PosGeneral_SimGau!$F$3:$F$8</c:f>
              <c:numCache>
                <c:formatCode>General</c:formatCode>
                <c:ptCount val="6"/>
                <c:pt idx="0">
                  <c:v>0.108625</c:v>
                </c:pt>
                <c:pt idx="1">
                  <c:v>0.15229000000000001</c:v>
                </c:pt>
                <c:pt idx="2">
                  <c:v>0.10147</c:v>
                </c:pt>
                <c:pt idx="3">
                  <c:v>0.14880299999999999</c:v>
                </c:pt>
                <c:pt idx="4">
                  <c:v>0.128418</c:v>
                </c:pt>
                <c:pt idx="5">
                  <c:v>0.116984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11152"/>
        <c:axId val="357211544"/>
      </c:scatterChart>
      <c:valAx>
        <c:axId val="3572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11544"/>
        <c:crosses val="autoZero"/>
        <c:crossBetween val="midCat"/>
      </c:valAx>
      <c:valAx>
        <c:axId val="3572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7187226596675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Hausdorff!$A$3:$A$8</c:f>
              <c:numCache>
                <c:formatCode>General</c:formatCode>
                <c:ptCount val="6"/>
                <c:pt idx="0">
                  <c:v>7.5703000000000006E-2</c:v>
                </c:pt>
                <c:pt idx="1">
                  <c:v>6.2881999999999993E-2</c:v>
                </c:pt>
                <c:pt idx="2">
                  <c:v>4.7531999999999998E-2</c:v>
                </c:pt>
                <c:pt idx="3">
                  <c:v>3.7831999999999998E-2</c:v>
                </c:pt>
                <c:pt idx="4">
                  <c:v>5.2483000000000002E-2</c:v>
                </c:pt>
                <c:pt idx="5">
                  <c:v>3.0022E-2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ser>
          <c:idx val="1"/>
          <c:order val="1"/>
          <c:tx>
            <c:v>Whole Scene Checking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Hausdorff!$C$17</c:f>
              <c:numCache>
                <c:formatCode>General</c:formatCode>
                <c:ptCount val="1"/>
                <c:pt idx="0">
                  <c:v>4.9216336620708734E-2</c:v>
                </c:pt>
              </c:numCache>
            </c:numRef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445255474452545E-2"/>
                  <c:y val="-0.15813119191527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6847175274486725"/>
                  <c:y val="-7.4172195744512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Hausdorff!$B$19</c:f>
              <c:numCache>
                <c:formatCode>0.0</c:formatCode>
                <c:ptCount val="1"/>
                <c:pt idx="0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37416"/>
        <c:axId val="358035848"/>
      </c:scatterChart>
      <c:valAx>
        <c:axId val="35803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35848"/>
        <c:crosses val="autoZero"/>
        <c:crossBetween val="midCat"/>
      </c:valAx>
      <c:valAx>
        <c:axId val="3580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3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Hausdorff!$B$3:$B$8</c:f>
              <c:numCache>
                <c:formatCode>General</c:formatCode>
                <c:ptCount val="6"/>
                <c:pt idx="0">
                  <c:v>0.11171399999999999</c:v>
                </c:pt>
                <c:pt idx="1">
                  <c:v>0.14912400000000001</c:v>
                </c:pt>
                <c:pt idx="2">
                  <c:v>0.106762</c:v>
                </c:pt>
                <c:pt idx="3">
                  <c:v>0.18365600000000001</c:v>
                </c:pt>
                <c:pt idx="4">
                  <c:v>0.134135</c:v>
                </c:pt>
                <c:pt idx="5">
                  <c:v>0.13486699999999999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36632"/>
        <c:axId val="358037024"/>
      </c:scatterChart>
      <c:valAx>
        <c:axId val="35803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37024"/>
        <c:crosses val="autoZero"/>
        <c:crossBetween val="midCat"/>
      </c:valAx>
      <c:valAx>
        <c:axId val="3580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3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7909011373578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Hausdorff!$C$3:$C$8</c:f>
              <c:numCache>
                <c:formatCode>General</c:formatCode>
                <c:ptCount val="6"/>
                <c:pt idx="0">
                  <c:v>2.9609E-2</c:v>
                </c:pt>
                <c:pt idx="1">
                  <c:v>2.1179E-2</c:v>
                </c:pt>
                <c:pt idx="2">
                  <c:v>1.7426000000000001E-2</c:v>
                </c:pt>
                <c:pt idx="3">
                  <c:v>1.108E-2</c:v>
                </c:pt>
                <c:pt idx="4">
                  <c:v>2.2103999999999999E-2</c:v>
                </c:pt>
                <c:pt idx="5">
                  <c:v>8.9429999999999996E-3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01088"/>
        <c:axId val="359201480"/>
      </c:scatterChart>
      <c:valAx>
        <c:axId val="3592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201480"/>
        <c:crosses val="autoZero"/>
        <c:crossBetween val="midCat"/>
      </c:valAx>
      <c:valAx>
        <c:axId val="3592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7690288713911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Hausdorff!$D$3:$D$8</c:f>
              <c:numCache>
                <c:formatCode>General</c:formatCode>
                <c:ptCount val="6"/>
                <c:pt idx="0">
                  <c:v>5.2656000000000001E-2</c:v>
                </c:pt>
                <c:pt idx="1">
                  <c:v>4.2030499999999998E-2</c:v>
                </c:pt>
                <c:pt idx="2">
                  <c:v>3.2479000000000001E-2</c:v>
                </c:pt>
                <c:pt idx="3">
                  <c:v>2.4455999999999999E-2</c:v>
                </c:pt>
                <c:pt idx="4">
                  <c:v>3.72935E-2</c:v>
                </c:pt>
                <c:pt idx="5">
                  <c:v>1.94825E-2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05008"/>
        <c:axId val="359204224"/>
      </c:scatterChart>
      <c:valAx>
        <c:axId val="3592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204224"/>
        <c:crosses val="autoZero"/>
        <c:crossBetween val="midCat"/>
      </c:valAx>
      <c:valAx>
        <c:axId val="35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2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PosGeneral_SimGau!$G$3:$G$8</c:f>
              <c:numCache>
                <c:formatCode>General</c:formatCode>
                <c:ptCount val="6"/>
                <c:pt idx="0">
                  <c:v>2.7909E-2</c:v>
                </c:pt>
                <c:pt idx="1">
                  <c:v>2.1807E-2</c:v>
                </c:pt>
                <c:pt idx="2">
                  <c:v>1.5469999999999999E-2</c:v>
                </c:pt>
                <c:pt idx="3">
                  <c:v>1.0168E-2</c:v>
                </c:pt>
                <c:pt idx="4">
                  <c:v>2.1545999999999999E-2</c:v>
                </c:pt>
                <c:pt idx="5">
                  <c:v>8.1460000000000005E-3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08800"/>
        <c:axId val="357209584"/>
      </c:scatterChart>
      <c:valAx>
        <c:axId val="3572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09584"/>
        <c:crosses val="autoZero"/>
        <c:crossBetween val="midCat"/>
      </c:valAx>
      <c:valAx>
        <c:axId val="3572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PosGeneral_SimGau!$N$2</c:f>
              <c:strCache>
                <c:ptCount val="1"/>
                <c:pt idx="0">
                  <c:v>Band1-GauSim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PosGeneral_SimGau!$N$3:$N$8</c:f>
              <c:numCache>
                <c:formatCode>General</c:formatCode>
                <c:ptCount val="6"/>
                <c:pt idx="0">
                  <c:v>7.2374999999999995E-2</c:v>
                </c:pt>
                <c:pt idx="1">
                  <c:v>6.4026E-2</c:v>
                </c:pt>
                <c:pt idx="2">
                  <c:v>4.3588000000000002E-2</c:v>
                </c:pt>
                <c:pt idx="3">
                  <c:v>3.5519000000000002E-2</c:v>
                </c:pt>
                <c:pt idx="4">
                  <c:v>5.2521999999999999E-2</c:v>
                </c:pt>
                <c:pt idx="5">
                  <c:v>2.7643000000000001E-2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07624"/>
        <c:axId val="357204096"/>
      </c:scatterChart>
      <c:valAx>
        <c:axId val="35720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04096"/>
        <c:crosses val="autoZero"/>
        <c:crossBetween val="midCat"/>
      </c:valAx>
      <c:valAx>
        <c:axId val="3572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0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PosGeneral_SimGau!$O$2</c:f>
              <c:strCache>
                <c:ptCount val="1"/>
                <c:pt idx="0">
                  <c:v>Band2-GauSim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PosGeneral_SimGau!$O$3:$O$8</c:f>
              <c:numCache>
                <c:formatCode>General</c:formatCode>
                <c:ptCount val="6"/>
                <c:pt idx="0">
                  <c:v>0.108809</c:v>
                </c:pt>
                <c:pt idx="1">
                  <c:v>0.15254999999999999</c:v>
                </c:pt>
                <c:pt idx="2">
                  <c:v>0.101645</c:v>
                </c:pt>
                <c:pt idx="3">
                  <c:v>0.149061</c:v>
                </c:pt>
                <c:pt idx="4">
                  <c:v>0.128638</c:v>
                </c:pt>
                <c:pt idx="5">
                  <c:v>0.117187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10368"/>
        <c:axId val="357209192"/>
      </c:scatterChart>
      <c:valAx>
        <c:axId val="3572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09192"/>
        <c:crosses val="autoZero"/>
        <c:crossBetween val="midCat"/>
      </c:valAx>
      <c:valAx>
        <c:axId val="3572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PosGeneral_SimGau!$P$2</c:f>
              <c:strCache>
                <c:ptCount val="1"/>
                <c:pt idx="0">
                  <c:v>Band3-GauSim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PosGeneral_SimGau!$P$3:$P$8</c:f>
              <c:numCache>
                <c:formatCode>General</c:formatCode>
                <c:ptCount val="6"/>
                <c:pt idx="0">
                  <c:v>2.7932999999999999E-2</c:v>
                </c:pt>
                <c:pt idx="1">
                  <c:v>2.1826000000000002E-2</c:v>
                </c:pt>
                <c:pt idx="2">
                  <c:v>1.5484E-2</c:v>
                </c:pt>
                <c:pt idx="3">
                  <c:v>1.0177E-2</c:v>
                </c:pt>
                <c:pt idx="4">
                  <c:v>2.1565000000000001E-2</c:v>
                </c:pt>
                <c:pt idx="5">
                  <c:v>8.1530000000000005E-3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94328"/>
        <c:axId val="358099424"/>
      </c:scatterChart>
      <c:valAx>
        <c:axId val="35809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9424"/>
        <c:crosses val="autoZero"/>
        <c:crossBetween val="midCat"/>
      </c:valAx>
      <c:valAx>
        <c:axId val="3580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'Band2-90%'!$D$2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'Band2-90%'!$B$3:$B$8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'Band2-90%'!$D$3:$D$8</c:f>
              <c:numCache>
                <c:formatCode>General</c:formatCode>
                <c:ptCount val="6"/>
                <c:pt idx="0">
                  <c:v>9.6545000000000006E-2</c:v>
                </c:pt>
                <c:pt idx="1">
                  <c:v>0.131658</c:v>
                </c:pt>
                <c:pt idx="2">
                  <c:v>8.9386999999999994E-2</c:v>
                </c:pt>
                <c:pt idx="3">
                  <c:v>0.126975</c:v>
                </c:pt>
                <c:pt idx="4">
                  <c:v>0.11211</c:v>
                </c:pt>
                <c:pt idx="5">
                  <c:v>0.100994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95112"/>
        <c:axId val="358096680"/>
      </c:scatterChart>
      <c:valAx>
        <c:axId val="35809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6680"/>
        <c:crosses val="autoZero"/>
        <c:crossBetween val="midCat"/>
      </c:valAx>
      <c:valAx>
        <c:axId val="3580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'Band2-90%'!$F$2</c:f>
              <c:strCache>
                <c:ptCount val="1"/>
                <c:pt idx="0">
                  <c:v>ABP-single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'Band2-90%'!$B$3:$B$8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'Band2-90%'!$F$3:$F$8</c:f>
              <c:numCache>
                <c:formatCode>General</c:formatCode>
                <c:ptCount val="6"/>
                <c:pt idx="0">
                  <c:v>0.10997</c:v>
                </c:pt>
                <c:pt idx="1">
                  <c:v>0.154443</c:v>
                </c:pt>
                <c:pt idx="2">
                  <c:v>0.102285</c:v>
                </c:pt>
                <c:pt idx="3">
                  <c:v>0.14943200000000001</c:v>
                </c:pt>
                <c:pt idx="4">
                  <c:v>0.12986</c:v>
                </c:pt>
                <c:pt idx="5">
                  <c:v>0.117855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9288"/>
        <c:axId val="361230464"/>
      </c:scatterChart>
      <c:valAx>
        <c:axId val="36122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230464"/>
        <c:crosses val="autoZero"/>
        <c:crossBetween val="midCat"/>
      </c:valAx>
      <c:valAx>
        <c:axId val="3612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22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PosGeneral_SimCorrcoef!$E$2</c:f>
              <c:strCache>
                <c:ptCount val="1"/>
                <c:pt idx="0">
                  <c:v>Band1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PosGeneral_SimCorrcoef!$E$3:$E$8</c:f>
              <c:numCache>
                <c:formatCode>General</c:formatCode>
                <c:ptCount val="6"/>
                <c:pt idx="0">
                  <c:v>4.0653000000000002E-2</c:v>
                </c:pt>
                <c:pt idx="1">
                  <c:v>2.3838999999999999E-2</c:v>
                </c:pt>
                <c:pt idx="2">
                  <c:v>1.9202E-2</c:v>
                </c:pt>
                <c:pt idx="3">
                  <c:v>1.3443999999999999E-2</c:v>
                </c:pt>
                <c:pt idx="4">
                  <c:v>2.5138000000000001E-2</c:v>
                </c:pt>
                <c:pt idx="5">
                  <c:v>1.3568999999999999E-2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92760"/>
        <c:axId val="358093936"/>
      </c:scatterChart>
      <c:valAx>
        <c:axId val="35809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3936"/>
        <c:crosses val="autoZero"/>
        <c:crossBetween val="midCat"/>
      </c:valAx>
      <c:valAx>
        <c:axId val="3580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19</xdr:row>
      <xdr:rowOff>85725</xdr:rowOff>
    </xdr:from>
    <xdr:to>
      <xdr:col>9</xdr:col>
      <xdr:colOff>800100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20</xdr:row>
      <xdr:rowOff>104775</xdr:rowOff>
    </xdr:from>
    <xdr:to>
      <xdr:col>11</xdr:col>
      <xdr:colOff>1209675</xdr:colOff>
      <xdr:row>31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31</xdr:row>
      <xdr:rowOff>95249</xdr:rowOff>
    </xdr:from>
    <xdr:to>
      <xdr:col>9</xdr:col>
      <xdr:colOff>666750</xdr:colOff>
      <xdr:row>42</xdr:row>
      <xdr:rowOff>33336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1000125</xdr:colOff>
      <xdr:row>8</xdr:row>
      <xdr:rowOff>80962</xdr:rowOff>
    </xdr:from>
    <xdr:to>
      <xdr:col>15</xdr:col>
      <xdr:colOff>742950</xdr:colOff>
      <xdr:row>24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762000</xdr:colOff>
      <xdr:row>7</xdr:row>
      <xdr:rowOff>166687</xdr:rowOff>
    </xdr:from>
    <xdr:to>
      <xdr:col>22</xdr:col>
      <xdr:colOff>352425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7</xdr:row>
      <xdr:rowOff>52387</xdr:rowOff>
    </xdr:from>
    <xdr:to>
      <xdr:col>28</xdr:col>
      <xdr:colOff>523875</xdr:colOff>
      <xdr:row>23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10</xdr:row>
      <xdr:rowOff>157162</xdr:rowOff>
    </xdr:from>
    <xdr:to>
      <xdr:col>8</xdr:col>
      <xdr:colOff>266700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1152525</xdr:colOff>
      <xdr:row>24</xdr:row>
      <xdr:rowOff>123825</xdr:rowOff>
    </xdr:from>
    <xdr:to>
      <xdr:col>7</xdr:col>
      <xdr:colOff>371475</xdr:colOff>
      <xdr:row>40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119062</xdr:rowOff>
    </xdr:from>
    <xdr:to>
      <xdr:col>3</xdr:col>
      <xdr:colOff>695325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11</xdr:row>
      <xdr:rowOff>138112</xdr:rowOff>
    </xdr:from>
    <xdr:to>
      <xdr:col>7</xdr:col>
      <xdr:colOff>542925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10</xdr:row>
      <xdr:rowOff>161925</xdr:rowOff>
    </xdr:from>
    <xdr:to>
      <xdr:col>11</xdr:col>
      <xdr:colOff>676275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30</xdr:row>
      <xdr:rowOff>0</xdr:rowOff>
    </xdr:from>
    <xdr:to>
      <xdr:col>4</xdr:col>
      <xdr:colOff>123825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29</xdr:row>
      <xdr:rowOff>161924</xdr:rowOff>
    </xdr:from>
    <xdr:to>
      <xdr:col>6</xdr:col>
      <xdr:colOff>1295400</xdr:colOff>
      <xdr:row>43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38100</xdr:rowOff>
    </xdr:from>
    <xdr:to>
      <xdr:col>4</xdr:col>
      <xdr:colOff>200025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13</xdr:row>
      <xdr:rowOff>128587</xdr:rowOff>
    </xdr:from>
    <xdr:to>
      <xdr:col>8</xdr:col>
      <xdr:colOff>652462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195262</xdr:colOff>
      <xdr:row>14</xdr:row>
      <xdr:rowOff>4762</xdr:rowOff>
    </xdr:from>
    <xdr:to>
      <xdr:col>15</xdr:col>
      <xdr:colOff>652462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9</xdr:row>
      <xdr:rowOff>0</xdr:rowOff>
    </xdr:from>
    <xdr:to>
      <xdr:col>5</xdr:col>
      <xdr:colOff>147637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19</xdr:row>
      <xdr:rowOff>28575</xdr:rowOff>
    </xdr:from>
    <xdr:to>
      <xdr:col>11</xdr:col>
      <xdr:colOff>176212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1166812</xdr:colOff>
      <xdr:row>26</xdr:row>
      <xdr:rowOff>114300</xdr:rowOff>
    </xdr:from>
    <xdr:to>
      <xdr:col>5</xdr:col>
      <xdr:colOff>71437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19</xdr:row>
      <xdr:rowOff>66674</xdr:rowOff>
    </xdr:from>
    <xdr:to>
      <xdr:col>5</xdr:col>
      <xdr:colOff>104775</xdr:colOff>
      <xdr:row>40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12</xdr:row>
      <xdr:rowOff>23812</xdr:rowOff>
    </xdr:from>
    <xdr:to>
      <xdr:col>12</xdr:col>
      <xdr:colOff>23812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13</xdr:row>
      <xdr:rowOff>138112</xdr:rowOff>
    </xdr:from>
    <xdr:to>
      <xdr:col>18</xdr:col>
      <xdr:colOff>671512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29</xdr:row>
      <xdr:rowOff>142875</xdr:rowOff>
    </xdr:from>
    <xdr:to>
      <xdr:col>10</xdr:col>
      <xdr:colOff>514350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0.06851</cdr:x>
      <cdr:y>0.44531</cdr:y>
    </cdr:from>
    <cdr:to>
      <cdr:x>0.59083</cdr:x>
      <cdr:y>0.44539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70024" y="1495139"/>
          <a:ext cx="2820850" cy="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3" workbookViewId="0">
      <selection activeCell="E41" sqref="E41"/>
    </sheetView>
  </sheetViews>
  <sheetFormatPr defaultRowHeight="13.5" x14ac:dyDescent="0.15"/>
  <cols>
    <col min="1" max="2" width="20.875" customWidth="1"/>
    <col min="3" max="3" width="23.25" customWidth="1"/>
    <col min="4" max="4" width="22.875" customWidth="1"/>
    <col min="5" max="5" width="12.5" customWidth="1"/>
    <col min="6" max="6" width="9.5" customWidth="1"/>
    <col min="7" max="7" width="11.625" customWidth="1"/>
    <col min="8" max="8" width="13.875" style="5" customWidth="1"/>
    <col min="9" max="9" width="14.375" style="5" customWidth="1"/>
    <col min="10" max="10" width="16.875" style="5" customWidth="1"/>
    <col min="11" max="11" width="22.875" style="4" customWidth="1"/>
    <col min="12" max="12" width="18.375" customWidth="1"/>
    <col min="13" max="13" width="21.875" customWidth="1"/>
    <col min="14" max="14" width="11.375" customWidth="1"/>
    <col min="15" max="15" width="11.75" customWidth="1"/>
    <col min="16" max="16" width="11.375" customWidth="1"/>
  </cols>
  <sheetData>
    <row r="1" spans="1:24" x14ac:dyDescent="0.15">
      <c r="C1" t="s">
        <v>0</v>
      </c>
      <c r="E1" s="3"/>
      <c r="F1" s="3"/>
      <c r="G1" s="3"/>
      <c r="H1" s="8"/>
      <c r="I1" s="8"/>
      <c r="J1" s="8"/>
      <c r="L1" t="s">
        <v>33</v>
      </c>
    </row>
    <row r="2" spans="1:24" x14ac:dyDescent="0.15">
      <c r="B2" t="s">
        <v>45</v>
      </c>
      <c r="C2" t="s">
        <v>49</v>
      </c>
      <c r="D2" t="s">
        <v>50</v>
      </c>
      <c r="E2" s="8" t="s">
        <v>42</v>
      </c>
      <c r="F2" s="8" t="s">
        <v>43</v>
      </c>
      <c r="G2" s="8" t="s">
        <v>44</v>
      </c>
      <c r="H2" s="8" t="s">
        <v>52</v>
      </c>
      <c r="I2" s="8" t="s">
        <v>53</v>
      </c>
      <c r="J2" s="8" t="s">
        <v>54</v>
      </c>
      <c r="L2" t="s">
        <v>34</v>
      </c>
      <c r="M2" t="s">
        <v>35</v>
      </c>
      <c r="N2" s="3" t="s">
        <v>46</v>
      </c>
      <c r="O2" s="8" t="s">
        <v>47</v>
      </c>
      <c r="P2" s="8" t="s">
        <v>48</v>
      </c>
    </row>
    <row r="3" spans="1:24" x14ac:dyDescent="0.2">
      <c r="A3" t="s">
        <v>36</v>
      </c>
      <c r="B3" s="1">
        <v>2.8330000000000002</v>
      </c>
      <c r="C3">
        <v>7.8862000000000002E-2</v>
      </c>
      <c r="D3">
        <v>4556.4196179999999</v>
      </c>
      <c r="E3" s="5">
        <v>7.2392999999999999E-2</v>
      </c>
      <c r="F3" s="5">
        <v>0.108625</v>
      </c>
      <c r="G3" s="5">
        <v>2.7909E-2</v>
      </c>
      <c r="H3" s="5">
        <v>4182.626585</v>
      </c>
      <c r="I3" s="5">
        <v>6276.035621</v>
      </c>
      <c r="J3" s="5">
        <v>1612.47207</v>
      </c>
      <c r="K3" s="6">
        <v>2.8330000000000002</v>
      </c>
      <c r="L3">
        <v>7.8935000000000005E-2</v>
      </c>
      <c r="M3">
        <v>4560.6427450000001</v>
      </c>
      <c r="N3" s="4">
        <v>7.2374999999999995E-2</v>
      </c>
      <c r="O3" s="4">
        <v>0.108809</v>
      </c>
      <c r="P3" s="4">
        <v>2.7932999999999999E-2</v>
      </c>
    </row>
    <row r="4" spans="1:24" x14ac:dyDescent="0.2">
      <c r="A4" t="s">
        <v>37</v>
      </c>
      <c r="B4" s="2">
        <v>2.4220000000000002</v>
      </c>
      <c r="C4">
        <v>9.1967999999999994E-2</v>
      </c>
      <c r="D4">
        <v>11453.095036000001</v>
      </c>
      <c r="E4" s="5">
        <v>6.4041000000000001E-2</v>
      </c>
      <c r="F4" s="5">
        <v>0.15229000000000001</v>
      </c>
      <c r="G4" s="5">
        <v>2.1807E-2</v>
      </c>
      <c r="H4" s="5">
        <v>7975.3184359999996</v>
      </c>
      <c r="I4" s="5">
        <v>18965.255813</v>
      </c>
      <c r="J4" s="5">
        <v>2715.7563129999999</v>
      </c>
      <c r="K4" s="7">
        <v>2.4220000000000002</v>
      </c>
      <c r="L4">
        <v>9.2071E-2</v>
      </c>
      <c r="M4">
        <v>11465.970211</v>
      </c>
      <c r="N4" s="4">
        <v>6.4026E-2</v>
      </c>
      <c r="O4" s="4">
        <v>0.15254999999999999</v>
      </c>
      <c r="P4" s="4">
        <v>2.1826000000000002E-2</v>
      </c>
    </row>
    <row r="5" spans="1:24" x14ac:dyDescent="0.2">
      <c r="A5" t="s">
        <v>38</v>
      </c>
      <c r="B5" s="2">
        <v>1.6160000000000001</v>
      </c>
      <c r="C5">
        <v>6.1860999999999999E-2</v>
      </c>
      <c r="D5">
        <v>1330.811762</v>
      </c>
      <c r="E5" s="5">
        <v>4.3598999999999999E-2</v>
      </c>
      <c r="F5" s="5">
        <v>0.10147</v>
      </c>
      <c r="G5" s="5">
        <v>1.5469999999999999E-2</v>
      </c>
      <c r="H5" s="5">
        <v>937.94679699999995</v>
      </c>
      <c r="I5" s="5">
        <v>2182.9333660000002</v>
      </c>
      <c r="J5" s="5">
        <v>332.81453599999998</v>
      </c>
      <c r="K5" s="7">
        <v>1.6160000000000001</v>
      </c>
      <c r="L5">
        <v>6.1929999999999999E-2</v>
      </c>
      <c r="M5">
        <v>1332.2988359999999</v>
      </c>
      <c r="N5" s="4">
        <v>4.3588000000000002E-2</v>
      </c>
      <c r="O5" s="4">
        <v>0.101645</v>
      </c>
      <c r="P5" s="4">
        <v>1.5484E-2</v>
      </c>
    </row>
    <row r="6" spans="1:24" x14ac:dyDescent="0.2">
      <c r="A6" t="s">
        <v>39</v>
      </c>
      <c r="B6" s="2">
        <v>1.175</v>
      </c>
      <c r="C6">
        <v>7.6286999999999994E-2</v>
      </c>
      <c r="D6">
        <v>9917.5589199999995</v>
      </c>
      <c r="E6" s="5">
        <v>3.5527999999999997E-2</v>
      </c>
      <c r="F6" s="5">
        <v>0.14880299999999999</v>
      </c>
      <c r="G6" s="5">
        <v>1.0168E-2</v>
      </c>
      <c r="H6" s="5">
        <v>4618.7624880000003</v>
      </c>
      <c r="I6" s="5">
        <v>19344.842784</v>
      </c>
      <c r="J6" s="5">
        <v>1321.9001699999999</v>
      </c>
      <c r="K6" s="7">
        <v>1.175</v>
      </c>
      <c r="L6">
        <v>7.6388999999999999E-2</v>
      </c>
      <c r="M6">
        <v>9930.8389719999996</v>
      </c>
      <c r="N6" s="4">
        <v>3.5519000000000002E-2</v>
      </c>
      <c r="O6" s="4">
        <v>0.149061</v>
      </c>
      <c r="P6" s="4">
        <v>1.0177E-2</v>
      </c>
    </row>
    <row r="7" spans="1:24" x14ac:dyDescent="0.2">
      <c r="A7" t="s">
        <v>40</v>
      </c>
      <c r="B7" s="2">
        <v>1.8660000000000001</v>
      </c>
      <c r="C7">
        <v>7.7769000000000005E-2</v>
      </c>
      <c r="D7">
        <v>6463.5762089999998</v>
      </c>
      <c r="E7" s="5">
        <v>5.2534999999999998E-2</v>
      </c>
      <c r="F7" s="5">
        <v>0.128418</v>
      </c>
      <c r="G7" s="5">
        <v>2.1545999999999999E-2</v>
      </c>
      <c r="H7" s="5">
        <v>4366.250051</v>
      </c>
      <c r="I7" s="5">
        <v>10673.074064</v>
      </c>
      <c r="J7" s="5">
        <v>1790.7582609999999</v>
      </c>
      <c r="K7" s="7">
        <v>1.8660000000000001</v>
      </c>
      <c r="L7">
        <v>7.7857999999999997E-2</v>
      </c>
      <c r="M7">
        <v>6470.9207310000002</v>
      </c>
      <c r="N7" s="4">
        <v>5.2521999999999999E-2</v>
      </c>
      <c r="O7" s="4">
        <v>0.128638</v>
      </c>
      <c r="P7" s="4">
        <v>2.1565000000000001E-2</v>
      </c>
    </row>
    <row r="8" spans="1:24" x14ac:dyDescent="0.2">
      <c r="A8" t="s">
        <v>41</v>
      </c>
      <c r="B8" s="2">
        <v>1.3759999999999999</v>
      </c>
      <c r="C8">
        <v>5.9878000000000001E-2</v>
      </c>
      <c r="D8">
        <v>6199.6227179999996</v>
      </c>
      <c r="E8" s="5">
        <v>2.7650000000000001E-2</v>
      </c>
      <c r="F8" s="5">
        <v>0.116984</v>
      </c>
      <c r="G8" s="5">
        <v>8.1460000000000005E-3</v>
      </c>
      <c r="H8" s="5">
        <v>2862.8427489999999</v>
      </c>
      <c r="I8" s="5">
        <v>12112.203520999999</v>
      </c>
      <c r="J8" s="5">
        <v>843.42746299999999</v>
      </c>
      <c r="K8" s="7">
        <v>1.3759999999999999</v>
      </c>
      <c r="L8">
        <v>5.9957999999999997E-2</v>
      </c>
      <c r="M8">
        <v>6207.9201380000004</v>
      </c>
      <c r="N8" s="4">
        <v>2.7643000000000001E-2</v>
      </c>
      <c r="O8" s="4">
        <v>0.117187</v>
      </c>
      <c r="P8" s="4">
        <v>8.1530000000000005E-3</v>
      </c>
    </row>
    <row r="9" spans="1:24" x14ac:dyDescent="0.2">
      <c r="A9" s="9" t="s">
        <v>51</v>
      </c>
      <c r="B9" s="10">
        <v>7.4999999999999997E-3</v>
      </c>
    </row>
    <row r="11" spans="1:24" x14ac:dyDescent="0.15">
      <c r="M11">
        <v>7.2392999999999999E-2</v>
      </c>
      <c r="N11">
        <v>0.108625</v>
      </c>
      <c r="O11">
        <v>2.7909E-2</v>
      </c>
      <c r="U11" t="s">
        <v>1</v>
      </c>
      <c r="V11" t="s">
        <v>2</v>
      </c>
      <c r="W11" t="s">
        <v>3</v>
      </c>
      <c r="X11" t="s">
        <v>4</v>
      </c>
    </row>
    <row r="12" spans="1:24" x14ac:dyDescent="0.15">
      <c r="C12" s="5">
        <v>7.2392999999999999E-2</v>
      </c>
      <c r="D12" s="5">
        <v>6.4041000000000001E-2</v>
      </c>
      <c r="E12" s="5">
        <v>4.3598999999999999E-2</v>
      </c>
      <c r="F12" s="5">
        <v>3.5527999999999997E-2</v>
      </c>
      <c r="G12" s="5">
        <v>5.2534999999999998E-2</v>
      </c>
      <c r="H12" s="5">
        <v>2.7650000000000001E-2</v>
      </c>
      <c r="M12">
        <v>6.4041000000000001E-2</v>
      </c>
      <c r="N12">
        <v>0.15229000000000001</v>
      </c>
      <c r="O12">
        <v>2.1807E-2</v>
      </c>
      <c r="S12" t="s">
        <v>5</v>
      </c>
      <c r="T12">
        <v>7.2374999999999995E-2</v>
      </c>
      <c r="U12">
        <v>0.108809</v>
      </c>
      <c r="V12">
        <v>2.7932999999999999E-2</v>
      </c>
      <c r="W12">
        <v>0</v>
      </c>
    </row>
    <row r="13" spans="1:24" x14ac:dyDescent="0.15">
      <c r="M13">
        <v>4.3598999999999999E-2</v>
      </c>
      <c r="N13">
        <v>0.10147</v>
      </c>
      <c r="O13">
        <v>1.5469999999999999E-2</v>
      </c>
      <c r="S13" t="s">
        <v>20</v>
      </c>
      <c r="T13">
        <v>6286.6836009999997</v>
      </c>
      <c r="U13">
        <v>1613.8926939999999</v>
      </c>
      <c r="V13" t="s">
        <v>6</v>
      </c>
    </row>
    <row r="14" spans="1:24" x14ac:dyDescent="0.15">
      <c r="M14">
        <v>3.5527999999999997E-2</v>
      </c>
      <c r="N14">
        <v>0.14880299999999999</v>
      </c>
      <c r="O14">
        <v>1.0168E-2</v>
      </c>
      <c r="S14" t="s">
        <v>21</v>
      </c>
    </row>
    <row r="15" spans="1:24" x14ac:dyDescent="0.15">
      <c r="M15">
        <v>5.2534999999999998E-2</v>
      </c>
      <c r="N15">
        <v>0.128418</v>
      </c>
      <c r="O15">
        <v>2.1545999999999999E-2</v>
      </c>
      <c r="S15" t="s">
        <v>7</v>
      </c>
    </row>
    <row r="16" spans="1:24" x14ac:dyDescent="0.15">
      <c r="M16">
        <v>2.7650000000000001E-2</v>
      </c>
      <c r="N16">
        <v>0.116984</v>
      </c>
      <c r="O16">
        <v>8.1460000000000005E-3</v>
      </c>
      <c r="S16" t="s">
        <v>7</v>
      </c>
      <c r="U16" t="s">
        <v>1</v>
      </c>
      <c r="V16" t="s">
        <v>2</v>
      </c>
      <c r="W16" t="s">
        <v>3</v>
      </c>
      <c r="X16" t="s">
        <v>4</v>
      </c>
    </row>
    <row r="17" spans="19:24" x14ac:dyDescent="0.15">
      <c r="S17" t="s">
        <v>8</v>
      </c>
      <c r="T17">
        <v>6.4026E-2</v>
      </c>
      <c r="U17">
        <v>0.15254999999999999</v>
      </c>
      <c r="V17">
        <v>2.1826000000000002E-2</v>
      </c>
      <c r="W17">
        <v>0</v>
      </c>
    </row>
    <row r="18" spans="19:24" x14ac:dyDescent="0.15">
      <c r="S18" t="s">
        <v>22</v>
      </c>
      <c r="T18">
        <v>18997.710419999999</v>
      </c>
      <c r="U18">
        <v>2718.1397940000002</v>
      </c>
      <c r="V18" t="s">
        <v>9</v>
      </c>
    </row>
    <row r="19" spans="19:24" x14ac:dyDescent="0.15">
      <c r="S19" t="s">
        <v>23</v>
      </c>
    </row>
    <row r="20" spans="19:24" x14ac:dyDescent="0.15">
      <c r="S20" t="s">
        <v>7</v>
      </c>
    </row>
    <row r="21" spans="19:24" x14ac:dyDescent="0.15">
      <c r="S21" t="s">
        <v>7</v>
      </c>
      <c r="U21" t="s">
        <v>1</v>
      </c>
      <c r="V21" t="s">
        <v>2</v>
      </c>
      <c r="W21" t="s">
        <v>3</v>
      </c>
      <c r="X21" t="s">
        <v>4</v>
      </c>
    </row>
    <row r="22" spans="19:24" x14ac:dyDescent="0.15">
      <c r="S22" t="s">
        <v>10</v>
      </c>
      <c r="T22">
        <v>4.3588000000000002E-2</v>
      </c>
      <c r="U22">
        <v>0.101645</v>
      </c>
      <c r="V22">
        <v>1.5484E-2</v>
      </c>
      <c r="W22">
        <v>0</v>
      </c>
    </row>
    <row r="23" spans="19:24" x14ac:dyDescent="0.15">
      <c r="S23" t="s">
        <v>24</v>
      </c>
      <c r="T23">
        <v>2186.6801599999999</v>
      </c>
      <c r="U23">
        <v>333.10885400000001</v>
      </c>
      <c r="V23" t="s">
        <v>11</v>
      </c>
    </row>
    <row r="24" spans="19:24" x14ac:dyDescent="0.15">
      <c r="S24" t="s">
        <v>25</v>
      </c>
    </row>
    <row r="25" spans="19:24" x14ac:dyDescent="0.15">
      <c r="S25" t="s">
        <v>7</v>
      </c>
    </row>
    <row r="26" spans="19:24" x14ac:dyDescent="0.15">
      <c r="S26" t="s">
        <v>7</v>
      </c>
      <c r="U26" t="s">
        <v>1</v>
      </c>
      <c r="V26" t="s">
        <v>2</v>
      </c>
      <c r="W26" t="s">
        <v>3</v>
      </c>
      <c r="X26" t="s">
        <v>4</v>
      </c>
    </row>
    <row r="27" spans="19:24" x14ac:dyDescent="0.15">
      <c r="S27" t="s">
        <v>12</v>
      </c>
      <c r="T27">
        <v>3.5519000000000002E-2</v>
      </c>
      <c r="U27">
        <v>0.149061</v>
      </c>
      <c r="V27">
        <v>1.0177E-2</v>
      </c>
      <c r="W27">
        <v>0</v>
      </c>
    </row>
    <row r="28" spans="19:24" x14ac:dyDescent="0.15">
      <c r="S28" t="s">
        <v>26</v>
      </c>
      <c r="T28">
        <v>19378.366868000001</v>
      </c>
      <c r="U28">
        <v>1323.064484</v>
      </c>
      <c r="V28" t="s">
        <v>13</v>
      </c>
    </row>
    <row r="29" spans="19:24" x14ac:dyDescent="0.15">
      <c r="S29" t="s">
        <v>27</v>
      </c>
    </row>
    <row r="30" spans="19:24" x14ac:dyDescent="0.15">
      <c r="S30" t="s">
        <v>7</v>
      </c>
    </row>
    <row r="31" spans="19:24" x14ac:dyDescent="0.15">
      <c r="S31" t="s">
        <v>7</v>
      </c>
      <c r="U31" t="s">
        <v>1</v>
      </c>
      <c r="V31" t="s">
        <v>2</v>
      </c>
      <c r="W31" t="s">
        <v>3</v>
      </c>
      <c r="X31" t="s">
        <v>4</v>
      </c>
    </row>
    <row r="32" spans="19:24" x14ac:dyDescent="0.15">
      <c r="S32" t="s">
        <v>14</v>
      </c>
      <c r="T32">
        <v>5.2521999999999999E-2</v>
      </c>
      <c r="U32">
        <v>0.128638</v>
      </c>
      <c r="V32">
        <v>2.1565000000000001E-2</v>
      </c>
      <c r="W32">
        <v>0</v>
      </c>
    </row>
    <row r="33" spans="19:24" x14ac:dyDescent="0.15">
      <c r="S33" t="s">
        <v>28</v>
      </c>
      <c r="T33">
        <v>10691.390154999999</v>
      </c>
      <c r="U33">
        <v>1792.3335179999999</v>
      </c>
      <c r="V33" t="s">
        <v>15</v>
      </c>
    </row>
    <row r="34" spans="19:24" x14ac:dyDescent="0.15">
      <c r="S34" t="s">
        <v>29</v>
      </c>
    </row>
    <row r="35" spans="19:24" x14ac:dyDescent="0.15">
      <c r="S35" t="s">
        <v>7</v>
      </c>
    </row>
    <row r="36" spans="19:24" x14ac:dyDescent="0.15">
      <c r="S36" t="s">
        <v>7</v>
      </c>
      <c r="U36" t="s">
        <v>1</v>
      </c>
      <c r="V36" t="s">
        <v>2</v>
      </c>
      <c r="W36" t="s">
        <v>3</v>
      </c>
      <c r="X36" t="s">
        <v>4</v>
      </c>
    </row>
    <row r="37" spans="19:24" x14ac:dyDescent="0.15">
      <c r="S37" t="s">
        <v>16</v>
      </c>
      <c r="T37">
        <v>2.7643000000000001E-2</v>
      </c>
      <c r="U37">
        <v>0.117187</v>
      </c>
      <c r="V37">
        <v>8.1530000000000005E-3</v>
      </c>
      <c r="W37">
        <v>0</v>
      </c>
    </row>
    <row r="38" spans="19:24" x14ac:dyDescent="0.15">
      <c r="S38" t="s">
        <v>30</v>
      </c>
      <c r="T38">
        <v>12133.189788</v>
      </c>
      <c r="U38">
        <v>844.16660400000001</v>
      </c>
      <c r="V38" t="s">
        <v>17</v>
      </c>
    </row>
    <row r="39" spans="19:24" x14ac:dyDescent="0.15">
      <c r="S39" t="s">
        <v>31</v>
      </c>
    </row>
    <row r="40" spans="19:24" x14ac:dyDescent="0.15">
      <c r="S40" t="s">
        <v>7</v>
      </c>
    </row>
    <row r="41" spans="19:24" x14ac:dyDescent="0.15">
      <c r="S41" t="s">
        <v>18</v>
      </c>
      <c r="T41" t="s">
        <v>32</v>
      </c>
      <c r="U41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10" sqref="F10"/>
    </sheetView>
  </sheetViews>
  <sheetFormatPr defaultRowHeight="13.5" x14ac:dyDescent="0.15"/>
  <cols>
    <col min="1" max="1" width="16.25" customWidth="1"/>
  </cols>
  <sheetData>
    <row r="1" spans="1:10" x14ac:dyDescent="0.15">
      <c r="A1" s="5"/>
      <c r="B1" s="5"/>
      <c r="C1" s="8"/>
      <c r="D1" s="8"/>
      <c r="E1" s="8"/>
      <c r="F1" s="11"/>
      <c r="G1" s="11"/>
      <c r="H1" s="11"/>
      <c r="I1" s="5"/>
      <c r="J1" s="5"/>
    </row>
    <row r="2" spans="1:10" x14ac:dyDescent="0.15">
      <c r="A2" s="5"/>
      <c r="B2" s="5" t="s">
        <v>45</v>
      </c>
      <c r="C2" s="8" t="s">
        <v>69</v>
      </c>
      <c r="D2" s="8" t="s">
        <v>43</v>
      </c>
      <c r="E2" s="8" t="s">
        <v>70</v>
      </c>
      <c r="F2" s="8" t="s">
        <v>82</v>
      </c>
      <c r="G2" s="8"/>
      <c r="H2" s="8" t="s">
        <v>57</v>
      </c>
      <c r="I2" s="8" t="s">
        <v>58</v>
      </c>
      <c r="J2" s="8" t="s">
        <v>59</v>
      </c>
    </row>
    <row r="3" spans="1:10" x14ac:dyDescent="0.2">
      <c r="A3" s="5" t="s">
        <v>36</v>
      </c>
      <c r="B3" s="6">
        <v>2.8330000000000002</v>
      </c>
      <c r="C3" s="5">
        <v>57777</v>
      </c>
      <c r="D3" s="5">
        <v>9.6545000000000006E-2</v>
      </c>
      <c r="E3" s="5">
        <f>C3*D3</f>
        <v>5578.080465</v>
      </c>
      <c r="F3" s="5">
        <v>0.10997</v>
      </c>
      <c r="G3" s="5"/>
      <c r="H3" s="12">
        <v>9.7620000000000005</v>
      </c>
      <c r="I3" s="14">
        <v>9.8360000000000003</v>
      </c>
      <c r="J3" s="16">
        <v>0.99399999999999999</v>
      </c>
    </row>
    <row r="4" spans="1:10" x14ac:dyDescent="0.2">
      <c r="A4" s="5" t="s">
        <v>37</v>
      </c>
      <c r="B4" s="7">
        <v>2.4220000000000002</v>
      </c>
      <c r="C4" s="5">
        <v>124534</v>
      </c>
      <c r="D4" s="5">
        <v>0.131658</v>
      </c>
      <c r="E4" s="5">
        <f t="shared" ref="E4:E8" si="0">C4*D4</f>
        <v>16395.897371999999</v>
      </c>
      <c r="F4" s="5">
        <v>0.154443</v>
      </c>
      <c r="G4" s="5"/>
      <c r="H4" s="13">
        <v>8.6479999999999997</v>
      </c>
      <c r="I4" s="15">
        <v>10.317</v>
      </c>
      <c r="J4" s="17">
        <v>1.2170000000000001</v>
      </c>
    </row>
    <row r="5" spans="1:10" x14ac:dyDescent="0.2">
      <c r="A5" s="5" t="s">
        <v>38</v>
      </c>
      <c r="B5" s="7">
        <v>1.6160000000000001</v>
      </c>
      <c r="C5" s="5">
        <v>21513</v>
      </c>
      <c r="D5" s="5">
        <v>8.9386999999999994E-2</v>
      </c>
      <c r="E5" s="5">
        <f t="shared" si="0"/>
        <v>1922.9825309999999</v>
      </c>
      <c r="F5" s="5">
        <v>0.102285</v>
      </c>
      <c r="G5" s="5"/>
      <c r="H5" s="13">
        <v>5.516</v>
      </c>
      <c r="I5" s="15">
        <v>9.2829999999999995</v>
      </c>
      <c r="J5" s="17">
        <v>1.0509999999999999</v>
      </c>
    </row>
    <row r="6" spans="1:10" x14ac:dyDescent="0.2">
      <c r="A6" s="5" t="s">
        <v>39</v>
      </c>
      <c r="B6" s="7">
        <v>1.175</v>
      </c>
      <c r="C6" s="5">
        <v>130003</v>
      </c>
      <c r="D6" s="5">
        <v>0.126975</v>
      </c>
      <c r="E6" s="5">
        <f t="shared" si="0"/>
        <v>16507.130925000001</v>
      </c>
      <c r="F6" s="5">
        <v>0.14943200000000001</v>
      </c>
      <c r="G6" s="5"/>
      <c r="H6" s="13">
        <v>4.2450000000000001</v>
      </c>
      <c r="I6" s="15">
        <v>6.8460000000000001</v>
      </c>
      <c r="J6" s="17">
        <v>1.1040000000000001</v>
      </c>
    </row>
    <row r="7" spans="1:10" x14ac:dyDescent="0.2">
      <c r="A7" s="5" t="s">
        <v>40</v>
      </c>
      <c r="B7" s="7">
        <v>1.8660000000000001</v>
      </c>
      <c r="C7" s="5">
        <v>83112</v>
      </c>
      <c r="D7" s="5">
        <v>0.11211</v>
      </c>
      <c r="E7" s="5">
        <f t="shared" si="0"/>
        <v>9317.6863200000007</v>
      </c>
      <c r="F7" s="5">
        <v>0.12986</v>
      </c>
      <c r="G7" s="5"/>
      <c r="H7" s="13">
        <v>6.68</v>
      </c>
      <c r="I7" s="15">
        <v>7.2</v>
      </c>
      <c r="J7" s="17">
        <v>1.006</v>
      </c>
    </row>
    <row r="8" spans="1:10" x14ac:dyDescent="0.2">
      <c r="A8" s="5" t="s">
        <v>41</v>
      </c>
      <c r="B8" s="7">
        <v>1.3759999999999999</v>
      </c>
      <c r="C8" s="5">
        <v>103537</v>
      </c>
      <c r="D8" s="5">
        <v>0.100994</v>
      </c>
      <c r="E8" s="5">
        <f t="shared" si="0"/>
        <v>10456.615777999999</v>
      </c>
      <c r="F8" s="5">
        <v>0.117855</v>
      </c>
      <c r="G8" s="5"/>
      <c r="H8" s="13">
        <v>4.5990000000000002</v>
      </c>
      <c r="I8" s="15">
        <v>8.0709999999999997</v>
      </c>
      <c r="J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D1" workbookViewId="0">
      <selection sqref="A1:L8"/>
    </sheetView>
  </sheetViews>
  <sheetFormatPr defaultRowHeight="13.5" x14ac:dyDescent="0.15"/>
  <cols>
    <col min="1" max="1" width="20.5" customWidth="1"/>
    <col min="2" max="2" width="15.125" customWidth="1"/>
    <col min="3" max="3" width="17.375" customWidth="1"/>
    <col min="4" max="4" width="15.625" customWidth="1"/>
    <col min="5" max="5" width="18.125" customWidth="1"/>
    <col min="6" max="6" width="14" customWidth="1"/>
    <col min="7" max="7" width="17.125" customWidth="1"/>
    <col min="8" max="8" width="17" customWidth="1"/>
    <col min="9" max="9" width="21.25" customWidth="1"/>
    <col min="10" max="10" width="19" customWidth="1"/>
  </cols>
  <sheetData>
    <row r="1" spans="1:12" x14ac:dyDescent="0.15">
      <c r="A1" s="5"/>
      <c r="B1" s="5"/>
      <c r="C1" s="5" t="s">
        <v>0</v>
      </c>
      <c r="D1" s="5"/>
      <c r="E1" s="8"/>
      <c r="F1" s="8"/>
      <c r="G1" s="8"/>
      <c r="H1" s="11"/>
      <c r="I1" s="11"/>
      <c r="J1" s="11"/>
    </row>
    <row r="2" spans="1:12" x14ac:dyDescent="0.15">
      <c r="A2" s="5"/>
      <c r="B2" s="5" t="s">
        <v>45</v>
      </c>
      <c r="C2" s="5" t="s">
        <v>49</v>
      </c>
      <c r="D2" s="5" t="s">
        <v>50</v>
      </c>
      <c r="E2" s="8" t="s">
        <v>42</v>
      </c>
      <c r="F2" s="8" t="s">
        <v>43</v>
      </c>
      <c r="G2" s="8" t="s">
        <v>44</v>
      </c>
      <c r="H2" s="8" t="s">
        <v>55</v>
      </c>
      <c r="I2" s="8" t="s">
        <v>56</v>
      </c>
      <c r="J2" s="8" t="s">
        <v>57</v>
      </c>
      <c r="K2" s="8" t="s">
        <v>58</v>
      </c>
      <c r="L2" s="8" t="s">
        <v>59</v>
      </c>
    </row>
    <row r="3" spans="1:12" x14ac:dyDescent="0.2">
      <c r="A3" s="5" t="s">
        <v>36</v>
      </c>
      <c r="B3" s="6">
        <v>2.8330000000000002</v>
      </c>
      <c r="C3">
        <v>4.0947999999999998E-2</v>
      </c>
      <c r="D3">
        <v>2365.8605600000001</v>
      </c>
      <c r="E3" s="5">
        <v>4.0653000000000002E-2</v>
      </c>
      <c r="F3" s="5">
        <v>4.5871000000000002E-2</v>
      </c>
      <c r="G3" s="5">
        <v>2.7984999999999999E-2</v>
      </c>
      <c r="H3" s="5">
        <f t="shared" ref="H3:H8" si="0">AVERAGE(E3:G3)</f>
        <v>3.8169666666666664E-2</v>
      </c>
      <c r="I3" s="5">
        <f t="shared" ref="I3:I8" si="1">0.5*E3+0.3*F3+0.2*G3</f>
        <v>3.9684799999999999E-2</v>
      </c>
      <c r="J3" s="12">
        <v>9.7620000000000005</v>
      </c>
      <c r="K3" s="14">
        <v>9.8360000000000003</v>
      </c>
      <c r="L3" s="16">
        <v>0.99399999999999999</v>
      </c>
    </row>
    <row r="4" spans="1:12" x14ac:dyDescent="0.2">
      <c r="A4" s="5" t="s">
        <v>37</v>
      </c>
      <c r="B4" s="7">
        <v>2.4220000000000002</v>
      </c>
      <c r="C4">
        <v>1.9951E-2</v>
      </c>
      <c r="D4">
        <v>2484.6234880000002</v>
      </c>
      <c r="E4" s="5">
        <v>2.3838999999999999E-2</v>
      </c>
      <c r="F4" s="5">
        <v>1.5073E-2</v>
      </c>
      <c r="G4" s="5">
        <v>1.8571000000000001E-2</v>
      </c>
      <c r="H4" s="5">
        <f t="shared" si="0"/>
        <v>1.9161000000000001E-2</v>
      </c>
      <c r="I4" s="5">
        <f t="shared" si="1"/>
        <v>2.0155599999999999E-2</v>
      </c>
      <c r="J4" s="13">
        <v>8.6479999999999997</v>
      </c>
      <c r="K4" s="15">
        <v>10.317</v>
      </c>
      <c r="L4" s="17">
        <v>1.2170000000000001</v>
      </c>
    </row>
    <row r="5" spans="1:12" x14ac:dyDescent="0.2">
      <c r="A5" s="5" t="s">
        <v>38</v>
      </c>
      <c r="B5" s="7">
        <v>1.6160000000000001</v>
      </c>
      <c r="C5">
        <v>1.5051E-2</v>
      </c>
      <c r="D5">
        <v>323.80242600000003</v>
      </c>
      <c r="E5" s="5">
        <v>1.9202E-2</v>
      </c>
      <c r="F5" s="5">
        <v>9.1730000000000006E-3</v>
      </c>
      <c r="G5" s="5">
        <v>1.5800999999999999E-2</v>
      </c>
      <c r="H5" s="5">
        <f t="shared" si="0"/>
        <v>1.4725333333333333E-2</v>
      </c>
      <c r="I5" s="5">
        <f t="shared" si="1"/>
        <v>1.55131E-2</v>
      </c>
      <c r="J5" s="13">
        <v>5.516</v>
      </c>
      <c r="K5" s="15">
        <v>9.2829999999999995</v>
      </c>
      <c r="L5" s="17">
        <v>1.0509999999999999</v>
      </c>
    </row>
    <row r="6" spans="1:12" x14ac:dyDescent="0.2">
      <c r="A6" s="5" t="s">
        <v>39</v>
      </c>
      <c r="B6" s="7">
        <v>1.175</v>
      </c>
      <c r="C6">
        <v>-1.8900000000000001E-4</v>
      </c>
      <c r="D6">
        <v>-24.523599000000001</v>
      </c>
      <c r="E6" s="5">
        <v>1.3443999999999999E-2</v>
      </c>
      <c r="F6" s="5">
        <v>-1.9581999999999999E-2</v>
      </c>
      <c r="G6" s="5">
        <v>9.58E-3</v>
      </c>
      <c r="H6" s="5">
        <f t="shared" si="0"/>
        <v>1.1473333333333335E-3</v>
      </c>
      <c r="I6" s="5">
        <f t="shared" si="1"/>
        <v>2.7634000000000001E-3</v>
      </c>
      <c r="J6" s="13">
        <v>4.2450000000000001</v>
      </c>
      <c r="K6" s="15">
        <v>6.8460000000000001</v>
      </c>
      <c r="L6" s="17">
        <v>1.1040000000000001</v>
      </c>
    </row>
    <row r="7" spans="1:12" x14ac:dyDescent="0.2">
      <c r="A7" s="5" t="s">
        <v>40</v>
      </c>
      <c r="B7" s="7">
        <v>1.8660000000000001</v>
      </c>
      <c r="C7">
        <v>2.2931E-2</v>
      </c>
      <c r="D7">
        <v>1905.846086</v>
      </c>
      <c r="E7" s="5">
        <v>2.5138000000000001E-2</v>
      </c>
      <c r="F7" s="5">
        <v>2.0244000000000002E-2</v>
      </c>
      <c r="G7" s="5">
        <v>1.9873999999999999E-2</v>
      </c>
      <c r="H7" s="5">
        <f t="shared" si="0"/>
        <v>2.1752000000000004E-2</v>
      </c>
      <c r="I7" s="5">
        <f t="shared" si="1"/>
        <v>2.2617000000000002E-2</v>
      </c>
      <c r="J7" s="13">
        <v>6.68</v>
      </c>
      <c r="K7" s="15">
        <v>7.2</v>
      </c>
      <c r="L7" s="17">
        <v>1.006</v>
      </c>
    </row>
    <row r="8" spans="1:12" x14ac:dyDescent="0.2">
      <c r="A8" s="5" t="s">
        <v>41</v>
      </c>
      <c r="B8" s="7">
        <v>1.3759999999999999</v>
      </c>
      <c r="C8">
        <v>2.4979999999999998E-3</v>
      </c>
      <c r="D8">
        <v>258.68174299999998</v>
      </c>
      <c r="E8" s="5">
        <v>1.3568999999999999E-2</v>
      </c>
      <c r="F8" s="5">
        <v>-1.1901999999999999E-2</v>
      </c>
      <c r="G8" s="5">
        <v>7.7720000000000003E-3</v>
      </c>
      <c r="H8" s="5">
        <f t="shared" si="0"/>
        <v>3.146333333333333E-3</v>
      </c>
      <c r="I8" s="5">
        <f t="shared" si="1"/>
        <v>4.7682999999999996E-3</v>
      </c>
      <c r="J8" s="13">
        <v>4.5990000000000002</v>
      </c>
      <c r="K8" s="15">
        <v>8.0709999999999997</v>
      </c>
      <c r="L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12" sqref="D12"/>
    </sheetView>
  </sheetViews>
  <sheetFormatPr defaultRowHeight="13.5" x14ac:dyDescent="0.15"/>
  <cols>
    <col min="1" max="1" width="23.25" customWidth="1"/>
    <col min="2" max="2" width="19.625" customWidth="1"/>
    <col min="3" max="3" width="14.5" customWidth="1"/>
    <col min="4" max="4" width="14.375" customWidth="1"/>
    <col min="5" max="5" width="14" customWidth="1"/>
    <col min="6" max="6" width="13.75" customWidth="1"/>
    <col min="7" max="7" width="14.375" customWidth="1"/>
    <col min="8" max="8" width="13.5" customWidth="1"/>
  </cols>
  <sheetData>
    <row r="1" spans="1:11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  <c r="K1" s="5"/>
    </row>
    <row r="2" spans="1:11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1" x14ac:dyDescent="0.2">
      <c r="A3" s="5" t="s">
        <v>36</v>
      </c>
      <c r="B3" s="5">
        <v>8.7659000000000001E-2</v>
      </c>
      <c r="C3" s="5">
        <v>0.13438700000000001</v>
      </c>
      <c r="D3" s="5">
        <v>3.4022999999999998E-2</v>
      </c>
      <c r="E3" s="5">
        <f t="shared" ref="E3:E8" si="0">AVERAGE(B3:D3)</f>
        <v>8.5356333333333326E-2</v>
      </c>
      <c r="F3" s="5">
        <f t="shared" ref="F3:F8" si="1">0.5*B3+0.3*C3+0.2*D3</f>
        <v>9.0950199999999995E-2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1" x14ac:dyDescent="0.2">
      <c r="A4" s="5" t="s">
        <v>37</v>
      </c>
      <c r="B4" s="5">
        <v>7.2797000000000001E-2</v>
      </c>
      <c r="C4" s="5">
        <v>0.17983199999999999</v>
      </c>
      <c r="D4" s="5">
        <v>2.4216999999999999E-2</v>
      </c>
      <c r="E4" s="5">
        <f t="shared" si="0"/>
        <v>9.2281999999999989E-2</v>
      </c>
      <c r="F4" s="5">
        <f t="shared" si="1"/>
        <v>9.5191499999999984E-2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1" x14ac:dyDescent="0.2">
      <c r="A5" s="5" t="s">
        <v>38</v>
      </c>
      <c r="B5" s="5">
        <v>5.5631E-2</v>
      </c>
      <c r="C5" s="5">
        <v>0.129409</v>
      </c>
      <c r="D5" s="5">
        <v>2.0281E-2</v>
      </c>
      <c r="E5" s="5">
        <f t="shared" si="0"/>
        <v>6.8440333333333325E-2</v>
      </c>
      <c r="F5" s="5">
        <f t="shared" si="1"/>
        <v>7.0694399999999991E-2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1" x14ac:dyDescent="0.2">
      <c r="A6" s="5" t="s">
        <v>39</v>
      </c>
      <c r="B6" s="5">
        <v>4.3976000000000001E-2</v>
      </c>
      <c r="C6" s="5">
        <v>0.22908500000000001</v>
      </c>
      <c r="D6" s="5">
        <v>1.2799E-2</v>
      </c>
      <c r="E6" s="5">
        <f t="shared" si="0"/>
        <v>9.5286666666666672E-2</v>
      </c>
      <c r="F6" s="5">
        <f t="shared" si="1"/>
        <v>9.3273300000000003E-2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1" x14ac:dyDescent="0.2">
      <c r="A7" s="5" t="s">
        <v>40</v>
      </c>
      <c r="B7" s="5">
        <v>6.0589999999999998E-2</v>
      </c>
      <c r="C7" s="5">
        <v>0.16220300000000001</v>
      </c>
      <c r="D7" s="5">
        <v>2.5295999999999999E-2</v>
      </c>
      <c r="E7" s="5">
        <f t="shared" si="0"/>
        <v>8.269633333333333E-2</v>
      </c>
      <c r="F7" s="5">
        <f t="shared" si="1"/>
        <v>8.4015099999999995E-2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1" x14ac:dyDescent="0.2">
      <c r="A8" s="5" t="s">
        <v>41</v>
      </c>
      <c r="B8" s="5">
        <v>3.4986999999999997E-2</v>
      </c>
      <c r="C8" s="5">
        <v>0.16613600000000001</v>
      </c>
      <c r="D8" s="5">
        <v>1.0333999999999999E-2</v>
      </c>
      <c r="E8" s="5">
        <f t="shared" si="0"/>
        <v>7.0485666666666669E-2</v>
      </c>
      <c r="F8" s="5">
        <f t="shared" si="1"/>
        <v>6.9401099999999993E-2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12" sqref="B12"/>
    </sheetView>
  </sheetViews>
  <sheetFormatPr defaultRowHeight="13.5" x14ac:dyDescent="0.15"/>
  <cols>
    <col min="1" max="1" width="15.25" style="5" customWidth="1"/>
    <col min="2" max="2" width="14.75" style="5" customWidth="1"/>
    <col min="3" max="3" width="9" style="5"/>
    <col min="4" max="4" width="16.25" style="5" customWidth="1"/>
    <col min="5" max="16384" width="9" style="5"/>
  </cols>
  <sheetData>
    <row r="1" spans="1:9" x14ac:dyDescent="0.15">
      <c r="A1" s="5" t="s">
        <v>71</v>
      </c>
      <c r="B1" s="18" t="s">
        <v>72</v>
      </c>
      <c r="C1" s="5" t="s">
        <v>73</v>
      </c>
      <c r="D1" s="5" t="s">
        <v>74</v>
      </c>
      <c r="E1" s="19" t="s">
        <v>75</v>
      </c>
      <c r="F1" s="19" t="s">
        <v>76</v>
      </c>
      <c r="G1" s="19" t="s">
        <v>77</v>
      </c>
      <c r="H1" s="19" t="s">
        <v>78</v>
      </c>
      <c r="I1" s="19" t="s">
        <v>79</v>
      </c>
    </row>
    <row r="2" spans="1:9" x14ac:dyDescent="0.15">
      <c r="B2" s="19">
        <v>0.2</v>
      </c>
      <c r="C2" s="5">
        <v>0.91215999999999997</v>
      </c>
      <c r="D2" s="5">
        <v>6.6183000000000006E-2</v>
      </c>
      <c r="E2" s="5">
        <v>6.0096999999999998E-2</v>
      </c>
      <c r="F2" s="5">
        <v>4.1404000000000003E-2</v>
      </c>
      <c r="G2" s="5">
        <v>3.3487999999999997E-2</v>
      </c>
      <c r="H2" s="5">
        <v>4.8550999999999997E-2</v>
      </c>
      <c r="I2" s="5">
        <v>2.5758E-2</v>
      </c>
    </row>
    <row r="3" spans="1:9" x14ac:dyDescent="0.15">
      <c r="B3" s="19">
        <v>0.3</v>
      </c>
      <c r="C3" s="5">
        <v>0.91415999999999997</v>
      </c>
      <c r="D3" s="5">
        <v>6.7070000000000005E-2</v>
      </c>
      <c r="E3" s="5">
        <v>6.0659999999999999E-2</v>
      </c>
      <c r="F3" s="5">
        <v>4.1716999999999997E-2</v>
      </c>
      <c r="G3" s="5">
        <v>3.3779000000000003E-2</v>
      </c>
      <c r="H3" s="5">
        <v>4.9119999999999997E-2</v>
      </c>
      <c r="I3" s="5">
        <v>2.6027999999999999E-2</v>
      </c>
    </row>
    <row r="4" spans="1:9" x14ac:dyDescent="0.15">
      <c r="B4" s="19">
        <v>0.4</v>
      </c>
      <c r="C4" s="5">
        <v>0.91603999999999997</v>
      </c>
      <c r="D4" s="5">
        <v>6.7957000000000004E-2</v>
      </c>
      <c r="E4" s="5">
        <v>6.1224000000000001E-2</v>
      </c>
      <c r="F4" s="5">
        <v>4.2030999999999999E-2</v>
      </c>
      <c r="G4" s="5">
        <v>3.4070999999999997E-2</v>
      </c>
      <c r="H4" s="5">
        <v>4.9688999999999997E-2</v>
      </c>
      <c r="I4" s="5">
        <v>2.6298999999999999E-2</v>
      </c>
    </row>
    <row r="5" spans="1:9" x14ac:dyDescent="0.15">
      <c r="B5" s="19">
        <v>0.5</v>
      </c>
      <c r="C5" s="5">
        <v>0.91780700000000004</v>
      </c>
      <c r="D5" s="5">
        <v>6.8844000000000002E-2</v>
      </c>
      <c r="E5" s="5">
        <v>6.1787000000000002E-2</v>
      </c>
      <c r="F5" s="5">
        <v>4.2345000000000001E-2</v>
      </c>
      <c r="G5" s="5">
        <v>3.4361999999999997E-2</v>
      </c>
      <c r="H5" s="5">
        <v>5.0257999999999997E-2</v>
      </c>
      <c r="I5" s="5">
        <v>2.6568999999999999E-2</v>
      </c>
    </row>
    <row r="6" spans="1:9" x14ac:dyDescent="0.15">
      <c r="B6" s="19">
        <v>0.6</v>
      </c>
      <c r="C6" s="5">
        <v>0.91946700000000003</v>
      </c>
      <c r="D6" s="5">
        <v>6.9732000000000002E-2</v>
      </c>
      <c r="E6" s="5">
        <v>6.2350999999999997E-2</v>
      </c>
      <c r="F6" s="5">
        <v>4.2658000000000001E-2</v>
      </c>
      <c r="G6" s="5">
        <v>3.4653999999999997E-2</v>
      </c>
      <c r="H6" s="5">
        <v>5.0826999999999997E-2</v>
      </c>
      <c r="I6" s="5">
        <v>2.6838999999999998E-2</v>
      </c>
    </row>
    <row r="7" spans="1:9" x14ac:dyDescent="0.15">
      <c r="B7" s="19">
        <v>0.7</v>
      </c>
      <c r="C7" s="5">
        <v>0.92102700000000004</v>
      </c>
      <c r="D7" s="5">
        <v>7.0619000000000001E-2</v>
      </c>
      <c r="E7" s="5">
        <v>6.2913999999999998E-2</v>
      </c>
      <c r="F7" s="5">
        <v>4.2972000000000003E-2</v>
      </c>
      <c r="G7" s="5">
        <v>3.4944999999999997E-2</v>
      </c>
      <c r="H7" s="5">
        <v>5.1395999999999997E-2</v>
      </c>
      <c r="I7" s="5">
        <v>2.7109999999999999E-2</v>
      </c>
    </row>
    <row r="8" spans="1:9" x14ac:dyDescent="0.15">
      <c r="B8" s="19">
        <v>0.8</v>
      </c>
      <c r="C8" s="5">
        <v>0.92249300000000001</v>
      </c>
      <c r="D8" s="5">
        <v>7.1506E-2</v>
      </c>
      <c r="E8" s="5">
        <v>6.3478000000000007E-2</v>
      </c>
      <c r="F8" s="5">
        <v>4.3284999999999997E-2</v>
      </c>
      <c r="G8" s="5">
        <v>3.5236999999999997E-2</v>
      </c>
      <c r="H8" s="5">
        <v>5.1964999999999997E-2</v>
      </c>
      <c r="I8" s="5">
        <v>2.7380000000000002E-2</v>
      </c>
    </row>
    <row r="9" spans="1:9" x14ac:dyDescent="0.15">
      <c r="B9" s="19">
        <v>0.9</v>
      </c>
      <c r="C9" s="5">
        <v>0.92386900000000005</v>
      </c>
      <c r="D9" s="5">
        <v>7.2392999999999999E-2</v>
      </c>
      <c r="E9" s="5">
        <v>6.4041000000000001E-2</v>
      </c>
      <c r="F9" s="5">
        <v>4.3598999999999999E-2</v>
      </c>
      <c r="G9" s="5">
        <v>3.5527999999999997E-2</v>
      </c>
      <c r="H9" s="5">
        <v>5.2534999999999998E-2</v>
      </c>
      <c r="I9" s="5">
        <v>2.7650000000000001E-2</v>
      </c>
    </row>
    <row r="10" spans="1:9" x14ac:dyDescent="0.15">
      <c r="B10" s="19">
        <v>1</v>
      </c>
      <c r="C10" s="5">
        <v>0.92516299999999996</v>
      </c>
      <c r="D10" s="5">
        <v>7.3279999999999998E-2</v>
      </c>
      <c r="E10" s="5">
        <v>6.4604999999999996E-2</v>
      </c>
      <c r="F10" s="5">
        <v>4.3913000000000001E-2</v>
      </c>
      <c r="G10" s="5">
        <v>3.5819999999999998E-2</v>
      </c>
      <c r="H10" s="5">
        <v>5.3103999999999998E-2</v>
      </c>
      <c r="I10" s="5">
        <v>2.7921000000000001E-2</v>
      </c>
    </row>
    <row r="13" spans="1:9" x14ac:dyDescent="0.15">
      <c r="A13" s="5" t="s">
        <v>80</v>
      </c>
    </row>
    <row r="14" spans="1:9" x14ac:dyDescent="0.15">
      <c r="A14" s="5">
        <v>0.2</v>
      </c>
      <c r="C14" s="5">
        <v>7.1895000000000001E-2</v>
      </c>
      <c r="D14" s="5">
        <v>7.1748999999999993E-2</v>
      </c>
      <c r="E14" s="5">
        <v>0.10800700000000001</v>
      </c>
      <c r="F14" s="5">
        <v>7.0945999999999995E-2</v>
      </c>
      <c r="G14" s="5">
        <v>0.109959</v>
      </c>
      <c r="H14" s="5">
        <v>8.9993000000000004E-2</v>
      </c>
      <c r="I14" s="5">
        <v>8.6415000000000006E-2</v>
      </c>
    </row>
    <row r="15" spans="1:9" x14ac:dyDescent="0.15">
      <c r="A15" s="5">
        <v>0.3</v>
      </c>
      <c r="C15" s="5">
        <v>3.3531999999999999E-2</v>
      </c>
      <c r="D15" s="5">
        <v>0.105794</v>
      </c>
      <c r="E15" s="5">
        <v>0.15306700000000001</v>
      </c>
      <c r="F15" s="5">
        <v>0.101369</v>
      </c>
      <c r="G15" s="5">
        <v>0.15270900000000001</v>
      </c>
      <c r="H15" s="5">
        <v>0.12870999999999999</v>
      </c>
      <c r="I15" s="5">
        <v>0.119451</v>
      </c>
    </row>
    <row r="16" spans="1:9" x14ac:dyDescent="0.15">
      <c r="A16" s="5">
        <v>0.4</v>
      </c>
      <c r="C16" s="5">
        <v>3.2402E-2</v>
      </c>
      <c r="D16" s="5">
        <v>0.110552</v>
      </c>
      <c r="E16" s="5">
        <v>0.15967600000000001</v>
      </c>
      <c r="F16" s="5">
        <v>0.105832</v>
      </c>
      <c r="G16" s="5">
        <v>0.159169</v>
      </c>
      <c r="H16" s="5">
        <v>0.13433700000000001</v>
      </c>
      <c r="I16" s="5">
        <v>0.124554</v>
      </c>
    </row>
    <row r="17" spans="1:9" x14ac:dyDescent="0.15">
      <c r="A17" s="5">
        <v>0.5</v>
      </c>
      <c r="C17" s="5">
        <v>3.1371000000000003E-2</v>
      </c>
      <c r="D17" s="5">
        <v>0.11531</v>
      </c>
      <c r="E17" s="5">
        <v>0.16628499999999999</v>
      </c>
      <c r="F17" s="5">
        <v>0.110294</v>
      </c>
      <c r="G17" s="5">
        <v>0.16563</v>
      </c>
      <c r="H17" s="5">
        <v>0.139963</v>
      </c>
      <c r="I17" s="5">
        <v>0.12965699999999999</v>
      </c>
    </row>
    <row r="18" spans="1:9" x14ac:dyDescent="0.15">
      <c r="A18" s="5">
        <v>0.6</v>
      </c>
      <c r="C18" s="5">
        <v>1.7485000000000001E-2</v>
      </c>
      <c r="D18" s="5">
        <v>0.129332</v>
      </c>
      <c r="E18" s="5">
        <v>0.18323600000000001</v>
      </c>
      <c r="F18" s="5">
        <v>0.121847</v>
      </c>
      <c r="G18" s="5">
        <v>0.180451</v>
      </c>
      <c r="H18" s="5">
        <v>0.15445</v>
      </c>
      <c r="I18" s="5">
        <v>0.14160500000000001</v>
      </c>
    </row>
    <row r="19" spans="1:9" x14ac:dyDescent="0.15">
      <c r="A19" s="5">
        <v>0.7</v>
      </c>
      <c r="C19" s="5">
        <v>1.6399E-2</v>
      </c>
      <c r="D19" s="5">
        <v>0.134822</v>
      </c>
      <c r="E19" s="5">
        <v>0.190662</v>
      </c>
      <c r="F19" s="5">
        <v>0.12687000000000001</v>
      </c>
      <c r="G19" s="5">
        <v>0.18757099999999999</v>
      </c>
      <c r="H19" s="5">
        <v>0.160776</v>
      </c>
      <c r="I19" s="5">
        <v>0.14724899999999999</v>
      </c>
    </row>
    <row r="20" spans="1:9" x14ac:dyDescent="0.15">
      <c r="A20" s="5">
        <v>0.8</v>
      </c>
      <c r="C20" s="5">
        <v>1.4054000000000001E-2</v>
      </c>
      <c r="D20" s="5">
        <v>0.14166000000000001</v>
      </c>
      <c r="E20" s="5">
        <v>0.19936899999999999</v>
      </c>
      <c r="F20" s="5">
        <v>0.13308600000000001</v>
      </c>
      <c r="G20" s="5">
        <v>0.19562499999999999</v>
      </c>
      <c r="H20" s="5">
        <v>0.168292</v>
      </c>
      <c r="I20" s="5">
        <v>0.15382299999999999</v>
      </c>
    </row>
    <row r="21" spans="1:9" x14ac:dyDescent="0.15">
      <c r="A21" s="5">
        <v>0.9</v>
      </c>
      <c r="C21" s="5">
        <v>1.3094E-2</v>
      </c>
      <c r="D21" s="5">
        <v>0.147346</v>
      </c>
      <c r="E21" s="5">
        <v>0.20699000000000001</v>
      </c>
      <c r="F21" s="5">
        <v>0.13835</v>
      </c>
      <c r="G21" s="5">
        <v>0.20286799999999999</v>
      </c>
      <c r="H21" s="5">
        <v>0.174788</v>
      </c>
      <c r="I21" s="5">
        <v>0.15960299999999999</v>
      </c>
    </row>
    <row r="22" spans="1:9" x14ac:dyDescent="0.15">
      <c r="A22" s="5">
        <v>1</v>
      </c>
      <c r="C22" s="5">
        <v>1.2257000000000001E-2</v>
      </c>
      <c r="D22" s="5">
        <v>0.15296799999999999</v>
      </c>
      <c r="E22" s="5">
        <v>0.21454300000000001</v>
      </c>
      <c r="F22" s="5">
        <v>0.14349700000000001</v>
      </c>
      <c r="G22" s="5">
        <v>0.21007799999999999</v>
      </c>
      <c r="H22" s="5">
        <v>0.18123</v>
      </c>
      <c r="I22" s="5">
        <v>0.16533800000000001</v>
      </c>
    </row>
    <row r="25" spans="1:9" x14ac:dyDescent="0.15">
      <c r="A25" s="5" t="s">
        <v>81</v>
      </c>
    </row>
    <row r="26" spans="1:9" x14ac:dyDescent="0.15">
      <c r="A26" s="5">
        <v>0.2</v>
      </c>
      <c r="C26" s="5">
        <v>0.88592899999999997</v>
      </c>
      <c r="D26" s="5">
        <v>2.2707000000000001E-2</v>
      </c>
      <c r="E26" s="5">
        <v>1.8735000000000002E-2</v>
      </c>
      <c r="F26" s="5">
        <v>1.2938E-2</v>
      </c>
      <c r="G26" s="5">
        <v>8.8669999999999999E-3</v>
      </c>
      <c r="H26" s="5">
        <v>1.7905000000000001E-2</v>
      </c>
      <c r="I26" s="5">
        <v>7.0260000000000001E-3</v>
      </c>
    </row>
    <row r="27" spans="1:9" x14ac:dyDescent="0.15">
      <c r="A27" s="5">
        <v>0.3</v>
      </c>
      <c r="C27" s="5">
        <v>0.885799</v>
      </c>
      <c r="D27" s="5">
        <v>2.3449999999999999E-2</v>
      </c>
      <c r="E27" s="5">
        <v>1.9174E-2</v>
      </c>
      <c r="F27" s="5">
        <v>1.3299999999999999E-2</v>
      </c>
      <c r="G27" s="5">
        <v>9.0519999999999993E-3</v>
      </c>
      <c r="H27" s="5">
        <v>1.8425E-2</v>
      </c>
      <c r="I27" s="5">
        <v>7.1859999999999997E-3</v>
      </c>
    </row>
    <row r="28" spans="1:9" x14ac:dyDescent="0.15">
      <c r="A28" s="5">
        <v>0.4</v>
      </c>
      <c r="C28" s="5">
        <v>0.88555099999999998</v>
      </c>
      <c r="D28" s="5">
        <v>2.4192999999999999E-2</v>
      </c>
      <c r="E28" s="5">
        <v>1.9612999999999998E-2</v>
      </c>
      <c r="F28" s="5">
        <v>1.3662000000000001E-2</v>
      </c>
      <c r="G28" s="5">
        <v>9.2379999999999997E-3</v>
      </c>
      <c r="H28" s="5">
        <v>1.8945E-2</v>
      </c>
      <c r="I28" s="5">
        <v>7.3460000000000001E-3</v>
      </c>
    </row>
    <row r="29" spans="1:9" x14ac:dyDescent="0.15">
      <c r="A29" s="5">
        <v>0.5</v>
      </c>
      <c r="C29" s="5">
        <v>0.88520600000000005</v>
      </c>
      <c r="D29" s="5">
        <v>2.4936E-2</v>
      </c>
      <c r="E29" s="5">
        <v>2.0052E-2</v>
      </c>
      <c r="F29" s="5">
        <v>1.4024E-2</v>
      </c>
      <c r="G29" s="5">
        <v>9.4240000000000001E-3</v>
      </c>
      <c r="H29" s="5">
        <v>1.9465E-2</v>
      </c>
      <c r="I29" s="5">
        <v>7.5059999999999997E-3</v>
      </c>
    </row>
    <row r="30" spans="1:9" x14ac:dyDescent="0.15">
      <c r="A30" s="5">
        <v>0.6</v>
      </c>
      <c r="C30" s="5">
        <v>0.88478400000000001</v>
      </c>
      <c r="D30" s="5">
        <v>2.5679E-2</v>
      </c>
      <c r="E30" s="5">
        <v>2.0490999999999999E-2</v>
      </c>
      <c r="F30" s="5">
        <v>1.4385E-2</v>
      </c>
      <c r="G30" s="5">
        <v>9.6100000000000005E-3</v>
      </c>
      <c r="H30" s="5">
        <v>1.9986E-2</v>
      </c>
      <c r="I30" s="5">
        <v>7.6660000000000001E-3</v>
      </c>
    </row>
    <row r="31" spans="1:9" x14ac:dyDescent="0.15">
      <c r="A31" s="5">
        <v>0.7</v>
      </c>
      <c r="C31" s="5">
        <v>0.884301</v>
      </c>
      <c r="D31" s="5">
        <v>2.6422000000000001E-2</v>
      </c>
      <c r="E31" s="5">
        <v>2.0929E-2</v>
      </c>
      <c r="F31" s="5">
        <v>1.4747E-2</v>
      </c>
      <c r="G31" s="5">
        <v>9.7959999999999992E-3</v>
      </c>
      <c r="H31" s="5">
        <v>2.0506E-2</v>
      </c>
      <c r="I31" s="5">
        <v>7.8259999999999996E-3</v>
      </c>
    </row>
    <row r="32" spans="1:9" x14ac:dyDescent="0.15">
      <c r="A32" s="5">
        <v>0.8</v>
      </c>
      <c r="C32" s="5">
        <v>0.883768</v>
      </c>
      <c r="D32" s="5">
        <v>2.7165000000000002E-2</v>
      </c>
      <c r="E32" s="5">
        <v>2.1368000000000002E-2</v>
      </c>
      <c r="F32" s="5">
        <v>1.5108999999999999E-2</v>
      </c>
      <c r="G32" s="5">
        <v>9.9819999999999996E-3</v>
      </c>
      <c r="H32" s="5">
        <v>2.1026E-2</v>
      </c>
      <c r="I32" s="5">
        <v>7.986E-3</v>
      </c>
    </row>
    <row r="33" spans="1:9" x14ac:dyDescent="0.15">
      <c r="A33" s="5">
        <v>0.9</v>
      </c>
      <c r="C33" s="5">
        <v>0.88319700000000001</v>
      </c>
      <c r="D33" s="5">
        <v>2.7909E-2</v>
      </c>
      <c r="E33" s="5">
        <v>2.1807E-2</v>
      </c>
      <c r="F33" s="5">
        <v>1.5469999999999999E-2</v>
      </c>
      <c r="G33" s="5">
        <v>1.0168E-2</v>
      </c>
      <c r="H33" s="5">
        <v>2.1545999999999999E-2</v>
      </c>
      <c r="I33" s="5">
        <v>8.1460000000000005E-3</v>
      </c>
    </row>
    <row r="34" spans="1:9" x14ac:dyDescent="0.15">
      <c r="A34" s="5">
        <v>1</v>
      </c>
      <c r="C34" s="5">
        <v>0.88259600000000005</v>
      </c>
      <c r="D34" s="5">
        <v>2.8652E-2</v>
      </c>
      <c r="E34" s="5">
        <v>2.2245999999999998E-2</v>
      </c>
      <c r="F34" s="5">
        <v>1.5831999999999999E-2</v>
      </c>
      <c r="G34" s="5">
        <v>1.0354E-2</v>
      </c>
      <c r="H34" s="5">
        <v>2.2067E-2</v>
      </c>
      <c r="I34" s="5">
        <v>8.3059999999999991E-3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9" workbookViewId="0">
      <selection activeCell="M11" sqref="M11"/>
    </sheetView>
  </sheetViews>
  <sheetFormatPr defaultRowHeight="13.5" x14ac:dyDescent="0.15"/>
  <cols>
    <col min="1" max="1" width="21.875" customWidth="1"/>
    <col min="2" max="2" width="13.875" customWidth="1"/>
    <col min="3" max="3" width="11.75" customWidth="1"/>
    <col min="4" max="4" width="13" customWidth="1"/>
    <col min="5" max="5" width="13.875" customWidth="1"/>
    <col min="6" max="6" width="13.375" customWidth="1"/>
  </cols>
  <sheetData>
    <row r="1" spans="1:10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</row>
    <row r="2" spans="1:10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0" x14ac:dyDescent="0.2">
      <c r="A3" s="5" t="s">
        <v>36</v>
      </c>
      <c r="B3" s="5">
        <v>7.3730000000000004E-2</v>
      </c>
      <c r="C3" s="5">
        <v>0.106961</v>
      </c>
      <c r="D3" s="5">
        <v>2.8923000000000001E-2</v>
      </c>
      <c r="E3" s="5">
        <f t="shared" ref="E3:E8" si="0">AVERAGE(B3:D3)</f>
        <v>6.9871333333333327E-2</v>
      </c>
      <c r="F3" s="5">
        <f t="shared" ref="F3:F8" si="1">0.5*B3+0.3*C3+0.2*D3</f>
        <v>7.4737899999999996E-2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0" x14ac:dyDescent="0.2">
      <c r="A4" s="5" t="s">
        <v>37</v>
      </c>
      <c r="B4" s="5">
        <v>6.1232000000000002E-2</v>
      </c>
      <c r="C4" s="5">
        <v>0.14255999999999999</v>
      </c>
      <c r="D4" s="5">
        <v>2.0711E-2</v>
      </c>
      <c r="E4" s="5">
        <f t="shared" si="0"/>
        <v>7.4834333333333336E-2</v>
      </c>
      <c r="F4" s="5">
        <f t="shared" si="1"/>
        <v>7.752619999999999E-2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0" x14ac:dyDescent="0.2">
      <c r="A5" s="5" t="s">
        <v>38</v>
      </c>
      <c r="B5" s="5">
        <v>4.6077E-2</v>
      </c>
      <c r="C5" s="5">
        <v>0.101796</v>
      </c>
      <c r="D5" s="5">
        <v>1.6929E-2</v>
      </c>
      <c r="E5" s="5">
        <f t="shared" si="0"/>
        <v>5.4934000000000004E-2</v>
      </c>
      <c r="F5" s="5">
        <f t="shared" si="1"/>
        <v>5.6963099999999996E-2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0" x14ac:dyDescent="0.2">
      <c r="A6" s="5" t="s">
        <v>39</v>
      </c>
      <c r="B6" s="5">
        <v>3.6794E-2</v>
      </c>
      <c r="C6" s="5">
        <v>0.17202100000000001</v>
      </c>
      <c r="D6" s="5">
        <v>1.0801E-2</v>
      </c>
      <c r="E6" s="5">
        <f t="shared" si="0"/>
        <v>7.3205333333333331E-2</v>
      </c>
      <c r="F6" s="5">
        <f t="shared" si="1"/>
        <v>7.2163500000000005E-2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0" x14ac:dyDescent="0.2">
      <c r="A7" s="5" t="s">
        <v>40</v>
      </c>
      <c r="B7" s="5">
        <v>5.1180999999999997E-2</v>
      </c>
      <c r="C7" s="5">
        <v>0.128048</v>
      </c>
      <c r="D7" s="5">
        <v>2.162E-2</v>
      </c>
      <c r="E7" s="5">
        <f t="shared" si="0"/>
        <v>6.6949666666666671E-2</v>
      </c>
      <c r="F7" s="5">
        <f t="shared" si="1"/>
        <v>6.8328899999999984E-2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0" x14ac:dyDescent="0.2">
      <c r="A8" s="5" t="s">
        <v>41</v>
      </c>
      <c r="B8" s="5">
        <v>2.9152999999999998E-2</v>
      </c>
      <c r="C8" s="5">
        <v>0.12737899999999999</v>
      </c>
      <c r="D8" s="5">
        <v>8.7139999999999995E-3</v>
      </c>
      <c r="E8" s="5">
        <f t="shared" si="0"/>
        <v>5.5081999999999999E-2</v>
      </c>
      <c r="F8" s="5">
        <f t="shared" si="1"/>
        <v>5.4532999999999998E-2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E7" workbookViewId="0">
      <selection activeCell="M34" sqref="M34"/>
    </sheetView>
  </sheetViews>
  <sheetFormatPr defaultRowHeight="13.5" x14ac:dyDescent="0.15"/>
  <cols>
    <col min="1" max="1" width="16.625" customWidth="1"/>
    <col min="2" max="2" width="14.875" customWidth="1"/>
    <col min="3" max="3" width="13.5" customWidth="1"/>
    <col min="4" max="4" width="13.625" customWidth="1"/>
    <col min="5" max="5" width="16" customWidth="1"/>
  </cols>
  <sheetData>
    <row r="1" spans="1:9" x14ac:dyDescent="0.15">
      <c r="A1" s="5" t="s">
        <v>0</v>
      </c>
      <c r="B1" s="5"/>
      <c r="C1" s="8"/>
      <c r="D1" s="8"/>
      <c r="E1" s="8"/>
      <c r="F1" s="11"/>
      <c r="G1" s="11"/>
      <c r="H1" s="11"/>
      <c r="I1" s="5"/>
    </row>
    <row r="2" spans="1:9" x14ac:dyDescent="0.15">
      <c r="A2" s="8" t="s">
        <v>42</v>
      </c>
      <c r="B2" s="8" t="s">
        <v>43</v>
      </c>
      <c r="C2" s="8" t="s">
        <v>44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5" t="s">
        <v>45</v>
      </c>
    </row>
    <row r="3" spans="1:9" x14ac:dyDescent="0.2">
      <c r="A3" s="5">
        <v>7.5703000000000006E-2</v>
      </c>
      <c r="B3" s="5">
        <v>0.11171399999999999</v>
      </c>
      <c r="C3" s="5">
        <v>2.9609E-2</v>
      </c>
      <c r="D3" s="5">
        <f>AVERAGE(A3,C3)</f>
        <v>5.2656000000000001E-2</v>
      </c>
      <c r="E3" s="5">
        <f t="shared" ref="E3:E8" si="0">0.5*A3+0.3*B3+0.2*C3</f>
        <v>7.7287500000000009E-2</v>
      </c>
      <c r="F3" s="12">
        <v>9.7620000000000005</v>
      </c>
      <c r="G3" s="14">
        <v>9.8360000000000003</v>
      </c>
      <c r="H3" s="16">
        <v>0.99399999999999999</v>
      </c>
      <c r="I3" s="6">
        <v>2.8330000000000002</v>
      </c>
    </row>
    <row r="4" spans="1:9" x14ac:dyDescent="0.2">
      <c r="A4" s="5">
        <v>6.2881999999999993E-2</v>
      </c>
      <c r="B4" s="5">
        <v>0.14912400000000001</v>
      </c>
      <c r="C4" s="5">
        <v>2.1179E-2</v>
      </c>
      <c r="D4" s="5">
        <f t="shared" ref="D4:D8" si="1">AVERAGE(A4,C4)</f>
        <v>4.2030499999999998E-2</v>
      </c>
      <c r="E4" s="5">
        <f t="shared" si="0"/>
        <v>8.0413999999999999E-2</v>
      </c>
      <c r="F4" s="13">
        <v>8.6479999999999997</v>
      </c>
      <c r="G4" s="15">
        <v>10.317</v>
      </c>
      <c r="H4" s="17">
        <v>1.2170000000000001</v>
      </c>
      <c r="I4" s="7">
        <v>2.4220000000000002</v>
      </c>
    </row>
    <row r="5" spans="1:9" x14ac:dyDescent="0.2">
      <c r="A5" s="5">
        <v>4.7531999999999998E-2</v>
      </c>
      <c r="B5" s="5">
        <v>0.106762</v>
      </c>
      <c r="C5" s="5">
        <v>1.7426000000000001E-2</v>
      </c>
      <c r="D5" s="5">
        <f t="shared" si="1"/>
        <v>3.2479000000000001E-2</v>
      </c>
      <c r="E5" s="5">
        <f t="shared" si="0"/>
        <v>5.9279800000000001E-2</v>
      </c>
      <c r="F5" s="13">
        <v>5.516</v>
      </c>
      <c r="G5" s="15">
        <v>9.2829999999999995</v>
      </c>
      <c r="H5" s="17">
        <v>1.0509999999999999</v>
      </c>
      <c r="I5" s="7">
        <v>1.6160000000000001</v>
      </c>
    </row>
    <row r="6" spans="1:9" x14ac:dyDescent="0.2">
      <c r="A6" s="5">
        <v>3.7831999999999998E-2</v>
      </c>
      <c r="B6" s="5">
        <v>0.18365600000000001</v>
      </c>
      <c r="C6" s="5">
        <v>1.108E-2</v>
      </c>
      <c r="D6" s="5">
        <f t="shared" si="1"/>
        <v>2.4455999999999999E-2</v>
      </c>
      <c r="E6" s="5">
        <f t="shared" si="0"/>
        <v>7.6228799999999999E-2</v>
      </c>
      <c r="F6" s="13">
        <v>4.2450000000000001</v>
      </c>
      <c r="G6" s="15">
        <v>6.8460000000000001</v>
      </c>
      <c r="H6" s="17">
        <v>1.1040000000000001</v>
      </c>
      <c r="I6" s="7">
        <v>1.175</v>
      </c>
    </row>
    <row r="7" spans="1:9" x14ac:dyDescent="0.2">
      <c r="A7" s="5">
        <v>5.2483000000000002E-2</v>
      </c>
      <c r="B7" s="5">
        <v>0.134135</v>
      </c>
      <c r="C7" s="5">
        <v>2.2103999999999999E-2</v>
      </c>
      <c r="D7" s="5">
        <f t="shared" si="1"/>
        <v>3.72935E-2</v>
      </c>
      <c r="E7" s="5">
        <f t="shared" si="0"/>
        <v>7.0902800000000002E-2</v>
      </c>
      <c r="F7" s="13">
        <v>6.68</v>
      </c>
      <c r="G7" s="15">
        <v>7.2</v>
      </c>
      <c r="H7" s="17">
        <v>1.006</v>
      </c>
      <c r="I7" s="7">
        <v>1.8660000000000001</v>
      </c>
    </row>
    <row r="8" spans="1:9" x14ac:dyDescent="0.2">
      <c r="A8" s="5">
        <v>3.0022E-2</v>
      </c>
      <c r="B8" s="5">
        <v>0.13486699999999999</v>
      </c>
      <c r="C8" s="5">
        <v>8.9429999999999996E-3</v>
      </c>
      <c r="D8" s="5">
        <f t="shared" si="1"/>
        <v>1.94825E-2</v>
      </c>
      <c r="E8" s="5">
        <f t="shared" si="0"/>
        <v>5.7259699999999997E-2</v>
      </c>
      <c r="F8" s="13">
        <v>4.5990000000000002</v>
      </c>
      <c r="G8" s="15">
        <v>8.0709999999999997</v>
      </c>
      <c r="H8" s="17">
        <v>1.2490000000000001</v>
      </c>
      <c r="I8" s="7">
        <v>1.3759999999999999</v>
      </c>
    </row>
    <row r="9" spans="1:9" x14ac:dyDescent="0.15">
      <c r="A9" t="s">
        <v>60</v>
      </c>
      <c r="B9" t="s">
        <v>61</v>
      </c>
      <c r="C9" t="s">
        <v>62</v>
      </c>
      <c r="D9" s="5" t="s">
        <v>63</v>
      </c>
      <c r="E9" s="5" t="s">
        <v>64</v>
      </c>
    </row>
    <row r="10" spans="1:9" x14ac:dyDescent="0.15">
      <c r="A10" s="5" t="s">
        <v>36</v>
      </c>
      <c r="B10">
        <v>57777</v>
      </c>
      <c r="C10">
        <v>4373.92083</v>
      </c>
      <c r="D10">
        <v>6454.4847609999997</v>
      </c>
      <c r="E10">
        <v>1710.70445</v>
      </c>
    </row>
    <row r="11" spans="1:9" x14ac:dyDescent="0.15">
      <c r="A11" s="5" t="s">
        <v>37</v>
      </c>
      <c r="B11">
        <v>124534</v>
      </c>
      <c r="C11">
        <v>7830.9002559999999</v>
      </c>
      <c r="D11">
        <v>18570.984074</v>
      </c>
      <c r="E11">
        <v>2637.5056770000001</v>
      </c>
    </row>
    <row r="12" spans="1:9" x14ac:dyDescent="0.15">
      <c r="A12" s="5" t="s">
        <v>38</v>
      </c>
      <c r="B12">
        <v>21513</v>
      </c>
      <c r="C12">
        <v>1022.566137</v>
      </c>
      <c r="D12">
        <v>2296.7756399999998</v>
      </c>
      <c r="E12">
        <v>374.88111300000003</v>
      </c>
    </row>
    <row r="13" spans="1:9" x14ac:dyDescent="0.15">
      <c r="A13" s="5" t="s">
        <v>39</v>
      </c>
      <c r="B13">
        <v>130003</v>
      </c>
      <c r="C13">
        <v>4918.2240350000002</v>
      </c>
      <c r="D13">
        <v>23875.787845999999</v>
      </c>
      <c r="E13">
        <v>1440.3969219999999</v>
      </c>
    </row>
    <row r="14" spans="1:9" x14ac:dyDescent="0.15">
      <c r="A14" s="5" t="s">
        <v>40</v>
      </c>
      <c r="B14">
        <v>83112</v>
      </c>
      <c r="C14">
        <v>4361.968433</v>
      </c>
      <c r="D14">
        <v>11148.211966000001</v>
      </c>
      <c r="E14">
        <v>1837.0729510000001</v>
      </c>
    </row>
    <row r="15" spans="1:9" x14ac:dyDescent="0.15">
      <c r="A15" s="5" t="s">
        <v>41</v>
      </c>
      <c r="B15">
        <v>103537</v>
      </c>
      <c r="C15">
        <v>3108.3423280000002</v>
      </c>
      <c r="D15">
        <v>13963.689812000001</v>
      </c>
      <c r="E15">
        <v>925.97506899999996</v>
      </c>
    </row>
    <row r="16" spans="1:9" x14ac:dyDescent="0.15">
      <c r="A16" t="s">
        <v>67</v>
      </c>
      <c r="B16">
        <f>SUM($B10:$B15)</f>
        <v>520476</v>
      </c>
      <c r="C16" s="8">
        <f>SUM(C10:C15)</f>
        <v>25615.922018999998</v>
      </c>
      <c r="D16" s="8">
        <f>SUM(D10:D15)</f>
        <v>76309.934099000006</v>
      </c>
      <c r="E16" s="8">
        <f>SUM(E10:E15)</f>
        <v>8926.5361819999998</v>
      </c>
    </row>
    <row r="17" spans="1:5" x14ac:dyDescent="0.15">
      <c r="A17" t="s">
        <v>65</v>
      </c>
      <c r="C17">
        <f>C16/$B16</f>
        <v>4.9216336620708734E-2</v>
      </c>
      <c r="D17" s="5">
        <f>D16/$B16</f>
        <v>0.14661566354452463</v>
      </c>
      <c r="E17" s="5">
        <f>E16/$B16</f>
        <v>1.715071623283302E-2</v>
      </c>
    </row>
    <row r="18" spans="1:5" x14ac:dyDescent="0.15">
      <c r="A18" t="s">
        <v>66</v>
      </c>
      <c r="C18">
        <f>36.787*C17+0.0024</f>
        <v>1.812921375266012</v>
      </c>
      <c r="E18">
        <f>76.69*E17+0.471</f>
        <v>1.7862884278959643</v>
      </c>
    </row>
    <row r="19" spans="1:5" x14ac:dyDescent="0.2">
      <c r="A19" t="s">
        <v>68</v>
      </c>
      <c r="B19" s="7">
        <v>1.9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PosGeneral_SimGau</vt:lpstr>
      <vt:lpstr>Band2-90%</vt:lpstr>
      <vt:lpstr>PosGeneral_SimCorrcoef</vt:lpstr>
      <vt:lpstr>Possibility</vt:lpstr>
      <vt:lpstr>WeightTesting</vt:lpstr>
      <vt:lpstr>PosGen_SimFrechet</vt:lpstr>
      <vt:lpstr>Hausdorff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2017-07-26T21:24:18Z</dcterms:created>
  <dcterms:modified xsi:type="dcterms:W3CDTF">2017-08-26T00:16:50Z</dcterms:modified>
</cp:coreProperties>
</file>