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Exp7(MGM fitting)\PosSimScaling res\"/>
    </mc:Choice>
  </mc:AlternateContent>
  <bookViews>
    <workbookView xWindow="0" yWindow="0" windowWidth="29070" windowHeight="15870" activeTab="1"/>
  </bookViews>
  <sheets>
    <sheet name="PosGeneral_SimGau" sheetId="1" r:id="rId1"/>
    <sheet name="Band2-90%" sheetId="6" r:id="rId2"/>
    <sheet name="PosGeneral_SimCorrcoef" sheetId="2" r:id="rId3"/>
    <sheet name="Possibility" sheetId="3" r:id="rId4"/>
    <sheet name="PosGen_SimFrechet" sheetId="4" r:id="rId5"/>
    <sheet name="Hausdorff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3" i="6"/>
  <c r="D4" i="5" l="1"/>
  <c r="D5" i="5"/>
  <c r="D6" i="5"/>
  <c r="D7" i="5"/>
  <c r="D8" i="5"/>
  <c r="D3" i="5"/>
  <c r="E18" i="5" l="1"/>
  <c r="C18" i="5"/>
  <c r="E17" i="5"/>
  <c r="D17" i="5"/>
  <c r="C17" i="5"/>
  <c r="E16" i="5"/>
  <c r="D16" i="5"/>
  <c r="C16" i="5"/>
  <c r="B16" i="5"/>
  <c r="E8" i="5"/>
  <c r="E7" i="5"/>
  <c r="E6" i="5"/>
  <c r="E5" i="5"/>
  <c r="E4" i="5"/>
  <c r="E3" i="5"/>
  <c r="F8" i="4"/>
  <c r="E8" i="4"/>
  <c r="F7" i="4"/>
  <c r="E7" i="4"/>
  <c r="F6" i="4"/>
  <c r="E6" i="4"/>
  <c r="F5" i="4"/>
  <c r="E5" i="4"/>
  <c r="F4" i="4"/>
  <c r="E4" i="4"/>
  <c r="F3" i="4"/>
  <c r="E3" i="4"/>
  <c r="F8" i="3"/>
  <c r="E8" i="3"/>
  <c r="F7" i="3"/>
  <c r="E7" i="3"/>
  <c r="F6" i="3"/>
  <c r="E6" i="3"/>
  <c r="F5" i="3"/>
  <c r="E5" i="3"/>
  <c r="F4" i="3"/>
  <c r="E4" i="3"/>
  <c r="F3" i="3"/>
  <c r="E3" i="3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<sst xmlns="http://schemas.openxmlformats.org/spreadsheetml/2006/main" count="173" uniqueCount="71">
  <si>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</si>
  <si>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</si>
  <si>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</si>
  <si>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</si>
  <si>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</si>
  <si>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</si>
  <si>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 0.000000, the number of total pixels: 57777</t>
  </si>
  <si>
    <t xml:space="preserve"> </t>
  </si>
  <si>
    <t>Box120_VNIR_sample2.txt</t>
  </si>
  <si>
    <t xml:space="preserve"> 0.000000, the number of total pixels: 124534</t>
  </si>
  <si>
    <t>Box120_VNIR_sample3.txt</t>
  </si>
  <si>
    <t xml:space="preserve"> 0.000000, the number of total pixels: 21513</t>
  </si>
  <si>
    <t>Box120_VNIR_sample4.txt</t>
  </si>
  <si>
    <t xml:space="preserve"> 0.000000, the number of total pixels: 130003</t>
  </si>
  <si>
    <t>Box120_VNIR_sample5.txt</t>
  </si>
  <si>
    <t xml:space="preserve"> 0.000000, the number of total pixels: 83112</t>
  </si>
  <si>
    <t>Box120_VNIR_sample6.txt</t>
  </si>
  <si>
    <t xml:space="preserve"> 0.000000, the number of total pixels: 103537</t>
  </si>
  <si>
    <t xml:space="preserve"> center match (possibility) method: general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</si>
  <si>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</si>
  <si>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</si>
  <si>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</si>
  <si>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</si>
  <si>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</si>
  <si>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</si>
  <si>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</si>
  <si>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</si>
  <si>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</si>
  <si>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</si>
  <si>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</si>
  <si>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</si>
  <si>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</si>
  <si>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</si>
  <si>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</si>
  <si>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</si>
  <si>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</si>
  <si>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</si>
  <si>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</si>
  <si>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</si>
  <si>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</si>
  <si>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</si>
  <si>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</si>
  <si>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</si>
  <si>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</si>
  <si>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</si>
  <si>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</si>
  <si>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</si>
  <si>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</si>
  <si>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</si>
  <si>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</si>
  <si>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</si>
  <si>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</si>
  <si>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</si>
  <si>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</si>
  <si>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</si>
  <si>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</si>
  <si>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</si>
  <si>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</si>
  <si>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</si>
  <si>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</si>
  <si>
    <t>Whole Scene</t>
    <phoneticPr fontId="2" type="noConversion"/>
  </si>
  <si>
    <t>Total Num of pixels</t>
    <phoneticPr fontId="2" type="noConversion"/>
  </si>
  <si>
    <t>Band1</t>
    <phoneticPr fontId="2" type="noConversion"/>
  </si>
  <si>
    <t>Band2</t>
  </si>
  <si>
    <t>Band3</t>
  </si>
  <si>
    <t>Average</t>
    <phoneticPr fontId="2" type="noConversion"/>
  </si>
  <si>
    <t>Prediction</t>
    <phoneticPr fontId="2" type="noConversion"/>
  </si>
  <si>
    <t>PixelSummation</t>
    <phoneticPr fontId="2" type="noConversion"/>
  </si>
  <si>
    <t>Assay</t>
    <phoneticPr fontId="2" type="noConversion"/>
  </si>
  <si>
    <t>pixels</t>
    <phoneticPr fontId="2" type="noConversion"/>
  </si>
  <si>
    <t>Summation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</si>
</sst>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62664"/>
        <c:axId val="358292600"/>
      </c:scatterChart>
      <c:valAx>
        <c:axId val="35726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92600"/>
        <c:crosses val="autoZero"/>
        <c:crossBetween val="midCat"/>
      </c:valAx>
      <c:valAx>
        <c:axId val="3582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6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66840"/>
        <c:axId val="427068800"/>
      </c:scatterChart>
      <c:valAx>
        <c:axId val="42706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8800"/>
        <c:crosses val="autoZero"/>
        <c:crossBetween val="midCat"/>
      </c:valAx>
      <c:valAx>
        <c:axId val="4270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65272"/>
        <c:axId val="427069584"/>
      </c:scatterChart>
      <c:valAx>
        <c:axId val="42706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9584"/>
        <c:crosses val="autoZero"/>
        <c:crossBetween val="midCat"/>
      </c:valAx>
      <c:valAx>
        <c:axId val="4270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66448"/>
        <c:axId val="427070368"/>
      </c:scatterChart>
      <c:valAx>
        <c:axId val="4270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70368"/>
        <c:crosses val="autoZero"/>
        <c:crossBetween val="midCat"/>
      </c:valAx>
      <c:valAx>
        <c:axId val="4270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71936"/>
        <c:axId val="427065664"/>
      </c:scatterChart>
      <c:valAx>
        <c:axId val="4270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5664"/>
        <c:crosses val="autoZero"/>
        <c:crossBetween val="midCat"/>
      </c:valAx>
      <c:valAx>
        <c:axId val="427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89072"/>
        <c:axId val="358287112"/>
      </c:scatterChart>
      <c:valAx>
        <c:axId val="3582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7112"/>
        <c:crosses val="autoZero"/>
        <c:crossBetween val="midCat"/>
      </c:valAx>
      <c:valAx>
        <c:axId val="3582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87504"/>
        <c:axId val="358287896"/>
      </c:scatterChart>
      <c:valAx>
        <c:axId val="3582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7896"/>
        <c:crosses val="autoZero"/>
        <c:crossBetween val="midCat"/>
      </c:valAx>
      <c:valAx>
        <c:axId val="3582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08864"/>
        <c:axId val="358102984"/>
      </c:scatterChart>
      <c:valAx>
        <c:axId val="3581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2984"/>
        <c:crosses val="autoZero"/>
        <c:crossBetween val="midCat"/>
      </c:valAx>
      <c:valAx>
        <c:axId val="3581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02200"/>
        <c:axId val="358103376"/>
      </c:scatterChart>
      <c:valAx>
        <c:axId val="35810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3376"/>
        <c:crosses val="autoZero"/>
        <c:crossBetween val="midCat"/>
      </c:valAx>
      <c:valAx>
        <c:axId val="3581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04160"/>
        <c:axId val="358104552"/>
      </c:scatterChart>
      <c:valAx>
        <c:axId val="3581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4552"/>
        <c:crosses val="autoZero"/>
        <c:crossBetween val="midCat"/>
      </c:valAx>
      <c:valAx>
        <c:axId val="3581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7187226596675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Hausdorff!$A$3:$A$8</c:f>
              <c:numCache>
                <c:formatCode>General</c:formatCode>
                <c:ptCount val="6"/>
                <c:pt idx="0">
                  <c:v>7.5703000000000006E-2</c:v>
                </c:pt>
                <c:pt idx="1">
                  <c:v>6.2881999999999993E-2</c:v>
                </c:pt>
                <c:pt idx="2">
                  <c:v>4.7531999999999998E-2</c:v>
                </c:pt>
                <c:pt idx="3">
                  <c:v>3.7831999999999998E-2</c:v>
                </c:pt>
                <c:pt idx="4">
                  <c:v>5.2483000000000002E-2</c:v>
                </c:pt>
                <c:pt idx="5">
                  <c:v>3.0022E-2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ser>
          <c:idx val="1"/>
          <c:order val="1"/>
          <c:tx>
            <c:v>Whole Scene Checking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Hausdorff!$C$17</c:f>
              <c:numCache>
                <c:formatCode>General</c:formatCode>
                <c:ptCount val="1"/>
                <c:pt idx="0">
                  <c:v>4.9216336620708734E-2</c:v>
                </c:pt>
              </c:numCache>
            </c:numRef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5255474452545E-2"/>
                  <c:y val="-0.15813119191527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6847175274486725"/>
                  <c:y val="-7.4172195744512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Hausdorff!$B$19</c:f>
              <c:numCache>
                <c:formatCode>0.0</c:formatCode>
                <c:ptCount val="1"/>
                <c:pt idx="0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06120"/>
        <c:axId val="358106904"/>
      </c:scatterChart>
      <c:valAx>
        <c:axId val="35810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6904"/>
        <c:crosses val="autoZero"/>
        <c:crossBetween val="midCat"/>
      </c:valAx>
      <c:valAx>
        <c:axId val="3581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93384"/>
        <c:axId val="358293776"/>
      </c:scatterChart>
      <c:valAx>
        <c:axId val="35829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93776"/>
        <c:crosses val="autoZero"/>
        <c:crossBetween val="midCat"/>
      </c:valAx>
      <c:valAx>
        <c:axId val="3582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9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Hausdorff!$B$3:$B$8</c:f>
              <c:numCache>
                <c:formatCode>General</c:formatCode>
                <c:ptCount val="6"/>
                <c:pt idx="0">
                  <c:v>0.11171399999999999</c:v>
                </c:pt>
                <c:pt idx="1">
                  <c:v>0.14912400000000001</c:v>
                </c:pt>
                <c:pt idx="2">
                  <c:v>0.106762</c:v>
                </c:pt>
                <c:pt idx="3">
                  <c:v>0.18365600000000001</c:v>
                </c:pt>
                <c:pt idx="4">
                  <c:v>0.134135</c:v>
                </c:pt>
                <c:pt idx="5">
                  <c:v>0.13486699999999999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07296"/>
        <c:axId val="358105336"/>
      </c:scatterChart>
      <c:valAx>
        <c:axId val="3581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5336"/>
        <c:crosses val="autoZero"/>
        <c:crossBetween val="midCat"/>
      </c:valAx>
      <c:valAx>
        <c:axId val="3581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7909011373578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Hausdorff!$C$3:$C$8</c:f>
              <c:numCache>
                <c:formatCode>General</c:formatCode>
                <c:ptCount val="6"/>
                <c:pt idx="0">
                  <c:v>2.9609E-2</c:v>
                </c:pt>
                <c:pt idx="1">
                  <c:v>2.1179E-2</c:v>
                </c:pt>
                <c:pt idx="2">
                  <c:v>1.7426000000000001E-2</c:v>
                </c:pt>
                <c:pt idx="3">
                  <c:v>1.108E-2</c:v>
                </c:pt>
                <c:pt idx="4">
                  <c:v>2.2103999999999999E-2</c:v>
                </c:pt>
                <c:pt idx="5">
                  <c:v>8.9429999999999996E-3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07688"/>
        <c:axId val="358109256"/>
      </c:scatterChart>
      <c:valAx>
        <c:axId val="3581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9256"/>
        <c:crosses val="autoZero"/>
        <c:crossBetween val="midCat"/>
      </c:valAx>
      <c:valAx>
        <c:axId val="3581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7690288713911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Hausdorff!$D$3:$D$8</c:f>
              <c:numCache>
                <c:formatCode>General</c:formatCode>
                <c:ptCount val="6"/>
                <c:pt idx="0">
                  <c:v>5.2656000000000001E-2</c:v>
                </c:pt>
                <c:pt idx="1">
                  <c:v>4.2030499999999998E-2</c:v>
                </c:pt>
                <c:pt idx="2">
                  <c:v>3.2479000000000001E-2</c:v>
                </c:pt>
                <c:pt idx="3">
                  <c:v>2.4455999999999999E-2</c:v>
                </c:pt>
                <c:pt idx="4">
                  <c:v>3.72935E-2</c:v>
                </c:pt>
                <c:pt idx="5">
                  <c:v>1.94825E-2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02592"/>
        <c:axId val="428143912"/>
      </c:scatterChart>
      <c:valAx>
        <c:axId val="3581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143912"/>
        <c:crosses val="autoZero"/>
        <c:crossBetween val="midCat"/>
      </c:valAx>
      <c:valAx>
        <c:axId val="4281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92992"/>
        <c:axId val="358294168"/>
      </c:scatterChart>
      <c:valAx>
        <c:axId val="3582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94168"/>
        <c:crosses val="autoZero"/>
        <c:crossBetween val="midCat"/>
      </c:valAx>
      <c:valAx>
        <c:axId val="3582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94560"/>
        <c:axId val="358291032"/>
      </c:scatterChart>
      <c:valAx>
        <c:axId val="3582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91032"/>
        <c:crosses val="autoZero"/>
        <c:crossBetween val="midCat"/>
      </c:valAx>
      <c:valAx>
        <c:axId val="3582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88680"/>
        <c:axId val="358288288"/>
      </c:scatterChart>
      <c:valAx>
        <c:axId val="35828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8288"/>
        <c:crosses val="autoZero"/>
        <c:crossBetween val="midCat"/>
      </c:valAx>
      <c:valAx>
        <c:axId val="3582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89856"/>
        <c:axId val="427067232"/>
      </c:scatterChart>
      <c:valAx>
        <c:axId val="3582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7232"/>
        <c:crosses val="autoZero"/>
        <c:crossBetween val="midCat"/>
      </c:valAx>
      <c:valAx>
        <c:axId val="4270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'Band2-90%'!$D$2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'Band2-90%'!$B$3:$B$8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'Band2-90%'!$D$3:$D$8</c:f>
              <c:numCache>
                <c:formatCode>General</c:formatCode>
                <c:ptCount val="6"/>
                <c:pt idx="0">
                  <c:v>9.6545000000000006E-2</c:v>
                </c:pt>
                <c:pt idx="1">
                  <c:v>0.131658</c:v>
                </c:pt>
                <c:pt idx="2">
                  <c:v>8.9386999999999994E-2</c:v>
                </c:pt>
                <c:pt idx="3">
                  <c:v>0.126975</c:v>
                </c:pt>
                <c:pt idx="4">
                  <c:v>0.11211</c:v>
                </c:pt>
                <c:pt idx="5">
                  <c:v>0.100994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80632"/>
        <c:axId val="433178672"/>
      </c:scatterChart>
      <c:valAx>
        <c:axId val="4331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78672"/>
        <c:crosses val="autoZero"/>
        <c:crossBetween val="midCat"/>
      </c:valAx>
      <c:valAx>
        <c:axId val="4331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8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64880"/>
        <c:axId val="427068408"/>
      </c:scatterChart>
      <c:valAx>
        <c:axId val="4270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8408"/>
        <c:crosses val="autoZero"/>
        <c:crossBetween val="midCat"/>
      </c:valAx>
      <c:valAx>
        <c:axId val="4270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69192"/>
        <c:axId val="427071544"/>
      </c:scatterChart>
      <c:valAx>
        <c:axId val="42706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71544"/>
        <c:crosses val="autoZero"/>
        <c:crossBetween val="midCat"/>
      </c:valAx>
      <c:valAx>
        <c:axId val="4270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6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19</xdr:row>
      <xdr:rowOff>85725</xdr:rowOff>
    </xdr:from>
    <xdr:to>
      <xdr:col>9</xdr:col>
      <xdr:colOff>800100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20</xdr:row>
      <xdr:rowOff>104775</xdr:rowOff>
    </xdr:from>
    <xdr:to>
      <xdr:col>11</xdr:col>
      <xdr:colOff>1209675</xdr:colOff>
      <xdr:row>31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31</xdr:row>
      <xdr:rowOff>95249</xdr:rowOff>
    </xdr:from>
    <xdr:to>
      <xdr:col>9</xdr:col>
      <xdr:colOff>666750</xdr:colOff>
      <xdr:row>42</xdr:row>
      <xdr:rowOff>33336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61912</xdr:rowOff>
    </xdr:from>
    <xdr:to>
      <xdr:col>7</xdr:col>
      <xdr:colOff>457200</xdr:colOff>
      <xdr:row>21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19</xdr:row>
      <xdr:rowOff>66674</xdr:rowOff>
    </xdr:from>
    <xdr:to>
      <xdr:col>5</xdr:col>
      <xdr:colOff>104775</xdr:colOff>
      <xdr:row>40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12</xdr:row>
      <xdr:rowOff>23812</xdr:rowOff>
    </xdr:from>
    <xdr:to>
      <xdr:col>12</xdr:col>
      <xdr:colOff>23812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13</xdr:row>
      <xdr:rowOff>138112</xdr:rowOff>
    </xdr:from>
    <xdr:to>
      <xdr:col>18</xdr:col>
      <xdr:colOff>671512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29</xdr:row>
      <xdr:rowOff>142875</xdr:rowOff>
    </xdr:from>
    <xdr:to>
      <xdr:col>10</xdr:col>
      <xdr:colOff>514350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0.06851</cdr:x>
      <cdr:y>0.44531</cdr:y>
    </cdr:from>
    <cdr:to>
      <cdr:x>0.59083</cdr:x>
      <cdr:y>0.44539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70024" y="1495139"/>
          <a:ext cx="2820850" cy="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3" workbookViewId="0">
      <selection activeCell="I18" sqref="I18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33</v>
      </c>
    </row>
    <row r="2" spans="1:24" x14ac:dyDescent="0.15">
      <c r="B2" t="s">
        <v>45</v>
      </c>
      <c r="C2" t="s">
        <v>49</v>
      </c>
      <c r="D2" t="s">
        <v>50</v>
      </c>
      <c r="E2" s="8" t="s">
        <v>42</v>
      </c>
      <c r="F2" s="8" t="s">
        <v>43</v>
      </c>
      <c r="G2" s="8" t="s">
        <v>44</v>
      </c>
      <c r="H2" s="8" t="s">
        <v>52</v>
      </c>
      <c r="I2" s="8" t="s">
        <v>53</v>
      </c>
      <c r="J2" s="8" t="s">
        <v>54</v>
      </c>
      <c r="L2" t="s">
        <v>34</v>
      </c>
      <c r="M2" t="s">
        <v>35</v>
      </c>
      <c r="N2" s="3" t="s">
        <v>46</v>
      </c>
      <c r="O2" s="8" t="s">
        <v>47</v>
      </c>
      <c r="P2" s="8" t="s">
        <v>48</v>
      </c>
    </row>
    <row r="3" spans="1:24" x14ac:dyDescent="0.2">
      <c r="A3" t="s">
        <v>36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37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38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39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40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41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51</v>
      </c>
      <c r="B9" s="10">
        <v>7.4999999999999997E-3</v>
      </c>
    </row>
    <row r="11" spans="1:24" x14ac:dyDescent="0.15"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C12" s="5">
        <v>7.2392999999999999E-2</v>
      </c>
      <c r="D12" s="5">
        <v>6.4041000000000001E-2</v>
      </c>
      <c r="E12" s="5">
        <v>4.3598999999999999E-2</v>
      </c>
      <c r="F12" s="5">
        <v>3.5527999999999997E-2</v>
      </c>
      <c r="G12" s="5">
        <v>5.2534999999999998E-2</v>
      </c>
      <c r="H12" s="5">
        <v>2.7650000000000001E-2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M13">
        <v>4.3598999999999999E-2</v>
      </c>
      <c r="N13">
        <v>0.10147</v>
      </c>
      <c r="O13">
        <v>1.5469999999999999E-2</v>
      </c>
      <c r="S13" t="s">
        <v>20</v>
      </c>
      <c r="T13">
        <v>6286.6836009999997</v>
      </c>
      <c r="U13">
        <v>1613.8926939999999</v>
      </c>
      <c r="V13" t="s">
        <v>6</v>
      </c>
    </row>
    <row r="14" spans="1:24" x14ac:dyDescent="0.15">
      <c r="M14">
        <v>3.5527999999999997E-2</v>
      </c>
      <c r="N14">
        <v>0.14880299999999999</v>
      </c>
      <c r="O14">
        <v>1.0168E-2</v>
      </c>
      <c r="S14" t="s">
        <v>21</v>
      </c>
    </row>
    <row r="15" spans="1:24" x14ac:dyDescent="0.15">
      <c r="M15">
        <v>5.2534999999999998E-2</v>
      </c>
      <c r="N15">
        <v>0.128418</v>
      </c>
      <c r="O15">
        <v>2.1545999999999999E-2</v>
      </c>
      <c r="S15" t="s">
        <v>7</v>
      </c>
    </row>
    <row r="16" spans="1:24" x14ac:dyDescent="0.15">
      <c r="M16">
        <v>2.7650000000000001E-2</v>
      </c>
      <c r="N16">
        <v>0.116984</v>
      </c>
      <c r="O16">
        <v>8.1460000000000005E-3</v>
      </c>
      <c r="S16" t="s">
        <v>7</v>
      </c>
      <c r="U16" t="s">
        <v>1</v>
      </c>
      <c r="V16" t="s">
        <v>2</v>
      </c>
      <c r="W16" t="s">
        <v>3</v>
      </c>
      <c r="X16" t="s">
        <v>4</v>
      </c>
    </row>
    <row r="17" spans="19:24" x14ac:dyDescent="0.15">
      <c r="S17" t="s">
        <v>8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9:24" x14ac:dyDescent="0.15">
      <c r="S18" t="s">
        <v>22</v>
      </c>
      <c r="T18">
        <v>18997.710419999999</v>
      </c>
      <c r="U18">
        <v>2718.1397940000002</v>
      </c>
      <c r="V18" t="s">
        <v>9</v>
      </c>
    </row>
    <row r="19" spans="19:24" x14ac:dyDescent="0.15">
      <c r="S19" t="s">
        <v>23</v>
      </c>
    </row>
    <row r="20" spans="19:24" x14ac:dyDescent="0.15">
      <c r="S20" t="s">
        <v>7</v>
      </c>
    </row>
    <row r="21" spans="19:24" x14ac:dyDescent="0.15">
      <c r="S21" t="s">
        <v>7</v>
      </c>
      <c r="U21" t="s">
        <v>1</v>
      </c>
      <c r="V21" t="s">
        <v>2</v>
      </c>
      <c r="W21" t="s">
        <v>3</v>
      </c>
      <c r="X21" t="s">
        <v>4</v>
      </c>
    </row>
    <row r="22" spans="19:24" x14ac:dyDescent="0.15">
      <c r="S22" t="s">
        <v>10</v>
      </c>
      <c r="T22">
        <v>4.3588000000000002E-2</v>
      </c>
      <c r="U22">
        <v>0.101645</v>
      </c>
      <c r="V22">
        <v>1.5484E-2</v>
      </c>
      <c r="W22">
        <v>0</v>
      </c>
    </row>
    <row r="23" spans="19:24" x14ac:dyDescent="0.15">
      <c r="S23" t="s">
        <v>24</v>
      </c>
      <c r="T23">
        <v>2186.6801599999999</v>
      </c>
      <c r="U23">
        <v>333.10885400000001</v>
      </c>
      <c r="V23" t="s">
        <v>11</v>
      </c>
    </row>
    <row r="24" spans="19:24" x14ac:dyDescent="0.15">
      <c r="S24" t="s">
        <v>25</v>
      </c>
    </row>
    <row r="25" spans="19:24" x14ac:dyDescent="0.15">
      <c r="S25" t="s">
        <v>7</v>
      </c>
    </row>
    <row r="26" spans="19:24" x14ac:dyDescent="0.15">
      <c r="S26" t="s">
        <v>7</v>
      </c>
      <c r="U26" t="s">
        <v>1</v>
      </c>
      <c r="V26" t="s">
        <v>2</v>
      </c>
      <c r="W26" t="s">
        <v>3</v>
      </c>
      <c r="X26" t="s">
        <v>4</v>
      </c>
    </row>
    <row r="27" spans="19:24" x14ac:dyDescent="0.15">
      <c r="S27" t="s">
        <v>12</v>
      </c>
      <c r="T27">
        <v>3.5519000000000002E-2</v>
      </c>
      <c r="U27">
        <v>0.149061</v>
      </c>
      <c r="V27">
        <v>1.0177E-2</v>
      </c>
      <c r="W27">
        <v>0</v>
      </c>
    </row>
    <row r="28" spans="19:24" x14ac:dyDescent="0.15">
      <c r="S28" t="s">
        <v>26</v>
      </c>
      <c r="T28">
        <v>19378.366868000001</v>
      </c>
      <c r="U28">
        <v>1323.064484</v>
      </c>
      <c r="V28" t="s">
        <v>13</v>
      </c>
    </row>
    <row r="29" spans="19:24" x14ac:dyDescent="0.15">
      <c r="S29" t="s">
        <v>27</v>
      </c>
    </row>
    <row r="30" spans="19:24" x14ac:dyDescent="0.15">
      <c r="S30" t="s">
        <v>7</v>
      </c>
    </row>
    <row r="31" spans="19:24" x14ac:dyDescent="0.15">
      <c r="S31" t="s">
        <v>7</v>
      </c>
      <c r="U31" t="s">
        <v>1</v>
      </c>
      <c r="V31" t="s">
        <v>2</v>
      </c>
      <c r="W31" t="s">
        <v>3</v>
      </c>
      <c r="X31" t="s">
        <v>4</v>
      </c>
    </row>
    <row r="32" spans="19:24" x14ac:dyDescent="0.15">
      <c r="S32" t="s">
        <v>14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9:24" x14ac:dyDescent="0.15">
      <c r="S33" t="s">
        <v>28</v>
      </c>
      <c r="T33">
        <v>10691.390154999999</v>
      </c>
      <c r="U33">
        <v>1792.3335179999999</v>
      </c>
      <c r="V33" t="s">
        <v>15</v>
      </c>
    </row>
    <row r="34" spans="19:24" x14ac:dyDescent="0.15">
      <c r="S34" t="s">
        <v>29</v>
      </c>
    </row>
    <row r="35" spans="19:24" x14ac:dyDescent="0.15">
      <c r="S35" t="s">
        <v>7</v>
      </c>
    </row>
    <row r="36" spans="19:24" x14ac:dyDescent="0.15">
      <c r="S36" t="s">
        <v>7</v>
      </c>
      <c r="U36" t="s">
        <v>1</v>
      </c>
      <c r="V36" t="s">
        <v>2</v>
      </c>
      <c r="W36" t="s">
        <v>3</v>
      </c>
      <c r="X36" t="s">
        <v>4</v>
      </c>
    </row>
    <row r="37" spans="19:24" x14ac:dyDescent="0.15">
      <c r="S37" t="s">
        <v>16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9:24" x14ac:dyDescent="0.15">
      <c r="S38" t="s">
        <v>30</v>
      </c>
      <c r="T38">
        <v>12133.189788</v>
      </c>
      <c r="U38">
        <v>844.16660400000001</v>
      </c>
      <c r="V38" t="s">
        <v>17</v>
      </c>
    </row>
    <row r="39" spans="19:24" x14ac:dyDescent="0.15">
      <c r="S39" t="s">
        <v>31</v>
      </c>
    </row>
    <row r="40" spans="19:24" x14ac:dyDescent="0.15">
      <c r="S40" t="s">
        <v>7</v>
      </c>
    </row>
    <row r="41" spans="19:24" x14ac:dyDescent="0.15">
      <c r="S41" t="s">
        <v>18</v>
      </c>
      <c r="T41" t="s">
        <v>32</v>
      </c>
      <c r="U41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M10" sqref="M10"/>
    </sheetView>
  </sheetViews>
  <sheetFormatPr defaultRowHeight="13.5" x14ac:dyDescent="0.15"/>
  <cols>
    <col min="1" max="1" width="16.25" customWidth="1"/>
  </cols>
  <sheetData>
    <row r="1" spans="1:10" x14ac:dyDescent="0.15">
      <c r="A1" s="5"/>
      <c r="B1" s="5"/>
      <c r="C1" s="8"/>
      <c r="D1" s="8"/>
      <c r="E1" s="8"/>
      <c r="F1" s="11"/>
      <c r="G1" s="11"/>
      <c r="H1" s="11"/>
      <c r="I1" s="5"/>
      <c r="J1" s="5"/>
    </row>
    <row r="2" spans="1:10" x14ac:dyDescent="0.15">
      <c r="A2" s="5"/>
      <c r="B2" s="5" t="s">
        <v>45</v>
      </c>
      <c r="C2" s="8" t="s">
        <v>69</v>
      </c>
      <c r="D2" s="8" t="s">
        <v>43</v>
      </c>
      <c r="E2" s="8" t="s">
        <v>70</v>
      </c>
      <c r="F2" s="8"/>
      <c r="G2" s="8"/>
      <c r="H2" s="8" t="s">
        <v>57</v>
      </c>
      <c r="I2" s="8" t="s">
        <v>58</v>
      </c>
      <c r="J2" s="8" t="s">
        <v>59</v>
      </c>
    </row>
    <row r="3" spans="1:10" x14ac:dyDescent="0.2">
      <c r="A3" s="5" t="s">
        <v>36</v>
      </c>
      <c r="B3" s="6">
        <v>2.8330000000000002</v>
      </c>
      <c r="C3" s="5">
        <v>57777</v>
      </c>
      <c r="D3" s="5">
        <v>9.6545000000000006E-2</v>
      </c>
      <c r="E3" s="5">
        <f>C3*D3</f>
        <v>5578.080465</v>
      </c>
      <c r="F3" s="5"/>
      <c r="G3" s="5"/>
      <c r="H3" s="12">
        <v>9.7620000000000005</v>
      </c>
      <c r="I3" s="14">
        <v>9.8360000000000003</v>
      </c>
      <c r="J3" s="16">
        <v>0.99399999999999999</v>
      </c>
    </row>
    <row r="4" spans="1:10" x14ac:dyDescent="0.2">
      <c r="A4" s="5" t="s">
        <v>37</v>
      </c>
      <c r="B4" s="7">
        <v>2.4220000000000002</v>
      </c>
      <c r="C4" s="5">
        <v>124534</v>
      </c>
      <c r="D4" s="5">
        <v>0.131658</v>
      </c>
      <c r="E4" s="5">
        <f t="shared" ref="E4:E8" si="0">C4*D4</f>
        <v>16395.897371999999</v>
      </c>
      <c r="F4" s="5"/>
      <c r="G4" s="5"/>
      <c r="H4" s="13">
        <v>8.6479999999999997</v>
      </c>
      <c r="I4" s="15">
        <v>10.317</v>
      </c>
      <c r="J4" s="17">
        <v>1.2170000000000001</v>
      </c>
    </row>
    <row r="5" spans="1:10" x14ac:dyDescent="0.2">
      <c r="A5" s="5" t="s">
        <v>38</v>
      </c>
      <c r="B5" s="7">
        <v>1.6160000000000001</v>
      </c>
      <c r="C5" s="5">
        <v>21513</v>
      </c>
      <c r="D5" s="5">
        <v>8.9386999999999994E-2</v>
      </c>
      <c r="E5" s="5">
        <f t="shared" si="0"/>
        <v>1922.9825309999999</v>
      </c>
      <c r="F5" s="5"/>
      <c r="G5" s="5"/>
      <c r="H5" s="13">
        <v>5.516</v>
      </c>
      <c r="I5" s="15">
        <v>9.2829999999999995</v>
      </c>
      <c r="J5" s="17">
        <v>1.0509999999999999</v>
      </c>
    </row>
    <row r="6" spans="1:10" x14ac:dyDescent="0.2">
      <c r="A6" s="5" t="s">
        <v>39</v>
      </c>
      <c r="B6" s="7">
        <v>1.175</v>
      </c>
      <c r="C6" s="5">
        <v>130003</v>
      </c>
      <c r="D6" s="5">
        <v>0.126975</v>
      </c>
      <c r="E6" s="5">
        <f t="shared" si="0"/>
        <v>16507.130925000001</v>
      </c>
      <c r="F6" s="5"/>
      <c r="G6" s="5"/>
      <c r="H6" s="13">
        <v>4.2450000000000001</v>
      </c>
      <c r="I6" s="15">
        <v>6.8460000000000001</v>
      </c>
      <c r="J6" s="17">
        <v>1.1040000000000001</v>
      </c>
    </row>
    <row r="7" spans="1:10" x14ac:dyDescent="0.2">
      <c r="A7" s="5" t="s">
        <v>40</v>
      </c>
      <c r="B7" s="7">
        <v>1.8660000000000001</v>
      </c>
      <c r="C7" s="5">
        <v>83112</v>
      </c>
      <c r="D7" s="5">
        <v>0.11211</v>
      </c>
      <c r="E7" s="5">
        <f t="shared" si="0"/>
        <v>9317.6863200000007</v>
      </c>
      <c r="F7" s="5"/>
      <c r="G7" s="5"/>
      <c r="H7" s="13">
        <v>6.68</v>
      </c>
      <c r="I7" s="15">
        <v>7.2</v>
      </c>
      <c r="J7" s="17">
        <v>1.006</v>
      </c>
    </row>
    <row r="8" spans="1:10" x14ac:dyDescent="0.2">
      <c r="A8" s="5" t="s">
        <v>41</v>
      </c>
      <c r="B8" s="7">
        <v>1.3759999999999999</v>
      </c>
      <c r="C8" s="5">
        <v>103537</v>
      </c>
      <c r="D8" s="5">
        <v>0.100994</v>
      </c>
      <c r="E8" s="5">
        <f t="shared" si="0"/>
        <v>10456.615777999999</v>
      </c>
      <c r="F8" s="5"/>
      <c r="G8" s="5"/>
      <c r="H8" s="13">
        <v>4.5990000000000002</v>
      </c>
      <c r="I8" s="15">
        <v>8.0709999999999997</v>
      </c>
      <c r="J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45</v>
      </c>
      <c r="C2" s="5" t="s">
        <v>49</v>
      </c>
      <c r="D2" s="5" t="s">
        <v>50</v>
      </c>
      <c r="E2" s="8" t="s">
        <v>42</v>
      </c>
      <c r="F2" s="8" t="s">
        <v>43</v>
      </c>
      <c r="G2" s="8" t="s">
        <v>44</v>
      </c>
      <c r="H2" s="8" t="s">
        <v>55</v>
      </c>
      <c r="I2" s="8" t="s">
        <v>56</v>
      </c>
      <c r="J2" s="8" t="s">
        <v>57</v>
      </c>
      <c r="K2" s="8" t="s">
        <v>58</v>
      </c>
      <c r="L2" s="8" t="s">
        <v>59</v>
      </c>
    </row>
    <row r="3" spans="1:12" x14ac:dyDescent="0.2">
      <c r="A3" s="5" t="s">
        <v>36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 t="shared" ref="H3:H8" si="0">AVERAGE(E3:G3)</f>
        <v>3.8169666666666664E-2</v>
      </c>
      <c r="I3" s="5">
        <f t="shared" ref="I3:I8" si="1"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37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si="0"/>
        <v>1.9161000000000001E-2</v>
      </c>
      <c r="I4" s="5">
        <f t="shared" si="1"/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38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39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40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41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J8" sqref="A1:J8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1" x14ac:dyDescent="0.2">
      <c r="A3" s="5" t="s">
        <v>36</v>
      </c>
      <c r="B3" s="5">
        <v>8.7659000000000001E-2</v>
      </c>
      <c r="C3" s="5">
        <v>0.13438700000000001</v>
      </c>
      <c r="D3" s="5">
        <v>3.4022999999999998E-2</v>
      </c>
      <c r="E3" s="5">
        <f t="shared" ref="E3:E8" si="0">AVERAGE(B3:D3)</f>
        <v>8.5356333333333326E-2</v>
      </c>
      <c r="F3" s="5">
        <f t="shared" ref="F3:F8" si="1"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37</v>
      </c>
      <c r="B4" s="5">
        <v>7.2797000000000001E-2</v>
      </c>
      <c r="C4" s="5">
        <v>0.17983199999999999</v>
      </c>
      <c r="D4" s="5">
        <v>2.4216999999999999E-2</v>
      </c>
      <c r="E4" s="5">
        <f t="shared" si="0"/>
        <v>9.2281999999999989E-2</v>
      </c>
      <c r="F4" s="5">
        <f t="shared" si="1"/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38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39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40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41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B1" sqref="B1:J8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0" x14ac:dyDescent="0.2">
      <c r="A3" s="5" t="s">
        <v>36</v>
      </c>
      <c r="B3" s="5">
        <v>7.3730000000000004E-2</v>
      </c>
      <c r="C3" s="5">
        <v>0.106961</v>
      </c>
      <c r="D3" s="5">
        <v>2.8923000000000001E-2</v>
      </c>
      <c r="E3" s="5">
        <f t="shared" ref="E3:E8" si="0">AVERAGE(B3:D3)</f>
        <v>6.9871333333333327E-2</v>
      </c>
      <c r="F3" s="5">
        <f t="shared" ref="F3:F8" si="1"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37</v>
      </c>
      <c r="B4" s="5">
        <v>6.1232000000000002E-2</v>
      </c>
      <c r="C4" s="5">
        <v>0.14255999999999999</v>
      </c>
      <c r="D4" s="5">
        <v>2.0711E-2</v>
      </c>
      <c r="E4" s="5">
        <f t="shared" si="0"/>
        <v>7.4834333333333336E-2</v>
      </c>
      <c r="F4" s="5">
        <f t="shared" si="1"/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38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39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40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41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9" sqref="C19"/>
    </sheetView>
  </sheetViews>
  <sheetFormatPr defaultRowHeight="13.5" x14ac:dyDescent="0.15"/>
  <cols>
    <col min="1" max="1" width="16.625" customWidth="1"/>
    <col min="2" max="2" width="14.875" customWidth="1"/>
    <col min="3" max="3" width="13.5" customWidth="1"/>
    <col min="4" max="4" width="13.625" customWidth="1"/>
    <col min="5" max="5" width="16" customWidth="1"/>
  </cols>
  <sheetData>
    <row r="1" spans="1:9" x14ac:dyDescent="0.15">
      <c r="A1" s="5" t="s">
        <v>0</v>
      </c>
      <c r="B1" s="5"/>
      <c r="C1" s="8"/>
      <c r="D1" s="8"/>
      <c r="E1" s="8"/>
      <c r="F1" s="11"/>
      <c r="G1" s="11"/>
      <c r="H1" s="11"/>
      <c r="I1" s="5"/>
    </row>
    <row r="2" spans="1:9" x14ac:dyDescent="0.15">
      <c r="A2" s="8" t="s">
        <v>42</v>
      </c>
      <c r="B2" s="8" t="s">
        <v>43</v>
      </c>
      <c r="C2" s="8" t="s">
        <v>44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5" t="s">
        <v>45</v>
      </c>
    </row>
    <row r="3" spans="1:9" x14ac:dyDescent="0.2">
      <c r="A3" s="5">
        <v>7.5703000000000006E-2</v>
      </c>
      <c r="B3" s="5">
        <v>0.11171399999999999</v>
      </c>
      <c r="C3" s="5">
        <v>2.9609E-2</v>
      </c>
      <c r="D3" s="5">
        <f>AVERAGE(A3,C3)</f>
        <v>5.2656000000000001E-2</v>
      </c>
      <c r="E3" s="5">
        <f t="shared" ref="E3:E8" si="0">0.5*A3+0.3*B3+0.2*C3</f>
        <v>7.7287500000000009E-2</v>
      </c>
      <c r="F3" s="12">
        <v>9.7620000000000005</v>
      </c>
      <c r="G3" s="14">
        <v>9.8360000000000003</v>
      </c>
      <c r="H3" s="16">
        <v>0.99399999999999999</v>
      </c>
      <c r="I3" s="6">
        <v>2.8330000000000002</v>
      </c>
    </row>
    <row r="4" spans="1:9" x14ac:dyDescent="0.2">
      <c r="A4" s="5">
        <v>6.2881999999999993E-2</v>
      </c>
      <c r="B4" s="5">
        <v>0.14912400000000001</v>
      </c>
      <c r="C4" s="5">
        <v>2.1179E-2</v>
      </c>
      <c r="D4" s="5">
        <f t="shared" ref="D4:D8" si="1">AVERAGE(A4,C4)</f>
        <v>4.2030499999999998E-2</v>
      </c>
      <c r="E4" s="5">
        <f t="shared" si="0"/>
        <v>8.0413999999999999E-2</v>
      </c>
      <c r="F4" s="13">
        <v>8.6479999999999997</v>
      </c>
      <c r="G4" s="15">
        <v>10.317</v>
      </c>
      <c r="H4" s="17">
        <v>1.2170000000000001</v>
      </c>
      <c r="I4" s="7">
        <v>2.4220000000000002</v>
      </c>
    </row>
    <row r="5" spans="1:9" x14ac:dyDescent="0.2">
      <c r="A5" s="5">
        <v>4.7531999999999998E-2</v>
      </c>
      <c r="B5" s="5">
        <v>0.106762</v>
      </c>
      <c r="C5" s="5">
        <v>1.7426000000000001E-2</v>
      </c>
      <c r="D5" s="5">
        <f t="shared" si="1"/>
        <v>3.2479000000000001E-2</v>
      </c>
      <c r="E5" s="5">
        <f t="shared" si="0"/>
        <v>5.9279800000000001E-2</v>
      </c>
      <c r="F5" s="13">
        <v>5.516</v>
      </c>
      <c r="G5" s="15">
        <v>9.2829999999999995</v>
      </c>
      <c r="H5" s="17">
        <v>1.0509999999999999</v>
      </c>
      <c r="I5" s="7">
        <v>1.6160000000000001</v>
      </c>
    </row>
    <row r="6" spans="1:9" x14ac:dyDescent="0.2">
      <c r="A6" s="5">
        <v>3.7831999999999998E-2</v>
      </c>
      <c r="B6" s="5">
        <v>0.18365600000000001</v>
      </c>
      <c r="C6" s="5">
        <v>1.108E-2</v>
      </c>
      <c r="D6" s="5">
        <f t="shared" si="1"/>
        <v>2.4455999999999999E-2</v>
      </c>
      <c r="E6" s="5">
        <f t="shared" si="0"/>
        <v>7.6228799999999999E-2</v>
      </c>
      <c r="F6" s="13">
        <v>4.2450000000000001</v>
      </c>
      <c r="G6" s="15">
        <v>6.8460000000000001</v>
      </c>
      <c r="H6" s="17">
        <v>1.1040000000000001</v>
      </c>
      <c r="I6" s="7">
        <v>1.175</v>
      </c>
    </row>
    <row r="7" spans="1:9" x14ac:dyDescent="0.2">
      <c r="A7" s="5">
        <v>5.2483000000000002E-2</v>
      </c>
      <c r="B7" s="5">
        <v>0.134135</v>
      </c>
      <c r="C7" s="5">
        <v>2.2103999999999999E-2</v>
      </c>
      <c r="D7" s="5">
        <f t="shared" si="1"/>
        <v>3.72935E-2</v>
      </c>
      <c r="E7" s="5">
        <f t="shared" si="0"/>
        <v>7.0902800000000002E-2</v>
      </c>
      <c r="F7" s="13">
        <v>6.68</v>
      </c>
      <c r="G7" s="15">
        <v>7.2</v>
      </c>
      <c r="H7" s="17">
        <v>1.006</v>
      </c>
      <c r="I7" s="7">
        <v>1.8660000000000001</v>
      </c>
    </row>
    <row r="8" spans="1:9" x14ac:dyDescent="0.2">
      <c r="A8" s="5">
        <v>3.0022E-2</v>
      </c>
      <c r="B8" s="5">
        <v>0.13486699999999999</v>
      </c>
      <c r="C8" s="5">
        <v>8.9429999999999996E-3</v>
      </c>
      <c r="D8" s="5">
        <f t="shared" si="1"/>
        <v>1.94825E-2</v>
      </c>
      <c r="E8" s="5">
        <f t="shared" si="0"/>
        <v>5.7259699999999997E-2</v>
      </c>
      <c r="F8" s="13">
        <v>4.5990000000000002</v>
      </c>
      <c r="G8" s="15">
        <v>8.0709999999999997</v>
      </c>
      <c r="H8" s="17">
        <v>1.2490000000000001</v>
      </c>
      <c r="I8" s="7">
        <v>1.3759999999999999</v>
      </c>
    </row>
    <row r="9" spans="1:9" x14ac:dyDescent="0.15">
      <c r="A9" t="s">
        <v>60</v>
      </c>
      <c r="B9" t="s">
        <v>61</v>
      </c>
      <c r="C9" t="s">
        <v>62</v>
      </c>
      <c r="D9" s="5" t="s">
        <v>63</v>
      </c>
      <c r="E9" s="5" t="s">
        <v>64</v>
      </c>
    </row>
    <row r="10" spans="1:9" x14ac:dyDescent="0.15">
      <c r="A10" s="5" t="s">
        <v>36</v>
      </c>
      <c r="B10">
        <v>57777</v>
      </c>
      <c r="C10">
        <v>4373.92083</v>
      </c>
      <c r="D10">
        <v>6454.4847609999997</v>
      </c>
      <c r="E10">
        <v>1710.70445</v>
      </c>
    </row>
    <row r="11" spans="1:9" x14ac:dyDescent="0.15">
      <c r="A11" s="5" t="s">
        <v>37</v>
      </c>
      <c r="B11">
        <v>124534</v>
      </c>
      <c r="C11">
        <v>7830.9002559999999</v>
      </c>
      <c r="D11">
        <v>18570.984074</v>
      </c>
      <c r="E11">
        <v>2637.5056770000001</v>
      </c>
    </row>
    <row r="12" spans="1:9" x14ac:dyDescent="0.15">
      <c r="A12" s="5" t="s">
        <v>38</v>
      </c>
      <c r="B12">
        <v>21513</v>
      </c>
      <c r="C12">
        <v>1022.566137</v>
      </c>
      <c r="D12">
        <v>2296.7756399999998</v>
      </c>
      <c r="E12">
        <v>374.88111300000003</v>
      </c>
    </row>
    <row r="13" spans="1:9" x14ac:dyDescent="0.15">
      <c r="A13" s="5" t="s">
        <v>39</v>
      </c>
      <c r="B13">
        <v>130003</v>
      </c>
      <c r="C13">
        <v>4918.2240350000002</v>
      </c>
      <c r="D13">
        <v>23875.787845999999</v>
      </c>
      <c r="E13">
        <v>1440.3969219999999</v>
      </c>
    </row>
    <row r="14" spans="1:9" x14ac:dyDescent="0.15">
      <c r="A14" s="5" t="s">
        <v>40</v>
      </c>
      <c r="B14">
        <v>83112</v>
      </c>
      <c r="C14">
        <v>4361.968433</v>
      </c>
      <c r="D14">
        <v>11148.211966000001</v>
      </c>
      <c r="E14">
        <v>1837.0729510000001</v>
      </c>
    </row>
    <row r="15" spans="1:9" x14ac:dyDescent="0.15">
      <c r="A15" s="5" t="s">
        <v>41</v>
      </c>
      <c r="B15">
        <v>103537</v>
      </c>
      <c r="C15">
        <v>3108.3423280000002</v>
      </c>
      <c r="D15">
        <v>13963.689812000001</v>
      </c>
      <c r="E15">
        <v>925.97506899999996</v>
      </c>
    </row>
    <row r="16" spans="1:9" x14ac:dyDescent="0.15">
      <c r="A16" t="s">
        <v>67</v>
      </c>
      <c r="B16">
        <f>SUM($B10:$B15)</f>
        <v>520476</v>
      </c>
      <c r="C16" s="8">
        <f>SUM(C10:C15)</f>
        <v>25615.922018999998</v>
      </c>
      <c r="D16" s="8">
        <f>SUM(D10:D15)</f>
        <v>76309.934099000006</v>
      </c>
      <c r="E16" s="8">
        <f>SUM(E10:E15)</f>
        <v>8926.5361819999998</v>
      </c>
    </row>
    <row r="17" spans="1:5" x14ac:dyDescent="0.15">
      <c r="A17" t="s">
        <v>65</v>
      </c>
      <c r="C17">
        <f>C16/$B16</f>
        <v>4.9216336620708734E-2</v>
      </c>
      <c r="D17" s="5">
        <f>D16/$B16</f>
        <v>0.14661566354452463</v>
      </c>
      <c r="E17" s="5">
        <f>E16/$B16</f>
        <v>1.715071623283302E-2</v>
      </c>
    </row>
    <row r="18" spans="1:5" x14ac:dyDescent="0.15">
      <c r="A18" t="s">
        <v>66</v>
      </c>
      <c r="C18">
        <f>36.787*C17+0.0024</f>
        <v>1.812921375266012</v>
      </c>
      <c r="E18">
        <f>76.69*E17+0.471</f>
        <v>1.7862884278959643</v>
      </c>
    </row>
    <row r="19" spans="1:5" x14ac:dyDescent="0.2">
      <c r="A19" t="s">
        <v>68</v>
      </c>
      <c r="B19" s="7">
        <v>1.9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PosGeneral_SimGau</vt:lpstr>
      <vt:lpstr>Band2-90%</vt:lpstr>
      <vt:lpstr>PosGeneral_SimCorrcoef</vt:lpstr>
      <vt:lpstr>Possibility</vt:lpstr>
      <vt:lpstr>PosGen_SimFrechet</vt:lpstr>
      <vt:lpstr>Hausdorff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2017-08-17T19:27:55Z</dcterms:modified>
</cp:coreProperties>
</file>