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"/>
    </mc:Choice>
  </mc:AlternateContent>
  <bookViews>
    <workbookView xWindow="0" yWindow="0" windowWidth="29070" windowHeight="15870" activeTab="2"/>
  </bookViews>
  <sheets>
    <sheet name="PosGeneral_SimGau" sheetId="1" r:id="rId1"/>
    <sheet name="Band2-90%" sheetId="6" r:id="rId2"/>
    <sheet name="Guassian_Fitting" sheetId="8" r:id="rId3"/>
    <sheet name="PosGeneral_SimCorrcoef" sheetId="2" r:id="rId4"/>
    <sheet name="Possibility" sheetId="3" r:id="rId5"/>
    <sheet name="WeightTesting" sheetId="7" r:id="rId6"/>
    <sheet name="PosGen_SimFrechet" sheetId="4" r:id="rId7"/>
    <sheet name="Hausdorff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E5" i="6"/>
  <c r="E6" i="6"/>
  <c r="E7" i="6"/>
  <c r="E8" i="6"/>
  <c r="E3" i="6"/>
  <c r="D4" i="5" l="1"/>
  <c r="D5" i="5"/>
  <c r="D6" i="5"/>
  <c r="D7" i="5"/>
  <c r="D8" i="5"/>
  <c r="D3" i="5"/>
  <c r="E18" i="5" l="1"/>
  <c r="C18" i="5"/>
  <c r="E17" i="5"/>
  <c r="D17" i="5"/>
  <c r="C17" i="5"/>
  <c r="E16" i="5"/>
  <c r="D16" i="5"/>
  <c r="C16" i="5"/>
  <c r="B16" i="5"/>
  <c r="E8" i="5"/>
  <c r="E7" i="5"/>
  <c r="E6" i="5"/>
  <c r="E5" i="5"/>
  <c r="E4" i="5"/>
  <c r="E3" i="5"/>
  <c r="F8" i="4"/>
  <c r="E8" i="4"/>
  <c r="F7" i="4"/>
  <c r="E7" i="4"/>
  <c r="F6" i="4"/>
  <c r="E6" i="4"/>
  <c r="F5" i="4"/>
  <c r="E5" i="4"/>
  <c r="F4" i="4"/>
  <c r="E4" i="4"/>
  <c r="F3" i="4"/>
  <c r="E3" i="4"/>
  <c r="F8" i="3"/>
  <c r="E8" i="3"/>
  <c r="F7" i="3"/>
  <c r="E7" i="3"/>
  <c r="F6" i="3"/>
  <c r="E6" i="3"/>
  <c r="F5" i="3"/>
  <c r="E5" i="3"/>
  <c r="F4" i="3"/>
  <c r="E4" i="3"/>
  <c r="F3" i="3"/>
  <c r="E3" i="3"/>
  <c r="I8" i="2"/>
  <c r="H8" i="2"/>
  <c r="I7" i="2"/>
  <c r="H7" i="2"/>
  <c r="I6" i="2"/>
  <c r="H6" i="2"/>
  <c r="I5" i="2"/>
  <c r="H5" i="2"/>
  <c r="I4" i="2"/>
  <c r="H4" i="2"/>
  <c r="I3" i="2"/>
  <c r="H3" i="2"/>
</calcChain>
</file>

<file path=xl/sharedStrings.xml><?xml version="1.0" encoding="utf-8"?>
<sst xmlns="http://schemas.openxmlformats.org/spreadsheetml/2006/main" count="205" uniqueCount="103">
  <si>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</si>
  <si>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</si>
  <si>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</si>
  <si>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</si>
  <si>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</si>
  <si>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</si>
  <si>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</si>
  <si>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</si>
  <si>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</si>
  <si>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</si>
  <si>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</si>
  <si>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</si>
  <si>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</si>
  <si>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</si>
  <si>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</si>
  <si>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</si>
  <si>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</si>
  <si>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</si>
  <si>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</si>
  <si>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</si>
  <si>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</si>
  <si>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</si>
  <si>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</si>
  <si>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</si>
  <si>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</si>
  <si>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</si>
  <si>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</si>
  <si>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</si>
  <si>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</si>
  <si>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</si>
  <si>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</si>
  <si>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</si>
  <si>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</si>
  <si>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</si>
  <si>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</si>
  <si>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</si>
  <si>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</si>
  <si>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</si>
  <si>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</si>
  <si>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</si>
  <si>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</si>
  <si>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</si>
  <si>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</si>
  <si>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</si>
  <si>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</si>
  <si>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</si>
  <si>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</si>
  <si>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</si>
  <si>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</si>
  <si>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</si>
  <si>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</si>
  <si>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</si>
  <si>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</si>
  <si>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</si>
  <si>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</si>
  <si>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</si>
  <si>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</si>
  <si>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</si>
  <si>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</si>
  <si>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</si>
  <si>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</si>
  <si>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</si>
  <si>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</si>
  <si>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</si>
  <si>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</si>
  <si>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Average</t>
    <phoneticPr fontId="2" type="noConversion"/>
  </si>
  <si>
    <t>Prediction</t>
    <phoneticPr fontId="2" type="noConversion"/>
  </si>
  <si>
    <t>PixelSummation</t>
    <phoneticPr fontId="2" type="noConversion"/>
  </si>
  <si>
    <t>Assay</t>
    <phoneticPr fontId="2" type="noConversion"/>
  </si>
  <si>
    <t>pixels</t>
    <phoneticPr fontId="2" type="noConversion"/>
  </si>
  <si>
    <t>Summation</t>
    <phoneticPr fontId="2" type="noConversion"/>
  </si>
  <si>
    <t>band1(705- 769)</t>
    <phoneticPr fontId="2" type="noConversion"/>
  </si>
  <si>
    <t>Weight of center</t>
    <phoneticPr fontId="2" type="noConversion"/>
  </si>
  <si>
    <t>R-squared</t>
    <phoneticPr fontId="2" type="noConversion"/>
  </si>
  <si>
    <t>Proxy-value-sub1</t>
    <phoneticPr fontId="2" type="noConversion"/>
  </si>
  <si>
    <t>Sub2</t>
    <phoneticPr fontId="2" type="noConversion"/>
  </si>
  <si>
    <t>Sub3</t>
  </si>
  <si>
    <t>Sub4</t>
  </si>
  <si>
    <t>Sub5</t>
  </si>
  <si>
    <t>Sub6</t>
  </si>
  <si>
    <t>band2(770-832)</t>
    <phoneticPr fontId="2" type="noConversion"/>
  </si>
  <si>
    <t>band3(854-879)</t>
    <phoneticPr fontId="2" type="noConversion"/>
  </si>
  <si>
    <t>ABP-single</t>
    <phoneticPr fontId="2" type="noConversion"/>
  </si>
  <si>
    <t>Bastnaesite_Sichuan_downC_002</t>
  </si>
  <si>
    <t>Eudialyte_Kipawa_CMN_F92_23_</t>
  </si>
  <si>
    <t>Eudialyte_MSH_CMNC72_24_</t>
  </si>
  <si>
    <t>Eudialyte_MSH_CMN_37104</t>
  </si>
  <si>
    <t>Eudialyte_MSH_PinchCollection_002</t>
  </si>
  <si>
    <t>Euxenite_CareyQuarry_CMNOC_A93_135_</t>
  </si>
  <si>
    <t>Monazite_ElkMountain_15_H_7_001</t>
  </si>
  <si>
    <t>Monazite_ElkMountain_15_H_7_002</t>
  </si>
  <si>
    <t>Monazite_ElkMountain_15_H_7_003</t>
  </si>
  <si>
    <t>Mosandrite_Kipawa_CMN_F92_23_</t>
  </si>
  <si>
    <t>Parisite_Muzo_acrossC_003</t>
  </si>
  <si>
    <t>Parisite_SB_acrossC_008</t>
  </si>
  <si>
    <t>Xenotime_GunterQuarry_CMN_F92_15_Large</t>
  </si>
  <si>
    <t>Xenotime_NovoHorizonte_M1_1131C_acrossC_001</t>
  </si>
  <si>
    <t>Xenotime_NovoHorizonte_M1_1131J_acrossC_001</t>
  </si>
  <si>
    <t>Zircon Green River</t>
  </si>
  <si>
    <t>Zircon St Peters Dome</t>
  </si>
  <si>
    <t>Zircon_Sept2013_MtMalosa</t>
  </si>
  <si>
    <t>NAN</t>
    <phoneticPr fontId="2" type="noConversion"/>
  </si>
  <si>
    <t>Centers Position(nm)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</si>
</sst>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  <font>
      <sz val="9"/>
      <color theme="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2120"/>
        <c:axId val="311951080"/>
      </c:scatterChart>
      <c:valAx>
        <c:axId val="1353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951080"/>
        <c:crosses val="autoZero"/>
        <c:crossBetween val="midCat"/>
      </c:valAx>
      <c:valAx>
        <c:axId val="3119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0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2800"/>
        <c:axId val="374527504"/>
      </c:scatterChart>
      <c:valAx>
        <c:axId val="3745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7504"/>
        <c:crosses val="autoZero"/>
        <c:crossBetween val="midCat"/>
      </c:valAx>
      <c:valAx>
        <c:axId val="3745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5936"/>
        <c:axId val="374524368"/>
      </c:scatterChart>
      <c:valAx>
        <c:axId val="3745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4368"/>
        <c:crosses val="autoZero"/>
        <c:crossBetween val="midCat"/>
      </c:valAx>
      <c:valAx>
        <c:axId val="374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5152"/>
        <c:axId val="374527896"/>
      </c:scatterChart>
      <c:valAx>
        <c:axId val="3745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7896"/>
        <c:crosses val="autoZero"/>
        <c:crossBetween val="midCat"/>
      </c:valAx>
      <c:valAx>
        <c:axId val="3745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6328"/>
        <c:axId val="374527112"/>
      </c:scatterChart>
      <c:valAx>
        <c:axId val="37452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7112"/>
        <c:crosses val="autoZero"/>
        <c:crossBetween val="midCat"/>
      </c:valAx>
      <c:valAx>
        <c:axId val="3745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6824"/>
        <c:axId val="373646432"/>
      </c:scatterChart>
      <c:valAx>
        <c:axId val="37364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6432"/>
        <c:crosses val="autoZero"/>
        <c:crossBetween val="midCat"/>
      </c:valAx>
      <c:valAx>
        <c:axId val="3736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4080"/>
        <c:axId val="374867872"/>
      </c:scatterChart>
      <c:valAx>
        <c:axId val="3736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7872"/>
        <c:crosses val="autoZero"/>
        <c:crossBetween val="midCat"/>
      </c:valAx>
      <c:valAx>
        <c:axId val="3748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9048"/>
        <c:axId val="374862384"/>
      </c:scatterChart>
      <c:valAx>
        <c:axId val="3748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2384"/>
        <c:crosses val="autoZero"/>
        <c:crossBetween val="midCat"/>
      </c:valAx>
      <c:valAx>
        <c:axId val="3748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3952"/>
        <c:axId val="374866696"/>
      </c:scatterChart>
      <c:valAx>
        <c:axId val="3748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6696"/>
        <c:crosses val="autoZero"/>
        <c:crossBetween val="midCat"/>
      </c:valAx>
      <c:valAx>
        <c:axId val="3748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8656"/>
        <c:axId val="374865520"/>
      </c:scatterChart>
      <c:valAx>
        <c:axId val="3748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5520"/>
        <c:crosses val="autoZero"/>
        <c:crossBetween val="midCat"/>
      </c:valAx>
      <c:valAx>
        <c:axId val="3748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3168"/>
        <c:axId val="374861992"/>
      </c:scatterChart>
      <c:valAx>
        <c:axId val="3748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1992"/>
        <c:crosses val="autoZero"/>
        <c:crossBetween val="midCat"/>
      </c:valAx>
      <c:valAx>
        <c:axId val="3748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9176"/>
        <c:axId val="373649568"/>
      </c:scatterChart>
      <c:valAx>
        <c:axId val="37364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9568"/>
        <c:crosses val="autoZero"/>
        <c:crossBetween val="midCat"/>
      </c:valAx>
      <c:valAx>
        <c:axId val="3736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271872265966751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ser>
          <c:idx val="1"/>
          <c:order val="1"/>
          <c:tx>
            <c:v>Whole Scene Checking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Hausdorff!$C$17</c:f>
              <c:numCache>
                <c:formatCode>General</c:formatCode>
                <c:ptCount val="1"/>
                <c:pt idx="0">
                  <c:v>4.9216336620708734E-2</c:v>
                </c:pt>
              </c:numCache>
            </c:numRef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4.7445255474452545E-2"/>
                  <c:y val="-0.15813119191527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Hausdorff!$C$18</c:f>
              <c:numCache>
                <c:formatCode>General</c:formatCode>
                <c:ptCount val="1"/>
                <c:pt idx="0">
                  <c:v>1.812921375266012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6847175274486725"/>
                  <c:y val="-7.4172195744512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Hausdorff!$B$19</c:f>
              <c:numCache>
                <c:formatCode>0.0</c:formatCode>
                <c:ptCount val="1"/>
                <c:pt idx="0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5912"/>
        <c:axId val="374861600"/>
      </c:scatterChart>
      <c:valAx>
        <c:axId val="37486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1600"/>
        <c:crosses val="autoZero"/>
        <c:crossBetween val="midCat"/>
      </c:valAx>
      <c:valAx>
        <c:axId val="3748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Hausdorff!$B$3:$B$8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66304"/>
        <c:axId val="374867088"/>
      </c:scatterChart>
      <c:valAx>
        <c:axId val="3748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7088"/>
        <c:crosses val="autoZero"/>
        <c:crossBetween val="midCat"/>
      </c:valAx>
      <c:valAx>
        <c:axId val="3748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8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79090113735784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32640"/>
        <c:axId val="375433032"/>
      </c:scatterChart>
      <c:valAx>
        <c:axId val="37543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3032"/>
        <c:crosses val="autoZero"/>
        <c:crossBetween val="midCat"/>
      </c:valAx>
      <c:valAx>
        <c:axId val="3754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Hausdorff!$I$2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77690288713911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Hausdorff!$D$3:$D$8</c:f>
              <c:numCache>
                <c:formatCode>General</c:formatCode>
                <c:ptCount val="6"/>
                <c:pt idx="0">
                  <c:v>5.2656000000000001E-2</c:v>
                </c:pt>
                <c:pt idx="1">
                  <c:v>4.2030499999999998E-2</c:v>
                </c:pt>
                <c:pt idx="2">
                  <c:v>3.2479000000000001E-2</c:v>
                </c:pt>
                <c:pt idx="3">
                  <c:v>2.4455999999999999E-2</c:v>
                </c:pt>
                <c:pt idx="4">
                  <c:v>3.72935E-2</c:v>
                </c:pt>
                <c:pt idx="5">
                  <c:v>1.94825E-2</c:v>
                </c:pt>
              </c:numCache>
            </c:numRef>
          </c:xVal>
          <c:yVal>
            <c:numRef>
              <c:f>Hausdorff!$I$3:$I$8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30680"/>
        <c:axId val="375430288"/>
      </c:scatterChart>
      <c:valAx>
        <c:axId val="37543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288"/>
        <c:crosses val="autoZero"/>
        <c:crossBetween val="midCat"/>
      </c:valAx>
      <c:valAx>
        <c:axId val="3754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543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2904"/>
        <c:axId val="373646040"/>
      </c:scatterChart>
      <c:valAx>
        <c:axId val="37364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6040"/>
        <c:crosses val="autoZero"/>
        <c:crossBetween val="midCat"/>
      </c:valAx>
      <c:valAx>
        <c:axId val="37364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5256"/>
        <c:axId val="373643296"/>
      </c:scatterChart>
      <c:valAx>
        <c:axId val="37364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3296"/>
        <c:crosses val="autoZero"/>
        <c:crossBetween val="midCat"/>
      </c:valAx>
      <c:valAx>
        <c:axId val="3736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4472"/>
        <c:axId val="373645648"/>
      </c:scatterChart>
      <c:valAx>
        <c:axId val="37364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5648"/>
        <c:crosses val="autoZero"/>
        <c:crossBetween val="midCat"/>
      </c:valAx>
      <c:valAx>
        <c:axId val="3736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47216"/>
        <c:axId val="373647608"/>
      </c:scatterChart>
      <c:valAx>
        <c:axId val="3736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7608"/>
        <c:crosses val="autoZero"/>
        <c:crossBetween val="midCat"/>
      </c:valAx>
      <c:valAx>
        <c:axId val="3736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6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'Band2-90%'!$D$2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'Band2-90%'!$D$3:$D$8</c:f>
              <c:numCache>
                <c:formatCode>General</c:formatCode>
                <c:ptCount val="6"/>
                <c:pt idx="0">
                  <c:v>9.6545000000000006E-2</c:v>
                </c:pt>
                <c:pt idx="1">
                  <c:v>0.131658</c:v>
                </c:pt>
                <c:pt idx="2">
                  <c:v>8.9386999999999994E-2</c:v>
                </c:pt>
                <c:pt idx="3">
                  <c:v>0.126975</c:v>
                </c:pt>
                <c:pt idx="4">
                  <c:v>0.11211</c:v>
                </c:pt>
                <c:pt idx="5">
                  <c:v>0.100994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3976"/>
        <c:axId val="374521624"/>
      </c:scatterChart>
      <c:valAx>
        <c:axId val="37452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1624"/>
        <c:crosses val="autoZero"/>
        <c:crossBetween val="midCat"/>
      </c:valAx>
      <c:valAx>
        <c:axId val="37452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'Band2-90%'!$F$2</c:f>
              <c:strCache>
                <c:ptCount val="1"/>
                <c:pt idx="0">
                  <c:v>ABP-single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'Band2-90%'!$B$3:$B$8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'Band2-90%'!$F$3:$F$8</c:f>
              <c:numCache>
                <c:formatCode>General</c:formatCode>
                <c:ptCount val="6"/>
                <c:pt idx="0">
                  <c:v>0.10997</c:v>
                </c:pt>
                <c:pt idx="1">
                  <c:v>0.154443</c:v>
                </c:pt>
                <c:pt idx="2">
                  <c:v>0.102285</c:v>
                </c:pt>
                <c:pt idx="3">
                  <c:v>0.14943200000000001</c:v>
                </c:pt>
                <c:pt idx="4">
                  <c:v>0.12986</c:v>
                </c:pt>
                <c:pt idx="5">
                  <c:v>0.117855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3192"/>
        <c:axId val="374522408"/>
      </c:scatterChart>
      <c:valAx>
        <c:axId val="3745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2408"/>
        <c:crosses val="autoZero"/>
        <c:crossBetween val="midCat"/>
      </c:valAx>
      <c:valAx>
        <c:axId val="3745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25544"/>
        <c:axId val="374521232"/>
      </c:scatterChart>
      <c:valAx>
        <c:axId val="3745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1232"/>
        <c:crosses val="autoZero"/>
        <c:crossBetween val="midCat"/>
      </c:valAx>
      <c:valAx>
        <c:axId val="3745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2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10</xdr:row>
      <xdr:rowOff>157162</xdr:rowOff>
    </xdr:from>
    <xdr:to>
      <xdr:col>8</xdr:col>
      <xdr:colOff>266700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1152525</xdr:colOff>
      <xdr:row>24</xdr:row>
      <xdr:rowOff>123825</xdr:rowOff>
    </xdr:from>
    <xdr:to>
      <xdr:col>7</xdr:col>
      <xdr:colOff>371475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514351</xdr:colOff>
      <xdr:row>19</xdr:row>
      <xdr:rowOff>66674</xdr:rowOff>
    </xdr:from>
    <xdr:to>
      <xdr:col>5</xdr:col>
      <xdr:colOff>104775</xdr:colOff>
      <xdr:row>40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12</xdr:row>
      <xdr:rowOff>23812</xdr:rowOff>
    </xdr:from>
    <xdr:to>
      <xdr:col>12</xdr:col>
      <xdr:colOff>23812</xdr:colOff>
      <xdr:row>28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29</xdr:row>
      <xdr:rowOff>142875</xdr:rowOff>
    </xdr:from>
    <xdr:to>
      <xdr:col>10</xdr:col>
      <xdr:colOff>514350</xdr:colOff>
      <xdr:row>40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0.06851</cdr:x>
      <cdr:y>0.44531</cdr:y>
    </cdr:from>
    <cdr:to>
      <cdr:x>0.59083</cdr:x>
      <cdr:y>0.44539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 flipV="1">
          <a:off x="370024" y="1495139"/>
          <a:ext cx="2820850" cy="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A13" workbookViewId="0">
      <selection activeCell="E41" sqref="E41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1" spans="1:24" x14ac:dyDescent="0.15"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C12" s="5">
        <v>7.2392999999999999E-2</v>
      </c>
      <c r="D12" s="5">
        <v>6.4041000000000001E-2</v>
      </c>
      <c r="E12" s="5">
        <v>4.3598999999999999E-2</v>
      </c>
      <c r="F12" s="5">
        <v>3.5527999999999997E-2</v>
      </c>
      <c r="G12" s="5">
        <v>5.2534999999999998E-2</v>
      </c>
      <c r="H12" s="5">
        <v>2.7650000000000001E-2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9:24" x14ac:dyDescent="0.15"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9:24" x14ac:dyDescent="0.15">
      <c r="S18" t="s">
        <v>22</v>
      </c>
      <c r="T18">
        <v>18997.710419999999</v>
      </c>
      <c r="U18">
        <v>2718.1397940000002</v>
      </c>
      <c r="V18" t="s">
        <v>9</v>
      </c>
    </row>
    <row r="19" spans="19:24" x14ac:dyDescent="0.15">
      <c r="S19" t="s">
        <v>23</v>
      </c>
    </row>
    <row r="20" spans="19:24" x14ac:dyDescent="0.15">
      <c r="S20" t="s">
        <v>7</v>
      </c>
    </row>
    <row r="21" spans="19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9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9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9:24" x14ac:dyDescent="0.15">
      <c r="S24" t="s">
        <v>25</v>
      </c>
    </row>
    <row r="25" spans="19:24" x14ac:dyDescent="0.15">
      <c r="S25" t="s">
        <v>7</v>
      </c>
    </row>
    <row r="26" spans="19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9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9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9:24" x14ac:dyDescent="0.15">
      <c r="S29" t="s">
        <v>27</v>
      </c>
    </row>
    <row r="30" spans="19:24" x14ac:dyDescent="0.15">
      <c r="S30" t="s">
        <v>7</v>
      </c>
    </row>
    <row r="31" spans="19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9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7" sqref="J27"/>
    </sheetView>
  </sheetViews>
  <sheetFormatPr defaultRowHeight="13.5" x14ac:dyDescent="0.15"/>
  <cols>
    <col min="1" max="1" width="16.25" customWidth="1"/>
  </cols>
  <sheetData>
    <row r="1" spans="1:10" x14ac:dyDescent="0.15">
      <c r="A1" s="5"/>
      <c r="B1" s="5"/>
      <c r="C1" s="8"/>
      <c r="D1" s="8"/>
      <c r="E1" s="8"/>
      <c r="F1" s="11"/>
      <c r="G1" s="11"/>
      <c r="H1" s="11"/>
      <c r="I1" s="5"/>
      <c r="J1" s="5"/>
    </row>
    <row r="2" spans="1:10" x14ac:dyDescent="0.15">
      <c r="A2" s="5"/>
      <c r="B2" s="5" t="s">
        <v>45</v>
      </c>
      <c r="C2" s="8" t="s">
        <v>69</v>
      </c>
      <c r="D2" s="8" t="s">
        <v>43</v>
      </c>
      <c r="E2" s="8" t="s">
        <v>70</v>
      </c>
      <c r="F2" s="8" t="s">
        <v>82</v>
      </c>
      <c r="G2" s="8"/>
      <c r="H2" s="8" t="s">
        <v>57</v>
      </c>
      <c r="I2" s="8" t="s">
        <v>58</v>
      </c>
      <c r="J2" s="8" t="s">
        <v>59</v>
      </c>
    </row>
    <row r="3" spans="1:10" x14ac:dyDescent="0.2">
      <c r="A3" s="5" t="s">
        <v>36</v>
      </c>
      <c r="B3" s="6">
        <v>2.8330000000000002</v>
      </c>
      <c r="C3" s="5">
        <v>57777</v>
      </c>
      <c r="D3" s="5">
        <v>9.6545000000000006E-2</v>
      </c>
      <c r="E3" s="5">
        <f>C3*D3</f>
        <v>5578.080465</v>
      </c>
      <c r="F3" s="5">
        <v>0.10997</v>
      </c>
      <c r="G3" s="5"/>
      <c r="H3" s="12">
        <v>9.7620000000000005</v>
      </c>
      <c r="I3" s="14">
        <v>9.8360000000000003</v>
      </c>
      <c r="J3" s="16">
        <v>0.99399999999999999</v>
      </c>
    </row>
    <row r="4" spans="1:10" x14ac:dyDescent="0.2">
      <c r="A4" s="5" t="s">
        <v>37</v>
      </c>
      <c r="B4" s="7">
        <v>2.4220000000000002</v>
      </c>
      <c r="C4" s="5">
        <v>124534</v>
      </c>
      <c r="D4" s="5">
        <v>0.131658</v>
      </c>
      <c r="E4" s="5">
        <f t="shared" ref="E4:E8" si="0">C4*D4</f>
        <v>16395.897371999999</v>
      </c>
      <c r="F4" s="5">
        <v>0.154443</v>
      </c>
      <c r="G4" s="5"/>
      <c r="H4" s="13">
        <v>8.6479999999999997</v>
      </c>
      <c r="I4" s="15">
        <v>10.317</v>
      </c>
      <c r="J4" s="17">
        <v>1.2170000000000001</v>
      </c>
    </row>
    <row r="5" spans="1:10" x14ac:dyDescent="0.2">
      <c r="A5" s="5" t="s">
        <v>38</v>
      </c>
      <c r="B5" s="7">
        <v>1.6160000000000001</v>
      </c>
      <c r="C5" s="5">
        <v>21513</v>
      </c>
      <c r="D5" s="5">
        <v>8.9386999999999994E-2</v>
      </c>
      <c r="E5" s="5">
        <f t="shared" si="0"/>
        <v>1922.9825309999999</v>
      </c>
      <c r="F5" s="5">
        <v>0.102285</v>
      </c>
      <c r="G5" s="5"/>
      <c r="H5" s="13">
        <v>5.516</v>
      </c>
      <c r="I5" s="15">
        <v>9.2829999999999995</v>
      </c>
      <c r="J5" s="17">
        <v>1.0509999999999999</v>
      </c>
    </row>
    <row r="6" spans="1:10" x14ac:dyDescent="0.2">
      <c r="A6" s="5" t="s">
        <v>39</v>
      </c>
      <c r="B6" s="7">
        <v>1.175</v>
      </c>
      <c r="C6" s="5">
        <v>130003</v>
      </c>
      <c r="D6" s="5">
        <v>0.126975</v>
      </c>
      <c r="E6" s="5">
        <f t="shared" si="0"/>
        <v>16507.130925000001</v>
      </c>
      <c r="F6" s="5">
        <v>0.14943200000000001</v>
      </c>
      <c r="G6" s="5"/>
      <c r="H6" s="13">
        <v>4.2450000000000001</v>
      </c>
      <c r="I6" s="15">
        <v>6.8460000000000001</v>
      </c>
      <c r="J6" s="17">
        <v>1.1040000000000001</v>
      </c>
    </row>
    <row r="7" spans="1:10" x14ac:dyDescent="0.2">
      <c r="A7" s="5" t="s">
        <v>40</v>
      </c>
      <c r="B7" s="7">
        <v>1.8660000000000001</v>
      </c>
      <c r="C7" s="5">
        <v>83112</v>
      </c>
      <c r="D7" s="5">
        <v>0.11211</v>
      </c>
      <c r="E7" s="5">
        <f t="shared" si="0"/>
        <v>9317.6863200000007</v>
      </c>
      <c r="F7" s="5">
        <v>0.12986</v>
      </c>
      <c r="G7" s="5"/>
      <c r="H7" s="13">
        <v>6.68</v>
      </c>
      <c r="I7" s="15">
        <v>7.2</v>
      </c>
      <c r="J7" s="17">
        <v>1.006</v>
      </c>
    </row>
    <row r="8" spans="1:10" x14ac:dyDescent="0.2">
      <c r="A8" s="5" t="s">
        <v>41</v>
      </c>
      <c r="B8" s="7">
        <v>1.3759999999999999</v>
      </c>
      <c r="C8" s="5">
        <v>103537</v>
      </c>
      <c r="D8" s="5">
        <v>0.100994</v>
      </c>
      <c r="E8" s="5">
        <f t="shared" si="0"/>
        <v>10456.615777999999</v>
      </c>
      <c r="F8" s="5">
        <v>0.117855</v>
      </c>
      <c r="G8" s="5"/>
      <c r="H8" s="13">
        <v>4.5990000000000002</v>
      </c>
      <c r="I8" s="15">
        <v>8.0709999999999997</v>
      </c>
      <c r="J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K10" sqref="K10"/>
    </sheetView>
  </sheetViews>
  <sheetFormatPr defaultRowHeight="13.5" x14ac:dyDescent="0.15"/>
  <cols>
    <col min="1" max="1" width="31.125" customWidth="1"/>
    <col min="2" max="2" width="23.625" customWidth="1"/>
  </cols>
  <sheetData>
    <row r="1" spans="1:16" x14ac:dyDescent="0.15">
      <c r="B1" s="19" t="s">
        <v>102</v>
      </c>
    </row>
    <row r="2" spans="1:16" ht="17.25" customHeight="1" x14ac:dyDescent="0.15">
      <c r="A2" t="s">
        <v>83</v>
      </c>
      <c r="B2" s="5">
        <v>734.37036699999999</v>
      </c>
      <c r="C2" s="5">
        <v>740.89511300000004</v>
      </c>
      <c r="D2" s="20">
        <v>746.99400500000002</v>
      </c>
      <c r="E2" s="5">
        <v>754.437366</v>
      </c>
      <c r="F2" s="5">
        <v>791.37067500000001</v>
      </c>
      <c r="G2" s="5">
        <v>794.06793800000003</v>
      </c>
      <c r="H2" s="5">
        <v>796.94874200000004</v>
      </c>
      <c r="I2" s="5">
        <v>800.23400700000002</v>
      </c>
      <c r="J2" s="5">
        <v>816.149902</v>
      </c>
      <c r="K2" s="5">
        <v>816.97022200000004</v>
      </c>
      <c r="L2" s="5">
        <v>863.23926700000004</v>
      </c>
      <c r="M2" s="5">
        <v>867.27893200000005</v>
      </c>
      <c r="N2" s="5">
        <v>867.89274699999999</v>
      </c>
      <c r="O2" s="5">
        <v>888.54889100000003</v>
      </c>
      <c r="P2" s="5"/>
    </row>
    <row r="3" spans="1:16" x14ac:dyDescent="0.15">
      <c r="A3" t="s">
        <v>84</v>
      </c>
      <c r="B3" s="5">
        <v>734.39135299999998</v>
      </c>
      <c r="C3" s="5">
        <v>746.30979500000001</v>
      </c>
      <c r="D3" s="5">
        <v>799.46936300000004</v>
      </c>
      <c r="E3" s="5">
        <v>807.82631800000001</v>
      </c>
      <c r="F3" s="5"/>
    </row>
    <row r="4" spans="1:16" x14ac:dyDescent="0.15">
      <c r="A4" t="s">
        <v>85</v>
      </c>
      <c r="B4" s="5">
        <v>738.58707200000003</v>
      </c>
      <c r="C4" s="5">
        <v>751.39757399999996</v>
      </c>
      <c r="D4" s="5">
        <v>796.32355700000005</v>
      </c>
      <c r="E4" s="5">
        <v>809.09988699999997</v>
      </c>
    </row>
    <row r="5" spans="1:16" x14ac:dyDescent="0.15">
      <c r="A5" t="s">
        <v>86</v>
      </c>
      <c r="B5" s="5">
        <v>738.35013600000002</v>
      </c>
      <c r="C5" s="5">
        <v>751.34627999999998</v>
      </c>
      <c r="D5" s="5">
        <v>796.19958899999995</v>
      </c>
      <c r="E5" s="5">
        <v>808.466452</v>
      </c>
    </row>
    <row r="6" spans="1:16" x14ac:dyDescent="0.15">
      <c r="A6" t="s">
        <v>87</v>
      </c>
      <c r="B6" s="5">
        <v>739.50081699999998</v>
      </c>
      <c r="C6" s="5">
        <v>751.40320499999996</v>
      </c>
      <c r="D6" s="5">
        <v>795.11854300000005</v>
      </c>
      <c r="E6" s="5">
        <v>807.21155199999998</v>
      </c>
    </row>
    <row r="7" spans="1:16" x14ac:dyDescent="0.15">
      <c r="A7" t="s">
        <v>88</v>
      </c>
      <c r="B7" s="21" t="s">
        <v>101</v>
      </c>
    </row>
    <row r="8" spans="1:16" x14ac:dyDescent="0.15">
      <c r="A8" t="s">
        <v>89</v>
      </c>
      <c r="B8" s="5">
        <v>734.09375499999999</v>
      </c>
      <c r="C8" s="5">
        <v>744.59435599999995</v>
      </c>
      <c r="D8" s="5">
        <v>758.06732999999997</v>
      </c>
      <c r="E8" s="5">
        <v>801.79582900000003</v>
      </c>
      <c r="F8" s="5">
        <v>861.54792899999995</v>
      </c>
      <c r="G8" s="5">
        <v>871.37413500000002</v>
      </c>
      <c r="H8" s="5">
        <v>876.22300099999995</v>
      </c>
      <c r="I8" s="5">
        <v>898.50486899999999</v>
      </c>
      <c r="J8" s="5">
        <v>905.53971100000001</v>
      </c>
    </row>
    <row r="9" spans="1:16" x14ac:dyDescent="0.15">
      <c r="A9" t="s">
        <v>90</v>
      </c>
      <c r="B9" s="5">
        <v>734.62633600000004</v>
      </c>
      <c r="C9" s="5">
        <v>746.03586199999995</v>
      </c>
      <c r="D9" s="5">
        <v>759.69340699999998</v>
      </c>
      <c r="E9" s="5">
        <v>801.45208200000002</v>
      </c>
      <c r="F9" s="5">
        <v>861.723928</v>
      </c>
      <c r="G9" s="5">
        <v>871.12482799999998</v>
      </c>
      <c r="H9" s="5">
        <v>874.68378700000005</v>
      </c>
      <c r="I9" s="5">
        <v>898.04071899999997</v>
      </c>
      <c r="J9" s="5">
        <v>905.80905800000005</v>
      </c>
    </row>
    <row r="10" spans="1:16" x14ac:dyDescent="0.15">
      <c r="A10" t="s">
        <v>91</v>
      </c>
      <c r="B10" s="5">
        <v>733.92729199999997</v>
      </c>
      <c r="C10" s="5">
        <v>742.44703300000003</v>
      </c>
      <c r="D10" s="5">
        <v>748.80319299999996</v>
      </c>
      <c r="E10" s="5">
        <v>801.53481599999998</v>
      </c>
      <c r="F10" s="5">
        <v>863.21615199999997</v>
      </c>
      <c r="G10" s="5">
        <v>871.140128</v>
      </c>
      <c r="H10" s="5">
        <v>876.00156900000002</v>
      </c>
      <c r="I10" s="5">
        <v>884.07681400000001</v>
      </c>
      <c r="J10" s="5">
        <v>900.82767999999999</v>
      </c>
    </row>
    <row r="11" spans="1:16" x14ac:dyDescent="0.15">
      <c r="A11" t="s">
        <v>92</v>
      </c>
      <c r="B11" s="5">
        <v>734.95192499999996</v>
      </c>
      <c r="C11" s="5">
        <v>740.85369600000001</v>
      </c>
      <c r="D11" s="5">
        <v>747.80634899999995</v>
      </c>
      <c r="E11" s="5">
        <v>783.62397599999997</v>
      </c>
      <c r="F11" s="5">
        <v>792.18185000000005</v>
      </c>
      <c r="G11" s="5">
        <v>803.55253500000003</v>
      </c>
      <c r="H11" s="5">
        <v>862.51287200000002</v>
      </c>
      <c r="I11" s="5">
        <v>875.25829799999997</v>
      </c>
      <c r="J11" s="5">
        <v>894.064662</v>
      </c>
    </row>
    <row r="12" spans="1:16" x14ac:dyDescent="0.15">
      <c r="A12" t="s">
        <v>93</v>
      </c>
      <c r="B12" s="5">
        <v>732.97035700000004</v>
      </c>
      <c r="C12" s="5">
        <v>748.17827999999997</v>
      </c>
      <c r="D12" s="5">
        <v>776.49968200000001</v>
      </c>
      <c r="E12" s="5">
        <v>798.25658499999997</v>
      </c>
      <c r="F12" s="5">
        <v>862.84106199999997</v>
      </c>
      <c r="G12" s="5">
        <v>868.40579000000002</v>
      </c>
      <c r="H12" s="5">
        <v>889.45320400000003</v>
      </c>
      <c r="I12" s="5">
        <v>900.04926</v>
      </c>
    </row>
    <row r="13" spans="1:16" x14ac:dyDescent="0.15">
      <c r="A13" t="s">
        <v>94</v>
      </c>
      <c r="B13" s="5">
        <v>734.71593299999995</v>
      </c>
      <c r="C13" s="5">
        <v>748.13888399999996</v>
      </c>
      <c r="D13" s="5">
        <v>779.84770200000003</v>
      </c>
      <c r="E13" s="5">
        <v>794.03798400000005</v>
      </c>
      <c r="F13" s="5">
        <v>863.10596199999998</v>
      </c>
      <c r="G13" s="5">
        <v>869.63947499999995</v>
      </c>
      <c r="H13" s="5">
        <v>888.08058300000005</v>
      </c>
      <c r="I13" s="5">
        <v>900.578126</v>
      </c>
    </row>
    <row r="14" spans="1:16" x14ac:dyDescent="0.15">
      <c r="A14" t="s">
        <v>95</v>
      </c>
      <c r="B14" s="5">
        <v>739.909449</v>
      </c>
      <c r="C14" s="5">
        <v>747.62108000000001</v>
      </c>
      <c r="D14" s="5">
        <v>752.93526599999996</v>
      </c>
      <c r="E14" s="5">
        <v>760.10609499999998</v>
      </c>
      <c r="F14" s="5">
        <v>806.68761400000005</v>
      </c>
      <c r="G14" s="5">
        <v>811.48790299999996</v>
      </c>
      <c r="H14" s="5">
        <v>829.574207</v>
      </c>
      <c r="I14" s="5">
        <v>896.10384499999998</v>
      </c>
      <c r="J14" s="5">
        <v>913.81269799999995</v>
      </c>
      <c r="K14" s="5">
        <v>940.95866899999999</v>
      </c>
    </row>
    <row r="15" spans="1:16" x14ac:dyDescent="0.15">
      <c r="A15" t="s">
        <v>96</v>
      </c>
      <c r="B15" s="5">
        <v>740.43966499999999</v>
      </c>
      <c r="C15" s="5">
        <v>747.48587899999995</v>
      </c>
      <c r="D15" s="5">
        <v>752.74914799999999</v>
      </c>
      <c r="E15" s="5">
        <v>760.47116900000003</v>
      </c>
      <c r="F15" s="5">
        <v>807.21307999999999</v>
      </c>
      <c r="G15" s="5">
        <v>811.86876800000005</v>
      </c>
      <c r="H15" s="5">
        <v>828.70905800000003</v>
      </c>
      <c r="I15" s="5">
        <v>894.13968199999999</v>
      </c>
      <c r="J15" s="5">
        <v>914.45920599999999</v>
      </c>
      <c r="K15" s="5">
        <v>934.88366399999995</v>
      </c>
    </row>
    <row r="16" spans="1:16" x14ac:dyDescent="0.15">
      <c r="A16" t="s">
        <v>97</v>
      </c>
      <c r="B16" s="5">
        <v>740.49911999999995</v>
      </c>
      <c r="C16" s="5">
        <v>747.55663500000003</v>
      </c>
      <c r="D16" s="5">
        <v>752.64114199999995</v>
      </c>
      <c r="E16" s="5">
        <v>760.24234799999999</v>
      </c>
      <c r="F16" s="5">
        <v>806.93591100000003</v>
      </c>
      <c r="G16" s="5">
        <v>811.602214</v>
      </c>
      <c r="H16" s="5">
        <v>828.49497599999995</v>
      </c>
      <c r="I16" s="5">
        <v>894.48126200000002</v>
      </c>
      <c r="J16" s="5">
        <v>914.41618800000003</v>
      </c>
      <c r="K16" s="5">
        <v>934.42287899999997</v>
      </c>
    </row>
    <row r="17" spans="1:19" x14ac:dyDescent="0.15">
      <c r="A17" t="s">
        <v>98</v>
      </c>
      <c r="B17" s="5">
        <v>685.22195399999998</v>
      </c>
      <c r="C17" s="5">
        <v>750.74285199999997</v>
      </c>
      <c r="D17" s="5">
        <v>757.86745699999994</v>
      </c>
      <c r="E17" s="5">
        <v>804.92454999999995</v>
      </c>
      <c r="F17" s="5">
        <v>808.61786099999995</v>
      </c>
      <c r="G17" s="5">
        <v>846.80487500000004</v>
      </c>
      <c r="H17" s="5">
        <v>847.15935500000001</v>
      </c>
      <c r="I17" s="5">
        <v>903.24428999999998</v>
      </c>
      <c r="J17" s="5">
        <v>913.03432499999997</v>
      </c>
    </row>
    <row r="18" spans="1:19" x14ac:dyDescent="0.15">
      <c r="A18" t="s">
        <v>99</v>
      </c>
      <c r="B18" s="5">
        <v>718.64068799999995</v>
      </c>
      <c r="C18" s="5">
        <v>738.88775799999996</v>
      </c>
      <c r="D18" s="5">
        <v>752.43332599999997</v>
      </c>
      <c r="E18" s="5">
        <v>791.59319400000004</v>
      </c>
      <c r="F18" s="5">
        <v>807.54009900000005</v>
      </c>
      <c r="G18" s="5">
        <v>831.96275100000003</v>
      </c>
      <c r="H18" s="5">
        <v>836.20913199999995</v>
      </c>
      <c r="I18" s="5">
        <v>882.90121799999997</v>
      </c>
      <c r="J18" s="5">
        <v>893.07788500000004</v>
      </c>
    </row>
    <row r="19" spans="1:19" x14ac:dyDescent="0.15">
      <c r="A19" t="s">
        <v>100</v>
      </c>
      <c r="B19" s="5">
        <v>739.33879400000001</v>
      </c>
      <c r="C19" s="5">
        <v>749.70523900000001</v>
      </c>
      <c r="D19" s="5">
        <v>759.227306</v>
      </c>
      <c r="E19" s="5">
        <v>806.78246799999999</v>
      </c>
      <c r="F19" s="5">
        <v>808.48484099999996</v>
      </c>
      <c r="G19" s="5">
        <v>813.54688899999996</v>
      </c>
      <c r="H19" s="5">
        <v>870.11888699999997</v>
      </c>
      <c r="I19" s="5">
        <v>879.62916800000005</v>
      </c>
      <c r="J19" s="5">
        <v>892.97447999999997</v>
      </c>
    </row>
    <row r="21" spans="1:19" x14ac:dyDescent="0.1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15">
      <c r="B22" s="5"/>
      <c r="C22" s="5"/>
      <c r="D22" s="5"/>
      <c r="E22" s="5"/>
      <c r="F22" s="5"/>
      <c r="G22" s="2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1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15">
      <c r="B24" s="2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1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1:19" x14ac:dyDescent="0.1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1:19" x14ac:dyDescent="0.1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1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1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1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1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1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x14ac:dyDescent="0.1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x14ac:dyDescent="0.1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x14ac:dyDescent="0.1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</sheetData>
  <sortState ref="S23:S30">
    <sortCondition ref="S23:S30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D1"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 t="shared" ref="H3:H8" si="0">AVERAGE(E3:G3)</f>
        <v>3.8169666666666664E-2</v>
      </c>
      <c r="I3" s="5">
        <f t="shared" ref="I3:I8" si="1"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si="0"/>
        <v>1.9161000000000001E-2</v>
      </c>
      <c r="I4" s="5">
        <f t="shared" si="1"/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12" sqref="D12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 t="shared" ref="E3:E8" si="0">AVERAGE(B3:D3)</f>
        <v>8.5356333333333326E-2</v>
      </c>
      <c r="F3" s="5">
        <f t="shared" ref="F3:F8" si="1"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si="0"/>
        <v>9.2281999999999989E-2</v>
      </c>
      <c r="F4" s="5">
        <f t="shared" si="1"/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B12" sqref="B12"/>
    </sheetView>
  </sheetViews>
  <sheetFormatPr defaultRowHeight="13.5" x14ac:dyDescent="0.15"/>
  <cols>
    <col min="1" max="1" width="15.25" style="5" customWidth="1"/>
    <col min="2" max="2" width="14.75" style="5" customWidth="1"/>
    <col min="3" max="3" width="9" style="5"/>
    <col min="4" max="4" width="16.25" style="5" customWidth="1"/>
    <col min="5" max="16384" width="9" style="5"/>
  </cols>
  <sheetData>
    <row r="1" spans="1:9" x14ac:dyDescent="0.15">
      <c r="A1" s="5" t="s">
        <v>71</v>
      </c>
      <c r="B1" s="18" t="s">
        <v>72</v>
      </c>
      <c r="C1" s="5" t="s">
        <v>73</v>
      </c>
      <c r="D1" s="5" t="s">
        <v>74</v>
      </c>
      <c r="E1" s="19" t="s">
        <v>75</v>
      </c>
      <c r="F1" s="19" t="s">
        <v>76</v>
      </c>
      <c r="G1" s="19" t="s">
        <v>77</v>
      </c>
      <c r="H1" s="19" t="s">
        <v>78</v>
      </c>
      <c r="I1" s="19" t="s">
        <v>79</v>
      </c>
    </row>
    <row r="2" spans="1:9" x14ac:dyDescent="0.15">
      <c r="B2" s="19">
        <v>0.2</v>
      </c>
      <c r="C2" s="5">
        <v>0.91215999999999997</v>
      </c>
      <c r="D2" s="5">
        <v>6.6183000000000006E-2</v>
      </c>
      <c r="E2" s="5">
        <v>6.0096999999999998E-2</v>
      </c>
      <c r="F2" s="5">
        <v>4.1404000000000003E-2</v>
      </c>
      <c r="G2" s="5">
        <v>3.3487999999999997E-2</v>
      </c>
      <c r="H2" s="5">
        <v>4.8550999999999997E-2</v>
      </c>
      <c r="I2" s="5">
        <v>2.5758E-2</v>
      </c>
    </row>
    <row r="3" spans="1:9" x14ac:dyDescent="0.15">
      <c r="B3" s="19">
        <v>0.3</v>
      </c>
      <c r="C3" s="5">
        <v>0.91415999999999997</v>
      </c>
      <c r="D3" s="5">
        <v>6.7070000000000005E-2</v>
      </c>
      <c r="E3" s="5">
        <v>6.0659999999999999E-2</v>
      </c>
      <c r="F3" s="5">
        <v>4.1716999999999997E-2</v>
      </c>
      <c r="G3" s="5">
        <v>3.3779000000000003E-2</v>
      </c>
      <c r="H3" s="5">
        <v>4.9119999999999997E-2</v>
      </c>
      <c r="I3" s="5">
        <v>2.6027999999999999E-2</v>
      </c>
    </row>
    <row r="4" spans="1:9" x14ac:dyDescent="0.15">
      <c r="B4" s="19">
        <v>0.4</v>
      </c>
      <c r="C4" s="5">
        <v>0.91603999999999997</v>
      </c>
      <c r="D4" s="5">
        <v>6.7957000000000004E-2</v>
      </c>
      <c r="E4" s="5">
        <v>6.1224000000000001E-2</v>
      </c>
      <c r="F4" s="5">
        <v>4.2030999999999999E-2</v>
      </c>
      <c r="G4" s="5">
        <v>3.4070999999999997E-2</v>
      </c>
      <c r="H4" s="5">
        <v>4.9688999999999997E-2</v>
      </c>
      <c r="I4" s="5">
        <v>2.6298999999999999E-2</v>
      </c>
    </row>
    <row r="5" spans="1:9" x14ac:dyDescent="0.15">
      <c r="B5" s="19">
        <v>0.5</v>
      </c>
      <c r="C5" s="5">
        <v>0.91780700000000004</v>
      </c>
      <c r="D5" s="5">
        <v>6.8844000000000002E-2</v>
      </c>
      <c r="E5" s="5">
        <v>6.1787000000000002E-2</v>
      </c>
      <c r="F5" s="5">
        <v>4.2345000000000001E-2</v>
      </c>
      <c r="G5" s="5">
        <v>3.4361999999999997E-2</v>
      </c>
      <c r="H5" s="5">
        <v>5.0257999999999997E-2</v>
      </c>
      <c r="I5" s="5">
        <v>2.6568999999999999E-2</v>
      </c>
    </row>
    <row r="6" spans="1:9" x14ac:dyDescent="0.15">
      <c r="B6" s="19">
        <v>0.6</v>
      </c>
      <c r="C6" s="5">
        <v>0.91946700000000003</v>
      </c>
      <c r="D6" s="5">
        <v>6.9732000000000002E-2</v>
      </c>
      <c r="E6" s="5">
        <v>6.2350999999999997E-2</v>
      </c>
      <c r="F6" s="5">
        <v>4.2658000000000001E-2</v>
      </c>
      <c r="G6" s="5">
        <v>3.4653999999999997E-2</v>
      </c>
      <c r="H6" s="5">
        <v>5.0826999999999997E-2</v>
      </c>
      <c r="I6" s="5">
        <v>2.6838999999999998E-2</v>
      </c>
    </row>
    <row r="7" spans="1:9" x14ac:dyDescent="0.15">
      <c r="B7" s="19">
        <v>0.7</v>
      </c>
      <c r="C7" s="5">
        <v>0.92102700000000004</v>
      </c>
      <c r="D7" s="5">
        <v>7.0619000000000001E-2</v>
      </c>
      <c r="E7" s="5">
        <v>6.2913999999999998E-2</v>
      </c>
      <c r="F7" s="5">
        <v>4.2972000000000003E-2</v>
      </c>
      <c r="G7" s="5">
        <v>3.4944999999999997E-2</v>
      </c>
      <c r="H7" s="5">
        <v>5.1395999999999997E-2</v>
      </c>
      <c r="I7" s="5">
        <v>2.7109999999999999E-2</v>
      </c>
    </row>
    <row r="8" spans="1:9" x14ac:dyDescent="0.15">
      <c r="B8" s="19">
        <v>0.8</v>
      </c>
      <c r="C8" s="5">
        <v>0.92249300000000001</v>
      </c>
      <c r="D8" s="5">
        <v>7.1506E-2</v>
      </c>
      <c r="E8" s="5">
        <v>6.3478000000000007E-2</v>
      </c>
      <c r="F8" s="5">
        <v>4.3284999999999997E-2</v>
      </c>
      <c r="G8" s="5">
        <v>3.5236999999999997E-2</v>
      </c>
      <c r="H8" s="5">
        <v>5.1964999999999997E-2</v>
      </c>
      <c r="I8" s="5">
        <v>2.7380000000000002E-2</v>
      </c>
    </row>
    <row r="9" spans="1:9" x14ac:dyDescent="0.15">
      <c r="B9" s="19">
        <v>0.9</v>
      </c>
      <c r="C9" s="5">
        <v>0.92386900000000005</v>
      </c>
      <c r="D9" s="5">
        <v>7.2392999999999999E-2</v>
      </c>
      <c r="E9" s="5">
        <v>6.4041000000000001E-2</v>
      </c>
      <c r="F9" s="5">
        <v>4.3598999999999999E-2</v>
      </c>
      <c r="G9" s="5">
        <v>3.5527999999999997E-2</v>
      </c>
      <c r="H9" s="5">
        <v>5.2534999999999998E-2</v>
      </c>
      <c r="I9" s="5">
        <v>2.7650000000000001E-2</v>
      </c>
    </row>
    <row r="10" spans="1:9" x14ac:dyDescent="0.15">
      <c r="B10" s="19">
        <v>1</v>
      </c>
      <c r="C10" s="5">
        <v>0.92516299999999996</v>
      </c>
      <c r="D10" s="5">
        <v>7.3279999999999998E-2</v>
      </c>
      <c r="E10" s="5">
        <v>6.4604999999999996E-2</v>
      </c>
      <c r="F10" s="5">
        <v>4.3913000000000001E-2</v>
      </c>
      <c r="G10" s="5">
        <v>3.5819999999999998E-2</v>
      </c>
      <c r="H10" s="5">
        <v>5.3103999999999998E-2</v>
      </c>
      <c r="I10" s="5">
        <v>2.7921000000000001E-2</v>
      </c>
    </row>
    <row r="13" spans="1:9" x14ac:dyDescent="0.15">
      <c r="A13" s="5" t="s">
        <v>80</v>
      </c>
    </row>
    <row r="14" spans="1:9" x14ac:dyDescent="0.15">
      <c r="A14" s="5">
        <v>0.2</v>
      </c>
      <c r="C14" s="5">
        <v>7.1895000000000001E-2</v>
      </c>
      <c r="D14" s="5">
        <v>7.1748999999999993E-2</v>
      </c>
      <c r="E14" s="5">
        <v>0.10800700000000001</v>
      </c>
      <c r="F14" s="5">
        <v>7.0945999999999995E-2</v>
      </c>
      <c r="G14" s="5">
        <v>0.109959</v>
      </c>
      <c r="H14" s="5">
        <v>8.9993000000000004E-2</v>
      </c>
      <c r="I14" s="5">
        <v>8.6415000000000006E-2</v>
      </c>
    </row>
    <row r="15" spans="1:9" x14ac:dyDescent="0.15">
      <c r="A15" s="5">
        <v>0.3</v>
      </c>
      <c r="C15" s="5">
        <v>3.3531999999999999E-2</v>
      </c>
      <c r="D15" s="5">
        <v>0.105794</v>
      </c>
      <c r="E15" s="5">
        <v>0.15306700000000001</v>
      </c>
      <c r="F15" s="5">
        <v>0.101369</v>
      </c>
      <c r="G15" s="5">
        <v>0.15270900000000001</v>
      </c>
      <c r="H15" s="5">
        <v>0.12870999999999999</v>
      </c>
      <c r="I15" s="5">
        <v>0.119451</v>
      </c>
    </row>
    <row r="16" spans="1:9" x14ac:dyDescent="0.15">
      <c r="A16" s="5">
        <v>0.4</v>
      </c>
      <c r="C16" s="5">
        <v>3.2402E-2</v>
      </c>
      <c r="D16" s="5">
        <v>0.110552</v>
      </c>
      <c r="E16" s="5">
        <v>0.15967600000000001</v>
      </c>
      <c r="F16" s="5">
        <v>0.105832</v>
      </c>
      <c r="G16" s="5">
        <v>0.159169</v>
      </c>
      <c r="H16" s="5">
        <v>0.13433700000000001</v>
      </c>
      <c r="I16" s="5">
        <v>0.124554</v>
      </c>
    </row>
    <row r="17" spans="1:9" x14ac:dyDescent="0.15">
      <c r="A17" s="5">
        <v>0.5</v>
      </c>
      <c r="C17" s="5">
        <v>3.1371000000000003E-2</v>
      </c>
      <c r="D17" s="5">
        <v>0.11531</v>
      </c>
      <c r="E17" s="5">
        <v>0.16628499999999999</v>
      </c>
      <c r="F17" s="5">
        <v>0.110294</v>
      </c>
      <c r="G17" s="5">
        <v>0.16563</v>
      </c>
      <c r="H17" s="5">
        <v>0.139963</v>
      </c>
      <c r="I17" s="5">
        <v>0.12965699999999999</v>
      </c>
    </row>
    <row r="18" spans="1:9" x14ac:dyDescent="0.15">
      <c r="A18" s="5">
        <v>0.6</v>
      </c>
      <c r="C18" s="5">
        <v>1.7485000000000001E-2</v>
      </c>
      <c r="D18" s="5">
        <v>0.129332</v>
      </c>
      <c r="E18" s="5">
        <v>0.18323600000000001</v>
      </c>
      <c r="F18" s="5">
        <v>0.121847</v>
      </c>
      <c r="G18" s="5">
        <v>0.180451</v>
      </c>
      <c r="H18" s="5">
        <v>0.15445</v>
      </c>
      <c r="I18" s="5">
        <v>0.14160500000000001</v>
      </c>
    </row>
    <row r="19" spans="1:9" x14ac:dyDescent="0.15">
      <c r="A19" s="5">
        <v>0.7</v>
      </c>
      <c r="C19" s="5">
        <v>1.6399E-2</v>
      </c>
      <c r="D19" s="5">
        <v>0.134822</v>
      </c>
      <c r="E19" s="5">
        <v>0.190662</v>
      </c>
      <c r="F19" s="5">
        <v>0.12687000000000001</v>
      </c>
      <c r="G19" s="5">
        <v>0.18757099999999999</v>
      </c>
      <c r="H19" s="5">
        <v>0.160776</v>
      </c>
      <c r="I19" s="5">
        <v>0.14724899999999999</v>
      </c>
    </row>
    <row r="20" spans="1:9" x14ac:dyDescent="0.15">
      <c r="A20" s="5">
        <v>0.8</v>
      </c>
      <c r="C20" s="5">
        <v>1.4054000000000001E-2</v>
      </c>
      <c r="D20" s="5">
        <v>0.14166000000000001</v>
      </c>
      <c r="E20" s="5">
        <v>0.19936899999999999</v>
      </c>
      <c r="F20" s="5">
        <v>0.13308600000000001</v>
      </c>
      <c r="G20" s="5">
        <v>0.19562499999999999</v>
      </c>
      <c r="H20" s="5">
        <v>0.168292</v>
      </c>
      <c r="I20" s="5">
        <v>0.15382299999999999</v>
      </c>
    </row>
    <row r="21" spans="1:9" x14ac:dyDescent="0.15">
      <c r="A21" s="5">
        <v>0.9</v>
      </c>
      <c r="C21" s="5">
        <v>1.3094E-2</v>
      </c>
      <c r="D21" s="5">
        <v>0.147346</v>
      </c>
      <c r="E21" s="5">
        <v>0.20699000000000001</v>
      </c>
      <c r="F21" s="5">
        <v>0.13835</v>
      </c>
      <c r="G21" s="5">
        <v>0.20286799999999999</v>
      </c>
      <c r="H21" s="5">
        <v>0.174788</v>
      </c>
      <c r="I21" s="5">
        <v>0.15960299999999999</v>
      </c>
    </row>
    <row r="22" spans="1:9" x14ac:dyDescent="0.15">
      <c r="A22" s="5">
        <v>1</v>
      </c>
      <c r="C22" s="5">
        <v>1.2257000000000001E-2</v>
      </c>
      <c r="D22" s="5">
        <v>0.15296799999999999</v>
      </c>
      <c r="E22" s="5">
        <v>0.21454300000000001</v>
      </c>
      <c r="F22" s="5">
        <v>0.14349700000000001</v>
      </c>
      <c r="G22" s="5">
        <v>0.21007799999999999</v>
      </c>
      <c r="H22" s="5">
        <v>0.18123</v>
      </c>
      <c r="I22" s="5">
        <v>0.16533800000000001</v>
      </c>
    </row>
    <row r="25" spans="1:9" x14ac:dyDescent="0.15">
      <c r="A25" s="5" t="s">
        <v>81</v>
      </c>
    </row>
    <row r="26" spans="1:9" x14ac:dyDescent="0.15">
      <c r="A26" s="5">
        <v>0.2</v>
      </c>
      <c r="C26" s="5">
        <v>0.88592899999999997</v>
      </c>
      <c r="D26" s="5">
        <v>2.2707000000000001E-2</v>
      </c>
      <c r="E26" s="5">
        <v>1.8735000000000002E-2</v>
      </c>
      <c r="F26" s="5">
        <v>1.2938E-2</v>
      </c>
      <c r="G26" s="5">
        <v>8.8669999999999999E-3</v>
      </c>
      <c r="H26" s="5">
        <v>1.7905000000000001E-2</v>
      </c>
      <c r="I26" s="5">
        <v>7.0260000000000001E-3</v>
      </c>
    </row>
    <row r="27" spans="1:9" x14ac:dyDescent="0.15">
      <c r="A27" s="5">
        <v>0.3</v>
      </c>
      <c r="C27" s="5">
        <v>0.885799</v>
      </c>
      <c r="D27" s="5">
        <v>2.3449999999999999E-2</v>
      </c>
      <c r="E27" s="5">
        <v>1.9174E-2</v>
      </c>
      <c r="F27" s="5">
        <v>1.3299999999999999E-2</v>
      </c>
      <c r="G27" s="5">
        <v>9.0519999999999993E-3</v>
      </c>
      <c r="H27" s="5">
        <v>1.8425E-2</v>
      </c>
      <c r="I27" s="5">
        <v>7.1859999999999997E-3</v>
      </c>
    </row>
    <row r="28" spans="1:9" x14ac:dyDescent="0.15">
      <c r="A28" s="5">
        <v>0.4</v>
      </c>
      <c r="C28" s="5">
        <v>0.88555099999999998</v>
      </c>
      <c r="D28" s="5">
        <v>2.4192999999999999E-2</v>
      </c>
      <c r="E28" s="5">
        <v>1.9612999999999998E-2</v>
      </c>
      <c r="F28" s="5">
        <v>1.3662000000000001E-2</v>
      </c>
      <c r="G28" s="5">
        <v>9.2379999999999997E-3</v>
      </c>
      <c r="H28" s="5">
        <v>1.8945E-2</v>
      </c>
      <c r="I28" s="5">
        <v>7.3460000000000001E-3</v>
      </c>
    </row>
    <row r="29" spans="1:9" x14ac:dyDescent="0.15">
      <c r="A29" s="5">
        <v>0.5</v>
      </c>
      <c r="C29" s="5">
        <v>0.88520600000000005</v>
      </c>
      <c r="D29" s="5">
        <v>2.4936E-2</v>
      </c>
      <c r="E29" s="5">
        <v>2.0052E-2</v>
      </c>
      <c r="F29" s="5">
        <v>1.4024E-2</v>
      </c>
      <c r="G29" s="5">
        <v>9.4240000000000001E-3</v>
      </c>
      <c r="H29" s="5">
        <v>1.9465E-2</v>
      </c>
      <c r="I29" s="5">
        <v>7.5059999999999997E-3</v>
      </c>
    </row>
    <row r="30" spans="1:9" x14ac:dyDescent="0.15">
      <c r="A30" s="5">
        <v>0.6</v>
      </c>
      <c r="C30" s="5">
        <v>0.88478400000000001</v>
      </c>
      <c r="D30" s="5">
        <v>2.5679E-2</v>
      </c>
      <c r="E30" s="5">
        <v>2.0490999999999999E-2</v>
      </c>
      <c r="F30" s="5">
        <v>1.4385E-2</v>
      </c>
      <c r="G30" s="5">
        <v>9.6100000000000005E-3</v>
      </c>
      <c r="H30" s="5">
        <v>1.9986E-2</v>
      </c>
      <c r="I30" s="5">
        <v>7.6660000000000001E-3</v>
      </c>
    </row>
    <row r="31" spans="1:9" x14ac:dyDescent="0.15">
      <c r="A31" s="5">
        <v>0.7</v>
      </c>
      <c r="C31" s="5">
        <v>0.884301</v>
      </c>
      <c r="D31" s="5">
        <v>2.6422000000000001E-2</v>
      </c>
      <c r="E31" s="5">
        <v>2.0929E-2</v>
      </c>
      <c r="F31" s="5">
        <v>1.4747E-2</v>
      </c>
      <c r="G31" s="5">
        <v>9.7959999999999992E-3</v>
      </c>
      <c r="H31" s="5">
        <v>2.0506E-2</v>
      </c>
      <c r="I31" s="5">
        <v>7.8259999999999996E-3</v>
      </c>
    </row>
    <row r="32" spans="1:9" x14ac:dyDescent="0.15">
      <c r="A32" s="5">
        <v>0.8</v>
      </c>
      <c r="C32" s="5">
        <v>0.883768</v>
      </c>
      <c r="D32" s="5">
        <v>2.7165000000000002E-2</v>
      </c>
      <c r="E32" s="5">
        <v>2.1368000000000002E-2</v>
      </c>
      <c r="F32" s="5">
        <v>1.5108999999999999E-2</v>
      </c>
      <c r="G32" s="5">
        <v>9.9819999999999996E-3</v>
      </c>
      <c r="H32" s="5">
        <v>2.1026E-2</v>
      </c>
      <c r="I32" s="5">
        <v>7.986E-3</v>
      </c>
    </row>
    <row r="33" spans="1:9" x14ac:dyDescent="0.15">
      <c r="A33" s="5">
        <v>0.9</v>
      </c>
      <c r="C33" s="5">
        <v>0.88319700000000001</v>
      </c>
      <c r="D33" s="5">
        <v>2.7909E-2</v>
      </c>
      <c r="E33" s="5">
        <v>2.1807E-2</v>
      </c>
      <c r="F33" s="5">
        <v>1.5469999999999999E-2</v>
      </c>
      <c r="G33" s="5">
        <v>1.0168E-2</v>
      </c>
      <c r="H33" s="5">
        <v>2.1545999999999999E-2</v>
      </c>
      <c r="I33" s="5">
        <v>8.1460000000000005E-3</v>
      </c>
    </row>
    <row r="34" spans="1:9" x14ac:dyDescent="0.15">
      <c r="A34" s="5">
        <v>1</v>
      </c>
      <c r="C34" s="5">
        <v>0.88259600000000005</v>
      </c>
      <c r="D34" s="5">
        <v>2.8652E-2</v>
      </c>
      <c r="E34" s="5">
        <v>2.2245999999999998E-2</v>
      </c>
      <c r="F34" s="5">
        <v>1.5831999999999999E-2</v>
      </c>
      <c r="G34" s="5">
        <v>1.0354E-2</v>
      </c>
      <c r="H34" s="5">
        <v>2.2067E-2</v>
      </c>
      <c r="I34" s="5">
        <v>8.3059999999999991E-3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9" workbookViewId="0">
      <selection activeCell="M11" sqref="M11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 t="shared" ref="E3:E8" si="0">AVERAGE(B3:D3)</f>
        <v>6.9871333333333327E-2</v>
      </c>
      <c r="F3" s="5">
        <f t="shared" ref="F3:F8" si="1"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si="0"/>
        <v>7.4834333333333336E-2</v>
      </c>
      <c r="F4" s="5">
        <f t="shared" si="1"/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E7" workbookViewId="0">
      <selection activeCell="M34" sqref="M34"/>
    </sheetView>
  </sheetViews>
  <sheetFormatPr defaultRowHeight="13.5" x14ac:dyDescent="0.15"/>
  <cols>
    <col min="1" max="1" width="16.625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AVERAGE(A3,C3)</f>
        <v>5.2656000000000001E-2</v>
      </c>
      <c r="E3" s="5">
        <f t="shared" ref="E3:E8" si="0"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1">AVERAGE(A4,C4)</f>
        <v>4.2030499999999998E-2</v>
      </c>
      <c r="E4" s="5">
        <f t="shared" si="0"/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1"/>
        <v>3.2479000000000001E-2</v>
      </c>
      <c r="E5" s="5">
        <f t="shared" si="0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1"/>
        <v>2.4455999999999999E-2</v>
      </c>
      <c r="E6" s="5">
        <f t="shared" si="0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1"/>
        <v>3.72935E-2</v>
      </c>
      <c r="E7" s="5">
        <f t="shared" si="0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1"/>
        <v>1.94825E-2</v>
      </c>
      <c r="E8" s="5">
        <f t="shared" si="0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  <row r="9" spans="1:9" x14ac:dyDescent="0.15">
      <c r="A9" t="s">
        <v>60</v>
      </c>
      <c r="B9" t="s">
        <v>61</v>
      </c>
      <c r="C9" t="s">
        <v>62</v>
      </c>
      <c r="D9" s="5" t="s">
        <v>63</v>
      </c>
      <c r="E9" s="5" t="s">
        <v>64</v>
      </c>
    </row>
    <row r="10" spans="1:9" x14ac:dyDescent="0.15">
      <c r="A10" s="5" t="s">
        <v>36</v>
      </c>
      <c r="B10">
        <v>57777</v>
      </c>
      <c r="C10">
        <v>4373.92083</v>
      </c>
      <c r="D10">
        <v>6454.4847609999997</v>
      </c>
      <c r="E10">
        <v>1710.70445</v>
      </c>
    </row>
    <row r="11" spans="1:9" x14ac:dyDescent="0.15">
      <c r="A11" s="5" t="s">
        <v>37</v>
      </c>
      <c r="B11">
        <v>124534</v>
      </c>
      <c r="C11">
        <v>7830.9002559999999</v>
      </c>
      <c r="D11">
        <v>18570.984074</v>
      </c>
      <c r="E11">
        <v>2637.5056770000001</v>
      </c>
    </row>
    <row r="12" spans="1:9" x14ac:dyDescent="0.15">
      <c r="A12" s="5" t="s">
        <v>38</v>
      </c>
      <c r="B12">
        <v>21513</v>
      </c>
      <c r="C12">
        <v>1022.566137</v>
      </c>
      <c r="D12">
        <v>2296.7756399999998</v>
      </c>
      <c r="E12">
        <v>374.88111300000003</v>
      </c>
    </row>
    <row r="13" spans="1:9" x14ac:dyDescent="0.15">
      <c r="A13" s="5" t="s">
        <v>39</v>
      </c>
      <c r="B13">
        <v>130003</v>
      </c>
      <c r="C13">
        <v>4918.2240350000002</v>
      </c>
      <c r="D13">
        <v>23875.787845999999</v>
      </c>
      <c r="E13">
        <v>1440.3969219999999</v>
      </c>
    </row>
    <row r="14" spans="1:9" x14ac:dyDescent="0.15">
      <c r="A14" s="5" t="s">
        <v>40</v>
      </c>
      <c r="B14">
        <v>83112</v>
      </c>
      <c r="C14">
        <v>4361.968433</v>
      </c>
      <c r="D14">
        <v>11148.211966000001</v>
      </c>
      <c r="E14">
        <v>1837.0729510000001</v>
      </c>
    </row>
    <row r="15" spans="1:9" x14ac:dyDescent="0.15">
      <c r="A15" s="5" t="s">
        <v>41</v>
      </c>
      <c r="B15">
        <v>103537</v>
      </c>
      <c r="C15">
        <v>3108.3423280000002</v>
      </c>
      <c r="D15">
        <v>13963.689812000001</v>
      </c>
      <c r="E15">
        <v>925.97506899999996</v>
      </c>
    </row>
    <row r="16" spans="1:9" x14ac:dyDescent="0.15">
      <c r="A16" t="s">
        <v>67</v>
      </c>
      <c r="B16">
        <f>SUM($B10:$B15)</f>
        <v>520476</v>
      </c>
      <c r="C16" s="8">
        <f>SUM(C10:C15)</f>
        <v>25615.922018999998</v>
      </c>
      <c r="D16" s="8">
        <f>SUM(D10:D15)</f>
        <v>76309.934099000006</v>
      </c>
      <c r="E16" s="8">
        <f>SUM(E10:E15)</f>
        <v>8926.5361819999998</v>
      </c>
    </row>
    <row r="17" spans="1:5" x14ac:dyDescent="0.15">
      <c r="A17" t="s">
        <v>65</v>
      </c>
      <c r="C17">
        <f>C16/$B16</f>
        <v>4.9216336620708734E-2</v>
      </c>
      <c r="D17" s="5">
        <f>D16/$B16</f>
        <v>0.14661566354452463</v>
      </c>
      <c r="E17" s="5">
        <f>E16/$B16</f>
        <v>1.715071623283302E-2</v>
      </c>
    </row>
    <row r="18" spans="1:5" x14ac:dyDescent="0.15">
      <c r="A18" t="s">
        <v>66</v>
      </c>
      <c r="C18">
        <f>36.787*C17+0.0024</f>
        <v>1.812921375266012</v>
      </c>
      <c r="E18">
        <f>76.69*E17+0.471</f>
        <v>1.7862884278959643</v>
      </c>
    </row>
    <row r="19" spans="1:5" x14ac:dyDescent="0.2">
      <c r="A19" t="s">
        <v>68</v>
      </c>
      <c r="B19" s="7">
        <v>1.9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PosGeneral_SimGau</vt:lpstr>
      <vt:lpstr>Band2-90%</vt:lpstr>
      <vt:lpstr>Guassian_Fitting</vt:lpstr>
      <vt:lpstr>PosGeneral_SimCorrcoef</vt:lpstr>
      <vt:lpstr>Possibility</vt:lpstr>
      <vt:lpstr>WeightTesting</vt:lpstr>
      <vt:lpstr>PosGen_SimFrechet</vt:lpstr>
      <vt:lpstr>Hausdorff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2017-08-31T00:18:38Z</dcterms:modified>
</cp:coreProperties>
</file>