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310" documentId="11_5C5755BF84DCCEC36C3E1A399931F45B2A7E2811" xr6:coauthVersionLast="47" xr6:coauthVersionMax="47" xr10:uidLastSave="{8C2D5357-3A75-4273-8EDE-4A5CB8857636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N22" i="1"/>
  <c r="O22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4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4" i="1"/>
  <c r="K4" i="1"/>
  <c r="K5" i="1" l="1"/>
  <c r="N5" i="1" s="1"/>
  <c r="K6" i="1" l="1"/>
  <c r="N6" i="1" s="1"/>
  <c r="K7" i="1" l="1"/>
  <c r="N7" i="1" s="1"/>
  <c r="K8" i="1" l="1"/>
  <c r="N8" i="1" s="1"/>
  <c r="K9" i="1" l="1"/>
  <c r="N9" i="1" s="1"/>
  <c r="K10" i="1" l="1"/>
  <c r="N10" i="1" s="1"/>
  <c r="K11" i="1" l="1"/>
  <c r="N11" i="1" s="1"/>
  <c r="K12" i="1" l="1"/>
  <c r="N12" i="1" s="1"/>
  <c r="K13" i="1" l="1"/>
  <c r="N13" i="1" s="1"/>
  <c r="K14" i="1" l="1"/>
  <c r="N14" i="1" s="1"/>
  <c r="K15" i="1" l="1"/>
  <c r="N15" i="1" s="1"/>
  <c r="K16" i="1" l="1"/>
  <c r="N16" i="1" s="1"/>
  <c r="K17" i="1" l="1"/>
  <c r="N17" i="1" s="1"/>
  <c r="K18" i="1" l="1"/>
  <c r="N18" i="1" s="1"/>
  <c r="K19" i="1" l="1"/>
  <c r="N19" i="1" s="1"/>
  <c r="K20" i="1" l="1"/>
  <c r="N20" i="1" s="1"/>
  <c r="K21" i="1" l="1"/>
  <c r="N21" i="1" s="1"/>
  <c r="K22" i="1" l="1"/>
</calcChain>
</file>

<file path=xl/sharedStrings.xml><?xml version="1.0" encoding="utf-8"?>
<sst xmlns="http://schemas.openxmlformats.org/spreadsheetml/2006/main" count="25" uniqueCount="21">
  <si>
    <t>AUTO A</t>
  </si>
  <si>
    <t>t(s)</t>
  </si>
  <si>
    <r>
      <rPr>
        <sz val="11"/>
        <color rgb="FF000000"/>
        <rFont val="Aptos Narrow"/>
      </rPr>
      <t>S</t>
    </r>
    <r>
      <rPr>
        <sz val="8"/>
        <color rgb="FF000000"/>
        <rFont val="Aptos Narrow"/>
      </rPr>
      <t>A(m)</t>
    </r>
  </si>
  <si>
    <r>
      <rPr>
        <sz val="11"/>
        <color rgb="FF000000"/>
        <rFont val="Aptos Narrow"/>
      </rPr>
      <t>S</t>
    </r>
    <r>
      <rPr>
        <sz val="8"/>
        <color rgb="FF000000"/>
        <rFont val="Aptos Narrow"/>
      </rPr>
      <t>B(m)</t>
    </r>
  </si>
  <si>
    <r>
      <rPr>
        <sz val="11"/>
        <color rgb="FF000000"/>
        <rFont val="Aptos Narrow"/>
      </rPr>
      <t>V</t>
    </r>
    <r>
      <rPr>
        <sz val="8"/>
        <color rgb="FF000000"/>
        <rFont val="Aptos Narrow"/>
      </rPr>
      <t>A(m/s)</t>
    </r>
  </si>
  <si>
    <r>
      <rPr>
        <sz val="11"/>
        <color rgb="FF000000"/>
        <rFont val="Aptos Narrow"/>
      </rPr>
      <t>V</t>
    </r>
    <r>
      <rPr>
        <sz val="8"/>
        <color rgb="FF000000"/>
        <rFont val="Aptos Narrow"/>
      </rPr>
      <t>B(m/s)</t>
    </r>
  </si>
  <si>
    <t>Velocità iniziale A</t>
  </si>
  <si>
    <t>m/s</t>
  </si>
  <si>
    <t xml:space="preserve">Posizione iniziale  A </t>
  </si>
  <si>
    <t>m</t>
  </si>
  <si>
    <t>Accelerazione A</t>
  </si>
  <si>
    <t>m/s^2</t>
  </si>
  <si>
    <t>Posizione di incotro Sol1</t>
  </si>
  <si>
    <t>AUTO B</t>
  </si>
  <si>
    <t>Posizione di incotro Sol2</t>
  </si>
  <si>
    <t>Posizione iniziale  B</t>
  </si>
  <si>
    <t>Velocità iniziale B</t>
  </si>
  <si>
    <t>Accelerazione B</t>
  </si>
  <si>
    <t xml:space="preserve">Tempo iniziale </t>
  </si>
  <si>
    <t>s</t>
  </si>
  <si>
    <t>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</si>
</sst>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</font>
    <font>
      <sz val="8"/>
      <color rgb="FF000000"/>
      <name val="Aptos Narrow"/>
    </font>
    <font>
      <sz val="12"/>
      <color rgb="FF000000"/>
      <name val="Aptos Narrow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7BBF62"/>
        <bgColor indexed="64"/>
      </patternFill>
    </fill>
    <fill>
      <patternFill patternType="solid">
        <fgColor rgb="FF399B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2" fillId="9" borderId="0" xfId="0" applyFont="1" applyFill="1"/>
    <xf numFmtId="0" fontId="4" fillId="8" borderId="0" xfId="0" applyFont="1" applyFill="1"/>
    <xf numFmtId="0" fontId="2" fillId="8" borderId="0" xfId="0" applyFont="1" applyFill="1"/>
    <xf numFmtId="0" fontId="0" fillId="0" borderId="0" xfId="0" applyFill="1"/>
    <xf numFmtId="2" fontId="0" fillId="2" borderId="0" xfId="0" applyNumberFormat="1" applyFill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3" borderId="0" xfId="0" applyNumberFormat="1" applyFill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6" borderId="0" xfId="0" applyNumberFormat="1" applyFill="1">
      <extLst>
        <ext xmlns:xfpb="http://schemas.microsoft.com/office/spreadsheetml/2022/featurepropertybag" uri="{C7286773-470A-42A8-94C5-96B5CB345126}">
          <xfpb:xfComplement i="0"/>
        </ext>
      </extLst>
    </xf>
    <xf numFmtId="2" fontId="4" fillId="8" borderId="0" xfId="0" applyNumberFormat="1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5" borderId="0" xfId="0" applyNumberForma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7BBF62"/>
      <color rgb="FF399BCC"/>
      <color rgb="FFFF7878"/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Foglio1!$N$3</c:f>
              <c:strCache>
                <c:ptCount val="1"/>
                <c:pt idx="0">
                  <c:v>VA(m/s)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Foglio1!$K$4:$K$22</c:f>
              <c:numCache>
                <c:formatCode>0.00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Foglio1!$N$4:$N$22</c:f>
              <c:numCache>
                <c:formatCode>0.00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E4-4EA4-AEA8-47CBE5ADD7EB}"/>
            </c:ext>
          </c:extLst>
        </c:ser>
        <c:ser>
          <c:idx val="1"/>
          <c:order val="1"/>
          <c:tx>
            <c:strRef>
              <c:f>Foglio1!$O$3</c:f>
              <c:strCache>
                <c:ptCount val="1"/>
                <c:pt idx="0">
                  <c:v>VB(m/s)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Foglio1!$K$4:$K$22</c:f>
              <c:numCache>
                <c:formatCode>0.00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Foglio1!$O$4:$O$22</c:f>
              <c:numCache>
                <c:formatCode>0.00</c:formatCode>
                <c:ptCount val="1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6E4-4EA4-AEA8-47CBE5ADD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668232"/>
        <c:axId val="1447581192"/>
      </c:scatterChart>
      <c:valAx>
        <c:axId val="887668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581192"/>
        <c:crosses val="autoZero"/>
        <c:crossBetween val="midCat"/>
      </c:valAx>
      <c:valAx>
        <c:axId val="144758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68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Pa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Foglio1!$K$4:$K$22</c:f>
              <c:numCache>
                <c:formatCode>0.00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Foglio1!$L$4:$L$22</c:f>
              <c:numCache>
                <c:formatCode>0.00</c:formatCode>
                <c:ptCount val="19"/>
                <c:pt idx="0">
                  <c:v>5</c:v>
                </c:pt>
                <c:pt idx="1">
                  <c:v>6.5</c:v>
                </c:pt>
                <c:pt idx="2">
                  <c:v>9</c:v>
                </c:pt>
                <c:pt idx="3">
                  <c:v>12.5</c:v>
                </c:pt>
                <c:pt idx="4">
                  <c:v>17</c:v>
                </c:pt>
                <c:pt idx="5">
                  <c:v>22.5</c:v>
                </c:pt>
                <c:pt idx="6">
                  <c:v>29</c:v>
                </c:pt>
                <c:pt idx="7">
                  <c:v>36.5</c:v>
                </c:pt>
                <c:pt idx="8">
                  <c:v>45</c:v>
                </c:pt>
                <c:pt idx="9">
                  <c:v>54.5</c:v>
                </c:pt>
                <c:pt idx="10">
                  <c:v>65</c:v>
                </c:pt>
                <c:pt idx="11">
                  <c:v>76.5</c:v>
                </c:pt>
                <c:pt idx="12">
                  <c:v>89</c:v>
                </c:pt>
                <c:pt idx="13">
                  <c:v>102.5</c:v>
                </c:pt>
                <c:pt idx="14">
                  <c:v>117</c:v>
                </c:pt>
                <c:pt idx="15">
                  <c:v>132.5</c:v>
                </c:pt>
                <c:pt idx="16">
                  <c:v>149</c:v>
                </c:pt>
                <c:pt idx="17">
                  <c:v>166.5</c:v>
                </c:pt>
                <c:pt idx="18">
                  <c:v>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85-4789-8216-6523554ECC98}"/>
            </c:ext>
          </c:extLst>
        </c:ser>
        <c:ser>
          <c:idx val="1"/>
          <c:order val="1"/>
          <c:tx>
            <c:v>Pb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Foglio1!$K$4:$K$22</c:f>
              <c:numCache>
                <c:formatCode>0.00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Foglio1!$M$4:$M$22</c:f>
              <c:numCache>
                <c:formatCode>0.00</c:formatCode>
                <c:ptCount val="19"/>
                <c:pt idx="0">
                  <c:v>2</c:v>
                </c:pt>
                <c:pt idx="1">
                  <c:v>6.25</c:v>
                </c:pt>
                <c:pt idx="2">
                  <c:v>11</c:v>
                </c:pt>
                <c:pt idx="3">
                  <c:v>16.25</c:v>
                </c:pt>
                <c:pt idx="4">
                  <c:v>22</c:v>
                </c:pt>
                <c:pt idx="5">
                  <c:v>28.25</c:v>
                </c:pt>
                <c:pt idx="6">
                  <c:v>35</c:v>
                </c:pt>
                <c:pt idx="7">
                  <c:v>42.25</c:v>
                </c:pt>
                <c:pt idx="8">
                  <c:v>50</c:v>
                </c:pt>
                <c:pt idx="9">
                  <c:v>58.25</c:v>
                </c:pt>
                <c:pt idx="10">
                  <c:v>67</c:v>
                </c:pt>
                <c:pt idx="11">
                  <c:v>76.25</c:v>
                </c:pt>
                <c:pt idx="12">
                  <c:v>86</c:v>
                </c:pt>
                <c:pt idx="13">
                  <c:v>96.25</c:v>
                </c:pt>
                <c:pt idx="14">
                  <c:v>107</c:v>
                </c:pt>
                <c:pt idx="15">
                  <c:v>118.25</c:v>
                </c:pt>
                <c:pt idx="16">
                  <c:v>130</c:v>
                </c:pt>
                <c:pt idx="17">
                  <c:v>142.25</c:v>
                </c:pt>
                <c:pt idx="18">
                  <c:v>155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85-4789-8216-6523554EC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376711"/>
        <c:axId val="314378759"/>
      </c:scatterChart>
      <c:valAx>
        <c:axId val="314376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78759"/>
        <c:crosses val="autoZero"/>
        <c:crossBetween val="midCat"/>
      </c:valAx>
      <c:valAx>
        <c:axId val="314378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76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2</xdr:row>
      <xdr:rowOff>104775</xdr:rowOff>
    </xdr:from>
    <xdr:to>
      <xdr:col>23</xdr:col>
      <xdr:colOff>514350</xdr:colOff>
      <xdr:row>16</xdr:row>
      <xdr:rowOff>66675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4929CE4-A2DA-7670-F7F6-D3E4B0450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457200</xdr:colOff>
      <xdr:row>2</xdr:row>
      <xdr:rowOff>104775</xdr:rowOff>
    </xdr:from>
    <xdr:to>
      <xdr:col>31</xdr:col>
      <xdr:colOff>152400</xdr:colOff>
      <xdr:row>16</xdr:row>
      <xdr:rowOff>66675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F1FAEB1-1BD2-EF9D-939B-BB55FF908E98}"/>
            </a:ext>
            <a:ext uri="{147F2762-F138-4A5C-976F-8EAC2B608ADB}">
              <a16:predDERef xmlns:a16="http://schemas.microsoft.com/office/drawing/2014/main" pred="{E4929CE4-A2DA-7670-F7F6-D3E4B0450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2"/>
  <sheetViews>
    <sheetView tabSelected="1" workbookViewId="0">
      <selection activeCell="H8" sqref="H8:H9"/>
    </sheetView>
  </sheetViews>
  <sheetFormatPr defaultRowHeight="15"/>
  <cols>
    <col min="2" max="2" width="17.7109375" bestFit="1" customWidth="1"/>
    <col min="3" max="3" width="3.85546875" bestFit="1" customWidth="1"/>
    <col min="4" max="4" width="6.28515625" bestFit="1" customWidth="1"/>
    <col min="7" max="7" width="21.7109375" bestFit="1" customWidth="1"/>
    <col min="8" max="8" width="12.28515625" bestFit="1" customWidth="1"/>
    <col min="9" max="9" width="4.140625" bestFit="1" customWidth="1"/>
    <col min="11" max="11" width="4.7109375" bestFit="1" customWidth="1"/>
    <col min="12" max="12" width="7.28515625" bestFit="1" customWidth="1"/>
    <col min="13" max="13" width="6.85546875" bestFit="1" customWidth="1"/>
    <col min="14" max="15" width="6.28515625" bestFit="1" customWidth="1"/>
  </cols>
  <sheetData>
    <row r="3" spans="2:15">
      <c r="B3" s="7" t="s">
        <v>0</v>
      </c>
      <c r="K3" s="6" t="s">
        <v>1</v>
      </c>
      <c r="L3" s="10" t="s">
        <v>2</v>
      </c>
      <c r="M3" s="9" t="s">
        <v>3</v>
      </c>
      <c r="N3" s="11" t="s">
        <v>4</v>
      </c>
      <c r="O3" s="9" t="s">
        <v>5</v>
      </c>
    </row>
    <row r="4" spans="2:15">
      <c r="B4" s="1" t="s">
        <v>6</v>
      </c>
      <c r="C4" s="1">
        <v>2</v>
      </c>
      <c r="D4" s="1" t="s">
        <v>7</v>
      </c>
      <c r="K4" s="15">
        <f>C13</f>
        <v>0</v>
      </c>
      <c r="L4" s="16">
        <f>(1/2*$C$6*K4^2)+($C$4*K4)+$C$5</f>
        <v>5</v>
      </c>
      <c r="M4" s="14">
        <f>(1/2*$C$12*K4^2)+($C$11*K4)+$C$10</f>
        <v>2</v>
      </c>
      <c r="N4" s="13">
        <f>$C$4+($C$6*K4)</f>
        <v>2</v>
      </c>
      <c r="O4" s="14">
        <f>$C$11+($C$12*K4)</f>
        <v>8</v>
      </c>
    </row>
    <row r="5" spans="2:15" ht="15.75">
      <c r="B5" s="1" t="s">
        <v>8</v>
      </c>
      <c r="C5" s="1">
        <v>5</v>
      </c>
      <c r="D5" s="1" t="s">
        <v>9</v>
      </c>
      <c r="K5" s="15">
        <f>$C$14+K4</f>
        <v>0.5</v>
      </c>
      <c r="L5" s="16">
        <f t="shared" ref="L5:L22" si="0">(1/2*$C$6*K5^2)+($C$4*K5)+$C$5</f>
        <v>6.5</v>
      </c>
      <c r="M5" s="14">
        <f t="shared" ref="M5:M22" si="1">(1/2*$C$12*K5^2)+($C$11*K5)+$C$10</f>
        <v>6.25</v>
      </c>
      <c r="N5" s="13">
        <f t="shared" ref="N5:N22" si="2">$C$4+($C$6*K5)</f>
        <v>4</v>
      </c>
      <c r="O5" s="14">
        <f t="shared" ref="O5:O22" si="3">$C$11+($C$12*K5)</f>
        <v>9</v>
      </c>
    </row>
    <row r="6" spans="2:15" ht="15.75">
      <c r="B6" s="1" t="s">
        <v>10</v>
      </c>
      <c r="C6" s="1">
        <v>4</v>
      </c>
      <c r="D6" s="1" t="s">
        <v>11</v>
      </c>
      <c r="G6" s="12"/>
      <c r="H6" s="12"/>
      <c r="I6" s="12"/>
      <c r="K6" s="15">
        <f t="shared" ref="K6:K22" si="4">$C$14+K5</f>
        <v>1</v>
      </c>
      <c r="L6" s="16">
        <f t="shared" si="0"/>
        <v>9</v>
      </c>
      <c r="M6" s="14">
        <f t="shared" si="1"/>
        <v>11</v>
      </c>
      <c r="N6" s="13">
        <f t="shared" si="2"/>
        <v>6</v>
      </c>
      <c r="O6" s="14">
        <f t="shared" si="3"/>
        <v>10</v>
      </c>
    </row>
    <row r="7" spans="2:15" ht="15.75">
      <c r="G7" s="12"/>
      <c r="H7" s="12"/>
      <c r="I7" s="12"/>
      <c r="K7" s="15">
        <f t="shared" si="4"/>
        <v>1.5</v>
      </c>
      <c r="L7" s="16">
        <f t="shared" si="0"/>
        <v>12.5</v>
      </c>
      <c r="M7" s="14">
        <f t="shared" si="1"/>
        <v>16.25</v>
      </c>
      <c r="N7" s="13">
        <f t="shared" si="2"/>
        <v>8</v>
      </c>
      <c r="O7" s="14">
        <f t="shared" si="3"/>
        <v>11</v>
      </c>
    </row>
    <row r="8" spans="2:15" ht="15.75">
      <c r="G8" s="5" t="s">
        <v>12</v>
      </c>
      <c r="H8" s="17">
        <f>(($C$11-$C$4)+(SQRT((($C$11-$C$4)^2)-(2*C6*(C10-C5))))/C6)</f>
        <v>7.9364916731037081</v>
      </c>
      <c r="I8" s="12"/>
      <c r="K8" s="15">
        <f t="shared" si="4"/>
        <v>2</v>
      </c>
      <c r="L8" s="16">
        <f t="shared" si="0"/>
        <v>17</v>
      </c>
      <c r="M8" s="14">
        <f t="shared" si="1"/>
        <v>22</v>
      </c>
      <c r="N8" s="13">
        <f t="shared" si="2"/>
        <v>10</v>
      </c>
      <c r="O8" s="14">
        <f t="shared" si="3"/>
        <v>12</v>
      </c>
    </row>
    <row r="9" spans="2:15" ht="15.75">
      <c r="B9" s="8" t="s">
        <v>13</v>
      </c>
      <c r="G9" s="5" t="s">
        <v>14</v>
      </c>
      <c r="H9" s="17">
        <f>((C11-C4)-((SQRT(((C11-C4)^2)-(2*C12*(C10-C5))))/C12))</f>
        <v>2.5358983848622456</v>
      </c>
      <c r="I9" s="12"/>
      <c r="K9" s="15">
        <f t="shared" si="4"/>
        <v>2.5</v>
      </c>
      <c r="L9" s="16">
        <f t="shared" si="0"/>
        <v>22.5</v>
      </c>
      <c r="M9" s="14">
        <f t="shared" si="1"/>
        <v>28.25</v>
      </c>
      <c r="N9" s="13">
        <f t="shared" si="2"/>
        <v>12</v>
      </c>
      <c r="O9" s="14">
        <f t="shared" si="3"/>
        <v>13</v>
      </c>
    </row>
    <row r="10" spans="2:15" ht="15.75">
      <c r="B10" s="2" t="s">
        <v>15</v>
      </c>
      <c r="C10" s="2">
        <v>2</v>
      </c>
      <c r="D10" s="2" t="s">
        <v>9</v>
      </c>
      <c r="K10" s="15">
        <f t="shared" si="4"/>
        <v>3</v>
      </c>
      <c r="L10" s="16">
        <f t="shared" si="0"/>
        <v>29</v>
      </c>
      <c r="M10" s="14">
        <f t="shared" si="1"/>
        <v>35</v>
      </c>
      <c r="N10" s="13">
        <f t="shared" si="2"/>
        <v>14</v>
      </c>
      <c r="O10" s="14">
        <f t="shared" si="3"/>
        <v>14</v>
      </c>
    </row>
    <row r="11" spans="2:15" ht="15.75">
      <c r="B11" s="2" t="s">
        <v>16</v>
      </c>
      <c r="C11" s="2">
        <v>8</v>
      </c>
      <c r="D11" s="2" t="s">
        <v>7</v>
      </c>
      <c r="K11" s="15">
        <f t="shared" si="4"/>
        <v>3.5</v>
      </c>
      <c r="L11" s="16">
        <f t="shared" si="0"/>
        <v>36.5</v>
      </c>
      <c r="M11" s="14">
        <f t="shared" si="1"/>
        <v>42.25</v>
      </c>
      <c r="N11" s="13">
        <f t="shared" si="2"/>
        <v>16</v>
      </c>
      <c r="O11" s="14">
        <f t="shared" si="3"/>
        <v>15</v>
      </c>
    </row>
    <row r="12" spans="2:15" ht="15.75">
      <c r="B12" s="2" t="s">
        <v>17</v>
      </c>
      <c r="C12" s="2">
        <v>2</v>
      </c>
      <c r="D12" s="2" t="s">
        <v>11</v>
      </c>
      <c r="K12" s="15">
        <f t="shared" si="4"/>
        <v>4</v>
      </c>
      <c r="L12" s="16">
        <f t="shared" si="0"/>
        <v>45</v>
      </c>
      <c r="M12" s="14">
        <f t="shared" si="1"/>
        <v>50</v>
      </c>
      <c r="N12" s="13">
        <f t="shared" si="2"/>
        <v>18</v>
      </c>
      <c r="O12" s="14">
        <f t="shared" si="3"/>
        <v>16</v>
      </c>
    </row>
    <row r="13" spans="2:15" ht="15.75">
      <c r="B13" s="4" t="s">
        <v>18</v>
      </c>
      <c r="C13" s="4">
        <v>0</v>
      </c>
      <c r="D13" s="4" t="s">
        <v>19</v>
      </c>
      <c r="K13" s="15">
        <f t="shared" si="4"/>
        <v>4.5</v>
      </c>
      <c r="L13" s="16">
        <f t="shared" si="0"/>
        <v>54.5</v>
      </c>
      <c r="M13" s="14">
        <f t="shared" si="1"/>
        <v>58.25</v>
      </c>
      <c r="N13" s="13">
        <f t="shared" si="2"/>
        <v>20</v>
      </c>
      <c r="O13" s="14">
        <f t="shared" si="3"/>
        <v>17</v>
      </c>
    </row>
    <row r="14" spans="2:15" ht="15.75">
      <c r="B14" s="3" t="s">
        <v>20</v>
      </c>
      <c r="C14" s="4">
        <v>0.5</v>
      </c>
      <c r="D14" s="4" t="s">
        <v>19</v>
      </c>
      <c r="K14" s="15">
        <f t="shared" si="4"/>
        <v>5</v>
      </c>
      <c r="L14" s="16">
        <f t="shared" si="0"/>
        <v>65</v>
      </c>
      <c r="M14" s="14">
        <f t="shared" si="1"/>
        <v>67</v>
      </c>
      <c r="N14" s="13">
        <f t="shared" si="2"/>
        <v>22</v>
      </c>
      <c r="O14" s="14">
        <f t="shared" si="3"/>
        <v>18</v>
      </c>
    </row>
    <row r="15" spans="2:15" ht="15.75">
      <c r="K15" s="15">
        <f t="shared" si="4"/>
        <v>5.5</v>
      </c>
      <c r="L15" s="16">
        <f t="shared" si="0"/>
        <v>76.5</v>
      </c>
      <c r="M15" s="14">
        <f t="shared" si="1"/>
        <v>76.25</v>
      </c>
      <c r="N15" s="13">
        <f t="shared" si="2"/>
        <v>24</v>
      </c>
      <c r="O15" s="14">
        <f t="shared" si="3"/>
        <v>19</v>
      </c>
    </row>
    <row r="16" spans="2:15" ht="15.75">
      <c r="K16" s="15">
        <f t="shared" si="4"/>
        <v>6</v>
      </c>
      <c r="L16" s="16">
        <f t="shared" si="0"/>
        <v>89</v>
      </c>
      <c r="M16" s="14">
        <f t="shared" si="1"/>
        <v>86</v>
      </c>
      <c r="N16" s="13">
        <f t="shared" si="2"/>
        <v>26</v>
      </c>
      <c r="O16" s="14">
        <f t="shared" si="3"/>
        <v>20</v>
      </c>
    </row>
    <row r="17" spans="11:15" ht="15.75">
      <c r="K17" s="15">
        <f t="shared" si="4"/>
        <v>6.5</v>
      </c>
      <c r="L17" s="16">
        <f t="shared" si="0"/>
        <v>102.5</v>
      </c>
      <c r="M17" s="14">
        <f t="shared" si="1"/>
        <v>96.25</v>
      </c>
      <c r="N17" s="13">
        <f t="shared" si="2"/>
        <v>28</v>
      </c>
      <c r="O17" s="14">
        <f t="shared" si="3"/>
        <v>21</v>
      </c>
    </row>
    <row r="18" spans="11:15" ht="15.75">
      <c r="K18" s="15">
        <f t="shared" si="4"/>
        <v>7</v>
      </c>
      <c r="L18" s="16">
        <f t="shared" si="0"/>
        <v>117</v>
      </c>
      <c r="M18" s="14">
        <f t="shared" si="1"/>
        <v>107</v>
      </c>
      <c r="N18" s="13">
        <f t="shared" si="2"/>
        <v>30</v>
      </c>
      <c r="O18" s="14">
        <f t="shared" si="3"/>
        <v>22</v>
      </c>
    </row>
    <row r="19" spans="11:15" ht="15.75">
      <c r="K19" s="15">
        <f t="shared" si="4"/>
        <v>7.5</v>
      </c>
      <c r="L19" s="16">
        <f t="shared" si="0"/>
        <v>132.5</v>
      </c>
      <c r="M19" s="14">
        <f t="shared" si="1"/>
        <v>118.25</v>
      </c>
      <c r="N19" s="13">
        <f t="shared" si="2"/>
        <v>32</v>
      </c>
      <c r="O19" s="14">
        <f t="shared" si="3"/>
        <v>23</v>
      </c>
    </row>
    <row r="20" spans="11:15" ht="15.75">
      <c r="K20" s="15">
        <f t="shared" si="4"/>
        <v>8</v>
      </c>
      <c r="L20" s="16">
        <f t="shared" si="0"/>
        <v>149</v>
      </c>
      <c r="M20" s="14">
        <f t="shared" si="1"/>
        <v>130</v>
      </c>
      <c r="N20" s="13">
        <f t="shared" si="2"/>
        <v>34</v>
      </c>
      <c r="O20" s="14">
        <f t="shared" si="3"/>
        <v>24</v>
      </c>
    </row>
    <row r="21" spans="11:15" ht="15.75">
      <c r="K21" s="15">
        <f t="shared" si="4"/>
        <v>8.5</v>
      </c>
      <c r="L21" s="16">
        <f t="shared" si="0"/>
        <v>166.5</v>
      </c>
      <c r="M21" s="14">
        <f t="shared" si="1"/>
        <v>142.25</v>
      </c>
      <c r="N21" s="13">
        <f t="shared" si="2"/>
        <v>36</v>
      </c>
      <c r="O21" s="14">
        <f t="shared" si="3"/>
        <v>25</v>
      </c>
    </row>
    <row r="22" spans="11:15" ht="15.75">
      <c r="K22" s="15">
        <f t="shared" si="4"/>
        <v>9</v>
      </c>
      <c r="L22" s="16">
        <f t="shared" si="0"/>
        <v>185</v>
      </c>
      <c r="M22" s="14">
        <f t="shared" si="1"/>
        <v>155</v>
      </c>
      <c r="N22" s="13">
        <f>$C$4+($C$6*K22)</f>
        <v>38</v>
      </c>
      <c r="O22" s="14">
        <f>$C$11+($C$12*K22)</f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Chiara Manco</cp:lastModifiedBy>
  <cp:revision/>
  <dcterms:created xsi:type="dcterms:W3CDTF">2024-09-29T15:57:54Z</dcterms:created>
  <dcterms:modified xsi:type="dcterms:W3CDTF">2024-10-02T14:19:03Z</dcterms:modified>
  <cp:category/>
  <cp:contentStatus/>
</cp:coreProperties>
</file>