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UNNO 10\Desktop\"/>
    </mc:Choice>
  </mc:AlternateContent>
  <xr:revisionPtr revIDLastSave="0" documentId="13_ncr:1_{7371D814-8936-4E68-99FD-7767C3CE8D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K26" i="1" l="1"/>
  <c r="K18" i="1"/>
  <c r="K10" i="1"/>
  <c r="K20" i="1"/>
  <c r="K11" i="1"/>
  <c r="K25" i="1"/>
  <c r="K9" i="1"/>
  <c r="I7" i="1"/>
  <c r="M7" i="1" s="1"/>
  <c r="K24" i="1"/>
  <c r="K16" i="1"/>
  <c r="K8" i="1"/>
  <c r="K17" i="1"/>
  <c r="K23" i="1"/>
  <c r="K15" i="1"/>
  <c r="K7" i="1"/>
  <c r="K12" i="1"/>
  <c r="K19" i="1"/>
  <c r="K22" i="1"/>
  <c r="K14" i="1"/>
  <c r="K21" i="1"/>
  <c r="K13" i="1"/>
  <c r="J7" i="1" l="1"/>
  <c r="I8" i="1"/>
  <c r="L7" i="1"/>
  <c r="J8" i="1" l="1"/>
  <c r="I9" i="1"/>
  <c r="L8" i="1"/>
  <c r="M8" i="1"/>
  <c r="J9" i="1" l="1"/>
  <c r="I10" i="1"/>
  <c r="L9" i="1"/>
  <c r="M9" i="1"/>
  <c r="L10" i="1" l="1"/>
  <c r="J10" i="1"/>
  <c r="I11" i="1"/>
  <c r="M10" i="1"/>
  <c r="I12" i="1" l="1"/>
  <c r="L11" i="1"/>
  <c r="J11" i="1"/>
  <c r="M11" i="1"/>
  <c r="I13" i="1" l="1"/>
  <c r="L12" i="1"/>
  <c r="J12" i="1"/>
  <c r="M12" i="1"/>
  <c r="I14" i="1" l="1"/>
  <c r="L13" i="1"/>
  <c r="J13" i="1"/>
  <c r="M13" i="1"/>
  <c r="I15" i="1" l="1"/>
  <c r="J14" i="1"/>
  <c r="L14" i="1"/>
  <c r="M14" i="1"/>
  <c r="I16" i="1" l="1"/>
  <c r="J15" i="1"/>
  <c r="L15" i="1"/>
  <c r="M15" i="1"/>
  <c r="I17" i="1" l="1"/>
  <c r="J16" i="1"/>
  <c r="L16" i="1"/>
  <c r="M16" i="1"/>
  <c r="I18" i="1" l="1"/>
  <c r="J17" i="1"/>
  <c r="L17" i="1"/>
  <c r="M17" i="1"/>
  <c r="I19" i="1" l="1"/>
  <c r="L18" i="1"/>
  <c r="J18" i="1"/>
  <c r="M18" i="1"/>
  <c r="I20" i="1" l="1"/>
  <c r="L19" i="1"/>
  <c r="J19" i="1"/>
  <c r="M19" i="1"/>
  <c r="I21" i="1" l="1"/>
  <c r="L20" i="1"/>
  <c r="J20" i="1"/>
  <c r="M20" i="1"/>
  <c r="I22" i="1" l="1"/>
  <c r="L21" i="1"/>
  <c r="J21" i="1"/>
  <c r="M21" i="1"/>
  <c r="I23" i="1" l="1"/>
  <c r="L22" i="1"/>
  <c r="J22" i="1"/>
  <c r="M22" i="1"/>
  <c r="J23" i="1" l="1"/>
  <c r="L23" i="1"/>
  <c r="I24" i="1"/>
  <c r="M23" i="1"/>
  <c r="J24" i="1" l="1"/>
  <c r="I25" i="1"/>
  <c r="L24" i="1"/>
  <c r="M24" i="1"/>
  <c r="I26" i="1" l="1"/>
  <c r="J25" i="1"/>
  <c r="L25" i="1"/>
  <c r="M25" i="1"/>
  <c r="L26" i="1" l="1"/>
  <c r="J26" i="1"/>
  <c r="M26" i="1"/>
</calcChain>
</file>

<file path=xl/sharedStrings.xml><?xml version="1.0" encoding="utf-8"?>
<sst xmlns="http://schemas.openxmlformats.org/spreadsheetml/2006/main" count="28" uniqueCount="20">
  <si>
    <t>DATI AUTO A</t>
  </si>
  <si>
    <t>m/s</t>
  </si>
  <si>
    <t>m</t>
  </si>
  <si>
    <t>m/s^2</t>
  </si>
  <si>
    <t>DATI AUTO B</t>
  </si>
  <si>
    <t>Km/h</t>
  </si>
  <si>
    <t>Tempo iniziale</t>
  </si>
  <si>
    <t>Passo</t>
  </si>
  <si>
    <t>s</t>
  </si>
  <si>
    <t xml:space="preserve">    (m/s)</t>
  </si>
  <si>
    <t xml:space="preserve">      (m)</t>
  </si>
  <si>
    <r>
      <t xml:space="preserve">        </t>
    </r>
    <r>
      <rPr>
        <b/>
        <sz val="12"/>
        <color theme="0"/>
        <rFont val="Arial Black"/>
        <family val="2"/>
      </rPr>
      <t xml:space="preserve"> t</t>
    </r>
  </si>
  <si>
    <r>
      <t xml:space="preserve">       </t>
    </r>
    <r>
      <rPr>
        <b/>
        <sz val="12"/>
        <color theme="1"/>
        <rFont val="Arial Black"/>
        <family val="2"/>
      </rPr>
      <t>Va</t>
    </r>
  </si>
  <si>
    <r>
      <t xml:space="preserve">       </t>
    </r>
    <r>
      <rPr>
        <b/>
        <sz val="12"/>
        <color theme="1"/>
        <rFont val="Arial Black"/>
        <family val="2"/>
      </rPr>
      <t>Vb</t>
    </r>
  </si>
  <si>
    <r>
      <t xml:space="preserve">       </t>
    </r>
    <r>
      <rPr>
        <b/>
        <sz val="12"/>
        <color theme="1"/>
        <rFont val="Arial Black"/>
        <family val="2"/>
      </rPr>
      <t>Sa</t>
    </r>
  </si>
  <si>
    <r>
      <t xml:space="preserve">      </t>
    </r>
    <r>
      <rPr>
        <b/>
        <sz val="12"/>
        <color theme="1"/>
        <rFont val="Arial Black"/>
        <family val="2"/>
      </rPr>
      <t xml:space="preserve"> Sb</t>
    </r>
  </si>
  <si>
    <r>
      <t xml:space="preserve">      </t>
    </r>
    <r>
      <rPr>
        <b/>
        <sz val="12"/>
        <color theme="0"/>
        <rFont val="Arial Black"/>
        <family val="2"/>
      </rPr>
      <t xml:space="preserve"> </t>
    </r>
    <r>
      <rPr>
        <sz val="12"/>
        <color theme="0"/>
        <rFont val="Arial Black"/>
        <family val="2"/>
      </rPr>
      <t>(s)</t>
    </r>
  </si>
  <si>
    <t xml:space="preserve">Velocità iniziale auto </t>
  </si>
  <si>
    <t xml:space="preserve">Posizione iniziale auto </t>
  </si>
  <si>
    <t xml:space="preserve">Accelerazione auto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</si>
</sst>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Arial Black"/>
      <family val="2"/>
    </font>
    <font>
      <b/>
      <sz val="12"/>
      <color theme="0"/>
      <name val="Arial Black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1"/>
      <color theme="0"/>
      <name val="Arial Black"/>
      <family val="2"/>
    </font>
    <font>
      <sz val="11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4" borderId="0" xfId="0" applyFont="1" applyFill="1"/>
    <xf numFmtId="0" fontId="4" fillId="5" borderId="0" xfId="0" applyFont="1" applyFill="1"/>
    <xf numFmtId="0" fontId="4" fillId="3" borderId="0" xfId="0" applyFont="1" applyFill="1"/>
    <xf numFmtId="164" fontId="2" fillId="0" borderId="0" xfId="1" applyFont="1" applyFill="1"/>
    <xf numFmtId="164" fontId="4" fillId="0" borderId="0" xfId="1" applyFont="1" applyFill="1" applyAlignment="1"/>
    <xf numFmtId="164" fontId="4" fillId="0" borderId="0" xfId="1" applyFont="1" applyFill="1"/>
    <xf numFmtId="164" fontId="2" fillId="4" borderId="0" xfId="1" applyFont="1" applyFill="1"/>
    <xf numFmtId="164" fontId="4" fillId="5" borderId="0" xfId="1" applyFont="1" applyFill="1"/>
    <xf numFmtId="164" fontId="4" fillId="3" borderId="0" xfId="1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4" borderId="0" xfId="0" applyFont="1" applyFill="1"/>
    <xf numFmtId="0" fontId="9" fillId="4" borderId="0" xfId="0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5697D2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grafico della posizione</a:t>
            </a:r>
          </a:p>
        </c:rich>
      </c:tx>
      <c:layout>
        <c:manualLayout>
          <c:xMode val="edge"/>
          <c:yMode val="edge"/>
          <c:x val="0.32533574546119592"/>
          <c:y val="3.0956324074061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Foglio1!$I$7:$I$26</c:f>
              <c:numCache>
                <c:formatCode>_-* #,##0.00\ _€_-;\-* #,##0.00\ _€_-;_-* "-"??\ _€_-;_-@_-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Foglio1!$L$7:$L$26</c:f>
              <c:numCache>
                <c:formatCode>_-* #,##0.00\ _€_-;\-* #,##0.00\ _€_-;_-* "-"??\ _€_-;_-@_-</c:formatCode>
                <c:ptCount val="20"/>
                <c:pt idx="0">
                  <c:v>1.875</c:v>
                </c:pt>
                <c:pt idx="1">
                  <c:v>7.5</c:v>
                </c:pt>
                <c:pt idx="2">
                  <c:v>16.875</c:v>
                </c:pt>
                <c:pt idx="3">
                  <c:v>30</c:v>
                </c:pt>
                <c:pt idx="4">
                  <c:v>46.875</c:v>
                </c:pt>
                <c:pt idx="5">
                  <c:v>67.5</c:v>
                </c:pt>
                <c:pt idx="6">
                  <c:v>91.875</c:v>
                </c:pt>
                <c:pt idx="7">
                  <c:v>120</c:v>
                </c:pt>
                <c:pt idx="8">
                  <c:v>151.875</c:v>
                </c:pt>
                <c:pt idx="9">
                  <c:v>187.5</c:v>
                </c:pt>
                <c:pt idx="10">
                  <c:v>226.875</c:v>
                </c:pt>
                <c:pt idx="11">
                  <c:v>270</c:v>
                </c:pt>
                <c:pt idx="12">
                  <c:v>316.875</c:v>
                </c:pt>
                <c:pt idx="13">
                  <c:v>367.5</c:v>
                </c:pt>
                <c:pt idx="14">
                  <c:v>421.875</c:v>
                </c:pt>
                <c:pt idx="15">
                  <c:v>480</c:v>
                </c:pt>
                <c:pt idx="16">
                  <c:v>541.875</c:v>
                </c:pt>
                <c:pt idx="17">
                  <c:v>607.5</c:v>
                </c:pt>
                <c:pt idx="18">
                  <c:v>676.875</c:v>
                </c:pt>
                <c:pt idx="1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78F-B986-3278A97C5F8E}"/>
            </c:ext>
          </c:extLst>
        </c:ser>
        <c:ser>
          <c:idx val="1"/>
          <c:order val="1"/>
          <c:tx>
            <c:v>Sb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Foglio1!$I$7:$I$26</c:f>
              <c:numCache>
                <c:formatCode>_-* #,##0.00\ _€_-;\-* #,##0.00\ _€_-;_-* "-"??\ _€_-;_-@_-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Foglio1!$M$7:$M$26</c:f>
              <c:numCache>
                <c:formatCode>_-* #,##0.00\ _€_-;\-* #,##0.00\ _€_-;_-* "-"??\ _€_-;_-@_-</c:formatCode>
                <c:ptCount val="20"/>
                <c:pt idx="0">
                  <c:v>23.611111111111111</c:v>
                </c:pt>
                <c:pt idx="1">
                  <c:v>47.222222222222221</c:v>
                </c:pt>
                <c:pt idx="2">
                  <c:v>70.833333333333329</c:v>
                </c:pt>
                <c:pt idx="3">
                  <c:v>94.444444444444443</c:v>
                </c:pt>
                <c:pt idx="4">
                  <c:v>118.05555555555556</c:v>
                </c:pt>
                <c:pt idx="5">
                  <c:v>141.66666666666666</c:v>
                </c:pt>
                <c:pt idx="6">
                  <c:v>165.27777777777777</c:v>
                </c:pt>
                <c:pt idx="7">
                  <c:v>188.88888888888889</c:v>
                </c:pt>
                <c:pt idx="8">
                  <c:v>212.5</c:v>
                </c:pt>
                <c:pt idx="9">
                  <c:v>236.11111111111111</c:v>
                </c:pt>
                <c:pt idx="10">
                  <c:v>259.72222222222223</c:v>
                </c:pt>
                <c:pt idx="11">
                  <c:v>283.33333333333331</c:v>
                </c:pt>
                <c:pt idx="12">
                  <c:v>306.94444444444446</c:v>
                </c:pt>
                <c:pt idx="13">
                  <c:v>330.55555555555554</c:v>
                </c:pt>
                <c:pt idx="14">
                  <c:v>354.16666666666669</c:v>
                </c:pt>
                <c:pt idx="15">
                  <c:v>377.77777777777777</c:v>
                </c:pt>
                <c:pt idx="16">
                  <c:v>401.38888888888886</c:v>
                </c:pt>
                <c:pt idx="17">
                  <c:v>425</c:v>
                </c:pt>
                <c:pt idx="18">
                  <c:v>448.61111111111109</c:v>
                </c:pt>
                <c:pt idx="19">
                  <c:v>472.22222222222223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6-478F-B986-3278A97C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88688"/>
        <c:axId val="812599248"/>
      </c:lineChart>
      <c:catAx>
        <c:axId val="812588688"/>
        <c:scaling>
          <c:orientation val="minMax"/>
        </c:scaling>
        <c:delete val="0"/>
        <c:axPos val="b"/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99248"/>
        <c:crosses val="autoZero"/>
        <c:auto val="1"/>
        <c:lblAlgn val="ctr"/>
        <c:lblOffset val="100"/>
        <c:noMultiLvlLbl val="0"/>
      </c:catAx>
      <c:valAx>
        <c:axId val="8125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51000">
          <a:srgbClr val="6364B9"/>
        </a:gs>
        <a:gs pos="0">
          <a:srgbClr val="7030A0"/>
        </a:gs>
        <a:gs pos="100000">
          <a:srgbClr val="00B0F0"/>
        </a:gs>
      </a:gsLst>
      <a:lin ang="5400000" scaled="1"/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4762</xdr:rowOff>
    </xdr:from>
    <xdr:to>
      <xdr:col>7</xdr:col>
      <xdr:colOff>28574</xdr:colOff>
      <xdr:row>32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D3E5992-E73F-27AD-045E-C8DC1792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26"/>
  <sheetViews>
    <sheetView tabSelected="1" workbookViewId="0">
      <selection activeCell="P18" sqref="P18"/>
    </sheetView>
  </sheetViews>
  <sheetFormatPr defaultRowHeight="15" x14ac:dyDescent="0.25"/>
  <cols>
    <col min="1" max="1" width="8.140625" customWidth="1"/>
    <col min="2" max="2" width="29.85546875" customWidth="1"/>
    <col min="9" max="9" width="12" bestFit="1" customWidth="1"/>
    <col min="10" max="10" width="13.7109375" bestFit="1" customWidth="1"/>
    <col min="11" max="11" width="12" bestFit="1" customWidth="1"/>
    <col min="12" max="13" width="13.7109375" bestFit="1" customWidth="1"/>
  </cols>
  <sheetData>
    <row r="4" spans="2:13" ht="19.5" x14ac:dyDescent="0.4">
      <c r="I4" s="1" t="s">
        <v>11</v>
      </c>
      <c r="J4" s="2" t="s">
        <v>12</v>
      </c>
      <c r="K4" s="3" t="s">
        <v>13</v>
      </c>
      <c r="L4" s="2" t="s">
        <v>14</v>
      </c>
      <c r="M4" s="3" t="s">
        <v>15</v>
      </c>
    </row>
    <row r="5" spans="2:13" ht="19.5" x14ac:dyDescent="0.4">
      <c r="I5" s="1" t="s">
        <v>16</v>
      </c>
      <c r="J5" s="2" t="s">
        <v>9</v>
      </c>
      <c r="K5" s="3" t="s">
        <v>9</v>
      </c>
      <c r="L5" s="2" t="s">
        <v>10</v>
      </c>
      <c r="M5" s="3" t="s">
        <v>10</v>
      </c>
    </row>
    <row r="6" spans="2:13" ht="19.5" x14ac:dyDescent="0.4">
      <c r="B6" s="10" t="s">
        <v>0</v>
      </c>
      <c r="C6" s="11"/>
      <c r="D6" s="11"/>
      <c r="I6" s="4"/>
      <c r="J6" s="5"/>
      <c r="K6" s="6"/>
      <c r="L6" s="6"/>
      <c r="M6" s="6"/>
    </row>
    <row r="7" spans="2:13" ht="19.5" x14ac:dyDescent="0.4">
      <c r="B7" s="12" t="s">
        <v>17</v>
      </c>
      <c r="C7" s="11">
        <v>0</v>
      </c>
      <c r="D7" s="11" t="s">
        <v>1</v>
      </c>
      <c r="I7" s="7">
        <f>I6+$C$18</f>
        <v>0.5</v>
      </c>
      <c r="J7" s="8">
        <f>($C$7+$C$9*I7)</f>
        <v>7.5</v>
      </c>
      <c r="K7" s="9">
        <f>$C$14</f>
        <v>47.222222222222221</v>
      </c>
      <c r="L7" s="8">
        <f>$C$8+($C$7*I7)+($C$9*I7^2)/2</f>
        <v>1.875</v>
      </c>
      <c r="M7" s="9">
        <f>$C$15+$C$14*I7</f>
        <v>23.611111111111111</v>
      </c>
    </row>
    <row r="8" spans="2:13" ht="19.5" x14ac:dyDescent="0.4">
      <c r="B8" s="12" t="s">
        <v>18</v>
      </c>
      <c r="C8" s="11">
        <v>0</v>
      </c>
      <c r="D8" s="11" t="s">
        <v>2</v>
      </c>
      <c r="I8" s="7">
        <f>I7+$C$18</f>
        <v>1</v>
      </c>
      <c r="J8" s="8">
        <f>($C$7+$C$9*I8)</f>
        <v>15</v>
      </c>
      <c r="K8" s="9">
        <f>$C$14</f>
        <v>47.222222222222221</v>
      </c>
      <c r="L8" s="8">
        <f>$C$8+($C$7*I8)+($C$9*I8^2)/2</f>
        <v>7.5</v>
      </c>
      <c r="M8" s="9">
        <f>$C$15+$C$14*I8</f>
        <v>47.222222222222221</v>
      </c>
    </row>
    <row r="9" spans="2:13" ht="19.5" x14ac:dyDescent="0.4">
      <c r="B9" s="12" t="s">
        <v>19</v>
      </c>
      <c r="C9" s="11">
        <v>15</v>
      </c>
      <c r="D9" s="11" t="s">
        <v>3</v>
      </c>
      <c r="I9" s="7">
        <f>I8+$C$18</f>
        <v>1.5</v>
      </c>
      <c r="J9" s="8">
        <f>($C$7+$C$9*I9)</f>
        <v>22.5</v>
      </c>
      <c r="K9" s="9">
        <f>$C$14</f>
        <v>47.222222222222221</v>
      </c>
      <c r="L9" s="8">
        <f>$C$8+($C$7*I9)+($C$9*I9^2)/2</f>
        <v>16.875</v>
      </c>
      <c r="M9" s="9">
        <f>$C$15+$C$14*I9</f>
        <v>70.833333333333329</v>
      </c>
    </row>
    <row r="10" spans="2:13" ht="19.5" x14ac:dyDescent="0.4">
      <c r="B10" s="13"/>
      <c r="C10" s="13"/>
      <c r="D10" s="13"/>
      <c r="I10" s="7">
        <f>I9+$C$18</f>
        <v>2</v>
      </c>
      <c r="J10" s="8">
        <f>($C$7+$C$9*I10)</f>
        <v>30</v>
      </c>
      <c r="K10" s="9">
        <f>$C$14</f>
        <v>47.222222222222221</v>
      </c>
      <c r="L10" s="8">
        <f>$C$8+($C$7*I10)+($C$9*I10^2)/2</f>
        <v>30</v>
      </c>
      <c r="M10" s="9">
        <f>$C$15+$C$14*I10</f>
        <v>94.444444444444443</v>
      </c>
    </row>
    <row r="11" spans="2:13" ht="19.5" x14ac:dyDescent="0.4">
      <c r="B11" s="13"/>
      <c r="C11" s="13"/>
      <c r="D11" s="13"/>
      <c r="I11" s="7">
        <f>I10+$C$18</f>
        <v>2.5</v>
      </c>
      <c r="J11" s="8">
        <f>($C$7+$C$9*I11)</f>
        <v>37.5</v>
      </c>
      <c r="K11" s="9">
        <f>$C$14</f>
        <v>47.222222222222221</v>
      </c>
      <c r="L11" s="8">
        <f>$C$8+($C$7*I11)+($C$9*I11^2)/2</f>
        <v>46.875</v>
      </c>
      <c r="M11" s="9">
        <f>$C$15+$C$14*I11</f>
        <v>118.05555555555556</v>
      </c>
    </row>
    <row r="12" spans="2:13" ht="19.5" x14ac:dyDescent="0.4">
      <c r="B12" s="14" t="s">
        <v>4</v>
      </c>
      <c r="C12" s="15"/>
      <c r="D12" s="15"/>
      <c r="I12" s="7">
        <f>I11+$C$18</f>
        <v>3</v>
      </c>
      <c r="J12" s="8">
        <f>($C$7+$C$9*I12)</f>
        <v>45</v>
      </c>
      <c r="K12" s="9">
        <f>$C$14</f>
        <v>47.222222222222221</v>
      </c>
      <c r="L12" s="8">
        <f>$C$8+($C$7*I12)+($C$9*I12^2)/2</f>
        <v>67.5</v>
      </c>
      <c r="M12" s="9">
        <f>$C$15+$C$14*I12</f>
        <v>141.66666666666666</v>
      </c>
    </row>
    <row r="13" spans="2:13" ht="19.5" x14ac:dyDescent="0.4">
      <c r="B13" s="16" t="s">
        <v>17</v>
      </c>
      <c r="C13" s="15">
        <v>170</v>
      </c>
      <c r="D13" s="15" t="s">
        <v>5</v>
      </c>
      <c r="I13" s="7">
        <f>I12+$C$18</f>
        <v>3.5</v>
      </c>
      <c r="J13" s="8">
        <f>($C$7+$C$9*I13)</f>
        <v>52.5</v>
      </c>
      <c r="K13" s="9">
        <f>$C$14</f>
        <v>47.222222222222221</v>
      </c>
      <c r="L13" s="8">
        <f>$C$8+($C$7*I13)+($C$9*I13^2)/2</f>
        <v>91.875</v>
      </c>
      <c r="M13" s="9">
        <f>$C$15+$C$14*I13</f>
        <v>165.27777777777777</v>
      </c>
    </row>
    <row r="14" spans="2:13" ht="19.5" x14ac:dyDescent="0.4">
      <c r="B14" s="16" t="s">
        <v>17</v>
      </c>
      <c r="C14" s="15">
        <f>C13/3.6</f>
        <v>47.222222222222221</v>
      </c>
      <c r="D14" s="15" t="s">
        <v>1</v>
      </c>
      <c r="I14" s="7">
        <f>I13+$C$18</f>
        <v>4</v>
      </c>
      <c r="J14" s="8">
        <f>($C$7+$C$9*I14)</f>
        <v>60</v>
      </c>
      <c r="K14" s="9">
        <f>$C$14</f>
        <v>47.222222222222221</v>
      </c>
      <c r="L14" s="8">
        <f>$C$8+($C$7*I14)+($C$9*I14^2)/2</f>
        <v>120</v>
      </c>
      <c r="M14" s="9">
        <f>$C$15+$C$14*I14</f>
        <v>188.88888888888889</v>
      </c>
    </row>
    <row r="15" spans="2:13" ht="19.5" x14ac:dyDescent="0.4">
      <c r="B15" s="16" t="s">
        <v>18</v>
      </c>
      <c r="C15" s="15">
        <v>0</v>
      </c>
      <c r="D15" s="15" t="s">
        <v>2</v>
      </c>
      <c r="I15" s="7">
        <f>I14+$C$18</f>
        <v>4.5</v>
      </c>
      <c r="J15" s="8">
        <f>($C$7+$C$9*I15)</f>
        <v>67.5</v>
      </c>
      <c r="K15" s="9">
        <f>$C$14</f>
        <v>47.222222222222221</v>
      </c>
      <c r="L15" s="8">
        <f>$C$8+($C$7*I15)+($C$9*I15^2)/2</f>
        <v>151.875</v>
      </c>
      <c r="M15" s="9">
        <f>$C$15+$C$14*I15</f>
        <v>212.5</v>
      </c>
    </row>
    <row r="16" spans="2:13" ht="19.5" x14ac:dyDescent="0.4">
      <c r="B16" s="13"/>
      <c r="C16" s="13"/>
      <c r="D16" s="13"/>
      <c r="I16" s="7">
        <f>I15+$C$18</f>
        <v>5</v>
      </c>
      <c r="J16" s="8">
        <f>($C$7+$C$9*I16)</f>
        <v>75</v>
      </c>
      <c r="K16" s="9">
        <f>$C$14</f>
        <v>47.222222222222221</v>
      </c>
      <c r="L16" s="8">
        <f>$C$8+($C$7*I16)+($C$9*I16^2)/2</f>
        <v>187.5</v>
      </c>
      <c r="M16" s="9">
        <f>$C$15+$C$14*I16</f>
        <v>236.11111111111111</v>
      </c>
    </row>
    <row r="17" spans="2:13" ht="19.5" x14ac:dyDescent="0.4">
      <c r="B17" s="17" t="s">
        <v>6</v>
      </c>
      <c r="C17" s="18">
        <v>0</v>
      </c>
      <c r="D17" s="18" t="s">
        <v>8</v>
      </c>
      <c r="I17" s="7">
        <f>I16+$C$18</f>
        <v>5.5</v>
      </c>
      <c r="J17" s="8">
        <f>($C$7+$C$9*I17)</f>
        <v>82.5</v>
      </c>
      <c r="K17" s="9">
        <f>$C$14</f>
        <v>47.222222222222221</v>
      </c>
      <c r="L17" s="8">
        <f>$C$8+($C$7*I17)+($C$9*I17^2)/2</f>
        <v>226.875</v>
      </c>
      <c r="M17" s="9">
        <f>$C$15+$C$14*I17</f>
        <v>259.72222222222223</v>
      </c>
    </row>
    <row r="18" spans="2:13" ht="19.5" x14ac:dyDescent="0.4">
      <c r="B18" s="17" t="s">
        <v>7</v>
      </c>
      <c r="C18" s="18">
        <v>0.5</v>
      </c>
      <c r="D18" s="18" t="s">
        <v>8</v>
      </c>
      <c r="I18" s="7">
        <f>I17+$C$18</f>
        <v>6</v>
      </c>
      <c r="J18" s="8">
        <f>($C$7+$C$9*I18)</f>
        <v>90</v>
      </c>
      <c r="K18" s="9">
        <f>$C$14</f>
        <v>47.222222222222221</v>
      </c>
      <c r="L18" s="8">
        <f>$C$8+($C$7*I18)+($C$9*I18^2)/2</f>
        <v>270</v>
      </c>
      <c r="M18" s="9">
        <f>$C$15+$C$14*I18</f>
        <v>283.33333333333331</v>
      </c>
    </row>
    <row r="19" spans="2:13" ht="19.5" x14ac:dyDescent="0.4">
      <c r="I19" s="7">
        <f>I18+$C$18</f>
        <v>6.5</v>
      </c>
      <c r="J19" s="8">
        <f>($C$7+$C$9*I19)</f>
        <v>97.5</v>
      </c>
      <c r="K19" s="9">
        <f>$C$14</f>
        <v>47.222222222222221</v>
      </c>
      <c r="L19" s="8">
        <f>$C$8+($C$7*I19)+($C$9*I19^2)/2</f>
        <v>316.875</v>
      </c>
      <c r="M19" s="9">
        <f>$C$15+$C$14*I19</f>
        <v>306.94444444444446</v>
      </c>
    </row>
    <row r="20" spans="2:13" ht="19.5" x14ac:dyDescent="0.4">
      <c r="I20" s="7">
        <f>I19+$C$18</f>
        <v>7</v>
      </c>
      <c r="J20" s="8">
        <f>($C$7+$C$9*I20)</f>
        <v>105</v>
      </c>
      <c r="K20" s="9">
        <f>$C$14</f>
        <v>47.222222222222221</v>
      </c>
      <c r="L20" s="8">
        <f>$C$8+($C$7*I20)+($C$9*I20^2)/2</f>
        <v>367.5</v>
      </c>
      <c r="M20" s="9">
        <f>$C$15+$C$14*I20</f>
        <v>330.55555555555554</v>
      </c>
    </row>
    <row r="21" spans="2:13" ht="19.5" x14ac:dyDescent="0.4">
      <c r="I21" s="7">
        <f>I20+$C$18</f>
        <v>7.5</v>
      </c>
      <c r="J21" s="8">
        <f>($C$7+$C$9*I21)</f>
        <v>112.5</v>
      </c>
      <c r="K21" s="9">
        <f>$C$14</f>
        <v>47.222222222222221</v>
      </c>
      <c r="L21" s="8">
        <f>$C$8+($C$7*I21)+($C$9*I21^2)/2</f>
        <v>421.875</v>
      </c>
      <c r="M21" s="9">
        <f>$C$15+$C$14*I21</f>
        <v>354.16666666666669</v>
      </c>
    </row>
    <row r="22" spans="2:13" ht="19.5" x14ac:dyDescent="0.4">
      <c r="I22" s="7">
        <f>I21+$C$18</f>
        <v>8</v>
      </c>
      <c r="J22" s="8">
        <f>($C$7+$C$9*I22)</f>
        <v>120</v>
      </c>
      <c r="K22" s="9">
        <f>$C$14</f>
        <v>47.222222222222221</v>
      </c>
      <c r="L22" s="8">
        <f>$C$8+($C$7*I22)+($C$9*I22^2)/2</f>
        <v>480</v>
      </c>
      <c r="M22" s="9">
        <f>$C$15+$C$14*I22</f>
        <v>377.77777777777777</v>
      </c>
    </row>
    <row r="23" spans="2:13" ht="19.5" x14ac:dyDescent="0.4">
      <c r="I23" s="7">
        <f>I22+$C$18</f>
        <v>8.5</v>
      </c>
      <c r="J23" s="8">
        <f>($C$7+$C$9*I23)</f>
        <v>127.5</v>
      </c>
      <c r="K23" s="9">
        <f>$C$14</f>
        <v>47.222222222222221</v>
      </c>
      <c r="L23" s="8">
        <f>$C$8+($C$7*I23)+($C$9*I23^2)/2</f>
        <v>541.875</v>
      </c>
      <c r="M23" s="9">
        <f>$C$15+$C$14*I23</f>
        <v>401.38888888888886</v>
      </c>
    </row>
    <row r="24" spans="2:13" ht="19.5" x14ac:dyDescent="0.4">
      <c r="I24" s="7">
        <f>I23+$C$18</f>
        <v>9</v>
      </c>
      <c r="J24" s="8">
        <f>($C$7+$C$9*I24)</f>
        <v>135</v>
      </c>
      <c r="K24" s="9">
        <f>$C$14</f>
        <v>47.222222222222221</v>
      </c>
      <c r="L24" s="8">
        <f>$C$8+($C$7*I24)+($C$9*I24^2)/2</f>
        <v>607.5</v>
      </c>
      <c r="M24" s="9">
        <f>$C$15+$C$14*I24</f>
        <v>425</v>
      </c>
    </row>
    <row r="25" spans="2:13" ht="19.5" x14ac:dyDescent="0.4">
      <c r="I25" s="7">
        <f>I24+$C$18</f>
        <v>9.5</v>
      </c>
      <c r="J25" s="8">
        <f>($C$7+$C$9*I25)</f>
        <v>142.5</v>
      </c>
      <c r="K25" s="9">
        <f>$C$14</f>
        <v>47.222222222222221</v>
      </c>
      <c r="L25" s="8">
        <f>$C$8+($C$7*I25)+($C$9*I25^2)/2</f>
        <v>676.875</v>
      </c>
      <c r="M25" s="9">
        <f>$C$15+$C$14*I25</f>
        <v>448.61111111111109</v>
      </c>
    </row>
    <row r="26" spans="2:13" ht="19.5" x14ac:dyDescent="0.4">
      <c r="I26" s="7">
        <f>I25+$C$18</f>
        <v>10</v>
      </c>
      <c r="J26" s="8">
        <f>($C$7+$C$9*I26)</f>
        <v>150</v>
      </c>
      <c r="K26" s="9">
        <f>$C$14</f>
        <v>47.222222222222221</v>
      </c>
      <c r="L26" s="8">
        <f>$C$8+($C$7*I26)+($C$9*I26^2)/2</f>
        <v>750</v>
      </c>
      <c r="M26" s="9">
        <f>$C$15+$C$14*I26</f>
        <v>472.22222222222223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ALUNNO 10</cp:lastModifiedBy>
  <dcterms:created xsi:type="dcterms:W3CDTF">2024-09-30T14:16:02Z</dcterms:created>
  <dcterms:modified xsi:type="dcterms:W3CDTF">2024-10-02T09:49:49Z</dcterms:modified>
</cp:coreProperties>
</file>