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hico\Desktop\DESK\SCUOLA\SITI\Sito di Fisica Alunni 3S\EXCEL\"/>
    </mc:Choice>
  </mc:AlternateContent>
  <xr:revisionPtr revIDLastSave="0" documentId="8_{AE579F8B-09B8-43F7-82D0-3A8962E631B8}" xr6:coauthVersionLast="47" xr6:coauthVersionMax="47" xr10:uidLastSave="{00000000-0000-0000-0000-000000000000}"/>
  <bookViews>
    <workbookView xWindow="1950" yWindow="180" windowWidth="24870" windowHeight="14550"/>
  </bookViews>
  <sheets>
    <sheet name="confronto mo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1" l="1"/>
  <c r="Q7" i="1"/>
  <c r="Q8" i="1"/>
  <c r="Q9" i="1"/>
  <c r="Q10" i="1"/>
  <c r="Q11" i="1"/>
  <c r="B12" i="1"/>
  <c r="E9" i="1"/>
  <c r="B17" i="1"/>
  <c r="I6" i="1"/>
  <c r="M6" i="1"/>
  <c r="I7" i="1"/>
  <c r="I8" i="1"/>
  <c r="N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6" i="1"/>
  <c r="J6" i="1"/>
  <c r="K6" i="1"/>
  <c r="F14" i="1"/>
  <c r="F15" i="1"/>
  <c r="N8" i="1"/>
  <c r="M8" i="1"/>
  <c r="I9" i="1"/>
  <c r="M7" i="1"/>
  <c r="N7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Q12" i="1"/>
  <c r="J7" i="1"/>
  <c r="Q13" i="1"/>
  <c r="F9" i="1"/>
  <c r="Q14" i="1"/>
  <c r="K7" i="1"/>
  <c r="J8" i="1"/>
  <c r="K8" i="1"/>
  <c r="Q16" i="1"/>
  <c r="Q15" i="1"/>
  <c r="Q17" i="1"/>
  <c r="Q6" i="1"/>
  <c r="G15" i="1"/>
  <c r="G14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N9" i="1"/>
  <c r="I10" i="1"/>
  <c r="K9" i="1"/>
  <c r="M9" i="1"/>
  <c r="J9" i="1"/>
  <c r="I11" i="1"/>
  <c r="M10" i="1"/>
  <c r="N10" i="1"/>
  <c r="J10" i="1"/>
  <c r="K10" i="1"/>
  <c r="N11" i="1"/>
  <c r="I12" i="1"/>
  <c r="M11" i="1"/>
  <c r="J11" i="1"/>
  <c r="K11" i="1"/>
  <c r="I13" i="1"/>
  <c r="M12" i="1"/>
  <c r="N12" i="1"/>
  <c r="J12" i="1"/>
  <c r="K12" i="1"/>
  <c r="N13" i="1"/>
  <c r="I14" i="1"/>
  <c r="M13" i="1"/>
  <c r="K13" i="1"/>
  <c r="J13" i="1"/>
  <c r="I15" i="1"/>
  <c r="K14" i="1"/>
  <c r="J14" i="1"/>
  <c r="N14" i="1"/>
  <c r="M14" i="1"/>
  <c r="N15" i="1"/>
  <c r="I16" i="1"/>
  <c r="M15" i="1"/>
  <c r="K15" i="1"/>
  <c r="J15" i="1"/>
  <c r="M16" i="1"/>
  <c r="N16" i="1"/>
  <c r="J16" i="1"/>
  <c r="K16" i="1"/>
  <c r="I17" i="1"/>
  <c r="M17" i="1"/>
  <c r="N17" i="1"/>
  <c r="I18" i="1"/>
  <c r="J17" i="1"/>
  <c r="K17" i="1"/>
  <c r="M18" i="1"/>
  <c r="N18" i="1"/>
  <c r="I19" i="1"/>
  <c r="K18" i="1"/>
  <c r="J18" i="1"/>
  <c r="M19" i="1"/>
  <c r="K19" i="1"/>
  <c r="N19" i="1"/>
  <c r="I20" i="1"/>
  <c r="J19" i="1"/>
  <c r="N20" i="1"/>
  <c r="I21" i="1"/>
  <c r="M20" i="1"/>
  <c r="K20" i="1"/>
  <c r="J20" i="1"/>
  <c r="N21" i="1"/>
  <c r="I22" i="1"/>
  <c r="K21" i="1"/>
  <c r="M21" i="1"/>
  <c r="J21" i="1"/>
  <c r="M22" i="1"/>
  <c r="I23" i="1"/>
  <c r="N22" i="1"/>
  <c r="K22" i="1"/>
  <c r="J22" i="1"/>
  <c r="N23" i="1"/>
  <c r="I24" i="1"/>
  <c r="M23" i="1"/>
  <c r="J23" i="1"/>
  <c r="K23" i="1"/>
  <c r="I25" i="1"/>
  <c r="N24" i="1"/>
  <c r="J24" i="1"/>
  <c r="M24" i="1"/>
  <c r="K24" i="1"/>
  <c r="N25" i="1"/>
  <c r="I26" i="1"/>
  <c r="M25" i="1"/>
  <c r="J25" i="1"/>
  <c r="K25" i="1"/>
  <c r="M26" i="1"/>
  <c r="J26" i="1"/>
  <c r="N26" i="1"/>
  <c r="K26" i="1"/>
</calcChain>
</file>

<file path=xl/comments1.xml><?xml version="1.0" encoding="utf-8"?>
<comments xmlns="http://schemas.openxmlformats.org/spreadsheetml/2006/main">
  <authors>
    <author>liceo</author>
  </authors>
  <commentList>
    <comment ref="J6" authorId="0" shapeId="0">
      <text>
        <r>
          <rPr>
            <b/>
            <sz val="8"/>
            <color indexed="81"/>
            <rFont val="Tahoma"/>
          </rPr>
          <t>calcolo della velocità istantanea dell'auto A: (v0A+at)</t>
        </r>
        <r>
          <rPr>
            <sz val="8"/>
            <color indexed="81"/>
            <rFont val="Tahoma"/>
          </rPr>
          <t xml:space="preserve">
</t>
        </r>
      </text>
    </comment>
    <comment ref="L6" authorId="0" shapeId="0">
      <text>
        <r>
          <rPr>
            <b/>
            <sz val="8"/>
            <color indexed="81"/>
            <rFont val="Tahoma"/>
          </rPr>
          <t>riporta la velocità costante dell'auto B</t>
        </r>
        <r>
          <rPr>
            <sz val="8"/>
            <color indexed="81"/>
            <rFont val="Tahoma"/>
          </rPr>
          <t xml:space="preserve">
</t>
        </r>
      </text>
    </comment>
    <comment ref="M6" authorId="0" shapeId="0">
      <text>
        <r>
          <rPr>
            <b/>
            <sz val="8"/>
            <color indexed="81"/>
            <rFont val="Tahoma"/>
          </rPr>
          <t>calcolo dello spazio percorso dall'auto A:</t>
        </r>
        <r>
          <rPr>
            <sz val="8"/>
            <color indexed="81"/>
            <rFont val="Tahoma"/>
          </rPr>
          <t xml:space="preserve">
s=vt+(at^2)/2+s0A</t>
        </r>
      </text>
    </comment>
    <comment ref="N6" authorId="0" shapeId="0">
      <text>
        <r>
          <rPr>
            <b/>
            <sz val="8"/>
            <color indexed="81"/>
            <rFont val="Tahoma"/>
          </rPr>
          <t>calcolo dello spazio percorso dall'auto B:</t>
        </r>
        <r>
          <rPr>
            <sz val="8"/>
            <color indexed="81"/>
            <rFont val="Tahoma"/>
          </rPr>
          <t xml:space="preserve">
s=vt+s0B</t>
        </r>
      </text>
    </comment>
  </commentList>
</comments>
</file>

<file path=xl/sharedStrings.xml><?xml version="1.0" encoding="utf-8"?>
<sst xmlns="http://schemas.openxmlformats.org/spreadsheetml/2006/main" count="47" uniqueCount="38">
  <si>
    <t>CONFRONTO TRA MOTO UNIFORME E MOTO ACCELERATO</t>
  </si>
  <si>
    <r>
      <t xml:space="preserve">con grafici </t>
    </r>
    <r>
      <rPr>
        <b/>
        <sz val="10"/>
        <rFont val="Arial Black"/>
        <family val="2"/>
      </rPr>
      <t>SPAZIO-TEMPO</t>
    </r>
    <r>
      <rPr>
        <sz val="10"/>
        <rFont val="Arial Black"/>
        <family val="2"/>
      </rPr>
      <t xml:space="preserve"> e </t>
    </r>
    <r>
      <rPr>
        <b/>
        <sz val="10"/>
        <rFont val="Arial Black"/>
        <family val="2"/>
      </rPr>
      <t>VELOCITA'-TEMPO</t>
    </r>
  </si>
  <si>
    <t>Massa auto A</t>
  </si>
  <si>
    <t>Kg</t>
  </si>
  <si>
    <t>Velocità iniziale auto A</t>
  </si>
  <si>
    <t>m/s</t>
  </si>
  <si>
    <t>Forza applicata</t>
  </si>
  <si>
    <t>N</t>
  </si>
  <si>
    <t>Km/h</t>
  </si>
  <si>
    <t>Accelerazione auto A</t>
  </si>
  <si>
    <r>
      <t>m/s</t>
    </r>
    <r>
      <rPr>
        <i/>
        <vertAlign val="superscript"/>
        <sz val="10"/>
        <rFont val="Arial"/>
        <family val="2"/>
      </rPr>
      <t>2</t>
    </r>
  </si>
  <si>
    <t>Posizione iniziale auto A</t>
  </si>
  <si>
    <t>DATI AUTO B</t>
  </si>
  <si>
    <t>DATI AUTO A</t>
  </si>
  <si>
    <t>m</t>
  </si>
  <si>
    <t>Velocità iniziale auto B</t>
  </si>
  <si>
    <t>s</t>
  </si>
  <si>
    <t>Passo</t>
  </si>
  <si>
    <t>Tempo iniziale</t>
  </si>
  <si>
    <t>t</t>
  </si>
  <si>
    <t>(s)</t>
  </si>
  <si>
    <t>(Km/h)</t>
  </si>
  <si>
    <t>(m)</t>
  </si>
  <si>
    <t>(m/s)</t>
  </si>
  <si>
    <r>
      <t>v</t>
    </r>
    <r>
      <rPr>
        <b/>
        <vertAlign val="subscript"/>
        <sz val="12"/>
        <rFont val="Arial"/>
        <family val="2"/>
      </rPr>
      <t>A</t>
    </r>
  </si>
  <si>
    <r>
      <t>v</t>
    </r>
    <r>
      <rPr>
        <b/>
        <vertAlign val="subscript"/>
        <sz val="12"/>
        <rFont val="Arial"/>
        <family val="2"/>
      </rPr>
      <t>B</t>
    </r>
  </si>
  <si>
    <r>
      <t>s</t>
    </r>
    <r>
      <rPr>
        <b/>
        <vertAlign val="subscript"/>
        <sz val="12"/>
        <rFont val="Arial"/>
        <family val="2"/>
      </rPr>
      <t>A</t>
    </r>
  </si>
  <si>
    <r>
      <t>s</t>
    </r>
    <r>
      <rPr>
        <b/>
        <vertAlign val="subscript"/>
        <sz val="12"/>
        <rFont val="Arial"/>
        <family val="2"/>
      </rPr>
      <t>B</t>
    </r>
  </si>
  <si>
    <t>Posizione iniziale auto B</t>
  </si>
  <si>
    <t>Posizione incontro</t>
  </si>
  <si>
    <t>Tempo incontro</t>
  </si>
  <si>
    <t>Sol. 1</t>
  </si>
  <si>
    <t>Sol. 2</t>
  </si>
  <si>
    <t>Eq. A</t>
  </si>
  <si>
    <t>Eq. B</t>
  </si>
  <si>
    <t>posiz</t>
  </si>
  <si>
    <t>vel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</si>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</sst>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0"/>
      <name val="Arial Black"/>
      <family val="2"/>
    </font>
    <font>
      <b/>
      <sz val="12"/>
      <name val="Arial Black"/>
      <family val="2"/>
    </font>
    <font>
      <sz val="10"/>
      <name val="Arial Black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i/>
      <vertAlign val="superscript"/>
      <sz val="10"/>
      <name val="Arial"/>
      <family val="2"/>
    </font>
    <font>
      <sz val="8"/>
      <name val="Arial"/>
    </font>
    <font>
      <b/>
      <vertAlign val="subscript"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</fills>
  <borders count="57">
    <border>
      <left/>
      <right/>
      <top/>
      <bottom/>
      <diagonal/>
    </border>
    <border>
      <left style="thick">
        <color indexed="12"/>
      </left>
      <right style="double">
        <color indexed="64"/>
      </right>
      <top style="thick">
        <color indexed="12"/>
      </top>
      <bottom style="thin">
        <color indexed="12"/>
      </bottom>
      <diagonal/>
    </border>
    <border>
      <left style="thick">
        <color indexed="12"/>
      </left>
      <right style="double">
        <color indexed="64"/>
      </right>
      <top style="thin">
        <color indexed="12"/>
      </top>
      <bottom style="thick">
        <color indexed="12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thick">
        <color indexed="12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12"/>
      </top>
      <bottom style="medium">
        <color indexed="64"/>
      </bottom>
      <diagonal/>
    </border>
    <border>
      <left/>
      <right style="double">
        <color indexed="64"/>
      </right>
      <top style="thick">
        <color indexed="12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12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12"/>
      </top>
      <bottom style="thin">
        <color indexed="12"/>
      </bottom>
      <diagonal/>
    </border>
    <border>
      <left/>
      <right style="double">
        <color indexed="64"/>
      </right>
      <top style="thick">
        <color indexed="12"/>
      </top>
      <bottom style="thin">
        <color indexed="12"/>
      </bottom>
      <diagonal/>
    </border>
    <border>
      <left style="double">
        <color indexed="64"/>
      </left>
      <right style="thin">
        <color indexed="64"/>
      </right>
      <top style="thin">
        <color indexed="12"/>
      </top>
      <bottom style="thick">
        <color indexed="12"/>
      </bottom>
      <diagonal/>
    </border>
    <border>
      <left/>
      <right style="double">
        <color indexed="64"/>
      </right>
      <top style="thin">
        <color indexed="12"/>
      </top>
      <bottom style="thick">
        <color indexed="12"/>
      </bottom>
      <diagonal/>
    </border>
    <border>
      <left style="double">
        <color indexed="64"/>
      </left>
      <right style="double">
        <color indexed="64"/>
      </right>
      <top style="thick">
        <color indexed="12"/>
      </top>
      <bottom style="thin">
        <color indexed="12"/>
      </bottom>
      <diagonal/>
    </border>
    <border>
      <left style="double">
        <color indexed="64"/>
      </left>
      <right style="double">
        <color indexed="64"/>
      </right>
      <top style="thin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n">
        <color indexed="12"/>
      </bottom>
      <diagonal/>
    </border>
    <border>
      <left/>
      <right style="thick">
        <color indexed="12"/>
      </right>
      <top style="thin">
        <color indexed="12"/>
      </top>
      <bottom style="thick">
        <color indexed="12"/>
      </bottom>
      <diagonal/>
    </border>
    <border>
      <left style="double">
        <color indexed="64"/>
      </left>
      <right style="medium">
        <color indexed="64"/>
      </right>
      <top style="thick">
        <color indexed="12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8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2" fontId="0" fillId="4" borderId="8" xfId="0" applyNumberFormat="1" applyFill="1" applyBorder="1" applyAlignment="1">
      <alignment horizontal="center"/>
    </xf>
    <xf numFmtId="2" fontId="0" fillId="4" borderId="9" xfId="0" applyNumberFormat="1" applyFill="1" applyBorder="1" applyAlignment="1">
      <alignment horizontal="center"/>
    </xf>
    <xf numFmtId="2" fontId="0" fillId="4" borderId="10" xfId="0" applyNumberFormat="1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2" fontId="0" fillId="3" borderId="12" xfId="0" applyNumberFormat="1" applyFill="1" applyBorder="1" applyAlignment="1">
      <alignment horizontal="center"/>
    </xf>
    <xf numFmtId="2" fontId="0" fillId="3" borderId="13" xfId="0" applyNumberFormat="1" applyFill="1" applyBorder="1" applyAlignment="1">
      <alignment horizontal="center"/>
    </xf>
    <xf numFmtId="2" fontId="0" fillId="4" borderId="14" xfId="0" applyNumberFormat="1" applyFill="1" applyBorder="1" applyAlignment="1">
      <alignment horizontal="center"/>
    </xf>
    <xf numFmtId="2" fontId="0" fillId="4" borderId="15" xfId="0" applyNumberFormat="1" applyFill="1" applyBorder="1" applyAlignment="1">
      <alignment horizontal="center"/>
    </xf>
    <xf numFmtId="2" fontId="0" fillId="4" borderId="16" xfId="0" applyNumberFormat="1" applyFill="1" applyBorder="1" applyAlignment="1">
      <alignment horizontal="center"/>
    </xf>
    <xf numFmtId="2" fontId="0" fillId="4" borderId="17" xfId="0" applyNumberFormat="1" applyFill="1" applyBorder="1" applyAlignment="1">
      <alignment horizontal="center"/>
    </xf>
    <xf numFmtId="2" fontId="0" fillId="4" borderId="18" xfId="0" applyNumberFormat="1" applyFill="1" applyBorder="1" applyAlignment="1">
      <alignment horizontal="center"/>
    </xf>
    <xf numFmtId="2" fontId="0" fillId="4" borderId="19" xfId="0" applyNumberFormat="1" applyFill="1" applyBorder="1" applyAlignment="1">
      <alignment horizontal="center"/>
    </xf>
    <xf numFmtId="0" fontId="0" fillId="0" borderId="20" xfId="0" applyBorder="1"/>
    <xf numFmtId="0" fontId="7" fillId="5" borderId="21" xfId="0" applyFont="1" applyFill="1" applyBorder="1"/>
    <xf numFmtId="0" fontId="7" fillId="5" borderId="22" xfId="0" applyFont="1" applyFill="1" applyBorder="1"/>
    <xf numFmtId="0" fontId="8" fillId="6" borderId="23" xfId="0" applyFont="1" applyFill="1" applyBorder="1"/>
    <xf numFmtId="0" fontId="8" fillId="6" borderId="24" xfId="0" applyFont="1" applyFill="1" applyBorder="1"/>
    <xf numFmtId="0" fontId="0" fillId="0" borderId="25" xfId="0" applyBorder="1"/>
    <xf numFmtId="0" fontId="7" fillId="5" borderId="26" xfId="0" applyFont="1" applyFill="1" applyBorder="1"/>
    <xf numFmtId="0" fontId="7" fillId="5" borderId="27" xfId="0" applyFont="1" applyFill="1" applyBorder="1"/>
    <xf numFmtId="0" fontId="7" fillId="5" borderId="9" xfId="0" applyFont="1" applyFill="1" applyBorder="1"/>
    <xf numFmtId="0" fontId="6" fillId="5" borderId="28" xfId="0" applyFont="1" applyFill="1" applyBorder="1"/>
    <xf numFmtId="0" fontId="6" fillId="5" borderId="29" xfId="0" applyFont="1" applyFill="1" applyBorder="1"/>
    <xf numFmtId="0" fontId="6" fillId="5" borderId="30" xfId="0" applyFont="1" applyFill="1" applyBorder="1"/>
    <xf numFmtId="0" fontId="6" fillId="5" borderId="31" xfId="0" applyFont="1" applyFill="1" applyBorder="1"/>
    <xf numFmtId="0" fontId="6" fillId="5" borderId="32" xfId="0" applyFont="1" applyFill="1" applyBorder="1"/>
    <xf numFmtId="0" fontId="7" fillId="5" borderId="33" xfId="0" applyFont="1" applyFill="1" applyBorder="1"/>
    <xf numFmtId="0" fontId="7" fillId="5" borderId="31" xfId="0" applyFont="1" applyFill="1" applyBorder="1"/>
    <xf numFmtId="0" fontId="7" fillId="5" borderId="34" xfId="0" applyFont="1" applyFill="1" applyBorder="1"/>
    <xf numFmtId="0" fontId="7" fillId="5" borderId="35" xfId="0" applyFont="1" applyFill="1" applyBorder="1"/>
    <xf numFmtId="0" fontId="7" fillId="5" borderId="36" xfId="0" applyFont="1" applyFill="1" applyBorder="1"/>
    <xf numFmtId="0" fontId="7" fillId="5" borderId="37" xfId="0" applyFont="1" applyFill="1" applyBorder="1"/>
    <xf numFmtId="0" fontId="6" fillId="5" borderId="38" xfId="0" applyFont="1" applyFill="1" applyBorder="1"/>
    <xf numFmtId="2" fontId="7" fillId="5" borderId="9" xfId="0" applyNumberFormat="1" applyFont="1" applyFill="1" applyBorder="1"/>
    <xf numFmtId="0" fontId="7" fillId="5" borderId="15" xfId="0" applyFont="1" applyFill="1" applyBorder="1"/>
    <xf numFmtId="2" fontId="0" fillId="7" borderId="39" xfId="0" applyNumberFormat="1" applyFill="1" applyBorder="1" applyAlignment="1">
      <alignment horizontal="center"/>
    </xf>
    <xf numFmtId="0" fontId="8" fillId="7" borderId="40" xfId="0" applyFont="1" applyFill="1" applyBorder="1"/>
    <xf numFmtId="0" fontId="0" fillId="7" borderId="41" xfId="0" applyFill="1" applyBorder="1"/>
    <xf numFmtId="0" fontId="0" fillId="7" borderId="9" xfId="0" applyFill="1" applyBorder="1"/>
    <xf numFmtId="0" fontId="8" fillId="7" borderId="42" xfId="0" applyFont="1" applyFill="1" applyBorder="1"/>
    <xf numFmtId="0" fontId="8" fillId="7" borderId="43" xfId="0" applyFont="1" applyFill="1" applyBorder="1"/>
    <xf numFmtId="2" fontId="0" fillId="7" borderId="39" xfId="0" applyNumberFormat="1" applyFill="1" applyBorder="1" applyAlignment="1">
      <alignment horizontal="left"/>
    </xf>
    <xf numFmtId="2" fontId="0" fillId="7" borderId="44" xfId="0" applyNumberFormat="1" applyFill="1" applyBorder="1" applyAlignment="1">
      <alignment horizontal="center"/>
    </xf>
    <xf numFmtId="2" fontId="6" fillId="7" borderId="39" xfId="0" applyNumberFormat="1" applyFont="1" applyFill="1" applyBorder="1" applyAlignment="1">
      <alignment horizontal="left"/>
    </xf>
    <xf numFmtId="0" fontId="6" fillId="7" borderId="31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8" fillId="4" borderId="45" xfId="0" applyFont="1" applyFill="1" applyBorder="1" applyAlignment="1">
      <alignment horizontal="center"/>
    </xf>
    <xf numFmtId="0" fontId="8" fillId="4" borderId="46" xfId="0" applyFont="1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4" borderId="48" xfId="0" applyFill="1" applyBorder="1" applyAlignment="1">
      <alignment horizontal="center"/>
    </xf>
    <xf numFmtId="0" fontId="8" fillId="4" borderId="49" xfId="0" applyFont="1" applyFill="1" applyBorder="1" applyAlignment="1">
      <alignment horizontal="center"/>
    </xf>
    <xf numFmtId="0" fontId="0" fillId="4" borderId="50" xfId="0" applyFill="1" applyBorder="1" applyAlignment="1">
      <alignment horizontal="center"/>
    </xf>
    <xf numFmtId="0" fontId="8" fillId="7" borderId="49" xfId="0" applyFont="1" applyFill="1" applyBorder="1" applyAlignment="1">
      <alignment horizontal="center"/>
    </xf>
    <xf numFmtId="0" fontId="0" fillId="7" borderId="50" xfId="0" applyFill="1" applyBorder="1" applyAlignment="1">
      <alignment horizontal="center"/>
    </xf>
    <xf numFmtId="0" fontId="0" fillId="7" borderId="7" xfId="0" applyFill="1" applyBorder="1"/>
    <xf numFmtId="2" fontId="0" fillId="7" borderId="17" xfId="0" applyNumberFormat="1" applyFill="1" applyBorder="1" applyAlignment="1">
      <alignment horizontal="center"/>
    </xf>
    <xf numFmtId="2" fontId="0" fillId="7" borderId="18" xfId="0" applyNumberFormat="1" applyFill="1" applyBorder="1" applyAlignment="1">
      <alignment horizontal="center"/>
    </xf>
    <xf numFmtId="2" fontId="0" fillId="7" borderId="19" xfId="0" applyNumberFormat="1" applyFill="1" applyBorder="1" applyAlignment="1">
      <alignment horizontal="center"/>
    </xf>
    <xf numFmtId="0" fontId="8" fillId="7" borderId="51" xfId="0" applyFont="1" applyFill="1" applyBorder="1" applyAlignment="1">
      <alignment horizontal="center"/>
    </xf>
    <xf numFmtId="0" fontId="0" fillId="7" borderId="52" xfId="0" applyFill="1" applyBorder="1" applyAlignment="1">
      <alignment horizontal="center"/>
    </xf>
    <xf numFmtId="0" fontId="0" fillId="7" borderId="53" xfId="0" applyFill="1" applyBorder="1"/>
    <xf numFmtId="2" fontId="0" fillId="7" borderId="54" xfId="0" applyNumberFormat="1" applyFill="1" applyBorder="1" applyAlignment="1">
      <alignment horizontal="center"/>
    </xf>
    <xf numFmtId="2" fontId="0" fillId="7" borderId="55" xfId="0" applyNumberFormat="1" applyFill="1" applyBorder="1" applyAlignment="1">
      <alignment horizontal="center"/>
    </xf>
    <xf numFmtId="2" fontId="0" fillId="7" borderId="56" xfId="0" applyNumberForma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8" fillId="7" borderId="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it-IT"/>
              <a:t>Legge oraria</a:t>
            </a:r>
          </a:p>
        </c:rich>
      </c:tx>
      <c:layout>
        <c:manualLayout>
          <c:xMode val="edge"/>
          <c:yMode val="edge"/>
          <c:x val="0.42435465519861659"/>
          <c:y val="3.43433180513010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52170842187071"/>
          <c:y val="0.24646476802436873"/>
          <c:w val="0.79581891410443828"/>
          <c:h val="0.56767704766268545"/>
        </c:manualLayout>
      </c:layout>
      <c:scatterChart>
        <c:scatterStyle val="smoothMarker"/>
        <c:varyColors val="0"/>
        <c:ser>
          <c:idx val="0"/>
          <c:order val="0"/>
          <c:tx>
            <c:v>unif. accelerato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'confronto moti'!$I$6:$I$26</c:f>
              <c:numCache>
                <c:formatCode>0.00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'confronto moti'!$M$6:$M$26</c:f>
              <c:numCache>
                <c:formatCode>0.00</c:formatCode>
                <c:ptCount val="21"/>
                <c:pt idx="0">
                  <c:v>0</c:v>
                </c:pt>
                <c:pt idx="1">
                  <c:v>1.5</c:v>
                </c:pt>
                <c:pt idx="2">
                  <c:v>6</c:v>
                </c:pt>
                <c:pt idx="3">
                  <c:v>13.5</c:v>
                </c:pt>
                <c:pt idx="4">
                  <c:v>24</c:v>
                </c:pt>
                <c:pt idx="5">
                  <c:v>37.5</c:v>
                </c:pt>
                <c:pt idx="6">
                  <c:v>54</c:v>
                </c:pt>
                <c:pt idx="7">
                  <c:v>73.5</c:v>
                </c:pt>
                <c:pt idx="8">
                  <c:v>96</c:v>
                </c:pt>
                <c:pt idx="9">
                  <c:v>121.5</c:v>
                </c:pt>
                <c:pt idx="10">
                  <c:v>150</c:v>
                </c:pt>
                <c:pt idx="11">
                  <c:v>181.5</c:v>
                </c:pt>
                <c:pt idx="12">
                  <c:v>216</c:v>
                </c:pt>
                <c:pt idx="13">
                  <c:v>253.5</c:v>
                </c:pt>
                <c:pt idx="14">
                  <c:v>294</c:v>
                </c:pt>
                <c:pt idx="15">
                  <c:v>337.5</c:v>
                </c:pt>
                <c:pt idx="16">
                  <c:v>384</c:v>
                </c:pt>
                <c:pt idx="17">
                  <c:v>433.5</c:v>
                </c:pt>
                <c:pt idx="18">
                  <c:v>486</c:v>
                </c:pt>
                <c:pt idx="19">
                  <c:v>541.5</c:v>
                </c:pt>
                <c:pt idx="20">
                  <c:v>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D6-4E97-9724-BB3A7D657E87}"/>
            </c:ext>
          </c:extLst>
        </c:ser>
        <c:ser>
          <c:idx val="1"/>
          <c:order val="1"/>
          <c:tx>
            <c:v>rettil. uniforme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'confronto moti'!$I$6:$I$26</c:f>
              <c:numCache>
                <c:formatCode>0.00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'confronto moti'!$N$6:$N$26</c:f>
              <c:numCache>
                <c:formatCode>0.00</c:formatCode>
                <c:ptCount val="21"/>
                <c:pt idx="0">
                  <c:v>0</c:v>
                </c:pt>
                <c:pt idx="1">
                  <c:v>20.833333333333332</c:v>
                </c:pt>
                <c:pt idx="2">
                  <c:v>41.666666666666664</c:v>
                </c:pt>
                <c:pt idx="3">
                  <c:v>62.5</c:v>
                </c:pt>
                <c:pt idx="4">
                  <c:v>83.333333333333329</c:v>
                </c:pt>
                <c:pt idx="5">
                  <c:v>104.16666666666666</c:v>
                </c:pt>
                <c:pt idx="6">
                  <c:v>125</c:v>
                </c:pt>
                <c:pt idx="7">
                  <c:v>145.83333333333331</c:v>
                </c:pt>
                <c:pt idx="8">
                  <c:v>166.66666666666666</c:v>
                </c:pt>
                <c:pt idx="9">
                  <c:v>187.5</c:v>
                </c:pt>
                <c:pt idx="10">
                  <c:v>208.33333333333331</c:v>
                </c:pt>
                <c:pt idx="11">
                  <c:v>229.16666666666666</c:v>
                </c:pt>
                <c:pt idx="12">
                  <c:v>250</c:v>
                </c:pt>
                <c:pt idx="13">
                  <c:v>270.83333333333331</c:v>
                </c:pt>
                <c:pt idx="14">
                  <c:v>291.66666666666663</c:v>
                </c:pt>
                <c:pt idx="15">
                  <c:v>312.5</c:v>
                </c:pt>
                <c:pt idx="16">
                  <c:v>333.33333333333331</c:v>
                </c:pt>
                <c:pt idx="17">
                  <c:v>354.16666666666663</c:v>
                </c:pt>
                <c:pt idx="18">
                  <c:v>375</c:v>
                </c:pt>
                <c:pt idx="19">
                  <c:v>395.83333333333331</c:v>
                </c:pt>
                <c:pt idx="20">
                  <c:v>416.66666666666663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2D6-4E97-9724-BB3A7D657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91920"/>
        <c:axId val="1"/>
      </c:scatterChart>
      <c:valAx>
        <c:axId val="62209192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it-IT"/>
                  <a:t>tempo (s)</a:t>
                </a:r>
              </a:p>
            </c:rich>
          </c:tx>
          <c:layout>
            <c:manualLayout>
              <c:xMode val="edge"/>
              <c:yMode val="edge"/>
              <c:x val="0.49569562020709851"/>
              <c:y val="0.90101053295231059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it-IT"/>
                  <a:t>spazio (m)</a:t>
                </a:r>
              </a:p>
            </c:rich>
          </c:tx>
          <c:layout>
            <c:manualLayout>
              <c:xMode val="edge"/>
              <c:yMode val="edge"/>
              <c:x val="2.3370177319384372E-2"/>
              <c:y val="0.4383840792746859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622091920"/>
        <c:crosses val="autoZero"/>
        <c:crossBetween val="midCat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364735746059912"/>
          <c:y val="0.1227192423401383"/>
          <c:w val="0.42724302654656438"/>
          <c:h val="6.266510419878977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99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22</xdr:row>
      <xdr:rowOff>152400</xdr:rowOff>
    </xdr:from>
    <xdr:to>
      <xdr:col>7</xdr:col>
      <xdr:colOff>390525</xdr:colOff>
      <xdr:row>45</xdr:row>
      <xdr:rowOff>66675</xdr:rowOff>
    </xdr:to>
    <xdr:graphicFrame macro="">
      <xdr:nvGraphicFramePr>
        <xdr:cNvPr id="1040" name="Grafico 12">
          <a:extLst>
            <a:ext uri="{FF2B5EF4-FFF2-40B4-BE49-F238E27FC236}">
              <a16:creationId xmlns:a16="http://schemas.microsoft.com/office/drawing/2014/main" id="{058AC81A-A82B-4A3A-93A9-F6EFC20AB3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Q30"/>
  <sheetViews>
    <sheetView tabSelected="1" workbookViewId="0">
      <selection activeCell="K32" sqref="K32"/>
    </sheetView>
  </sheetViews>
  <sheetFormatPr defaultRowHeight="12.75" x14ac:dyDescent="0.2"/>
  <cols>
    <col min="1" max="1" width="25" customWidth="1"/>
    <col min="5" max="5" width="10" bestFit="1" customWidth="1"/>
    <col min="6" max="6" width="13" customWidth="1"/>
    <col min="7" max="7" width="12.7109375" customWidth="1"/>
    <col min="10" max="10" width="10" bestFit="1" customWidth="1"/>
  </cols>
  <sheetData>
    <row r="2" spans="1:17" ht="13.5" thickBot="1" x14ac:dyDescent="0.25"/>
    <row r="3" spans="1:17" ht="20.25" thickTop="1" x14ac:dyDescent="0.4">
      <c r="A3" s="1" t="s">
        <v>0</v>
      </c>
      <c r="B3" s="2"/>
      <c r="C3" s="1"/>
      <c r="D3" s="1"/>
      <c r="E3" s="3"/>
      <c r="F3" s="4"/>
      <c r="G3" s="4"/>
      <c r="I3" s="5" t="s">
        <v>19</v>
      </c>
      <c r="J3" s="59" t="s">
        <v>24</v>
      </c>
      <c r="K3" s="60" t="s">
        <v>24</v>
      </c>
      <c r="L3" s="65" t="s">
        <v>25</v>
      </c>
      <c r="M3" s="63" t="s">
        <v>26</v>
      </c>
      <c r="N3" s="71" t="s">
        <v>27</v>
      </c>
      <c r="O3" s="77" t="s">
        <v>35</v>
      </c>
      <c r="P3" s="78" t="s">
        <v>36</v>
      </c>
      <c r="Q3" s="77" t="s">
        <v>37</v>
      </c>
    </row>
    <row r="4" spans="1:17" ht="15.75" thickBot="1" x14ac:dyDescent="0.35">
      <c r="A4" s="3" t="s">
        <v>1</v>
      </c>
      <c r="B4" s="3"/>
      <c r="C4" s="3"/>
      <c r="D4" s="3"/>
      <c r="E4" s="3"/>
      <c r="F4" s="4"/>
      <c r="G4" s="4"/>
      <c r="I4" s="6" t="s">
        <v>20</v>
      </c>
      <c r="J4" s="61" t="s">
        <v>23</v>
      </c>
      <c r="K4" s="62" t="s">
        <v>21</v>
      </c>
      <c r="L4" s="66" t="s">
        <v>23</v>
      </c>
      <c r="M4" s="64" t="s">
        <v>22</v>
      </c>
      <c r="N4" s="72" t="s">
        <v>22</v>
      </c>
    </row>
    <row r="5" spans="1:17" ht="14.25" thickTop="1" thickBot="1" x14ac:dyDescent="0.25">
      <c r="H5" s="7"/>
      <c r="I5" s="9"/>
      <c r="J5" s="10"/>
      <c r="K5" s="11"/>
      <c r="L5" s="67"/>
      <c r="M5" s="12"/>
      <c r="N5" s="73"/>
    </row>
    <row r="6" spans="1:17" ht="13.5" thickBot="1" x14ac:dyDescent="0.25">
      <c r="A6" s="25"/>
      <c r="H6" s="7"/>
      <c r="I6" s="16">
        <f>B20</f>
        <v>0</v>
      </c>
      <c r="J6" s="13">
        <f>($B$9+$B$12*I6)</f>
        <v>0</v>
      </c>
      <c r="K6" s="19">
        <f>($B$9+$B$12*I6)*3.6</f>
        <v>0</v>
      </c>
      <c r="L6" s="68">
        <f>$B$17</f>
        <v>41.666666666666664</v>
      </c>
      <c r="M6" s="22">
        <f>$B$10+($B$9*I6)+($B$12*I6^2)/2</f>
        <v>0</v>
      </c>
      <c r="N6" s="74">
        <f>$B$18+$B$17*I6</f>
        <v>0</v>
      </c>
      <c r="O6">
        <f>$B$10</f>
        <v>0</v>
      </c>
      <c r="P6">
        <f>$B$9+$B$12*$B$21</f>
        <v>6</v>
      </c>
      <c r="Q6">
        <f>$B$12</f>
        <v>12</v>
      </c>
    </row>
    <row r="7" spans="1:17" ht="17.25" thickTop="1" thickBot="1" x14ac:dyDescent="0.3">
      <c r="A7" s="28" t="s">
        <v>13</v>
      </c>
      <c r="B7" s="25"/>
      <c r="C7" s="25"/>
      <c r="E7" s="52" t="s">
        <v>30</v>
      </c>
      <c r="F7" s="53"/>
      <c r="H7" s="7"/>
      <c r="I7" s="17">
        <f>I6+$B$21</f>
        <v>0.5</v>
      </c>
      <c r="J7" s="14">
        <f t="shared" ref="J7:J26" si="0">($B$9+$B$12*I7)</f>
        <v>6</v>
      </c>
      <c r="K7" s="20">
        <f t="shared" ref="K7:K26" si="1">($B$9+$B$12*I7)*3.6</f>
        <v>21.6</v>
      </c>
      <c r="L7" s="69">
        <f t="shared" ref="L7:L26" si="2">$B$17</f>
        <v>41.666666666666664</v>
      </c>
      <c r="M7" s="23">
        <f t="shared" ref="M7:M26" si="3">$B$10+($B$9*I7)+($B$12*I7^2)/2</f>
        <v>1.5</v>
      </c>
      <c r="N7" s="75">
        <f t="shared" ref="N7:N26" si="4">$B$18+$B$17*I7</f>
        <v>20.833333333333332</v>
      </c>
      <c r="O7">
        <f>O6+P6*$B$21</f>
        <v>3</v>
      </c>
      <c r="P7">
        <f>P6+$B$12*$B$21</f>
        <v>12</v>
      </c>
      <c r="Q7">
        <f t="shared" ref="Q7:Q17" si="5">$B$12</f>
        <v>12</v>
      </c>
    </row>
    <row r="8" spans="1:17" ht="13.5" thickTop="1" x14ac:dyDescent="0.2">
      <c r="A8" s="34" t="s">
        <v>2</v>
      </c>
      <c r="B8" s="39">
        <v>250</v>
      </c>
      <c r="C8" s="31" t="s">
        <v>3</v>
      </c>
      <c r="E8" s="57" t="s">
        <v>31</v>
      </c>
      <c r="F8" s="57" t="s">
        <v>32</v>
      </c>
      <c r="H8" s="7"/>
      <c r="I8" s="17">
        <f t="shared" ref="I8:I26" si="6">I7+$B$21</f>
        <v>1</v>
      </c>
      <c r="J8" s="14">
        <f t="shared" si="0"/>
        <v>12</v>
      </c>
      <c r="K8" s="20">
        <f t="shared" si="1"/>
        <v>43.2</v>
      </c>
      <c r="L8" s="69">
        <f t="shared" si="2"/>
        <v>41.666666666666664</v>
      </c>
      <c r="M8" s="23">
        <f t="shared" si="3"/>
        <v>6</v>
      </c>
      <c r="N8" s="75">
        <f t="shared" si="4"/>
        <v>41.666666666666664</v>
      </c>
      <c r="O8">
        <f t="shared" ref="O8:O26" si="7">O7+P7*$B$21</f>
        <v>9</v>
      </c>
      <c r="P8">
        <f t="shared" ref="P8:P26" si="8">P7+$B$12*$B$21</f>
        <v>18</v>
      </c>
      <c r="Q8">
        <f t="shared" si="5"/>
        <v>12</v>
      </c>
    </row>
    <row r="9" spans="1:17" x14ac:dyDescent="0.2">
      <c r="A9" s="35" t="s">
        <v>4</v>
      </c>
      <c r="B9" s="40">
        <v>0</v>
      </c>
      <c r="C9" s="32" t="s">
        <v>5</v>
      </c>
      <c r="D9" s="8"/>
      <c r="E9" s="55">
        <f>(($B$17-$B$9)-SQRT(($B$9-$B$17)*($B$9-$B$17)  -2*$B$12*($B$10-$B$18)))/$B$12</f>
        <v>0</v>
      </c>
      <c r="F9" s="48">
        <f>(($B$17-$B$9)+SQRT(($B$9-$B$17)*($B$9-$B$17)  -2*$B$12*($B$10-$B$18)))/$B$12</f>
        <v>6.9444444444444438</v>
      </c>
      <c r="H9" s="7"/>
      <c r="I9" s="17">
        <f t="shared" si="6"/>
        <v>1.5</v>
      </c>
      <c r="J9" s="14">
        <f t="shared" si="0"/>
        <v>18</v>
      </c>
      <c r="K9" s="20">
        <f t="shared" si="1"/>
        <v>64.8</v>
      </c>
      <c r="L9" s="69">
        <f t="shared" si="2"/>
        <v>41.666666666666664</v>
      </c>
      <c r="M9" s="23">
        <f t="shared" si="3"/>
        <v>13.5</v>
      </c>
      <c r="N9" s="75">
        <f t="shared" si="4"/>
        <v>62.5</v>
      </c>
      <c r="O9">
        <f t="shared" si="7"/>
        <v>18</v>
      </c>
      <c r="P9">
        <f t="shared" si="8"/>
        <v>24</v>
      </c>
      <c r="Q9">
        <f t="shared" si="5"/>
        <v>12</v>
      </c>
    </row>
    <row r="10" spans="1:17" x14ac:dyDescent="0.2">
      <c r="A10" s="36" t="s">
        <v>11</v>
      </c>
      <c r="B10" s="41">
        <v>0</v>
      </c>
      <c r="C10" s="26" t="s">
        <v>14</v>
      </c>
      <c r="D10" s="8"/>
      <c r="H10" s="7"/>
      <c r="I10" s="17">
        <f t="shared" si="6"/>
        <v>2</v>
      </c>
      <c r="J10" s="14">
        <f t="shared" si="0"/>
        <v>24</v>
      </c>
      <c r="K10" s="20">
        <f t="shared" si="1"/>
        <v>86.4</v>
      </c>
      <c r="L10" s="69">
        <f t="shared" si="2"/>
        <v>41.666666666666664</v>
      </c>
      <c r="M10" s="23">
        <f t="shared" si="3"/>
        <v>24</v>
      </c>
      <c r="N10" s="75">
        <f t="shared" si="4"/>
        <v>83.333333333333329</v>
      </c>
      <c r="O10">
        <f t="shared" si="7"/>
        <v>30</v>
      </c>
      <c r="P10">
        <f t="shared" si="8"/>
        <v>30</v>
      </c>
      <c r="Q10">
        <f t="shared" si="5"/>
        <v>12</v>
      </c>
    </row>
    <row r="11" spans="1:17" x14ac:dyDescent="0.2">
      <c r="A11" s="37" t="s">
        <v>6</v>
      </c>
      <c r="B11" s="40">
        <v>3000</v>
      </c>
      <c r="C11" s="47" t="s">
        <v>7</v>
      </c>
      <c r="D11" s="8"/>
      <c r="H11" s="7"/>
      <c r="I11" s="17">
        <f t="shared" si="6"/>
        <v>2.5</v>
      </c>
      <c r="J11" s="14">
        <f t="shared" si="0"/>
        <v>30</v>
      </c>
      <c r="K11" s="20">
        <f t="shared" si="1"/>
        <v>108</v>
      </c>
      <c r="L11" s="69">
        <f t="shared" si="2"/>
        <v>41.666666666666664</v>
      </c>
      <c r="M11" s="23">
        <f t="shared" si="3"/>
        <v>37.5</v>
      </c>
      <c r="N11" s="75">
        <f t="shared" si="4"/>
        <v>104.16666666666666</v>
      </c>
      <c r="O11">
        <f t="shared" si="7"/>
        <v>45</v>
      </c>
      <c r="P11">
        <f t="shared" si="8"/>
        <v>36</v>
      </c>
      <c r="Q11">
        <f t="shared" si="5"/>
        <v>12</v>
      </c>
    </row>
    <row r="12" spans="1:17" ht="16.5" thickBot="1" x14ac:dyDescent="0.3">
      <c r="A12" s="38" t="s">
        <v>9</v>
      </c>
      <c r="B12" s="42">
        <f>B11/B8</f>
        <v>12</v>
      </c>
      <c r="C12" s="27" t="s">
        <v>10</v>
      </c>
      <c r="D12" s="8"/>
      <c r="E12" s="49" t="s">
        <v>29</v>
      </c>
      <c r="F12" s="50"/>
      <c r="G12" s="51"/>
      <c r="H12" s="7"/>
      <c r="I12" s="17">
        <f t="shared" si="6"/>
        <v>3</v>
      </c>
      <c r="J12" s="14">
        <f t="shared" si="0"/>
        <v>36</v>
      </c>
      <c r="K12" s="20">
        <f t="shared" si="1"/>
        <v>129.6</v>
      </c>
      <c r="L12" s="69">
        <f t="shared" si="2"/>
        <v>41.666666666666664</v>
      </c>
      <c r="M12" s="23">
        <f t="shared" si="3"/>
        <v>54</v>
      </c>
      <c r="N12" s="75">
        <f t="shared" si="4"/>
        <v>125</v>
      </c>
      <c r="O12">
        <f t="shared" si="7"/>
        <v>63</v>
      </c>
      <c r="P12">
        <f t="shared" si="8"/>
        <v>42</v>
      </c>
      <c r="Q12">
        <f t="shared" si="5"/>
        <v>12</v>
      </c>
    </row>
    <row r="13" spans="1:17" ht="13.5" thickTop="1" x14ac:dyDescent="0.2">
      <c r="D13" s="8"/>
      <c r="E13" s="54"/>
      <c r="F13" s="57" t="s">
        <v>31</v>
      </c>
      <c r="G13" s="58" t="s">
        <v>32</v>
      </c>
      <c r="H13" s="7"/>
      <c r="I13" s="17">
        <f t="shared" si="6"/>
        <v>3.5</v>
      </c>
      <c r="J13" s="14">
        <f t="shared" si="0"/>
        <v>42</v>
      </c>
      <c r="K13" s="20">
        <f t="shared" si="1"/>
        <v>151.20000000000002</v>
      </c>
      <c r="L13" s="69">
        <f t="shared" si="2"/>
        <v>41.666666666666664</v>
      </c>
      <c r="M13" s="23">
        <f t="shared" si="3"/>
        <v>73.5</v>
      </c>
      <c r="N13" s="75">
        <f t="shared" si="4"/>
        <v>145.83333333333331</v>
      </c>
      <c r="O13">
        <f t="shared" si="7"/>
        <v>84</v>
      </c>
      <c r="P13">
        <f t="shared" si="8"/>
        <v>48</v>
      </c>
      <c r="Q13">
        <f t="shared" si="5"/>
        <v>12</v>
      </c>
    </row>
    <row r="14" spans="1:17" ht="13.5" thickBot="1" x14ac:dyDescent="0.25">
      <c r="A14" s="25"/>
      <c r="D14" s="8"/>
      <c r="E14" s="56" t="s">
        <v>33</v>
      </c>
      <c r="F14" s="48">
        <f>$B$10+$B$9*E9+($B$12*E9*E9)/2</f>
        <v>0</v>
      </c>
      <c r="G14" s="48">
        <f>$B$10+$B$9*F9+($B$12*F9*F9)/2</f>
        <v>289.35185185185179</v>
      </c>
      <c r="H14" s="7"/>
      <c r="I14" s="17">
        <f t="shared" si="6"/>
        <v>4</v>
      </c>
      <c r="J14" s="14">
        <f t="shared" si="0"/>
        <v>48</v>
      </c>
      <c r="K14" s="20">
        <f t="shared" si="1"/>
        <v>172.8</v>
      </c>
      <c r="L14" s="69">
        <f t="shared" si="2"/>
        <v>41.666666666666664</v>
      </c>
      <c r="M14" s="23">
        <f t="shared" si="3"/>
        <v>96</v>
      </c>
      <c r="N14" s="75">
        <f t="shared" si="4"/>
        <v>166.66666666666666</v>
      </c>
      <c r="O14">
        <f t="shared" si="7"/>
        <v>108</v>
      </c>
      <c r="P14">
        <f t="shared" si="8"/>
        <v>54</v>
      </c>
      <c r="Q14">
        <f t="shared" si="5"/>
        <v>12</v>
      </c>
    </row>
    <row r="15" spans="1:17" ht="17.25" thickTop="1" thickBot="1" x14ac:dyDescent="0.3">
      <c r="A15" s="29" t="s">
        <v>12</v>
      </c>
      <c r="B15" s="25"/>
      <c r="C15" s="25"/>
      <c r="D15" s="8"/>
      <c r="E15" s="56" t="s">
        <v>34</v>
      </c>
      <c r="F15" s="48">
        <f>$B$18+$B$17*E9</f>
        <v>0</v>
      </c>
      <c r="G15" s="48">
        <f>$B$18+$B$17*F9</f>
        <v>289.35185185185179</v>
      </c>
      <c r="H15" s="7"/>
      <c r="I15" s="17">
        <f t="shared" si="6"/>
        <v>4.5</v>
      </c>
      <c r="J15" s="14">
        <f t="shared" si="0"/>
        <v>54</v>
      </c>
      <c r="K15" s="20">
        <f t="shared" si="1"/>
        <v>194.4</v>
      </c>
      <c r="L15" s="69">
        <f t="shared" si="2"/>
        <v>41.666666666666664</v>
      </c>
      <c r="M15" s="23">
        <f t="shared" si="3"/>
        <v>121.5</v>
      </c>
      <c r="N15" s="75">
        <f t="shared" si="4"/>
        <v>187.5</v>
      </c>
      <c r="O15">
        <f t="shared" si="7"/>
        <v>135</v>
      </c>
      <c r="P15">
        <f t="shared" si="8"/>
        <v>60</v>
      </c>
      <c r="Q15">
        <f t="shared" si="5"/>
        <v>12</v>
      </c>
    </row>
    <row r="16" spans="1:17" ht="13.5" thickTop="1" x14ac:dyDescent="0.2">
      <c r="A16" s="45" t="s">
        <v>15</v>
      </c>
      <c r="B16" s="43">
        <v>150</v>
      </c>
      <c r="C16" s="26" t="s">
        <v>8</v>
      </c>
      <c r="D16" s="8"/>
      <c r="H16" s="7"/>
      <c r="I16" s="17">
        <f t="shared" si="6"/>
        <v>5</v>
      </c>
      <c r="J16" s="14">
        <f t="shared" si="0"/>
        <v>60</v>
      </c>
      <c r="K16" s="20">
        <f t="shared" si="1"/>
        <v>216</v>
      </c>
      <c r="L16" s="69">
        <f t="shared" si="2"/>
        <v>41.666666666666664</v>
      </c>
      <c r="M16" s="23">
        <f t="shared" si="3"/>
        <v>150</v>
      </c>
      <c r="N16" s="75">
        <f t="shared" si="4"/>
        <v>208.33333333333331</v>
      </c>
      <c r="O16">
        <f t="shared" si="7"/>
        <v>165</v>
      </c>
      <c r="P16">
        <f t="shared" si="8"/>
        <v>66</v>
      </c>
      <c r="Q16">
        <f t="shared" si="5"/>
        <v>12</v>
      </c>
    </row>
    <row r="17" spans="1:17" x14ac:dyDescent="0.2">
      <c r="A17" s="37" t="s">
        <v>15</v>
      </c>
      <c r="B17" s="46">
        <f>B16/3.6</f>
        <v>41.666666666666664</v>
      </c>
      <c r="C17" s="33" t="s">
        <v>5</v>
      </c>
      <c r="D17" s="8"/>
      <c r="H17" s="7"/>
      <c r="I17" s="17">
        <f t="shared" si="6"/>
        <v>5.5</v>
      </c>
      <c r="J17" s="14">
        <f t="shared" si="0"/>
        <v>66</v>
      </c>
      <c r="K17" s="20">
        <f t="shared" si="1"/>
        <v>237.6</v>
      </c>
      <c r="L17" s="69">
        <f t="shared" si="2"/>
        <v>41.666666666666664</v>
      </c>
      <c r="M17" s="23">
        <f t="shared" si="3"/>
        <v>181.5</v>
      </c>
      <c r="N17" s="75">
        <f t="shared" si="4"/>
        <v>229.16666666666666</v>
      </c>
      <c r="O17">
        <f t="shared" si="7"/>
        <v>198</v>
      </c>
      <c r="P17">
        <f t="shared" si="8"/>
        <v>72</v>
      </c>
      <c r="Q17">
        <f t="shared" si="5"/>
        <v>12</v>
      </c>
    </row>
    <row r="18" spans="1:17" ht="13.5" thickBot="1" x14ac:dyDescent="0.25">
      <c r="A18" s="38" t="s">
        <v>28</v>
      </c>
      <c r="B18" s="44">
        <v>0</v>
      </c>
      <c r="C18" s="27" t="s">
        <v>14</v>
      </c>
      <c r="D18" s="8"/>
      <c r="H18" s="7"/>
      <c r="I18" s="17">
        <f t="shared" si="6"/>
        <v>6</v>
      </c>
      <c r="J18" s="14">
        <f t="shared" si="0"/>
        <v>72</v>
      </c>
      <c r="K18" s="20">
        <f t="shared" si="1"/>
        <v>259.2</v>
      </c>
      <c r="L18" s="69">
        <f t="shared" si="2"/>
        <v>41.666666666666664</v>
      </c>
      <c r="M18" s="23">
        <f t="shared" si="3"/>
        <v>216</v>
      </c>
      <c r="N18" s="75">
        <f t="shared" si="4"/>
        <v>250</v>
      </c>
      <c r="O18">
        <f>O17+P17*$B$21</f>
        <v>234</v>
      </c>
      <c r="P18">
        <f t="shared" si="8"/>
        <v>78</v>
      </c>
    </row>
    <row r="19" spans="1:17" ht="14.25" thickTop="1" thickBot="1" x14ac:dyDescent="0.25">
      <c r="A19" s="30"/>
      <c r="B19" s="30"/>
      <c r="C19" s="30"/>
      <c r="D19" s="8"/>
      <c r="H19" s="7"/>
      <c r="I19" s="17">
        <f t="shared" si="6"/>
        <v>6.5</v>
      </c>
      <c r="J19" s="14">
        <f t="shared" si="0"/>
        <v>78</v>
      </c>
      <c r="K19" s="20">
        <f t="shared" si="1"/>
        <v>280.8</v>
      </c>
      <c r="L19" s="69">
        <f t="shared" si="2"/>
        <v>41.666666666666664</v>
      </c>
      <c r="M19" s="23">
        <f t="shared" si="3"/>
        <v>253.5</v>
      </c>
      <c r="N19" s="75">
        <f t="shared" si="4"/>
        <v>270.83333333333331</v>
      </c>
      <c r="O19">
        <f t="shared" si="7"/>
        <v>273</v>
      </c>
      <c r="P19">
        <f t="shared" si="8"/>
        <v>84</v>
      </c>
    </row>
    <row r="20" spans="1:17" ht="13.5" thickTop="1" x14ac:dyDescent="0.2">
      <c r="A20" s="34" t="s">
        <v>18</v>
      </c>
      <c r="B20" s="39">
        <v>0</v>
      </c>
      <c r="C20" s="31" t="s">
        <v>16</v>
      </c>
      <c r="D20" s="8"/>
      <c r="H20" s="7"/>
      <c r="I20" s="17">
        <f t="shared" si="6"/>
        <v>7</v>
      </c>
      <c r="J20" s="14">
        <f t="shared" si="0"/>
        <v>84</v>
      </c>
      <c r="K20" s="20">
        <f t="shared" si="1"/>
        <v>302.40000000000003</v>
      </c>
      <c r="L20" s="69">
        <f t="shared" si="2"/>
        <v>41.666666666666664</v>
      </c>
      <c r="M20" s="23">
        <f t="shared" si="3"/>
        <v>294</v>
      </c>
      <c r="N20" s="75">
        <f t="shared" si="4"/>
        <v>291.66666666666663</v>
      </c>
      <c r="O20">
        <f t="shared" si="7"/>
        <v>315</v>
      </c>
      <c r="P20">
        <f t="shared" si="8"/>
        <v>90</v>
      </c>
    </row>
    <row r="21" spans="1:17" ht="13.5" thickBot="1" x14ac:dyDescent="0.25">
      <c r="A21" s="38" t="s">
        <v>17</v>
      </c>
      <c r="B21" s="42">
        <v>0.5</v>
      </c>
      <c r="C21" s="27" t="s">
        <v>16</v>
      </c>
      <c r="D21" s="8"/>
      <c r="H21" s="7"/>
      <c r="I21" s="17">
        <f t="shared" si="6"/>
        <v>7.5</v>
      </c>
      <c r="J21" s="14">
        <f t="shared" si="0"/>
        <v>90</v>
      </c>
      <c r="K21" s="20">
        <f t="shared" si="1"/>
        <v>324</v>
      </c>
      <c r="L21" s="69">
        <f t="shared" si="2"/>
        <v>41.666666666666664</v>
      </c>
      <c r="M21" s="23">
        <f t="shared" si="3"/>
        <v>337.5</v>
      </c>
      <c r="N21" s="75">
        <f t="shared" si="4"/>
        <v>312.5</v>
      </c>
      <c r="O21">
        <f t="shared" si="7"/>
        <v>360</v>
      </c>
      <c r="P21">
        <f t="shared" si="8"/>
        <v>96</v>
      </c>
    </row>
    <row r="22" spans="1:17" ht="13.5" thickTop="1" x14ac:dyDescent="0.2">
      <c r="D22" s="8"/>
      <c r="H22" s="7"/>
      <c r="I22" s="17">
        <f t="shared" si="6"/>
        <v>8</v>
      </c>
      <c r="J22" s="14">
        <f t="shared" si="0"/>
        <v>96</v>
      </c>
      <c r="K22" s="20">
        <f t="shared" si="1"/>
        <v>345.6</v>
      </c>
      <c r="L22" s="69">
        <f t="shared" si="2"/>
        <v>41.666666666666664</v>
      </c>
      <c r="M22" s="23">
        <f t="shared" si="3"/>
        <v>384</v>
      </c>
      <c r="N22" s="75">
        <f t="shared" si="4"/>
        <v>333.33333333333331</v>
      </c>
      <c r="O22">
        <f t="shared" si="7"/>
        <v>408</v>
      </c>
      <c r="P22">
        <f t="shared" si="8"/>
        <v>102</v>
      </c>
    </row>
    <row r="23" spans="1:17" x14ac:dyDescent="0.2">
      <c r="D23" s="8"/>
      <c r="H23" s="7"/>
      <c r="I23" s="17">
        <f t="shared" si="6"/>
        <v>8.5</v>
      </c>
      <c r="J23" s="14">
        <f t="shared" si="0"/>
        <v>102</v>
      </c>
      <c r="K23" s="20">
        <f t="shared" si="1"/>
        <v>367.2</v>
      </c>
      <c r="L23" s="69">
        <f t="shared" si="2"/>
        <v>41.666666666666664</v>
      </c>
      <c r="M23" s="23">
        <f t="shared" si="3"/>
        <v>433.5</v>
      </c>
      <c r="N23" s="75">
        <f t="shared" si="4"/>
        <v>354.16666666666663</v>
      </c>
      <c r="O23">
        <f t="shared" si="7"/>
        <v>459</v>
      </c>
      <c r="P23">
        <f t="shared" si="8"/>
        <v>108</v>
      </c>
    </row>
    <row r="24" spans="1:17" x14ac:dyDescent="0.2">
      <c r="D24" s="8"/>
      <c r="H24" s="7"/>
      <c r="I24" s="17">
        <f t="shared" si="6"/>
        <v>9</v>
      </c>
      <c r="J24" s="14">
        <f t="shared" si="0"/>
        <v>108</v>
      </c>
      <c r="K24" s="20">
        <f t="shared" si="1"/>
        <v>388.8</v>
      </c>
      <c r="L24" s="69">
        <f t="shared" si="2"/>
        <v>41.666666666666664</v>
      </c>
      <c r="M24" s="23">
        <f t="shared" si="3"/>
        <v>486</v>
      </c>
      <c r="N24" s="75">
        <f t="shared" si="4"/>
        <v>375</v>
      </c>
      <c r="O24">
        <f t="shared" si="7"/>
        <v>513</v>
      </c>
      <c r="P24">
        <f t="shared" si="8"/>
        <v>114</v>
      </c>
    </row>
    <row r="25" spans="1:17" x14ac:dyDescent="0.2">
      <c r="D25" s="8"/>
      <c r="H25" s="7"/>
      <c r="I25" s="17">
        <f t="shared" si="6"/>
        <v>9.5</v>
      </c>
      <c r="J25" s="14">
        <f t="shared" si="0"/>
        <v>114</v>
      </c>
      <c r="K25" s="20">
        <f t="shared" si="1"/>
        <v>410.40000000000003</v>
      </c>
      <c r="L25" s="69">
        <f t="shared" si="2"/>
        <v>41.666666666666664</v>
      </c>
      <c r="M25" s="23">
        <f t="shared" si="3"/>
        <v>541.5</v>
      </c>
      <c r="N25" s="75">
        <f t="shared" si="4"/>
        <v>395.83333333333331</v>
      </c>
      <c r="O25">
        <f t="shared" si="7"/>
        <v>570</v>
      </c>
      <c r="P25">
        <f t="shared" si="8"/>
        <v>120</v>
      </c>
    </row>
    <row r="26" spans="1:17" ht="13.5" thickBot="1" x14ac:dyDescent="0.25">
      <c r="D26" s="8"/>
      <c r="H26" s="7"/>
      <c r="I26" s="18">
        <f t="shared" si="6"/>
        <v>10</v>
      </c>
      <c r="J26" s="15">
        <f t="shared" si="0"/>
        <v>120</v>
      </c>
      <c r="K26" s="21">
        <f t="shared" si="1"/>
        <v>432</v>
      </c>
      <c r="L26" s="70">
        <f t="shared" si="2"/>
        <v>41.666666666666664</v>
      </c>
      <c r="M26" s="24">
        <f t="shared" si="3"/>
        <v>600</v>
      </c>
      <c r="N26" s="76">
        <f t="shared" si="4"/>
        <v>416.66666666666663</v>
      </c>
      <c r="O26">
        <f t="shared" si="7"/>
        <v>630</v>
      </c>
      <c r="P26">
        <f t="shared" si="8"/>
        <v>126</v>
      </c>
    </row>
    <row r="27" spans="1:17" x14ac:dyDescent="0.2">
      <c r="D27" s="8"/>
    </row>
    <row r="28" spans="1:17" x14ac:dyDescent="0.2">
      <c r="D28" s="8"/>
    </row>
    <row r="29" spans="1:17" x14ac:dyDescent="0.2">
      <c r="D29" s="8"/>
    </row>
    <row r="30" spans="1:17" x14ac:dyDescent="0.2">
      <c r="D30" s="8"/>
    </row>
  </sheetData>
  <phoneticPr fontId="10" type="noConversion"/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confronto moti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</dc:creator>
  <cp:lastModifiedBy>Gianfranco Spirito</cp:lastModifiedBy>
  <dcterms:created xsi:type="dcterms:W3CDTF">2011-12-10T11:22:31Z</dcterms:created>
  <dcterms:modified xsi:type="dcterms:W3CDTF">2025-04-24T14:30:02Z</dcterms:modified>
</cp:coreProperties>
</file>