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ico\Desktop\DESK\SCUOLA\SITI\Sito di Fisica Alunni 3S\EXCEL\"/>
    </mc:Choice>
  </mc:AlternateContent>
  <xr:revisionPtr revIDLastSave="0" documentId="8_{1348E256-3646-42EF-9D0B-1378FFC48E12}" xr6:coauthVersionLast="47" xr6:coauthVersionMax="47" xr10:uidLastSave="{00000000-0000-0000-0000-000000000000}"/>
  <bookViews>
    <workbookView xWindow="1950" yWindow="180" windowWidth="24870" windowHeight="14550"/>
  </bookViews>
  <sheets>
    <sheet name="Formazione Immagine" sheetId="1" r:id="rId1"/>
    <sheet name="Retina f=g(p)" sheetId="2" r:id="rId2"/>
    <sheet name="q=g(p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B5" i="3"/>
  <c r="D5" i="3" s="1"/>
  <c r="D4" i="3"/>
  <c r="C4" i="3"/>
  <c r="E4" i="3" s="1"/>
  <c r="B5" i="2"/>
  <c r="D5" i="2"/>
  <c r="D4" i="2"/>
  <c r="C4" i="2"/>
  <c r="B29" i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28" i="1"/>
  <c r="A16" i="1"/>
  <c r="C4" i="1"/>
  <c r="D4" i="1" s="1"/>
  <c r="F4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7" i="1"/>
  <c r="C3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62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C5" i="3"/>
  <c r="E5" i="3" s="1"/>
  <c r="E5" i="2"/>
  <c r="B6" i="2"/>
  <c r="C6" i="2" s="1"/>
  <c r="C5" i="2"/>
  <c r="D15" i="1" l="1"/>
  <c r="D17" i="1"/>
  <c r="F15" i="1"/>
  <c r="C31" i="1"/>
  <c r="C43" i="1"/>
  <c r="C55" i="1"/>
  <c r="C27" i="1"/>
  <c r="C32" i="1"/>
  <c r="C44" i="1"/>
  <c r="C56" i="1"/>
  <c r="C33" i="1"/>
  <c r="C45" i="1"/>
  <c r="C57" i="1"/>
  <c r="C34" i="1"/>
  <c r="C46" i="1"/>
  <c r="C38" i="1"/>
  <c r="C50" i="1"/>
  <c r="G4" i="1"/>
  <c r="C39" i="1"/>
  <c r="C51" i="1"/>
  <c r="C35" i="1"/>
  <c r="C15" i="1"/>
  <c r="C53" i="1"/>
  <c r="C29" i="1"/>
  <c r="C52" i="1"/>
  <c r="C28" i="1"/>
  <c r="D6" i="2"/>
  <c r="E6" i="2"/>
  <c r="C49" i="1"/>
  <c r="C48" i="1"/>
  <c r="C54" i="1"/>
  <c r="C47" i="1"/>
  <c r="B7" i="2"/>
  <c r="C42" i="1"/>
  <c r="C41" i="1"/>
  <c r="B6" i="3"/>
  <c r="C40" i="1"/>
  <c r="C30" i="1"/>
  <c r="C37" i="1"/>
  <c r="B8" i="2" l="1"/>
  <c r="C7" i="2"/>
  <c r="E7" i="2"/>
  <c r="D7" i="2"/>
  <c r="B7" i="3"/>
  <c r="C6" i="3"/>
  <c r="E6" i="3" s="1"/>
  <c r="D6" i="3"/>
  <c r="D35" i="1"/>
  <c r="D37" i="1"/>
  <c r="D41" i="1"/>
  <c r="D43" i="1"/>
  <c r="D45" i="1"/>
  <c r="D51" i="1"/>
  <c r="D55" i="1"/>
  <c r="D28" i="1"/>
  <c r="D30" i="1"/>
  <c r="D31" i="1"/>
  <c r="D56" i="1"/>
  <c r="D27" i="1"/>
  <c r="D34" i="1"/>
  <c r="D40" i="1"/>
  <c r="D38" i="1"/>
  <c r="D48" i="1"/>
  <c r="D54" i="1"/>
  <c r="D42" i="1"/>
  <c r="D52" i="1"/>
  <c r="G17" i="1"/>
  <c r="D29" i="1"/>
  <c r="D49" i="1"/>
  <c r="D57" i="1"/>
  <c r="D39" i="1"/>
  <c r="D46" i="1"/>
  <c r="D44" i="1"/>
  <c r="D33" i="1"/>
  <c r="D36" i="1"/>
  <c r="D50" i="1"/>
  <c r="D53" i="1"/>
  <c r="G15" i="1"/>
  <c r="D32" i="1"/>
  <c r="D47" i="1"/>
  <c r="B8" i="3" l="1"/>
  <c r="D7" i="3"/>
  <c r="C7" i="3"/>
  <c r="E7" i="3" s="1"/>
  <c r="C8" i="2"/>
  <c r="B9" i="2"/>
  <c r="D8" i="2"/>
  <c r="E8" i="2"/>
  <c r="E9" i="2" l="1"/>
  <c r="D9" i="2"/>
  <c r="C9" i="2"/>
  <c r="B10" i="2"/>
  <c r="B9" i="3"/>
  <c r="C8" i="3"/>
  <c r="E8" i="3" s="1"/>
  <c r="D8" i="3"/>
  <c r="D10" i="2" l="1"/>
  <c r="B11" i="2"/>
  <c r="E10" i="2"/>
  <c r="C10" i="2"/>
  <c r="D9" i="3"/>
  <c r="B10" i="3"/>
  <c r="C9" i="3"/>
  <c r="E9" i="3" s="1"/>
  <c r="E11" i="2" l="1"/>
  <c r="D11" i="2"/>
  <c r="B12" i="2"/>
  <c r="C11" i="2"/>
  <c r="D10" i="3"/>
  <c r="B11" i="3"/>
  <c r="C10" i="3"/>
  <c r="E10" i="3" s="1"/>
  <c r="C12" i="2" l="1"/>
  <c r="D12" i="2"/>
  <c r="B13" i="2"/>
  <c r="E12" i="2"/>
  <c r="D11" i="3"/>
  <c r="C11" i="3"/>
  <c r="E11" i="3" s="1"/>
  <c r="B12" i="3"/>
  <c r="D12" i="3" l="1"/>
  <c r="B13" i="3"/>
  <c r="C12" i="3"/>
  <c r="E12" i="3" s="1"/>
  <c r="D13" i="2"/>
  <c r="E13" i="2"/>
  <c r="B14" i="2"/>
  <c r="C13" i="2"/>
  <c r="D14" i="2" l="1"/>
  <c r="B15" i="2"/>
  <c r="C14" i="2"/>
  <c r="E14" i="2"/>
  <c r="C13" i="3"/>
  <c r="E13" i="3" s="1"/>
  <c r="B14" i="3"/>
  <c r="D13" i="3"/>
  <c r="D14" i="3" l="1"/>
  <c r="C14" i="3"/>
  <c r="E14" i="3" s="1"/>
  <c r="B15" i="3"/>
  <c r="E15" i="2"/>
  <c r="D15" i="2"/>
  <c r="B16" i="2"/>
  <c r="C15" i="2"/>
  <c r="D16" i="2" l="1"/>
  <c r="C16" i="2"/>
  <c r="B17" i="2"/>
  <c r="E16" i="2"/>
  <c r="C15" i="3"/>
  <c r="E15" i="3" s="1"/>
  <c r="D15" i="3"/>
  <c r="B16" i="3"/>
  <c r="D16" i="3" l="1"/>
  <c r="B17" i="3"/>
  <c r="C16" i="3"/>
  <c r="E16" i="3" s="1"/>
  <c r="D17" i="2"/>
  <c r="B18" i="2"/>
  <c r="E17" i="2"/>
  <c r="C17" i="2"/>
  <c r="D18" i="2" l="1"/>
  <c r="B19" i="2"/>
  <c r="E18" i="2"/>
  <c r="C18" i="2"/>
  <c r="C17" i="3"/>
  <c r="E17" i="3" s="1"/>
  <c r="D17" i="3"/>
  <c r="B18" i="3"/>
  <c r="E19" i="2" l="1"/>
  <c r="D19" i="2"/>
  <c r="B20" i="2"/>
  <c r="C19" i="2"/>
  <c r="B19" i="3"/>
  <c r="D18" i="3"/>
  <c r="C18" i="3"/>
  <c r="E18" i="3" s="1"/>
  <c r="B20" i="3" l="1"/>
  <c r="C19" i="3"/>
  <c r="E19" i="3" s="1"/>
  <c r="D19" i="3"/>
  <c r="D20" i="2"/>
  <c r="B21" i="2"/>
  <c r="C20" i="2"/>
  <c r="E20" i="2"/>
  <c r="D21" i="2" l="1"/>
  <c r="C21" i="2"/>
  <c r="B22" i="2"/>
  <c r="E21" i="2"/>
  <c r="D20" i="3"/>
  <c r="B21" i="3"/>
  <c r="C20" i="3"/>
  <c r="E20" i="3" s="1"/>
  <c r="B22" i="3" l="1"/>
  <c r="C21" i="3"/>
  <c r="E21" i="3" s="1"/>
  <c r="D21" i="3"/>
  <c r="D22" i="2"/>
  <c r="B23" i="2"/>
  <c r="E22" i="2"/>
  <c r="C22" i="2"/>
  <c r="E23" i="2" l="1"/>
  <c r="D23" i="2"/>
  <c r="C23" i="2"/>
  <c r="B24" i="2"/>
  <c r="C22" i="3"/>
  <c r="E22" i="3" s="1"/>
  <c r="D22" i="3"/>
  <c r="B23" i="3"/>
  <c r="D23" i="3" l="1"/>
  <c r="C23" i="3"/>
  <c r="E23" i="3" s="1"/>
  <c r="B24" i="3"/>
  <c r="D24" i="2"/>
  <c r="C24" i="2"/>
  <c r="B25" i="2"/>
  <c r="E24" i="2"/>
  <c r="D25" i="2" l="1"/>
  <c r="E25" i="2"/>
  <c r="C25" i="2"/>
  <c r="B26" i="2"/>
  <c r="C24" i="3"/>
  <c r="E24" i="3" s="1"/>
  <c r="B25" i="3"/>
  <c r="D24" i="3"/>
  <c r="D26" i="2" l="1"/>
  <c r="B27" i="2"/>
  <c r="E26" i="2"/>
  <c r="C26" i="2"/>
  <c r="C25" i="3"/>
  <c r="E25" i="3" s="1"/>
  <c r="B26" i="3"/>
  <c r="D25" i="3"/>
  <c r="B27" i="3" l="1"/>
  <c r="C26" i="3"/>
  <c r="E26" i="3" s="1"/>
  <c r="D26" i="3"/>
  <c r="E27" i="2"/>
  <c r="D27" i="2"/>
  <c r="C27" i="2"/>
  <c r="B28" i="2"/>
  <c r="C28" i="2" l="1"/>
  <c r="D28" i="2"/>
  <c r="B29" i="2"/>
  <c r="E28" i="2"/>
  <c r="D27" i="3"/>
  <c r="C27" i="3"/>
  <c r="E27" i="3" s="1"/>
  <c r="B28" i="3"/>
  <c r="D29" i="2" l="1"/>
  <c r="E29" i="2"/>
  <c r="B30" i="2"/>
  <c r="C29" i="2"/>
  <c r="C28" i="3"/>
  <c r="E28" i="3" s="1"/>
  <c r="D28" i="3"/>
  <c r="B29" i="3"/>
  <c r="B30" i="3" l="1"/>
  <c r="D29" i="3"/>
  <c r="C29" i="3"/>
  <c r="E29" i="3" s="1"/>
  <c r="D30" i="2"/>
  <c r="B31" i="2"/>
  <c r="E30" i="2"/>
  <c r="C30" i="2"/>
  <c r="E31" i="2" l="1"/>
  <c r="D31" i="2"/>
  <c r="C31" i="2"/>
  <c r="B32" i="2"/>
  <c r="B31" i="3"/>
  <c r="D30" i="3"/>
  <c r="C30" i="3"/>
  <c r="E30" i="3" s="1"/>
  <c r="D32" i="2" l="1"/>
  <c r="C32" i="2"/>
  <c r="B33" i="2"/>
  <c r="E32" i="2"/>
  <c r="B32" i="3"/>
  <c r="D31" i="3"/>
  <c r="C31" i="3"/>
  <c r="E31" i="3" s="1"/>
  <c r="E33" i="2" l="1"/>
  <c r="D33" i="2"/>
  <c r="C33" i="2"/>
  <c r="B34" i="2"/>
  <c r="B33" i="3"/>
  <c r="C32" i="3"/>
  <c r="E32" i="3" s="1"/>
  <c r="D32" i="3"/>
  <c r="B34" i="3" l="1"/>
  <c r="D33" i="3"/>
  <c r="C33" i="3"/>
  <c r="E33" i="3" s="1"/>
  <c r="D34" i="2"/>
  <c r="B35" i="2"/>
  <c r="C34" i="2"/>
  <c r="E34" i="2"/>
  <c r="E35" i="2" l="1"/>
  <c r="C35" i="2"/>
  <c r="B36" i="2"/>
  <c r="D35" i="2"/>
  <c r="B35" i="3"/>
  <c r="D34" i="3"/>
  <c r="C34" i="3"/>
  <c r="E34" i="3" s="1"/>
  <c r="E36" i="2" l="1"/>
  <c r="D36" i="2"/>
  <c r="C36" i="2"/>
  <c r="B37" i="2"/>
  <c r="D35" i="3"/>
  <c r="C35" i="3"/>
  <c r="E35" i="3" s="1"/>
  <c r="B36" i="3"/>
  <c r="C36" i="3" l="1"/>
  <c r="E36" i="3" s="1"/>
  <c r="D36" i="3"/>
  <c r="B37" i="3"/>
  <c r="D37" i="2"/>
  <c r="C37" i="2"/>
  <c r="B38" i="2"/>
  <c r="E37" i="2"/>
  <c r="E38" i="2" l="1"/>
  <c r="C38" i="2"/>
  <c r="D38" i="2"/>
  <c r="B39" i="2"/>
  <c r="C37" i="3"/>
  <c r="E37" i="3" s="1"/>
  <c r="B38" i="3"/>
  <c r="D37" i="3"/>
  <c r="B39" i="3" l="1"/>
  <c r="D38" i="3"/>
  <c r="C38" i="3"/>
  <c r="E38" i="3" s="1"/>
  <c r="B40" i="2"/>
  <c r="C39" i="2"/>
  <c r="E39" i="2"/>
  <c r="D39" i="2"/>
  <c r="D40" i="2" l="1"/>
  <c r="B41" i="2"/>
  <c r="C40" i="2"/>
  <c r="E40" i="2"/>
  <c r="C39" i="3"/>
  <c r="E39" i="3" s="1"/>
  <c r="D39" i="3"/>
  <c r="B40" i="3"/>
  <c r="C40" i="3" l="1"/>
  <c r="E40" i="3" s="1"/>
  <c r="D40" i="3"/>
  <c r="B41" i="3"/>
  <c r="E41" i="2"/>
  <c r="D41" i="2"/>
  <c r="C41" i="2"/>
  <c r="B42" i="2"/>
  <c r="D41" i="3" l="1"/>
  <c r="C41" i="3"/>
  <c r="E41" i="3" s="1"/>
  <c r="B42" i="3"/>
  <c r="E42" i="2"/>
  <c r="B43" i="2"/>
  <c r="D42" i="2"/>
  <c r="C42" i="2"/>
  <c r="D43" i="2" l="1"/>
  <c r="B44" i="2"/>
  <c r="C43" i="2"/>
  <c r="E43" i="2"/>
  <c r="B43" i="3"/>
  <c r="C42" i="3"/>
  <c r="E42" i="3" s="1"/>
  <c r="D42" i="3"/>
  <c r="B44" i="3" l="1"/>
  <c r="C43" i="3"/>
  <c r="E43" i="3" s="1"/>
  <c r="D43" i="3"/>
  <c r="E44" i="2"/>
  <c r="B45" i="2"/>
  <c r="D44" i="2"/>
  <c r="C44" i="2"/>
  <c r="E45" i="2" l="1"/>
  <c r="B46" i="2"/>
  <c r="C45" i="2"/>
  <c r="D45" i="2"/>
  <c r="B45" i="3"/>
  <c r="C44" i="3"/>
  <c r="E44" i="3" s="1"/>
  <c r="D44" i="3"/>
  <c r="D45" i="3" l="1"/>
  <c r="B46" i="3"/>
  <c r="C45" i="3"/>
  <c r="E45" i="3" s="1"/>
  <c r="D46" i="2"/>
  <c r="B47" i="2"/>
  <c r="C46" i="2"/>
  <c r="E46" i="2"/>
  <c r="C46" i="3" l="1"/>
  <c r="E46" i="3" s="1"/>
  <c r="D46" i="3"/>
  <c r="B47" i="3"/>
  <c r="E47" i="2"/>
  <c r="C47" i="2"/>
  <c r="D47" i="2"/>
  <c r="B48" i="2"/>
  <c r="D48" i="2" l="1"/>
  <c r="E48" i="2"/>
  <c r="C48" i="2"/>
  <c r="B49" i="2"/>
  <c r="D47" i="3"/>
  <c r="B48" i="3"/>
  <c r="C47" i="3"/>
  <c r="E47" i="3" s="1"/>
  <c r="D49" i="2" l="1"/>
  <c r="C49" i="2"/>
  <c r="B50" i="2"/>
  <c r="E49" i="2"/>
  <c r="C48" i="3"/>
  <c r="E48" i="3" s="1"/>
  <c r="D48" i="3"/>
  <c r="B49" i="3"/>
  <c r="D49" i="3" l="1"/>
  <c r="C49" i="3"/>
  <c r="E49" i="3" s="1"/>
  <c r="B50" i="3"/>
  <c r="E50" i="2"/>
  <c r="C50" i="2"/>
  <c r="D50" i="2"/>
  <c r="B51" i="2"/>
  <c r="D51" i="2" l="1"/>
  <c r="B52" i="2"/>
  <c r="C51" i="2"/>
  <c r="E51" i="2"/>
  <c r="C50" i="3"/>
  <c r="E50" i="3" s="1"/>
  <c r="D50" i="3"/>
  <c r="B51" i="3"/>
  <c r="C51" i="3" l="1"/>
  <c r="E51" i="3" s="1"/>
  <c r="D51" i="3"/>
  <c r="B52" i="3"/>
  <c r="D52" i="2"/>
  <c r="B53" i="2"/>
  <c r="C52" i="2"/>
  <c r="E52" i="2"/>
  <c r="E53" i="2" l="1"/>
  <c r="C53" i="2"/>
  <c r="D53" i="2"/>
  <c r="B54" i="2"/>
  <c r="C52" i="3"/>
  <c r="E52" i="3" s="1"/>
  <c r="D52" i="3"/>
  <c r="B53" i="3"/>
  <c r="E54" i="2" l="1"/>
  <c r="D54" i="2"/>
  <c r="B55" i="2"/>
  <c r="C54" i="2"/>
  <c r="D53" i="3"/>
  <c r="B54" i="3"/>
  <c r="C53" i="3"/>
  <c r="E53" i="3" s="1"/>
  <c r="B55" i="3" l="1"/>
  <c r="C54" i="3"/>
  <c r="E54" i="3" s="1"/>
  <c r="D54" i="3"/>
  <c r="D55" i="2"/>
  <c r="B56" i="2"/>
  <c r="C55" i="2"/>
  <c r="E55" i="2"/>
  <c r="E56" i="2" l="1"/>
  <c r="C56" i="2"/>
  <c r="B57" i="2"/>
  <c r="D56" i="2"/>
  <c r="B56" i="3"/>
  <c r="D55" i="3"/>
  <c r="C55" i="3"/>
  <c r="E55" i="3" s="1"/>
  <c r="B57" i="3" l="1"/>
  <c r="D56" i="3"/>
  <c r="C56" i="3"/>
  <c r="E56" i="3" s="1"/>
  <c r="E57" i="2"/>
  <c r="B58" i="2"/>
  <c r="D57" i="2"/>
  <c r="C57" i="2"/>
  <c r="D58" i="2" l="1"/>
  <c r="B59" i="2"/>
  <c r="C58" i="2"/>
  <c r="E58" i="2"/>
  <c r="B58" i="3"/>
  <c r="D57" i="3"/>
  <c r="C57" i="3"/>
  <c r="E57" i="3" s="1"/>
  <c r="C58" i="3" l="1"/>
  <c r="E58" i="3" s="1"/>
  <c r="B59" i="3"/>
  <c r="D58" i="3"/>
  <c r="E59" i="2"/>
  <c r="C59" i="2"/>
  <c r="D59" i="2"/>
  <c r="B60" i="2"/>
  <c r="D60" i="2" l="1"/>
  <c r="E60" i="2"/>
  <c r="C60" i="2"/>
  <c r="B61" i="2"/>
  <c r="B60" i="3"/>
  <c r="C59" i="3"/>
  <c r="E59" i="3" s="1"/>
  <c r="D59" i="3"/>
  <c r="D61" i="2" l="1"/>
  <c r="B62" i="2"/>
  <c r="C61" i="2"/>
  <c r="E61" i="2"/>
  <c r="B61" i="3"/>
  <c r="C60" i="3"/>
  <c r="E60" i="3" s="1"/>
  <c r="D60" i="3"/>
  <c r="C61" i="3" l="1"/>
  <c r="E61" i="3" s="1"/>
  <c r="B62" i="3"/>
  <c r="D61" i="3"/>
  <c r="E62" i="2"/>
  <c r="C62" i="2"/>
  <c r="D62" i="2"/>
  <c r="B63" i="2"/>
  <c r="B64" i="2" l="1"/>
  <c r="D63" i="2"/>
  <c r="E63" i="2"/>
  <c r="C63" i="2"/>
  <c r="B63" i="3"/>
  <c r="C62" i="3"/>
  <c r="E62" i="3" s="1"/>
  <c r="D62" i="3"/>
  <c r="C63" i="3" l="1"/>
  <c r="E63" i="3" s="1"/>
  <c r="B64" i="3"/>
  <c r="D63" i="3"/>
  <c r="D64" i="2"/>
  <c r="C64" i="2"/>
  <c r="B65" i="2"/>
  <c r="E64" i="2"/>
  <c r="E65" i="2" l="1"/>
  <c r="D65" i="2"/>
  <c r="C65" i="2"/>
  <c r="B66" i="2"/>
  <c r="D64" i="3"/>
  <c r="C64" i="3"/>
  <c r="E64" i="3" s="1"/>
  <c r="B65" i="3"/>
  <c r="D65" i="3" l="1"/>
  <c r="C65" i="3"/>
  <c r="E65" i="3" s="1"/>
  <c r="B66" i="3"/>
  <c r="E66" i="2"/>
  <c r="B67" i="2"/>
  <c r="D66" i="2"/>
  <c r="C66" i="2"/>
  <c r="B67" i="3" l="1"/>
  <c r="C66" i="3"/>
  <c r="E66" i="3" s="1"/>
  <c r="D66" i="3"/>
  <c r="D67" i="2"/>
  <c r="B68" i="2"/>
  <c r="C67" i="2"/>
  <c r="E67" i="2"/>
  <c r="E68" i="2" l="1"/>
  <c r="D68" i="2"/>
  <c r="C68" i="2"/>
  <c r="B69" i="2"/>
  <c r="B68" i="3"/>
  <c r="C67" i="3"/>
  <c r="E67" i="3" s="1"/>
  <c r="D67" i="3"/>
  <c r="D68" i="3" l="1"/>
  <c r="B69" i="3"/>
  <c r="C68" i="3"/>
  <c r="E68" i="3" s="1"/>
  <c r="E69" i="2"/>
  <c r="D69" i="2"/>
  <c r="C69" i="2"/>
  <c r="B70" i="2"/>
  <c r="B70" i="3" l="1"/>
  <c r="D69" i="3"/>
  <c r="C69" i="3"/>
  <c r="E69" i="3" s="1"/>
  <c r="D70" i="2"/>
  <c r="B71" i="2"/>
  <c r="C70" i="2"/>
  <c r="E70" i="2"/>
  <c r="E71" i="2" l="1"/>
  <c r="B72" i="2"/>
  <c r="C71" i="2"/>
  <c r="D71" i="2"/>
  <c r="D70" i="3"/>
  <c r="C70" i="3"/>
  <c r="E70" i="3" s="1"/>
  <c r="B71" i="3"/>
  <c r="E72" i="2" l="1"/>
  <c r="D72" i="2"/>
  <c r="C72" i="2"/>
  <c r="B73" i="2"/>
  <c r="D71" i="3"/>
  <c r="B72" i="3"/>
  <c r="C71" i="3"/>
  <c r="E71" i="3" s="1"/>
  <c r="C72" i="3" l="1"/>
  <c r="E72" i="3" s="1"/>
  <c r="D72" i="3"/>
  <c r="B73" i="3"/>
  <c r="D73" i="2"/>
  <c r="C73" i="2"/>
  <c r="B74" i="2"/>
  <c r="E73" i="2"/>
  <c r="E74" i="2" l="1"/>
  <c r="D74" i="2"/>
  <c r="B75" i="2"/>
  <c r="C74" i="2"/>
  <c r="C73" i="3"/>
  <c r="E73" i="3" s="1"/>
  <c r="B74" i="3"/>
  <c r="D73" i="3"/>
  <c r="C74" i="3" l="1"/>
  <c r="E74" i="3" s="1"/>
  <c r="B75" i="3"/>
  <c r="D74" i="3"/>
  <c r="E75" i="2"/>
  <c r="C75" i="2"/>
  <c r="D75" i="2"/>
  <c r="B76" i="2"/>
  <c r="D75" i="3" l="1"/>
  <c r="B76" i="3"/>
  <c r="C75" i="3"/>
  <c r="E75" i="3" s="1"/>
  <c r="D76" i="2"/>
  <c r="C76" i="2"/>
  <c r="B77" i="2"/>
  <c r="E76" i="2"/>
  <c r="E77" i="2" l="1"/>
  <c r="D77" i="2"/>
  <c r="C77" i="2"/>
  <c r="B78" i="2"/>
  <c r="D76" i="3"/>
  <c r="C76" i="3"/>
  <c r="E76" i="3" s="1"/>
  <c r="B77" i="3"/>
  <c r="B78" i="3" l="1"/>
  <c r="D77" i="3"/>
  <c r="C77" i="3"/>
  <c r="E77" i="3" s="1"/>
  <c r="E78" i="2"/>
  <c r="C78" i="2"/>
  <c r="D78" i="2"/>
  <c r="C78" i="3" l="1"/>
  <c r="E78" i="3" s="1"/>
  <c r="D78" i="3"/>
</calcChain>
</file>

<file path=xl/sharedStrings.xml><?xml version="1.0" encoding="utf-8"?>
<sst xmlns="http://schemas.openxmlformats.org/spreadsheetml/2006/main" count="55" uniqueCount="46">
  <si>
    <t>Posizione immagine</t>
  </si>
  <si>
    <t>Ingrandimento</t>
  </si>
  <si>
    <t>x oggetto</t>
  </si>
  <si>
    <t>y immagine</t>
  </si>
  <si>
    <t>x immag</t>
  </si>
  <si>
    <t>y oggetto</t>
  </si>
  <si>
    <t>Coordinate immagine</t>
  </si>
  <si>
    <t>Indice rifrazione lente</t>
  </si>
  <si>
    <t>Calcolo della posizione mediante il calcolo del fuoco con A16</t>
  </si>
  <si>
    <t>Calcolo della posizione se il fuoco è noto con A19</t>
  </si>
  <si>
    <t>Coordinate lente</t>
  </si>
  <si>
    <t>Note</t>
  </si>
  <si>
    <t>Posizione oggetto*</t>
  </si>
  <si>
    <t>* Lo spazio in cui si trova l'oggetto è il semiasse negativo, ma la sua posizione deve essere scritta positiva.</t>
  </si>
  <si>
    <t>Coordinate oggetto*</t>
  </si>
  <si>
    <t>Raggio curvatura 2**</t>
  </si>
  <si>
    <t>Raggio curvatura 1**</t>
  </si>
  <si>
    <t>Calcolo Posizione fuoco***</t>
  </si>
  <si>
    <t>Posizione fuoco***</t>
  </si>
  <si>
    <t>*Lo spazio reale per l'immagine è allora il semiasse positivo</t>
  </si>
  <si>
    <t>*Lo spazio virtuale per l'immagine è allora il semiasse negativo</t>
  </si>
  <si>
    <t>**Il raggio di curvatura è positivo se il centro è nello spazio reale, cioè convessità rivolta nel verso positivo dell'asse</t>
  </si>
  <si>
    <t>***Il fuoco è positivo per una lente convergente</t>
  </si>
  <si>
    <t>***Il fuoco è negativoper una lente divergente</t>
  </si>
  <si>
    <t>**Il raggio di curvatura è negativo se il centro è nello spazio virtuale, cioè convessità rivolta nel verso negativo dell'asse</t>
  </si>
  <si>
    <t>**La lente è convergente se:</t>
  </si>
  <si>
    <t>a) R1 positivo e R2 negativo</t>
  </si>
  <si>
    <t>b) R1 positivo e R2 positivo e maggiore di R1</t>
  </si>
  <si>
    <t>c) R1 negativo e R2 negativo e minore di R1</t>
  </si>
  <si>
    <t>**La lente è divergente se:</t>
  </si>
  <si>
    <t>a) R1 negativo e R2 positivo</t>
  </si>
  <si>
    <t>b) R1 negativo e R2 negativo e maggiore di R1</t>
  </si>
  <si>
    <t>c) R1 positivo e R2 positivo e minore di R1</t>
  </si>
  <si>
    <t>lente biconvessa piano convessa se R1=infinito</t>
  </si>
  <si>
    <t xml:space="preserve">menisco convergente e lente piano -convessa se R2=infinito </t>
  </si>
  <si>
    <t>menisco convergente</t>
  </si>
  <si>
    <t>lente biconcava piano concava se R1=infinito</t>
  </si>
  <si>
    <t>menisco divergente</t>
  </si>
  <si>
    <t xml:space="preserve">menisco divergente e lente piano -concava se R2=infinito </t>
  </si>
  <si>
    <t>Altezza oggetto****</t>
  </si>
  <si>
    <t>****Se l'oggetto è capovolto inserire -1</t>
  </si>
  <si>
    <t>posizione immagine</t>
  </si>
  <si>
    <t>posizione oggetto</t>
  </si>
  <si>
    <t>posizione fuoco</t>
  </si>
  <si>
    <t>Variazione del fuoco in funzione della posizione dell'oggetto con schermo fisso (simulazione retina)</t>
  </si>
  <si>
    <t>Variazione della posizione dello schermo in funzione della posizione dell'oggetto con fuoco fisso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</si>
</sst>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2" x14ac:knownFonts="1">
    <font>
      <sz val="10"/>
      <name val="Arial"/>
    </font>
    <font>
      <sz val="8"/>
      <name val="Arial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2"/>
      <name val="Arial"/>
    </font>
    <font>
      <b/>
      <sz val="12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7" fillId="0" borderId="0" xfId="0" applyFont="1"/>
    <xf numFmtId="0" fontId="8" fillId="0" borderId="0" xfId="0" applyFont="1" applyAlignment="1">
      <alignment horizontal="center"/>
    </xf>
    <xf numFmtId="2" fontId="6" fillId="0" borderId="0" xfId="0" applyNumberFormat="1" applyFont="1"/>
    <xf numFmtId="170" fontId="6" fillId="0" borderId="0" xfId="0" applyNumberFormat="1" applyFont="1"/>
    <xf numFmtId="170" fontId="0" fillId="0" borderId="0" xfId="0" applyNumberForma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t-IT"/>
              <a:t>Posizione Oggetto / Immagine</a:t>
            </a:r>
          </a:p>
        </c:rich>
      </c:tx>
      <c:layout>
        <c:manualLayout>
          <c:xMode val="edge"/>
          <c:yMode val="edge"/>
          <c:x val="0.29130480429076799"/>
          <c:y val="2.85714285714285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44941894449012"/>
          <c:y val="0.22095279195087789"/>
          <c:w val="0.8420301772392681"/>
          <c:h val="0.67047743764404322"/>
        </c:manualLayout>
      </c:layout>
      <c:scatterChart>
        <c:scatterStyle val="smoothMarker"/>
        <c:varyColors val="0"/>
        <c:ser>
          <c:idx val="0"/>
          <c:order val="0"/>
          <c:tx>
            <c:v>Oggetto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'Formazione Immagine'!$A$27:$A$57</c:f>
              <c:numCache>
                <c:formatCode>0.00</c:formatCode>
                <c:ptCount val="31"/>
                <c:pt idx="0">
                  <c:v>-30</c:v>
                </c:pt>
                <c:pt idx="1">
                  <c:v>-30</c:v>
                </c:pt>
                <c:pt idx="2">
                  <c:v>-30</c:v>
                </c:pt>
                <c:pt idx="3">
                  <c:v>-30</c:v>
                </c:pt>
                <c:pt idx="4">
                  <c:v>-30</c:v>
                </c:pt>
                <c:pt idx="5">
                  <c:v>-30</c:v>
                </c:pt>
                <c:pt idx="6">
                  <c:v>-30</c:v>
                </c:pt>
                <c:pt idx="7">
                  <c:v>-30</c:v>
                </c:pt>
                <c:pt idx="8">
                  <c:v>-30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-30</c:v>
                </c:pt>
                <c:pt idx="14">
                  <c:v>-30</c:v>
                </c:pt>
                <c:pt idx="15">
                  <c:v>-30</c:v>
                </c:pt>
                <c:pt idx="16">
                  <c:v>-30</c:v>
                </c:pt>
                <c:pt idx="17">
                  <c:v>-30</c:v>
                </c:pt>
                <c:pt idx="18">
                  <c:v>-30</c:v>
                </c:pt>
                <c:pt idx="19">
                  <c:v>-30</c:v>
                </c:pt>
                <c:pt idx="20">
                  <c:v>-30</c:v>
                </c:pt>
                <c:pt idx="21">
                  <c:v>-30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-30</c:v>
                </c:pt>
                <c:pt idx="26">
                  <c:v>-30</c:v>
                </c:pt>
                <c:pt idx="27">
                  <c:v>-30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</c:numCache>
            </c:numRef>
          </c:xVal>
          <c:yVal>
            <c:numRef>
              <c:f>'Formazione Immagine'!$B$27:$B$57</c:f>
              <c:numCache>
                <c:formatCode>0.00</c:formatCode>
                <c:ptCount val="3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-0.30000000000000004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-0.79999999999999993</c:v>
                </c:pt>
                <c:pt idx="9">
                  <c:v>-0.89999999999999991</c:v>
                </c:pt>
                <c:pt idx="10">
                  <c:v>-0.99999999999999989</c:v>
                </c:pt>
                <c:pt idx="11">
                  <c:v>-1.0999999999999999</c:v>
                </c:pt>
                <c:pt idx="12">
                  <c:v>-1.2</c:v>
                </c:pt>
                <c:pt idx="13">
                  <c:v>-1.3</c:v>
                </c:pt>
                <c:pt idx="14">
                  <c:v>-1.4000000000000001</c:v>
                </c:pt>
                <c:pt idx="15">
                  <c:v>-1.5000000000000002</c:v>
                </c:pt>
                <c:pt idx="16">
                  <c:v>-1.6000000000000003</c:v>
                </c:pt>
                <c:pt idx="17">
                  <c:v>-1.7000000000000004</c:v>
                </c:pt>
                <c:pt idx="18">
                  <c:v>-1.8000000000000005</c:v>
                </c:pt>
                <c:pt idx="19">
                  <c:v>-1.9000000000000006</c:v>
                </c:pt>
                <c:pt idx="20">
                  <c:v>-2.0000000000000004</c:v>
                </c:pt>
                <c:pt idx="21">
                  <c:v>-2.1000000000000005</c:v>
                </c:pt>
                <c:pt idx="22">
                  <c:v>-2.2000000000000006</c:v>
                </c:pt>
                <c:pt idx="23">
                  <c:v>-2.3000000000000007</c:v>
                </c:pt>
                <c:pt idx="24">
                  <c:v>-2.4000000000000008</c:v>
                </c:pt>
                <c:pt idx="25">
                  <c:v>-2.5000000000000009</c:v>
                </c:pt>
                <c:pt idx="26">
                  <c:v>-2.600000000000001</c:v>
                </c:pt>
                <c:pt idx="27">
                  <c:v>-2.7000000000000011</c:v>
                </c:pt>
                <c:pt idx="28">
                  <c:v>-2.8000000000000012</c:v>
                </c:pt>
                <c:pt idx="29">
                  <c:v>-2.9000000000000012</c:v>
                </c:pt>
                <c:pt idx="30">
                  <c:v>-3.0000000000000013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C-4A62-8845-8F08F8E01147}"/>
            </c:ext>
          </c:extLst>
        </c:ser>
        <c:ser>
          <c:idx val="1"/>
          <c:order val="1"/>
          <c:tx>
            <c:v>Immagine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'Formazione Immagine'!$C$27:$C$57</c:f>
              <c:numCache>
                <c:formatCode>0.00</c:formatCode>
                <c:ptCount val="31"/>
                <c:pt idx="0">
                  <c:v>-8.8235294117647047</c:v>
                </c:pt>
                <c:pt idx="1">
                  <c:v>-8.8235294117647047</c:v>
                </c:pt>
                <c:pt idx="2">
                  <c:v>-8.8235294117647047</c:v>
                </c:pt>
                <c:pt idx="3">
                  <c:v>-8.8235294117647047</c:v>
                </c:pt>
                <c:pt idx="4">
                  <c:v>-8.8235294117647047</c:v>
                </c:pt>
                <c:pt idx="5">
                  <c:v>-8.8235294117647047</c:v>
                </c:pt>
                <c:pt idx="6">
                  <c:v>-8.8235294117647047</c:v>
                </c:pt>
                <c:pt idx="7">
                  <c:v>-8.8235294117647047</c:v>
                </c:pt>
                <c:pt idx="8">
                  <c:v>-8.8235294117647047</c:v>
                </c:pt>
                <c:pt idx="9">
                  <c:v>-8.8235294117647047</c:v>
                </c:pt>
                <c:pt idx="10">
                  <c:v>-8.8235294117647047</c:v>
                </c:pt>
                <c:pt idx="11">
                  <c:v>-8.8235294117647047</c:v>
                </c:pt>
                <c:pt idx="12">
                  <c:v>-8.8235294117647047</c:v>
                </c:pt>
                <c:pt idx="13">
                  <c:v>-8.8235294117647047</c:v>
                </c:pt>
                <c:pt idx="14">
                  <c:v>-8.8235294117647047</c:v>
                </c:pt>
                <c:pt idx="15">
                  <c:v>-8.8235294117647047</c:v>
                </c:pt>
                <c:pt idx="16">
                  <c:v>-8.8235294117647047</c:v>
                </c:pt>
                <c:pt idx="17">
                  <c:v>-8.8235294117647047</c:v>
                </c:pt>
                <c:pt idx="18">
                  <c:v>-8.8235294117647047</c:v>
                </c:pt>
                <c:pt idx="19">
                  <c:v>-8.8235294117647047</c:v>
                </c:pt>
                <c:pt idx="20">
                  <c:v>-8.8235294117647047</c:v>
                </c:pt>
                <c:pt idx="21">
                  <c:v>-8.8235294117647047</c:v>
                </c:pt>
                <c:pt idx="22">
                  <c:v>-8.8235294117647047</c:v>
                </c:pt>
                <c:pt idx="23">
                  <c:v>-8.8235294117647047</c:v>
                </c:pt>
                <c:pt idx="24">
                  <c:v>-8.8235294117647047</c:v>
                </c:pt>
                <c:pt idx="25">
                  <c:v>-8.8235294117647047</c:v>
                </c:pt>
                <c:pt idx="26">
                  <c:v>-8.8235294117647047</c:v>
                </c:pt>
                <c:pt idx="27">
                  <c:v>-8.8235294117647047</c:v>
                </c:pt>
                <c:pt idx="28">
                  <c:v>-8.8235294117647047</c:v>
                </c:pt>
                <c:pt idx="29">
                  <c:v>-8.8235294117647047</c:v>
                </c:pt>
                <c:pt idx="30">
                  <c:v>-8.8235294117647047</c:v>
                </c:pt>
              </c:numCache>
            </c:numRef>
          </c:xVal>
          <c:yVal>
            <c:numRef>
              <c:f>'Formazione Immagine'!$D$27:$D$57</c:f>
              <c:numCache>
                <c:formatCode>0.00</c:formatCode>
                <c:ptCount val="31"/>
                <c:pt idx="0">
                  <c:v>0</c:v>
                </c:pt>
                <c:pt idx="1">
                  <c:v>-2.9411764705882349E-2</c:v>
                </c:pt>
                <c:pt idx="2">
                  <c:v>-5.8823529411764698E-2</c:v>
                </c:pt>
                <c:pt idx="3">
                  <c:v>-8.8235294117647065E-2</c:v>
                </c:pt>
                <c:pt idx="4">
                  <c:v>-0.1176470588235294</c:v>
                </c:pt>
                <c:pt idx="5">
                  <c:v>-0.14705882352941174</c:v>
                </c:pt>
                <c:pt idx="6">
                  <c:v>-0.17647058823529407</c:v>
                </c:pt>
                <c:pt idx="7">
                  <c:v>-0.20588235294117643</c:v>
                </c:pt>
                <c:pt idx="8">
                  <c:v>-0.23529411764705876</c:v>
                </c:pt>
                <c:pt idx="9">
                  <c:v>-0.26470588235294112</c:v>
                </c:pt>
                <c:pt idx="10">
                  <c:v>-0.29411764705882343</c:v>
                </c:pt>
                <c:pt idx="11">
                  <c:v>-0.32352941176470579</c:v>
                </c:pt>
                <c:pt idx="12">
                  <c:v>-0.35294117647058815</c:v>
                </c:pt>
                <c:pt idx="13">
                  <c:v>-0.38235294117647056</c:v>
                </c:pt>
                <c:pt idx="14">
                  <c:v>-0.41176470588235292</c:v>
                </c:pt>
                <c:pt idx="15">
                  <c:v>-0.44117647058823528</c:v>
                </c:pt>
                <c:pt idx="16">
                  <c:v>-0.47058823529411764</c:v>
                </c:pt>
                <c:pt idx="17">
                  <c:v>-0.5</c:v>
                </c:pt>
                <c:pt idx="18">
                  <c:v>-0.52941176470588236</c:v>
                </c:pt>
                <c:pt idx="19">
                  <c:v>-0.55882352941176483</c:v>
                </c:pt>
                <c:pt idx="20">
                  <c:v>-0.58823529411764708</c:v>
                </c:pt>
                <c:pt idx="21">
                  <c:v>-0.61764705882352944</c:v>
                </c:pt>
                <c:pt idx="22">
                  <c:v>-0.6470588235294118</c:v>
                </c:pt>
                <c:pt idx="23">
                  <c:v>-0.67647058823529427</c:v>
                </c:pt>
                <c:pt idx="24">
                  <c:v>-0.70588235294117663</c:v>
                </c:pt>
                <c:pt idx="25">
                  <c:v>-0.73529411764705899</c:v>
                </c:pt>
                <c:pt idx="26">
                  <c:v>-0.76470588235294135</c:v>
                </c:pt>
                <c:pt idx="27">
                  <c:v>-0.79411764705882371</c:v>
                </c:pt>
                <c:pt idx="28">
                  <c:v>-0.82352941176470607</c:v>
                </c:pt>
                <c:pt idx="29">
                  <c:v>-0.85294117647058842</c:v>
                </c:pt>
                <c:pt idx="30">
                  <c:v>-0.8823529411764709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C-4A62-8845-8F08F8E01147}"/>
            </c:ext>
          </c:extLst>
        </c:ser>
        <c:ser>
          <c:idx val="2"/>
          <c:order val="2"/>
          <c:tx>
            <c:v>Lente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'Formazione Immagine'!$A$62:$A$92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'Formazione Immagine'!$B$62:$B$92</c:f>
              <c:numCache>
                <c:formatCode>0.00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EC-4A62-8845-8F08F8E0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36832"/>
        <c:axId val="1"/>
      </c:scatterChart>
      <c:valAx>
        <c:axId val="11248368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Posizione sull'asse ottico</a:t>
                </a:r>
              </a:p>
            </c:rich>
          </c:tx>
          <c:layout>
            <c:manualLayout>
              <c:xMode val="edge"/>
              <c:yMode val="edge"/>
              <c:x val="0.37681220282247324"/>
              <c:y val="0.916192275965504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it-IT"/>
                  <a:t>Dimensione</a:t>
                </a:r>
              </a:p>
            </c:rich>
          </c:tx>
          <c:layout>
            <c:manualLayout>
              <c:xMode val="edge"/>
              <c:yMode val="edge"/>
              <c:x val="2.318840579710145E-2"/>
              <c:y val="0.464762704661917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12483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1304393472555059"/>
          <c:y val="0.12380972378452693"/>
          <c:w val="0.41739191296740075"/>
          <c:h val="5.14285714285714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'Retina f=g(p)'!$B$4:$B$78</c:f>
              <c:numCache>
                <c:formatCode>0.00</c:formatCode>
                <c:ptCount val="7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</c:numCache>
            </c:numRef>
          </c:xVal>
          <c:yVal>
            <c:numRef>
              <c:f>'Retina f=g(p)'!$C$4:$C$78</c:f>
              <c:numCache>
                <c:formatCode>0.00</c:formatCode>
                <c:ptCount val="75"/>
                <c:pt idx="0">
                  <c:v>1.6666666666666667</c:v>
                </c:pt>
                <c:pt idx="1">
                  <c:v>1.7647058823529411</c:v>
                </c:pt>
                <c:pt idx="2">
                  <c:v>1.8181818181818181</c:v>
                </c:pt>
                <c:pt idx="3">
                  <c:v>1.8518518518518516</c:v>
                </c:pt>
                <c:pt idx="4">
                  <c:v>1.875</c:v>
                </c:pt>
                <c:pt idx="5">
                  <c:v>1.8918918918918919</c:v>
                </c:pt>
                <c:pt idx="6">
                  <c:v>1.9047619047619047</c:v>
                </c:pt>
                <c:pt idx="7">
                  <c:v>1.9148936170212765</c:v>
                </c:pt>
                <c:pt idx="8">
                  <c:v>1.9230769230769229</c:v>
                </c:pt>
                <c:pt idx="9">
                  <c:v>1.9298245614035088</c:v>
                </c:pt>
                <c:pt idx="10">
                  <c:v>1.9354838709677418</c:v>
                </c:pt>
                <c:pt idx="11">
                  <c:v>1.9402985074626868</c:v>
                </c:pt>
                <c:pt idx="12">
                  <c:v>1.9444444444444446</c:v>
                </c:pt>
                <c:pt idx="13">
                  <c:v>1.9480519480519483</c:v>
                </c:pt>
                <c:pt idx="14">
                  <c:v>1.9512195121951221</c:v>
                </c:pt>
                <c:pt idx="15">
                  <c:v>1.9540229885057472</c:v>
                </c:pt>
                <c:pt idx="16">
                  <c:v>1.956521739130435</c:v>
                </c:pt>
                <c:pt idx="17">
                  <c:v>1.9587628865979381</c:v>
                </c:pt>
                <c:pt idx="18">
                  <c:v>1.9607843137254901</c:v>
                </c:pt>
                <c:pt idx="19">
                  <c:v>1.9626168224299068</c:v>
                </c:pt>
                <c:pt idx="20">
                  <c:v>1.9642857142857144</c:v>
                </c:pt>
                <c:pt idx="21">
                  <c:v>1.9658119658119659</c:v>
                </c:pt>
                <c:pt idx="22">
                  <c:v>1.9672131147540985</c:v>
                </c:pt>
                <c:pt idx="23">
                  <c:v>1.9685039370078741</c:v>
                </c:pt>
                <c:pt idx="24">
                  <c:v>1.9696969696969697</c:v>
                </c:pt>
                <c:pt idx="25">
                  <c:v>1.9708029197080292</c:v>
                </c:pt>
                <c:pt idx="26">
                  <c:v>1.971830985915493</c:v>
                </c:pt>
                <c:pt idx="27">
                  <c:v>1.9727891156462585</c:v>
                </c:pt>
                <c:pt idx="28">
                  <c:v>1.9736842105263157</c:v>
                </c:pt>
                <c:pt idx="29">
                  <c:v>1.9745222929936306</c:v>
                </c:pt>
                <c:pt idx="30">
                  <c:v>1.9753086419753088</c:v>
                </c:pt>
                <c:pt idx="31">
                  <c:v>1.9760479041916166</c:v>
                </c:pt>
                <c:pt idx="32">
                  <c:v>1.9767441860465118</c:v>
                </c:pt>
                <c:pt idx="33">
                  <c:v>1.977401129943503</c:v>
                </c:pt>
                <c:pt idx="34">
                  <c:v>1.9780219780219781</c:v>
                </c:pt>
                <c:pt idx="35">
                  <c:v>1.9786096256684493</c:v>
                </c:pt>
                <c:pt idx="36">
                  <c:v>1.9791666666666665</c:v>
                </c:pt>
                <c:pt idx="37">
                  <c:v>1.9796954314720814</c:v>
                </c:pt>
                <c:pt idx="38">
                  <c:v>1.9801980198019802</c:v>
                </c:pt>
                <c:pt idx="39">
                  <c:v>1.9806763285024154</c:v>
                </c:pt>
                <c:pt idx="40">
                  <c:v>1.9811320754716981</c:v>
                </c:pt>
                <c:pt idx="41">
                  <c:v>1.9815668202764978</c:v>
                </c:pt>
                <c:pt idx="42">
                  <c:v>1.9819819819819822</c:v>
                </c:pt>
                <c:pt idx="43">
                  <c:v>1.9823788546255505</c:v>
                </c:pt>
                <c:pt idx="44">
                  <c:v>1.9827586206896552</c:v>
                </c:pt>
                <c:pt idx="45">
                  <c:v>1.9831223628691983</c:v>
                </c:pt>
                <c:pt idx="46">
                  <c:v>1.9834710743801653</c:v>
                </c:pt>
                <c:pt idx="47">
                  <c:v>1.9838056680161942</c:v>
                </c:pt>
                <c:pt idx="48">
                  <c:v>1.9841269841269842</c:v>
                </c:pt>
                <c:pt idx="49">
                  <c:v>1.9844357976653697</c:v>
                </c:pt>
                <c:pt idx="50">
                  <c:v>1.9847328244274809</c:v>
                </c:pt>
                <c:pt idx="51">
                  <c:v>1.9850187265917603</c:v>
                </c:pt>
                <c:pt idx="52">
                  <c:v>1.9852941176470591</c:v>
                </c:pt>
                <c:pt idx="53">
                  <c:v>1.9855595667870036</c:v>
                </c:pt>
                <c:pt idx="54">
                  <c:v>1.9858156028368794</c:v>
                </c:pt>
                <c:pt idx="55">
                  <c:v>1.9860627177700347</c:v>
                </c:pt>
                <c:pt idx="56">
                  <c:v>1.9863013698630136</c:v>
                </c:pt>
                <c:pt idx="57">
                  <c:v>1.9865319865319868</c:v>
                </c:pt>
                <c:pt idx="58">
                  <c:v>1.9867549668874174</c:v>
                </c:pt>
                <c:pt idx="59">
                  <c:v>1.9869706840390882</c:v>
                </c:pt>
                <c:pt idx="60">
                  <c:v>1.9871794871794874</c:v>
                </c:pt>
                <c:pt idx="61">
                  <c:v>1.9873817034700316</c:v>
                </c:pt>
                <c:pt idx="62">
                  <c:v>1.9875776397515525</c:v>
                </c:pt>
                <c:pt idx="63">
                  <c:v>1.9877675840978593</c:v>
                </c:pt>
                <c:pt idx="64">
                  <c:v>1.9879518072289155</c:v>
                </c:pt>
                <c:pt idx="65">
                  <c:v>1.9881305637982194</c:v>
                </c:pt>
                <c:pt idx="66">
                  <c:v>1.9883040935672516</c:v>
                </c:pt>
                <c:pt idx="67">
                  <c:v>1.9884726224783864</c:v>
                </c:pt>
                <c:pt idx="68">
                  <c:v>1.9886363636363635</c:v>
                </c:pt>
                <c:pt idx="69">
                  <c:v>1.988795518207283</c:v>
                </c:pt>
                <c:pt idx="70">
                  <c:v>1.988950276243094</c:v>
                </c:pt>
                <c:pt idx="71">
                  <c:v>1.9891008174386922</c:v>
                </c:pt>
                <c:pt idx="72">
                  <c:v>1.989247311827957</c:v>
                </c:pt>
                <c:pt idx="73">
                  <c:v>1.989389920424403</c:v>
                </c:pt>
                <c:pt idx="74">
                  <c:v>1.9895287958115182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8-4A1E-AF0E-AC3C51390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03456"/>
        <c:axId val="1"/>
      </c:scatterChart>
      <c:valAx>
        <c:axId val="1111203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Posizione Oggetto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Fuoco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12034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'Retina f=g(p)'!$B$4:$B$78</c:f>
              <c:numCache>
                <c:formatCode>0.00</c:formatCode>
                <c:ptCount val="7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305</c:v>
                </c:pt>
                <c:pt idx="60">
                  <c:v>310</c:v>
                </c:pt>
                <c:pt idx="61">
                  <c:v>315</c:v>
                </c:pt>
                <c:pt idx="62">
                  <c:v>320</c:v>
                </c:pt>
                <c:pt idx="63">
                  <c:v>325</c:v>
                </c:pt>
                <c:pt idx="64">
                  <c:v>330</c:v>
                </c:pt>
                <c:pt idx="65">
                  <c:v>335</c:v>
                </c:pt>
                <c:pt idx="66">
                  <c:v>340</c:v>
                </c:pt>
                <c:pt idx="67">
                  <c:v>345</c:v>
                </c:pt>
                <c:pt idx="68">
                  <c:v>350</c:v>
                </c:pt>
                <c:pt idx="69">
                  <c:v>355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</c:numCache>
            </c:numRef>
          </c:xVal>
          <c:yVal>
            <c:numRef>
              <c:f>'Retina f=g(p)'!$E$4:$E$78</c:f>
              <c:numCache>
                <c:formatCode>0.00</c:formatCode>
                <c:ptCount val="75"/>
                <c:pt idx="0">
                  <c:v>0.2</c:v>
                </c:pt>
                <c:pt idx="1">
                  <c:v>0.13333333333333333</c:v>
                </c:pt>
                <c:pt idx="2">
                  <c:v>0.1</c:v>
                </c:pt>
                <c:pt idx="3">
                  <c:v>0.08</c:v>
                </c:pt>
                <c:pt idx="4">
                  <c:v>6.6666666666666666E-2</c:v>
                </c:pt>
                <c:pt idx="5">
                  <c:v>5.7142857142857141E-2</c:v>
                </c:pt>
                <c:pt idx="6">
                  <c:v>0.05</c:v>
                </c:pt>
                <c:pt idx="7">
                  <c:v>4.4444444444444446E-2</c:v>
                </c:pt>
                <c:pt idx="8">
                  <c:v>0.04</c:v>
                </c:pt>
                <c:pt idx="9">
                  <c:v>3.6363636363636362E-2</c:v>
                </c:pt>
                <c:pt idx="10">
                  <c:v>3.3333333333333333E-2</c:v>
                </c:pt>
                <c:pt idx="11">
                  <c:v>3.0769230769230771E-2</c:v>
                </c:pt>
                <c:pt idx="12">
                  <c:v>2.8571428571428571E-2</c:v>
                </c:pt>
                <c:pt idx="13">
                  <c:v>2.6666666666666668E-2</c:v>
                </c:pt>
                <c:pt idx="14">
                  <c:v>2.5000000000000001E-2</c:v>
                </c:pt>
                <c:pt idx="15">
                  <c:v>2.3529411764705882E-2</c:v>
                </c:pt>
                <c:pt idx="16">
                  <c:v>2.2222222222222223E-2</c:v>
                </c:pt>
                <c:pt idx="17">
                  <c:v>2.1052631578947368E-2</c:v>
                </c:pt>
                <c:pt idx="18">
                  <c:v>0.02</c:v>
                </c:pt>
                <c:pt idx="19">
                  <c:v>1.9047619047619049E-2</c:v>
                </c:pt>
                <c:pt idx="20">
                  <c:v>1.8181818181818181E-2</c:v>
                </c:pt>
                <c:pt idx="21">
                  <c:v>1.7391304347826087E-2</c:v>
                </c:pt>
                <c:pt idx="22">
                  <c:v>1.6666666666666666E-2</c:v>
                </c:pt>
                <c:pt idx="23">
                  <c:v>1.6E-2</c:v>
                </c:pt>
                <c:pt idx="24">
                  <c:v>1.5384615384615385E-2</c:v>
                </c:pt>
                <c:pt idx="25">
                  <c:v>1.4814814814814815E-2</c:v>
                </c:pt>
                <c:pt idx="26">
                  <c:v>1.4285714285714285E-2</c:v>
                </c:pt>
                <c:pt idx="27">
                  <c:v>1.3793103448275862E-2</c:v>
                </c:pt>
                <c:pt idx="28">
                  <c:v>1.3333333333333334E-2</c:v>
                </c:pt>
                <c:pt idx="29">
                  <c:v>1.2903225806451613E-2</c:v>
                </c:pt>
                <c:pt idx="30">
                  <c:v>1.2500000000000001E-2</c:v>
                </c:pt>
                <c:pt idx="31">
                  <c:v>1.2121212121212121E-2</c:v>
                </c:pt>
                <c:pt idx="32">
                  <c:v>1.1764705882352941E-2</c:v>
                </c:pt>
                <c:pt idx="33">
                  <c:v>1.1428571428571429E-2</c:v>
                </c:pt>
                <c:pt idx="34">
                  <c:v>1.1111111111111112E-2</c:v>
                </c:pt>
                <c:pt idx="35">
                  <c:v>1.0810810810810811E-2</c:v>
                </c:pt>
                <c:pt idx="36">
                  <c:v>1.0526315789473684E-2</c:v>
                </c:pt>
                <c:pt idx="37">
                  <c:v>1.0256410256410256E-2</c:v>
                </c:pt>
                <c:pt idx="38">
                  <c:v>0.01</c:v>
                </c:pt>
                <c:pt idx="39">
                  <c:v>9.7560975609756097E-3</c:v>
                </c:pt>
                <c:pt idx="40">
                  <c:v>9.5238095238095247E-3</c:v>
                </c:pt>
                <c:pt idx="41">
                  <c:v>9.3023255813953487E-3</c:v>
                </c:pt>
                <c:pt idx="42">
                  <c:v>9.0909090909090905E-3</c:v>
                </c:pt>
                <c:pt idx="43">
                  <c:v>8.8888888888888889E-3</c:v>
                </c:pt>
                <c:pt idx="44">
                  <c:v>8.6956521739130436E-3</c:v>
                </c:pt>
                <c:pt idx="45">
                  <c:v>8.5106382978723406E-3</c:v>
                </c:pt>
                <c:pt idx="46">
                  <c:v>8.3333333333333332E-3</c:v>
                </c:pt>
                <c:pt idx="47">
                  <c:v>8.1632653061224497E-3</c:v>
                </c:pt>
                <c:pt idx="48">
                  <c:v>8.0000000000000002E-3</c:v>
                </c:pt>
                <c:pt idx="49">
                  <c:v>7.8431372549019607E-3</c:v>
                </c:pt>
                <c:pt idx="50">
                  <c:v>7.6923076923076927E-3</c:v>
                </c:pt>
                <c:pt idx="51">
                  <c:v>7.5471698113207548E-3</c:v>
                </c:pt>
                <c:pt idx="52">
                  <c:v>7.4074074074074077E-3</c:v>
                </c:pt>
                <c:pt idx="53">
                  <c:v>7.2727272727272727E-3</c:v>
                </c:pt>
                <c:pt idx="54">
                  <c:v>7.1428571428571426E-3</c:v>
                </c:pt>
                <c:pt idx="55">
                  <c:v>7.0175438596491229E-3</c:v>
                </c:pt>
                <c:pt idx="56">
                  <c:v>6.8965517241379309E-3</c:v>
                </c:pt>
                <c:pt idx="57">
                  <c:v>6.7796610169491523E-3</c:v>
                </c:pt>
                <c:pt idx="58">
                  <c:v>6.6666666666666671E-3</c:v>
                </c:pt>
                <c:pt idx="59">
                  <c:v>6.5573770491803279E-3</c:v>
                </c:pt>
                <c:pt idx="60">
                  <c:v>6.4516129032258064E-3</c:v>
                </c:pt>
                <c:pt idx="61">
                  <c:v>6.3492063492063492E-3</c:v>
                </c:pt>
                <c:pt idx="62">
                  <c:v>6.2500000000000003E-3</c:v>
                </c:pt>
                <c:pt idx="63">
                  <c:v>6.1538461538461538E-3</c:v>
                </c:pt>
                <c:pt idx="64">
                  <c:v>6.0606060606060606E-3</c:v>
                </c:pt>
                <c:pt idx="65">
                  <c:v>5.9701492537313433E-3</c:v>
                </c:pt>
                <c:pt idx="66">
                  <c:v>5.8823529411764705E-3</c:v>
                </c:pt>
                <c:pt idx="67">
                  <c:v>5.7971014492753624E-3</c:v>
                </c:pt>
                <c:pt idx="68">
                  <c:v>5.7142857142857143E-3</c:v>
                </c:pt>
                <c:pt idx="69">
                  <c:v>5.6338028169014088E-3</c:v>
                </c:pt>
                <c:pt idx="70">
                  <c:v>5.5555555555555558E-3</c:v>
                </c:pt>
                <c:pt idx="71">
                  <c:v>5.4794520547945206E-3</c:v>
                </c:pt>
                <c:pt idx="72">
                  <c:v>5.4054054054054057E-3</c:v>
                </c:pt>
                <c:pt idx="73">
                  <c:v>5.3333333333333332E-3</c:v>
                </c:pt>
                <c:pt idx="74">
                  <c:v>5.263157894736842E-3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6-4CFD-A1C7-FFF55B12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06368"/>
        <c:axId val="1"/>
      </c:scatterChart>
      <c:valAx>
        <c:axId val="1111206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Posizione Oggetto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Ingrandimento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120636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'q=g(p)'!$B$4:$B$78</c:f>
              <c:numCache>
                <c:formatCode>0.00</c:formatCode>
                <c:ptCount val="75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171</c:v>
                </c:pt>
                <c:pt idx="34">
                  <c:v>176</c:v>
                </c:pt>
                <c:pt idx="35">
                  <c:v>181</c:v>
                </c:pt>
                <c:pt idx="36">
                  <c:v>186</c:v>
                </c:pt>
                <c:pt idx="37">
                  <c:v>191</c:v>
                </c:pt>
                <c:pt idx="38">
                  <c:v>196</c:v>
                </c:pt>
                <c:pt idx="39">
                  <c:v>201</c:v>
                </c:pt>
                <c:pt idx="40">
                  <c:v>206</c:v>
                </c:pt>
                <c:pt idx="41">
                  <c:v>211</c:v>
                </c:pt>
                <c:pt idx="42">
                  <c:v>216</c:v>
                </c:pt>
                <c:pt idx="43">
                  <c:v>221</c:v>
                </c:pt>
                <c:pt idx="44">
                  <c:v>226</c:v>
                </c:pt>
                <c:pt idx="45">
                  <c:v>231</c:v>
                </c:pt>
                <c:pt idx="46">
                  <c:v>236</c:v>
                </c:pt>
                <c:pt idx="47">
                  <c:v>241</c:v>
                </c:pt>
                <c:pt idx="48">
                  <c:v>246</c:v>
                </c:pt>
                <c:pt idx="49">
                  <c:v>251</c:v>
                </c:pt>
                <c:pt idx="50">
                  <c:v>256</c:v>
                </c:pt>
                <c:pt idx="51">
                  <c:v>261</c:v>
                </c:pt>
                <c:pt idx="52">
                  <c:v>266</c:v>
                </c:pt>
                <c:pt idx="53">
                  <c:v>271</c:v>
                </c:pt>
                <c:pt idx="54">
                  <c:v>276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331</c:v>
                </c:pt>
                <c:pt idx="66">
                  <c:v>336</c:v>
                </c:pt>
                <c:pt idx="67">
                  <c:v>341</c:v>
                </c:pt>
                <c:pt idx="68">
                  <c:v>346</c:v>
                </c:pt>
                <c:pt idx="69">
                  <c:v>351</c:v>
                </c:pt>
                <c:pt idx="70">
                  <c:v>356</c:v>
                </c:pt>
                <c:pt idx="71">
                  <c:v>361</c:v>
                </c:pt>
                <c:pt idx="72">
                  <c:v>366</c:v>
                </c:pt>
                <c:pt idx="73">
                  <c:v>371</c:v>
                </c:pt>
                <c:pt idx="74">
                  <c:v>376</c:v>
                </c:pt>
              </c:numCache>
            </c:numRef>
          </c:xVal>
          <c:yVal>
            <c:numRef>
              <c:f>'q=g(p)'!$C$4:$C$78</c:f>
              <c:numCache>
                <c:formatCode>0.00</c:formatCode>
                <c:ptCount val="75"/>
                <c:pt idx="0">
                  <c:v>12</c:v>
                </c:pt>
                <c:pt idx="1">
                  <c:v>6.2857142857142856</c:v>
                </c:pt>
                <c:pt idx="2">
                  <c:v>5.333333333333333</c:v>
                </c:pt>
                <c:pt idx="3">
                  <c:v>4.9411764705882355</c:v>
                </c:pt>
                <c:pt idx="4">
                  <c:v>4.7272727272727275</c:v>
                </c:pt>
                <c:pt idx="5">
                  <c:v>4.5925925925925926</c:v>
                </c:pt>
                <c:pt idx="6">
                  <c:v>4.5</c:v>
                </c:pt>
                <c:pt idx="7">
                  <c:v>4.4324324324324325</c:v>
                </c:pt>
                <c:pt idx="8">
                  <c:v>4.3809523809523814</c:v>
                </c:pt>
                <c:pt idx="9">
                  <c:v>4.3404255319148932</c:v>
                </c:pt>
                <c:pt idx="10">
                  <c:v>4.3076923076923075</c:v>
                </c:pt>
                <c:pt idx="11">
                  <c:v>4.2807017543859649</c:v>
                </c:pt>
                <c:pt idx="12">
                  <c:v>4.258064516129032</c:v>
                </c:pt>
                <c:pt idx="13">
                  <c:v>4.2388059701492535</c:v>
                </c:pt>
                <c:pt idx="14">
                  <c:v>4.2222222222222223</c:v>
                </c:pt>
                <c:pt idx="15">
                  <c:v>4.2077922077922079</c:v>
                </c:pt>
                <c:pt idx="16">
                  <c:v>4.1951219512195124</c:v>
                </c:pt>
                <c:pt idx="17">
                  <c:v>4.1839080459770113</c:v>
                </c:pt>
                <c:pt idx="18">
                  <c:v>4.1739130434782608</c:v>
                </c:pt>
                <c:pt idx="19">
                  <c:v>4.1649484536082477</c:v>
                </c:pt>
                <c:pt idx="20">
                  <c:v>4.1568627450980395</c:v>
                </c:pt>
                <c:pt idx="21">
                  <c:v>4.1495327102803738</c:v>
                </c:pt>
                <c:pt idx="22">
                  <c:v>4.1428571428571432</c:v>
                </c:pt>
                <c:pt idx="23">
                  <c:v>4.1367521367521372</c:v>
                </c:pt>
                <c:pt idx="24">
                  <c:v>4.1311475409836067</c:v>
                </c:pt>
                <c:pt idx="25">
                  <c:v>4.1259842519685037</c:v>
                </c:pt>
                <c:pt idx="26">
                  <c:v>4.1212121212121211</c:v>
                </c:pt>
                <c:pt idx="27">
                  <c:v>4.1167883211678831</c:v>
                </c:pt>
                <c:pt idx="28">
                  <c:v>4.112676056338028</c:v>
                </c:pt>
                <c:pt idx="29">
                  <c:v>4.1088435374149661</c:v>
                </c:pt>
                <c:pt idx="30">
                  <c:v>4.1052631578947372</c:v>
                </c:pt>
                <c:pt idx="31">
                  <c:v>4.1019108280254777</c:v>
                </c:pt>
                <c:pt idx="32">
                  <c:v>4.0987654320987659</c:v>
                </c:pt>
                <c:pt idx="33">
                  <c:v>4.0958083832335328</c:v>
                </c:pt>
                <c:pt idx="34">
                  <c:v>4.0930232558139537</c:v>
                </c:pt>
                <c:pt idx="35">
                  <c:v>4.0903954802259888</c:v>
                </c:pt>
                <c:pt idx="36">
                  <c:v>4.0879120879120876</c:v>
                </c:pt>
                <c:pt idx="37">
                  <c:v>4.0855614973262036</c:v>
                </c:pt>
                <c:pt idx="38">
                  <c:v>4.083333333333333</c:v>
                </c:pt>
                <c:pt idx="39">
                  <c:v>4.0812182741116754</c:v>
                </c:pt>
                <c:pt idx="40">
                  <c:v>4.0792079207920793</c:v>
                </c:pt>
                <c:pt idx="41">
                  <c:v>4.0772946859903385</c:v>
                </c:pt>
                <c:pt idx="42">
                  <c:v>4.0754716981132075</c:v>
                </c:pt>
                <c:pt idx="43">
                  <c:v>4.0737327188940089</c:v>
                </c:pt>
                <c:pt idx="44">
                  <c:v>4.0720720720720722</c:v>
                </c:pt>
                <c:pt idx="45">
                  <c:v>4.070484581497797</c:v>
                </c:pt>
                <c:pt idx="46">
                  <c:v>4.068965517241379</c:v>
                </c:pt>
                <c:pt idx="47">
                  <c:v>4.0675105485232068</c:v>
                </c:pt>
                <c:pt idx="48">
                  <c:v>4.0661157024793386</c:v>
                </c:pt>
                <c:pt idx="49">
                  <c:v>4.0647773279352224</c:v>
                </c:pt>
                <c:pt idx="50">
                  <c:v>4.0634920634920633</c:v>
                </c:pt>
                <c:pt idx="51">
                  <c:v>4.0622568093385212</c:v>
                </c:pt>
                <c:pt idx="52">
                  <c:v>4.0610687022900764</c:v>
                </c:pt>
                <c:pt idx="53">
                  <c:v>4.0599250936329589</c:v>
                </c:pt>
                <c:pt idx="54">
                  <c:v>4.0588235294117645</c:v>
                </c:pt>
                <c:pt idx="55">
                  <c:v>4.0577617328519855</c:v>
                </c:pt>
                <c:pt idx="56">
                  <c:v>4.0567375886524824</c:v>
                </c:pt>
                <c:pt idx="57">
                  <c:v>4.0557491289198611</c:v>
                </c:pt>
                <c:pt idx="58">
                  <c:v>4.0547945205479454</c:v>
                </c:pt>
                <c:pt idx="59">
                  <c:v>4.0538720538720536</c:v>
                </c:pt>
                <c:pt idx="60">
                  <c:v>4.0529801324503314</c:v>
                </c:pt>
                <c:pt idx="61">
                  <c:v>4.0521172638436482</c:v>
                </c:pt>
                <c:pt idx="62">
                  <c:v>4.0512820512820511</c:v>
                </c:pt>
                <c:pt idx="63">
                  <c:v>4.0504731861198735</c:v>
                </c:pt>
                <c:pt idx="64">
                  <c:v>4.0496894409937889</c:v>
                </c:pt>
                <c:pt idx="65">
                  <c:v>4.048929663608563</c:v>
                </c:pt>
                <c:pt idx="66">
                  <c:v>4.0481927710843371</c:v>
                </c:pt>
                <c:pt idx="67">
                  <c:v>4.0474777448071215</c:v>
                </c:pt>
                <c:pt idx="68">
                  <c:v>4.0467836257309946</c:v>
                </c:pt>
                <c:pt idx="69">
                  <c:v>4.0461095100864553</c:v>
                </c:pt>
                <c:pt idx="70">
                  <c:v>4.0454545454545459</c:v>
                </c:pt>
                <c:pt idx="71">
                  <c:v>4.0448179271708682</c:v>
                </c:pt>
                <c:pt idx="72">
                  <c:v>4.0441988950276242</c:v>
                </c:pt>
                <c:pt idx="73">
                  <c:v>4.0435967302452314</c:v>
                </c:pt>
                <c:pt idx="74">
                  <c:v>4.043010752688172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8-4D78-9514-73809C9D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38496"/>
        <c:axId val="1"/>
      </c:scatterChart>
      <c:valAx>
        <c:axId val="1124838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Posizione Oggetto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Posizione Immagine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248384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'q=g(p)'!$B$4:$B$78</c:f>
              <c:numCache>
                <c:formatCode>0.00</c:formatCode>
                <c:ptCount val="75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21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  <c:pt idx="7">
                  <c:v>41</c:v>
                </c:pt>
                <c:pt idx="8">
                  <c:v>46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66</c:v>
                </c:pt>
                <c:pt idx="13">
                  <c:v>71</c:v>
                </c:pt>
                <c:pt idx="14">
                  <c:v>76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156</c:v>
                </c:pt>
                <c:pt idx="31">
                  <c:v>161</c:v>
                </c:pt>
                <c:pt idx="32">
                  <c:v>166</c:v>
                </c:pt>
                <c:pt idx="33">
                  <c:v>171</c:v>
                </c:pt>
                <c:pt idx="34">
                  <c:v>176</c:v>
                </c:pt>
                <c:pt idx="35">
                  <c:v>181</c:v>
                </c:pt>
                <c:pt idx="36">
                  <c:v>186</c:v>
                </c:pt>
                <c:pt idx="37">
                  <c:v>191</c:v>
                </c:pt>
                <c:pt idx="38">
                  <c:v>196</c:v>
                </c:pt>
                <c:pt idx="39">
                  <c:v>201</c:v>
                </c:pt>
                <c:pt idx="40">
                  <c:v>206</c:v>
                </c:pt>
                <c:pt idx="41">
                  <c:v>211</c:v>
                </c:pt>
                <c:pt idx="42">
                  <c:v>216</c:v>
                </c:pt>
                <c:pt idx="43">
                  <c:v>221</c:v>
                </c:pt>
                <c:pt idx="44">
                  <c:v>226</c:v>
                </c:pt>
                <c:pt idx="45">
                  <c:v>231</c:v>
                </c:pt>
                <c:pt idx="46">
                  <c:v>236</c:v>
                </c:pt>
                <c:pt idx="47">
                  <c:v>241</c:v>
                </c:pt>
                <c:pt idx="48">
                  <c:v>246</c:v>
                </c:pt>
                <c:pt idx="49">
                  <c:v>251</c:v>
                </c:pt>
                <c:pt idx="50">
                  <c:v>256</c:v>
                </c:pt>
                <c:pt idx="51">
                  <c:v>261</c:v>
                </c:pt>
                <c:pt idx="52">
                  <c:v>266</c:v>
                </c:pt>
                <c:pt idx="53">
                  <c:v>271</c:v>
                </c:pt>
                <c:pt idx="54">
                  <c:v>276</c:v>
                </c:pt>
                <c:pt idx="55">
                  <c:v>281</c:v>
                </c:pt>
                <c:pt idx="56">
                  <c:v>286</c:v>
                </c:pt>
                <c:pt idx="57">
                  <c:v>291</c:v>
                </c:pt>
                <c:pt idx="58">
                  <c:v>296</c:v>
                </c:pt>
                <c:pt idx="59">
                  <c:v>301</c:v>
                </c:pt>
                <c:pt idx="60">
                  <c:v>306</c:v>
                </c:pt>
                <c:pt idx="61">
                  <c:v>311</c:v>
                </c:pt>
                <c:pt idx="62">
                  <c:v>316</c:v>
                </c:pt>
                <c:pt idx="63">
                  <c:v>321</c:v>
                </c:pt>
                <c:pt idx="64">
                  <c:v>326</c:v>
                </c:pt>
                <c:pt idx="65">
                  <c:v>331</c:v>
                </c:pt>
                <c:pt idx="66">
                  <c:v>336</c:v>
                </c:pt>
                <c:pt idx="67">
                  <c:v>341</c:v>
                </c:pt>
                <c:pt idx="68">
                  <c:v>346</c:v>
                </c:pt>
                <c:pt idx="69">
                  <c:v>351</c:v>
                </c:pt>
                <c:pt idx="70">
                  <c:v>356</c:v>
                </c:pt>
                <c:pt idx="71">
                  <c:v>361</c:v>
                </c:pt>
                <c:pt idx="72">
                  <c:v>366</c:v>
                </c:pt>
                <c:pt idx="73">
                  <c:v>371</c:v>
                </c:pt>
                <c:pt idx="74">
                  <c:v>376</c:v>
                </c:pt>
              </c:numCache>
            </c:numRef>
          </c:xVal>
          <c:yVal>
            <c:numRef>
              <c:f>'q=g(p)'!$E$4:$E$78</c:f>
              <c:numCache>
                <c:formatCode>0.00</c:formatCode>
                <c:ptCount val="75"/>
                <c:pt idx="0">
                  <c:v>2</c:v>
                </c:pt>
                <c:pt idx="1">
                  <c:v>0.5714285714285714</c:v>
                </c:pt>
                <c:pt idx="2">
                  <c:v>0.33333333333333331</c:v>
                </c:pt>
                <c:pt idx="3">
                  <c:v>0.23529411764705882</c:v>
                </c:pt>
                <c:pt idx="4">
                  <c:v>0.18181818181818182</c:v>
                </c:pt>
                <c:pt idx="5">
                  <c:v>0.14814814814814814</c:v>
                </c:pt>
                <c:pt idx="6">
                  <c:v>0.125</c:v>
                </c:pt>
                <c:pt idx="7">
                  <c:v>0.10810810810810811</c:v>
                </c:pt>
                <c:pt idx="8">
                  <c:v>9.5238095238095247E-2</c:v>
                </c:pt>
                <c:pt idx="9">
                  <c:v>8.5106382978723402E-2</c:v>
                </c:pt>
                <c:pt idx="10">
                  <c:v>7.6923076923076913E-2</c:v>
                </c:pt>
                <c:pt idx="11">
                  <c:v>7.0175438596491224E-2</c:v>
                </c:pt>
                <c:pt idx="12">
                  <c:v>6.4516129032258063E-2</c:v>
                </c:pt>
                <c:pt idx="13">
                  <c:v>5.9701492537313432E-2</c:v>
                </c:pt>
                <c:pt idx="14">
                  <c:v>5.5555555555555559E-2</c:v>
                </c:pt>
                <c:pt idx="15">
                  <c:v>5.1948051948051951E-2</c:v>
                </c:pt>
                <c:pt idx="16">
                  <c:v>4.878048780487805E-2</c:v>
                </c:pt>
                <c:pt idx="17">
                  <c:v>4.5977011494252873E-2</c:v>
                </c:pt>
                <c:pt idx="18">
                  <c:v>4.3478260869565216E-2</c:v>
                </c:pt>
                <c:pt idx="19">
                  <c:v>4.1237113402061862E-2</c:v>
                </c:pt>
                <c:pt idx="20">
                  <c:v>3.921568627450981E-2</c:v>
                </c:pt>
                <c:pt idx="21">
                  <c:v>3.7383177570093455E-2</c:v>
                </c:pt>
                <c:pt idx="22">
                  <c:v>3.5714285714285719E-2</c:v>
                </c:pt>
                <c:pt idx="23">
                  <c:v>3.4188034188034191E-2</c:v>
                </c:pt>
                <c:pt idx="24">
                  <c:v>3.2786885245901641E-2</c:v>
                </c:pt>
                <c:pt idx="25">
                  <c:v>3.1496062992125984E-2</c:v>
                </c:pt>
                <c:pt idx="26">
                  <c:v>3.0303030303030304E-2</c:v>
                </c:pt>
                <c:pt idx="27">
                  <c:v>2.9197080291970802E-2</c:v>
                </c:pt>
                <c:pt idx="28">
                  <c:v>2.8169014084507043E-2</c:v>
                </c:pt>
                <c:pt idx="29">
                  <c:v>2.7210884353741499E-2</c:v>
                </c:pt>
                <c:pt idx="30">
                  <c:v>2.6315789473684213E-2</c:v>
                </c:pt>
                <c:pt idx="31">
                  <c:v>2.5477707006369428E-2</c:v>
                </c:pt>
                <c:pt idx="32">
                  <c:v>2.469135802469136E-2</c:v>
                </c:pt>
                <c:pt idx="33">
                  <c:v>2.3952095808383232E-2</c:v>
                </c:pt>
                <c:pt idx="34">
                  <c:v>2.3255813953488372E-2</c:v>
                </c:pt>
                <c:pt idx="35">
                  <c:v>2.2598870056497175E-2</c:v>
                </c:pt>
                <c:pt idx="36">
                  <c:v>2.1978021978021976E-2</c:v>
                </c:pt>
                <c:pt idx="37">
                  <c:v>2.1390374331550804E-2</c:v>
                </c:pt>
                <c:pt idx="38">
                  <c:v>2.0833333333333332E-2</c:v>
                </c:pt>
                <c:pt idx="39">
                  <c:v>2.0304568527918784E-2</c:v>
                </c:pt>
                <c:pt idx="40">
                  <c:v>1.9801980198019802E-2</c:v>
                </c:pt>
                <c:pt idx="41">
                  <c:v>1.9323671497584544E-2</c:v>
                </c:pt>
                <c:pt idx="42">
                  <c:v>1.8867924528301886E-2</c:v>
                </c:pt>
                <c:pt idx="43">
                  <c:v>1.8433179723502304E-2</c:v>
                </c:pt>
                <c:pt idx="44">
                  <c:v>1.8018018018018018E-2</c:v>
                </c:pt>
                <c:pt idx="45">
                  <c:v>1.7621145374449337E-2</c:v>
                </c:pt>
                <c:pt idx="46">
                  <c:v>1.7241379310344827E-2</c:v>
                </c:pt>
                <c:pt idx="47">
                  <c:v>1.6877637130801686E-2</c:v>
                </c:pt>
                <c:pt idx="48">
                  <c:v>1.6528925619834711E-2</c:v>
                </c:pt>
                <c:pt idx="49">
                  <c:v>1.6194331983805668E-2</c:v>
                </c:pt>
                <c:pt idx="50">
                  <c:v>1.5873015873015872E-2</c:v>
                </c:pt>
                <c:pt idx="51">
                  <c:v>1.5564202334630349E-2</c:v>
                </c:pt>
                <c:pt idx="52">
                  <c:v>1.5267175572519085E-2</c:v>
                </c:pt>
                <c:pt idx="53">
                  <c:v>1.4981273408239701E-2</c:v>
                </c:pt>
                <c:pt idx="54">
                  <c:v>1.4705882352941176E-2</c:v>
                </c:pt>
                <c:pt idx="55">
                  <c:v>1.444043321299639E-2</c:v>
                </c:pt>
                <c:pt idx="56">
                  <c:v>1.4184397163120567E-2</c:v>
                </c:pt>
                <c:pt idx="57">
                  <c:v>1.3937282229965159E-2</c:v>
                </c:pt>
                <c:pt idx="58">
                  <c:v>1.3698630136986302E-2</c:v>
                </c:pt>
                <c:pt idx="59">
                  <c:v>1.3468013468013467E-2</c:v>
                </c:pt>
                <c:pt idx="60">
                  <c:v>1.3245033112582783E-2</c:v>
                </c:pt>
                <c:pt idx="61">
                  <c:v>1.3029315960912053E-2</c:v>
                </c:pt>
                <c:pt idx="62">
                  <c:v>1.282051282051282E-2</c:v>
                </c:pt>
                <c:pt idx="63">
                  <c:v>1.2618296529968454E-2</c:v>
                </c:pt>
                <c:pt idx="64">
                  <c:v>1.2422360248447206E-2</c:v>
                </c:pt>
                <c:pt idx="65">
                  <c:v>1.2232415902140673E-2</c:v>
                </c:pt>
                <c:pt idx="66">
                  <c:v>1.2048192771084336E-2</c:v>
                </c:pt>
                <c:pt idx="67">
                  <c:v>1.1869436201780416E-2</c:v>
                </c:pt>
                <c:pt idx="68">
                  <c:v>1.1695906432748539E-2</c:v>
                </c:pt>
                <c:pt idx="69">
                  <c:v>1.1527377521613832E-2</c:v>
                </c:pt>
                <c:pt idx="70">
                  <c:v>1.1363636363636364E-2</c:v>
                </c:pt>
                <c:pt idx="71">
                  <c:v>1.1204481792717087E-2</c:v>
                </c:pt>
                <c:pt idx="72">
                  <c:v>1.1049723756906077E-2</c:v>
                </c:pt>
                <c:pt idx="73">
                  <c:v>1.0899182561307902E-2</c:v>
                </c:pt>
                <c:pt idx="74">
                  <c:v>1.075268817204301E-2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F-4B3C-85E5-FE985889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04704"/>
        <c:axId val="1"/>
      </c:scatterChart>
      <c:valAx>
        <c:axId val="1111204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Posizione Oggetto 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Ingrandimento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112047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19050</xdr:rowOff>
    </xdr:from>
    <xdr:to>
      <xdr:col>9</xdr:col>
      <xdr:colOff>1724025</xdr:colOff>
      <xdr:row>57</xdr:row>
      <xdr:rowOff>0</xdr:rowOff>
    </xdr:to>
    <xdr:graphicFrame macro="">
      <xdr:nvGraphicFramePr>
        <xdr:cNvPr id="1026" name="Grafico 1">
          <a:extLst>
            <a:ext uri="{FF2B5EF4-FFF2-40B4-BE49-F238E27FC236}">
              <a16:creationId xmlns:a16="http://schemas.microsoft.com/office/drawing/2014/main" id="{128B7396-6501-47EC-BC03-3A24FAC36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266700</xdr:colOff>
      <xdr:row>28</xdr:row>
      <xdr:rowOff>76200</xdr:rowOff>
    </xdr:to>
    <xdr:graphicFrame macro="">
      <xdr:nvGraphicFramePr>
        <xdr:cNvPr id="3073" name="Grafico 2">
          <a:extLst>
            <a:ext uri="{FF2B5EF4-FFF2-40B4-BE49-F238E27FC236}">
              <a16:creationId xmlns:a16="http://schemas.microsoft.com/office/drawing/2014/main" id="{17683BE4-B8D8-458E-BB52-681108102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14</xdr:col>
      <xdr:colOff>238125</xdr:colOff>
      <xdr:row>57</xdr:row>
      <xdr:rowOff>95250</xdr:rowOff>
    </xdr:to>
    <xdr:graphicFrame macro="">
      <xdr:nvGraphicFramePr>
        <xdr:cNvPr id="3074" name="Grafico 4">
          <a:extLst>
            <a:ext uri="{FF2B5EF4-FFF2-40B4-BE49-F238E27FC236}">
              <a16:creationId xmlns:a16="http://schemas.microsoft.com/office/drawing/2014/main" id="{01D209EC-69B8-4684-8FF9-A41F85D87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14</xdr:col>
      <xdr:colOff>285750</xdr:colOff>
      <xdr:row>27</xdr:row>
      <xdr:rowOff>123825</xdr:rowOff>
    </xdr:to>
    <xdr:graphicFrame macro="">
      <xdr:nvGraphicFramePr>
        <xdr:cNvPr id="4097" name="Grafico 1">
          <a:extLst>
            <a:ext uri="{FF2B5EF4-FFF2-40B4-BE49-F238E27FC236}">
              <a16:creationId xmlns:a16="http://schemas.microsoft.com/office/drawing/2014/main" id="{62223D9F-0EDF-4AFE-AB81-07EBCF8C1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14</xdr:col>
      <xdr:colOff>257175</xdr:colOff>
      <xdr:row>55</xdr:row>
      <xdr:rowOff>142875</xdr:rowOff>
    </xdr:to>
    <xdr:graphicFrame macro="">
      <xdr:nvGraphicFramePr>
        <xdr:cNvPr id="4098" name="Grafico 4">
          <a:extLst>
            <a:ext uri="{FF2B5EF4-FFF2-40B4-BE49-F238E27FC236}">
              <a16:creationId xmlns:a16="http://schemas.microsoft.com/office/drawing/2014/main" id="{40F60F40-0B12-43E8-9EDB-5ED490CEA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zoomScale="90" zoomScaleNormal="90" workbookViewId="0"/>
  </sheetViews>
  <sheetFormatPr defaultRowHeight="15" x14ac:dyDescent="0.2"/>
  <cols>
    <col min="1" max="1" width="31.5703125" style="3" customWidth="1"/>
    <col min="2" max="2" width="15.140625" customWidth="1"/>
    <col min="3" max="3" width="26.85546875" customWidth="1"/>
    <col min="4" max="4" width="29.5703125" customWidth="1"/>
    <col min="5" max="5" width="11.85546875" customWidth="1"/>
    <col min="6" max="6" width="28.85546875" customWidth="1"/>
    <col min="7" max="7" width="23.42578125" customWidth="1"/>
    <col min="8" max="8" width="11.28515625" customWidth="1"/>
    <col min="10" max="10" width="26.5703125" customWidth="1"/>
  </cols>
  <sheetData>
    <row r="1" spans="1:10" x14ac:dyDescent="0.2">
      <c r="C1" s="12" t="s">
        <v>8</v>
      </c>
      <c r="D1" s="12"/>
      <c r="F1" s="12" t="s">
        <v>9</v>
      </c>
    </row>
    <row r="2" spans="1:10" ht="15.75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1:10" ht="15.75" x14ac:dyDescent="0.25">
      <c r="A3" s="4" t="s">
        <v>12</v>
      </c>
    </row>
    <row r="4" spans="1:10" ht="15.75" x14ac:dyDescent="0.25">
      <c r="A4" s="5">
        <v>30</v>
      </c>
      <c r="C4" s="10">
        <f>1/((1/$A$16)-(1/$A$4))</f>
        <v>0.62827225130890052</v>
      </c>
      <c r="D4" s="9">
        <f>-($C$4/$A$4)</f>
        <v>-2.0942408376963352E-2</v>
      </c>
      <c r="E4" s="11"/>
      <c r="F4" s="10">
        <f>1/((1/$A$19)-(1/ABS($A$4)))</f>
        <v>-8.8235294117647047</v>
      </c>
      <c r="G4" s="9">
        <f>-($F$4/ABS($A$4))</f>
        <v>0.29411764705882348</v>
      </c>
      <c r="J4" s="2"/>
    </row>
    <row r="5" spans="1:10" ht="15.75" x14ac:dyDescent="0.25">
      <c r="A5" s="5"/>
      <c r="C5" s="5"/>
      <c r="D5" s="5"/>
      <c r="F5" s="5"/>
      <c r="G5" s="5"/>
      <c r="J5" s="2"/>
    </row>
    <row r="6" spans="1:10" ht="15.75" x14ac:dyDescent="0.25">
      <c r="A6" s="4" t="s">
        <v>7</v>
      </c>
      <c r="C6" s="5"/>
      <c r="D6" s="5"/>
      <c r="F6" s="5"/>
      <c r="G6" s="5"/>
      <c r="J6" s="2"/>
    </row>
    <row r="7" spans="1:10" ht="15.75" x14ac:dyDescent="0.25">
      <c r="A7" s="5">
        <v>1.65</v>
      </c>
      <c r="C7" s="5"/>
      <c r="D7" s="5"/>
      <c r="F7" s="5"/>
      <c r="G7" s="5"/>
      <c r="J7" s="2"/>
    </row>
    <row r="8" spans="1:10" ht="15.75" x14ac:dyDescent="0.25">
      <c r="A8" s="5"/>
      <c r="C8" s="5"/>
      <c r="D8" s="5"/>
      <c r="F8" s="5"/>
      <c r="G8" s="5"/>
      <c r="J8" s="2"/>
    </row>
    <row r="9" spans="1:10" ht="15.75" x14ac:dyDescent="0.25">
      <c r="A9" s="4" t="s">
        <v>16</v>
      </c>
      <c r="C9" s="5"/>
      <c r="D9" s="5"/>
      <c r="F9" s="5"/>
      <c r="G9" s="5"/>
      <c r="J9" s="2"/>
    </row>
    <row r="10" spans="1:10" ht="15.75" x14ac:dyDescent="0.25">
      <c r="A10" s="5">
        <v>-0.4</v>
      </c>
      <c r="C10" s="5"/>
      <c r="D10" s="5"/>
      <c r="F10" s="5"/>
      <c r="G10" s="5"/>
      <c r="J10" s="2"/>
    </row>
    <row r="11" spans="1:10" ht="15.75" x14ac:dyDescent="0.25">
      <c r="A11" s="5"/>
      <c r="C11" s="5"/>
      <c r="D11" s="5"/>
      <c r="F11" s="5"/>
      <c r="G11" s="5"/>
      <c r="J11" s="2"/>
    </row>
    <row r="12" spans="1:10" ht="15.75" x14ac:dyDescent="0.25">
      <c r="A12" s="4" t="s">
        <v>15</v>
      </c>
      <c r="C12" s="5"/>
      <c r="D12" s="5"/>
      <c r="F12" s="5"/>
      <c r="G12" s="5"/>
      <c r="J12" s="2"/>
    </row>
    <row r="13" spans="1:10" ht="15.75" x14ac:dyDescent="0.25">
      <c r="A13" s="5">
        <v>-0.2</v>
      </c>
      <c r="C13" s="5"/>
      <c r="D13" s="5"/>
      <c r="F13" s="5"/>
      <c r="G13" s="5"/>
      <c r="J13" s="2"/>
    </row>
    <row r="14" spans="1:10" ht="15.75" x14ac:dyDescent="0.25">
      <c r="J14" s="2"/>
    </row>
    <row r="15" spans="1:10" ht="15.75" x14ac:dyDescent="0.25">
      <c r="A15" s="4" t="s">
        <v>17</v>
      </c>
      <c r="C15" s="5" t="str">
        <f>IF(C4&gt;0,"Immagine reale","immagine virtuale")</f>
        <v>Immagine reale</v>
      </c>
      <c r="D15" s="5" t="str">
        <f>IF((ABS(D4)&gt;1),"Immagine ingrandita",IF((ABS(D4)&lt;1),"Immagine rimpicciolita",IF((ABS(D4)=1),"Dimensione uguale")))</f>
        <v>Immagine rimpicciolita</v>
      </c>
      <c r="F15" s="5" t="str">
        <f>IF(F4&gt;0,"Immagine reale","immagine virtuale")</f>
        <v>immagine virtuale</v>
      </c>
      <c r="G15" s="5" t="str">
        <f>IF((ABS(G4)&gt;1),"Immagine ingrandita",IF((ABS(G4)&lt;1),"Immagine rimpicciolita",IF((ABS(G4)=1),"Dimensione uguale")))</f>
        <v>Immagine rimpicciolita</v>
      </c>
    </row>
    <row r="16" spans="1:10" ht="15.75" x14ac:dyDescent="0.25">
      <c r="A16" s="9">
        <f>1/(($A$7-1)*((1/$A$10)-(1/$A$13)))</f>
        <v>0.61538461538461542</v>
      </c>
    </row>
    <row r="17" spans="1:7" ht="15.75" x14ac:dyDescent="0.25">
      <c r="A17" s="9"/>
      <c r="D17" s="5" t="str">
        <f>IF(D4&gt;0,"immagine diritta","Immagine capovolta")</f>
        <v>Immagine capovolta</v>
      </c>
      <c r="G17" s="5" t="str">
        <f>IF(G4&gt;0,"immagine diritta","Immagine capovolta")</f>
        <v>immagine diritta</v>
      </c>
    </row>
    <row r="18" spans="1:7" ht="15.75" x14ac:dyDescent="0.25">
      <c r="A18" s="4" t="s">
        <v>18</v>
      </c>
    </row>
    <row r="19" spans="1:7" ht="15.75" x14ac:dyDescent="0.25">
      <c r="A19" s="9">
        <v>-12.5</v>
      </c>
    </row>
    <row r="21" spans="1:7" ht="15.75" x14ac:dyDescent="0.25">
      <c r="A21" s="7" t="s">
        <v>39</v>
      </c>
    </row>
    <row r="22" spans="1:7" ht="15.75" x14ac:dyDescent="0.25">
      <c r="A22" s="5">
        <v>-1</v>
      </c>
    </row>
    <row r="25" spans="1:7" ht="15.75" x14ac:dyDescent="0.25">
      <c r="A25" s="7" t="s">
        <v>14</v>
      </c>
      <c r="C25" s="7" t="s">
        <v>6</v>
      </c>
      <c r="D25" s="7"/>
      <c r="E25" s="7"/>
    </row>
    <row r="26" spans="1:7" ht="12.75" x14ac:dyDescent="0.2">
      <c r="A26" s="8" t="s">
        <v>2</v>
      </c>
      <c r="B26" s="8" t="s">
        <v>5</v>
      </c>
      <c r="C26" s="8" t="s">
        <v>4</v>
      </c>
      <c r="D26" s="8" t="s">
        <v>3</v>
      </c>
      <c r="E26" s="8"/>
    </row>
    <row r="27" spans="1:7" ht="12.75" x14ac:dyDescent="0.2">
      <c r="A27" s="6">
        <f>-$A$4</f>
        <v>-30</v>
      </c>
      <c r="B27" s="6">
        <v>0</v>
      </c>
      <c r="C27" s="6">
        <f>$F$4</f>
        <v>-8.8235294117647047</v>
      </c>
      <c r="D27" s="6">
        <f t="shared" ref="D27:D57" si="0">$G$4*B27</f>
        <v>0</v>
      </c>
      <c r="E27" s="6"/>
    </row>
    <row r="28" spans="1:7" ht="12.75" x14ac:dyDescent="0.2">
      <c r="A28" s="6">
        <f t="shared" ref="A28:A57" si="1">-$A$4</f>
        <v>-30</v>
      </c>
      <c r="B28" s="6">
        <f>(ABS(B27)+0.1)*($A$22)</f>
        <v>-0.1</v>
      </c>
      <c r="C28" s="6">
        <f t="shared" ref="C28:C57" si="2">$F$4</f>
        <v>-8.8235294117647047</v>
      </c>
      <c r="D28" s="6">
        <f t="shared" si="0"/>
        <v>-2.9411764705882349E-2</v>
      </c>
      <c r="E28" s="6"/>
    </row>
    <row r="29" spans="1:7" ht="12.75" x14ac:dyDescent="0.2">
      <c r="A29" s="6">
        <f t="shared" si="1"/>
        <v>-30</v>
      </c>
      <c r="B29" s="6">
        <f t="shared" ref="B29:B57" si="3">(ABS(B28)+0.1)*($A$22)</f>
        <v>-0.2</v>
      </c>
      <c r="C29" s="6">
        <f t="shared" si="2"/>
        <v>-8.8235294117647047</v>
      </c>
      <c r="D29" s="6">
        <f t="shared" si="0"/>
        <v>-5.8823529411764698E-2</v>
      </c>
      <c r="E29" s="6"/>
    </row>
    <row r="30" spans="1:7" ht="12.75" x14ac:dyDescent="0.2">
      <c r="A30" s="6">
        <f t="shared" si="1"/>
        <v>-30</v>
      </c>
      <c r="B30" s="6">
        <f t="shared" si="3"/>
        <v>-0.30000000000000004</v>
      </c>
      <c r="C30" s="6">
        <f t="shared" si="2"/>
        <v>-8.8235294117647047</v>
      </c>
      <c r="D30" s="6">
        <f t="shared" si="0"/>
        <v>-8.8235294117647065E-2</v>
      </c>
      <c r="E30" s="6"/>
    </row>
    <row r="31" spans="1:7" ht="12.75" x14ac:dyDescent="0.2">
      <c r="A31" s="6">
        <f t="shared" si="1"/>
        <v>-30</v>
      </c>
      <c r="B31" s="6">
        <f t="shared" si="3"/>
        <v>-0.4</v>
      </c>
      <c r="C31" s="6">
        <f t="shared" si="2"/>
        <v>-8.8235294117647047</v>
      </c>
      <c r="D31" s="6">
        <f t="shared" si="0"/>
        <v>-0.1176470588235294</v>
      </c>
      <c r="E31" s="6"/>
    </row>
    <row r="32" spans="1:7" ht="12.75" x14ac:dyDescent="0.2">
      <c r="A32" s="6">
        <f t="shared" si="1"/>
        <v>-30</v>
      </c>
      <c r="B32" s="6">
        <f t="shared" si="3"/>
        <v>-0.5</v>
      </c>
      <c r="C32" s="6">
        <f t="shared" si="2"/>
        <v>-8.8235294117647047</v>
      </c>
      <c r="D32" s="6">
        <f t="shared" si="0"/>
        <v>-0.14705882352941174</v>
      </c>
      <c r="E32" s="6"/>
    </row>
    <row r="33" spans="1:5" ht="12.75" x14ac:dyDescent="0.2">
      <c r="A33" s="6">
        <f t="shared" si="1"/>
        <v>-30</v>
      </c>
      <c r="B33" s="6">
        <f t="shared" si="3"/>
        <v>-0.6</v>
      </c>
      <c r="C33" s="6">
        <f t="shared" si="2"/>
        <v>-8.8235294117647047</v>
      </c>
      <c r="D33" s="6">
        <f t="shared" si="0"/>
        <v>-0.17647058823529407</v>
      </c>
      <c r="E33" s="6"/>
    </row>
    <row r="34" spans="1:5" ht="12.75" x14ac:dyDescent="0.2">
      <c r="A34" s="6">
        <f t="shared" si="1"/>
        <v>-30</v>
      </c>
      <c r="B34" s="6">
        <f t="shared" si="3"/>
        <v>-0.7</v>
      </c>
      <c r="C34" s="6">
        <f t="shared" si="2"/>
        <v>-8.8235294117647047</v>
      </c>
      <c r="D34" s="6">
        <f t="shared" si="0"/>
        <v>-0.20588235294117643</v>
      </c>
      <c r="E34" s="6"/>
    </row>
    <row r="35" spans="1:5" ht="12.75" x14ac:dyDescent="0.2">
      <c r="A35" s="6">
        <f t="shared" si="1"/>
        <v>-30</v>
      </c>
      <c r="B35" s="6">
        <f t="shared" si="3"/>
        <v>-0.79999999999999993</v>
      </c>
      <c r="C35" s="6">
        <f t="shared" si="2"/>
        <v>-8.8235294117647047</v>
      </c>
      <c r="D35" s="6">
        <f t="shared" si="0"/>
        <v>-0.23529411764705876</v>
      </c>
      <c r="E35" s="6"/>
    </row>
    <row r="36" spans="1:5" ht="12.75" x14ac:dyDescent="0.2">
      <c r="A36" s="6">
        <f t="shared" si="1"/>
        <v>-30</v>
      </c>
      <c r="B36" s="6">
        <f t="shared" si="3"/>
        <v>-0.89999999999999991</v>
      </c>
      <c r="C36" s="6">
        <f t="shared" si="2"/>
        <v>-8.8235294117647047</v>
      </c>
      <c r="D36" s="6">
        <f t="shared" si="0"/>
        <v>-0.26470588235294112</v>
      </c>
      <c r="E36" s="6"/>
    </row>
    <row r="37" spans="1:5" ht="12.75" x14ac:dyDescent="0.2">
      <c r="A37" s="6">
        <f t="shared" si="1"/>
        <v>-30</v>
      </c>
      <c r="B37" s="6">
        <f t="shared" si="3"/>
        <v>-0.99999999999999989</v>
      </c>
      <c r="C37" s="6">
        <f t="shared" si="2"/>
        <v>-8.8235294117647047</v>
      </c>
      <c r="D37" s="6">
        <f t="shared" si="0"/>
        <v>-0.29411764705882343</v>
      </c>
      <c r="E37" s="6"/>
    </row>
    <row r="38" spans="1:5" ht="12.75" x14ac:dyDescent="0.2">
      <c r="A38" s="6">
        <f t="shared" si="1"/>
        <v>-30</v>
      </c>
      <c r="B38" s="6">
        <f t="shared" si="3"/>
        <v>-1.0999999999999999</v>
      </c>
      <c r="C38" s="6">
        <f t="shared" si="2"/>
        <v>-8.8235294117647047</v>
      </c>
      <c r="D38" s="6">
        <f t="shared" si="0"/>
        <v>-0.32352941176470579</v>
      </c>
      <c r="E38" s="6"/>
    </row>
    <row r="39" spans="1:5" ht="12.75" x14ac:dyDescent="0.2">
      <c r="A39" s="6">
        <f t="shared" si="1"/>
        <v>-30</v>
      </c>
      <c r="B39" s="6">
        <f t="shared" si="3"/>
        <v>-1.2</v>
      </c>
      <c r="C39" s="6">
        <f t="shared" si="2"/>
        <v>-8.8235294117647047</v>
      </c>
      <c r="D39" s="6">
        <f t="shared" si="0"/>
        <v>-0.35294117647058815</v>
      </c>
      <c r="E39" s="6"/>
    </row>
    <row r="40" spans="1:5" ht="12.75" x14ac:dyDescent="0.2">
      <c r="A40" s="6">
        <f t="shared" si="1"/>
        <v>-30</v>
      </c>
      <c r="B40" s="6">
        <f t="shared" si="3"/>
        <v>-1.3</v>
      </c>
      <c r="C40" s="6">
        <f t="shared" si="2"/>
        <v>-8.8235294117647047</v>
      </c>
      <c r="D40" s="6">
        <f t="shared" si="0"/>
        <v>-0.38235294117647056</v>
      </c>
      <c r="E40" s="6"/>
    </row>
    <row r="41" spans="1:5" ht="12.75" x14ac:dyDescent="0.2">
      <c r="A41" s="6">
        <f t="shared" si="1"/>
        <v>-30</v>
      </c>
      <c r="B41" s="6">
        <f t="shared" si="3"/>
        <v>-1.4000000000000001</v>
      </c>
      <c r="C41" s="6">
        <f t="shared" si="2"/>
        <v>-8.8235294117647047</v>
      </c>
      <c r="D41" s="6">
        <f t="shared" si="0"/>
        <v>-0.41176470588235292</v>
      </c>
      <c r="E41" s="6"/>
    </row>
    <row r="42" spans="1:5" ht="12.75" x14ac:dyDescent="0.2">
      <c r="A42" s="6">
        <f t="shared" si="1"/>
        <v>-30</v>
      </c>
      <c r="B42" s="6">
        <f t="shared" si="3"/>
        <v>-1.5000000000000002</v>
      </c>
      <c r="C42" s="6">
        <f t="shared" si="2"/>
        <v>-8.8235294117647047</v>
      </c>
      <c r="D42" s="6">
        <f t="shared" si="0"/>
        <v>-0.44117647058823528</v>
      </c>
      <c r="E42" s="6"/>
    </row>
    <row r="43" spans="1:5" ht="12.75" x14ac:dyDescent="0.2">
      <c r="A43" s="6">
        <f t="shared" si="1"/>
        <v>-30</v>
      </c>
      <c r="B43" s="6">
        <f t="shared" si="3"/>
        <v>-1.6000000000000003</v>
      </c>
      <c r="C43" s="6">
        <f t="shared" si="2"/>
        <v>-8.8235294117647047</v>
      </c>
      <c r="D43" s="6">
        <f t="shared" si="0"/>
        <v>-0.47058823529411764</v>
      </c>
      <c r="E43" s="6"/>
    </row>
    <row r="44" spans="1:5" ht="12.75" x14ac:dyDescent="0.2">
      <c r="A44" s="6">
        <f t="shared" si="1"/>
        <v>-30</v>
      </c>
      <c r="B44" s="6">
        <f t="shared" si="3"/>
        <v>-1.7000000000000004</v>
      </c>
      <c r="C44" s="6">
        <f t="shared" si="2"/>
        <v>-8.8235294117647047</v>
      </c>
      <c r="D44" s="6">
        <f t="shared" si="0"/>
        <v>-0.5</v>
      </c>
      <c r="E44" s="6"/>
    </row>
    <row r="45" spans="1:5" ht="12.75" x14ac:dyDescent="0.2">
      <c r="A45" s="6">
        <f t="shared" si="1"/>
        <v>-30</v>
      </c>
      <c r="B45" s="6">
        <f t="shared" si="3"/>
        <v>-1.8000000000000005</v>
      </c>
      <c r="C45" s="6">
        <f t="shared" si="2"/>
        <v>-8.8235294117647047</v>
      </c>
      <c r="D45" s="6">
        <f t="shared" si="0"/>
        <v>-0.52941176470588236</v>
      </c>
      <c r="E45" s="6"/>
    </row>
    <row r="46" spans="1:5" ht="12.75" x14ac:dyDescent="0.2">
      <c r="A46" s="6">
        <f t="shared" si="1"/>
        <v>-30</v>
      </c>
      <c r="B46" s="6">
        <f t="shared" si="3"/>
        <v>-1.9000000000000006</v>
      </c>
      <c r="C46" s="6">
        <f t="shared" si="2"/>
        <v>-8.8235294117647047</v>
      </c>
      <c r="D46" s="6">
        <f t="shared" si="0"/>
        <v>-0.55882352941176483</v>
      </c>
      <c r="E46" s="6"/>
    </row>
    <row r="47" spans="1:5" ht="12.75" x14ac:dyDescent="0.2">
      <c r="A47" s="6">
        <f t="shared" si="1"/>
        <v>-30</v>
      </c>
      <c r="B47" s="6">
        <f t="shared" si="3"/>
        <v>-2.0000000000000004</v>
      </c>
      <c r="C47" s="6">
        <f t="shared" si="2"/>
        <v>-8.8235294117647047</v>
      </c>
      <c r="D47" s="6">
        <f t="shared" si="0"/>
        <v>-0.58823529411764708</v>
      </c>
      <c r="E47" s="6"/>
    </row>
    <row r="48" spans="1:5" ht="12.75" x14ac:dyDescent="0.2">
      <c r="A48" s="6">
        <f t="shared" si="1"/>
        <v>-30</v>
      </c>
      <c r="B48" s="6">
        <f t="shared" si="3"/>
        <v>-2.1000000000000005</v>
      </c>
      <c r="C48" s="6">
        <f t="shared" si="2"/>
        <v>-8.8235294117647047</v>
      </c>
      <c r="D48" s="6">
        <f t="shared" si="0"/>
        <v>-0.61764705882352944</v>
      </c>
      <c r="E48" s="6"/>
    </row>
    <row r="49" spans="1:7" ht="12.75" x14ac:dyDescent="0.2">
      <c r="A49" s="6">
        <f t="shared" si="1"/>
        <v>-30</v>
      </c>
      <c r="B49" s="6">
        <f t="shared" si="3"/>
        <v>-2.2000000000000006</v>
      </c>
      <c r="C49" s="6">
        <f t="shared" si="2"/>
        <v>-8.8235294117647047</v>
      </c>
      <c r="D49" s="6">
        <f t="shared" si="0"/>
        <v>-0.6470588235294118</v>
      </c>
      <c r="E49" s="6"/>
    </row>
    <row r="50" spans="1:7" ht="12.75" x14ac:dyDescent="0.2">
      <c r="A50" s="6">
        <f t="shared" si="1"/>
        <v>-30</v>
      </c>
      <c r="B50" s="6">
        <f t="shared" si="3"/>
        <v>-2.3000000000000007</v>
      </c>
      <c r="C50" s="6">
        <f t="shared" si="2"/>
        <v>-8.8235294117647047</v>
      </c>
      <c r="D50" s="6">
        <f t="shared" si="0"/>
        <v>-0.67647058823529427</v>
      </c>
      <c r="E50" s="6"/>
    </row>
    <row r="51" spans="1:7" ht="12.75" x14ac:dyDescent="0.2">
      <c r="A51" s="6">
        <f t="shared" si="1"/>
        <v>-30</v>
      </c>
      <c r="B51" s="6">
        <f t="shared" si="3"/>
        <v>-2.4000000000000008</v>
      </c>
      <c r="C51" s="6">
        <f t="shared" si="2"/>
        <v>-8.8235294117647047</v>
      </c>
      <c r="D51" s="6">
        <f t="shared" si="0"/>
        <v>-0.70588235294117663</v>
      </c>
      <c r="E51" s="6"/>
    </row>
    <row r="52" spans="1:7" ht="12.75" x14ac:dyDescent="0.2">
      <c r="A52" s="6">
        <f t="shared" si="1"/>
        <v>-30</v>
      </c>
      <c r="B52" s="6">
        <f t="shared" si="3"/>
        <v>-2.5000000000000009</v>
      </c>
      <c r="C52" s="6">
        <f t="shared" si="2"/>
        <v>-8.8235294117647047</v>
      </c>
      <c r="D52" s="6">
        <f t="shared" si="0"/>
        <v>-0.73529411764705899</v>
      </c>
      <c r="E52" s="6"/>
    </row>
    <row r="53" spans="1:7" ht="12.75" x14ac:dyDescent="0.2">
      <c r="A53" s="6">
        <f t="shared" si="1"/>
        <v>-30</v>
      </c>
      <c r="B53" s="6">
        <f t="shared" si="3"/>
        <v>-2.600000000000001</v>
      </c>
      <c r="C53" s="6">
        <f t="shared" si="2"/>
        <v>-8.8235294117647047</v>
      </c>
      <c r="D53" s="6">
        <f t="shared" si="0"/>
        <v>-0.76470588235294135</v>
      </c>
      <c r="E53" s="6"/>
    </row>
    <row r="54" spans="1:7" ht="12.75" x14ac:dyDescent="0.2">
      <c r="A54" s="6">
        <f t="shared" si="1"/>
        <v>-30</v>
      </c>
      <c r="B54" s="6">
        <f t="shared" si="3"/>
        <v>-2.7000000000000011</v>
      </c>
      <c r="C54" s="6">
        <f t="shared" si="2"/>
        <v>-8.8235294117647047</v>
      </c>
      <c r="D54" s="6">
        <f t="shared" si="0"/>
        <v>-0.79411764705882371</v>
      </c>
      <c r="E54" s="6"/>
    </row>
    <row r="55" spans="1:7" ht="12.75" x14ac:dyDescent="0.2">
      <c r="A55" s="6">
        <f t="shared" si="1"/>
        <v>-30</v>
      </c>
      <c r="B55" s="6">
        <f t="shared" si="3"/>
        <v>-2.8000000000000012</v>
      </c>
      <c r="C55" s="6">
        <f t="shared" si="2"/>
        <v>-8.8235294117647047</v>
      </c>
      <c r="D55" s="6">
        <f t="shared" si="0"/>
        <v>-0.82352941176470607</v>
      </c>
      <c r="E55" s="6"/>
    </row>
    <row r="56" spans="1:7" ht="12.75" x14ac:dyDescent="0.2">
      <c r="A56" s="6">
        <f t="shared" si="1"/>
        <v>-30</v>
      </c>
      <c r="B56" s="6">
        <f t="shared" si="3"/>
        <v>-2.9000000000000012</v>
      </c>
      <c r="C56" s="6">
        <f t="shared" si="2"/>
        <v>-8.8235294117647047</v>
      </c>
      <c r="D56" s="6">
        <f t="shared" si="0"/>
        <v>-0.85294117647058842</v>
      </c>
      <c r="E56" s="6"/>
    </row>
    <row r="57" spans="1:7" ht="12.75" x14ac:dyDescent="0.2">
      <c r="A57" s="6">
        <f t="shared" si="1"/>
        <v>-30</v>
      </c>
      <c r="B57" s="6">
        <f t="shared" si="3"/>
        <v>-3.0000000000000013</v>
      </c>
      <c r="C57" s="6">
        <f t="shared" si="2"/>
        <v>-8.8235294117647047</v>
      </c>
      <c r="D57" s="6">
        <f t="shared" si="0"/>
        <v>-0.8823529411764709</v>
      </c>
      <c r="E57" s="6"/>
    </row>
    <row r="60" spans="1:7" ht="15.75" x14ac:dyDescent="0.25">
      <c r="A60" s="7" t="s">
        <v>10</v>
      </c>
    </row>
    <row r="61" spans="1:7" ht="12.75" x14ac:dyDescent="0.2">
      <c r="A61" s="8" t="s">
        <v>2</v>
      </c>
      <c r="B61" s="8" t="s">
        <v>5</v>
      </c>
    </row>
    <row r="62" spans="1:7" x14ac:dyDescent="0.2">
      <c r="A62" s="6">
        <f>0</f>
        <v>0</v>
      </c>
      <c r="B62" s="6">
        <v>0</v>
      </c>
      <c r="D62" s="13" t="s">
        <v>11</v>
      </c>
      <c r="E62" s="13"/>
      <c r="F62" s="13"/>
      <c r="G62" s="13"/>
    </row>
    <row r="63" spans="1:7" x14ac:dyDescent="0.2">
      <c r="A63" s="6">
        <f>0</f>
        <v>0</v>
      </c>
      <c r="B63" s="6">
        <f t="shared" ref="B63:B76" si="4">B62+0.1</f>
        <v>0.1</v>
      </c>
      <c r="D63" s="13" t="s">
        <v>13</v>
      </c>
      <c r="E63" s="13"/>
      <c r="F63" s="13"/>
      <c r="G63" s="13"/>
    </row>
    <row r="64" spans="1:7" x14ac:dyDescent="0.2">
      <c r="A64" s="6">
        <f>0</f>
        <v>0</v>
      </c>
      <c r="B64" s="6">
        <f t="shared" si="4"/>
        <v>0.2</v>
      </c>
      <c r="D64" s="13" t="s">
        <v>19</v>
      </c>
      <c r="E64" s="13"/>
      <c r="F64" s="13"/>
      <c r="G64" s="13"/>
    </row>
    <row r="65" spans="1:7" x14ac:dyDescent="0.2">
      <c r="A65" s="6">
        <f>0</f>
        <v>0</v>
      </c>
      <c r="B65" s="6">
        <f t="shared" si="4"/>
        <v>0.30000000000000004</v>
      </c>
      <c r="D65" s="13" t="s">
        <v>20</v>
      </c>
      <c r="F65" s="13"/>
      <c r="G65" s="13"/>
    </row>
    <row r="66" spans="1:7" x14ac:dyDescent="0.2">
      <c r="A66" s="6">
        <f>0</f>
        <v>0</v>
      </c>
      <c r="B66" s="6">
        <f t="shared" si="4"/>
        <v>0.4</v>
      </c>
      <c r="F66" s="13"/>
      <c r="G66" s="13"/>
    </row>
    <row r="67" spans="1:7" x14ac:dyDescent="0.2">
      <c r="A67" s="6">
        <f>0</f>
        <v>0</v>
      </c>
      <c r="B67" s="6">
        <f t="shared" si="4"/>
        <v>0.5</v>
      </c>
      <c r="D67" s="13"/>
      <c r="E67" s="13"/>
      <c r="F67" s="13"/>
      <c r="G67" s="13"/>
    </row>
    <row r="68" spans="1:7" x14ac:dyDescent="0.2">
      <c r="A68" s="6">
        <f>0</f>
        <v>0</v>
      </c>
      <c r="B68" s="6">
        <f t="shared" si="4"/>
        <v>0.6</v>
      </c>
      <c r="D68" s="13" t="s">
        <v>21</v>
      </c>
      <c r="E68" s="13"/>
      <c r="F68" s="13"/>
      <c r="G68" s="13"/>
    </row>
    <row r="69" spans="1:7" x14ac:dyDescent="0.2">
      <c r="A69" s="6">
        <f>0</f>
        <v>0</v>
      </c>
      <c r="B69" s="6">
        <f t="shared" si="4"/>
        <v>0.7</v>
      </c>
      <c r="D69" s="13" t="s">
        <v>24</v>
      </c>
      <c r="E69" s="13"/>
      <c r="F69" s="13"/>
      <c r="G69" s="13"/>
    </row>
    <row r="70" spans="1:7" x14ac:dyDescent="0.2">
      <c r="A70" s="6">
        <f>0</f>
        <v>0</v>
      </c>
      <c r="B70" s="6">
        <f t="shared" si="4"/>
        <v>0.79999999999999993</v>
      </c>
      <c r="D70" s="13" t="s">
        <v>25</v>
      </c>
      <c r="E70" s="13"/>
    </row>
    <row r="71" spans="1:7" x14ac:dyDescent="0.2">
      <c r="A71" s="6">
        <f>0</f>
        <v>0</v>
      </c>
      <c r="B71" s="6">
        <f t="shared" si="4"/>
        <v>0.89999999999999991</v>
      </c>
      <c r="D71" s="13" t="s">
        <v>26</v>
      </c>
      <c r="E71" s="13"/>
      <c r="G71" t="s">
        <v>33</v>
      </c>
    </row>
    <row r="72" spans="1:7" x14ac:dyDescent="0.2">
      <c r="A72" s="6">
        <f>0</f>
        <v>0</v>
      </c>
      <c r="B72" s="6">
        <f t="shared" si="4"/>
        <v>0.99999999999999989</v>
      </c>
      <c r="D72" s="13" t="s">
        <v>27</v>
      </c>
      <c r="G72" t="s">
        <v>34</v>
      </c>
    </row>
    <row r="73" spans="1:7" x14ac:dyDescent="0.2">
      <c r="A73" s="6">
        <f>0</f>
        <v>0</v>
      </c>
      <c r="B73" s="6">
        <f t="shared" si="4"/>
        <v>1.0999999999999999</v>
      </c>
      <c r="D73" s="13" t="s">
        <v>28</v>
      </c>
      <c r="G73" t="s">
        <v>35</v>
      </c>
    </row>
    <row r="74" spans="1:7" ht="12.75" x14ac:dyDescent="0.2">
      <c r="A74" s="6">
        <f>0</f>
        <v>0</v>
      </c>
      <c r="B74" s="6">
        <f t="shared" si="4"/>
        <v>1.2</v>
      </c>
    </row>
    <row r="75" spans="1:7" x14ac:dyDescent="0.2">
      <c r="A75" s="6">
        <f>0</f>
        <v>0</v>
      </c>
      <c r="B75" s="6">
        <f t="shared" si="4"/>
        <v>1.3</v>
      </c>
      <c r="D75" s="13" t="s">
        <v>29</v>
      </c>
      <c r="E75" s="13"/>
    </row>
    <row r="76" spans="1:7" x14ac:dyDescent="0.2">
      <c r="A76" s="6">
        <f>0</f>
        <v>0</v>
      </c>
      <c r="B76" s="6">
        <f t="shared" si="4"/>
        <v>1.4000000000000001</v>
      </c>
      <c r="D76" s="13" t="s">
        <v>30</v>
      </c>
      <c r="E76" s="13"/>
      <c r="G76" t="s">
        <v>36</v>
      </c>
    </row>
    <row r="77" spans="1:7" x14ac:dyDescent="0.2">
      <c r="A77" s="6">
        <f>0</f>
        <v>0</v>
      </c>
      <c r="B77" s="6">
        <f t="shared" ref="B77:B92" si="5">B76+0.1</f>
        <v>1.5000000000000002</v>
      </c>
      <c r="D77" s="13" t="s">
        <v>31</v>
      </c>
      <c r="G77" t="s">
        <v>38</v>
      </c>
    </row>
    <row r="78" spans="1:7" x14ac:dyDescent="0.2">
      <c r="A78" s="6">
        <f>0</f>
        <v>0</v>
      </c>
      <c r="B78" s="6">
        <f t="shared" si="5"/>
        <v>1.6000000000000003</v>
      </c>
      <c r="D78" s="13" t="s">
        <v>32</v>
      </c>
      <c r="G78" t="s">
        <v>37</v>
      </c>
    </row>
    <row r="79" spans="1:7" ht="12.75" x14ac:dyDescent="0.2">
      <c r="A79" s="6">
        <f>0</f>
        <v>0</v>
      </c>
      <c r="B79" s="6">
        <f t="shared" si="5"/>
        <v>1.7000000000000004</v>
      </c>
    </row>
    <row r="80" spans="1:7" ht="12.75" x14ac:dyDescent="0.2">
      <c r="A80" s="6">
        <f>0</f>
        <v>0</v>
      </c>
      <c r="B80" s="6">
        <f t="shared" si="5"/>
        <v>1.8000000000000005</v>
      </c>
    </row>
    <row r="81" spans="1:4" ht="12.75" x14ac:dyDescent="0.2">
      <c r="A81" s="6">
        <f>0</f>
        <v>0</v>
      </c>
      <c r="B81" s="6">
        <f t="shared" si="5"/>
        <v>1.9000000000000006</v>
      </c>
    </row>
    <row r="82" spans="1:4" ht="12.75" x14ac:dyDescent="0.2">
      <c r="A82" s="6">
        <f>0</f>
        <v>0</v>
      </c>
      <c r="B82" s="6">
        <f t="shared" si="5"/>
        <v>2.0000000000000004</v>
      </c>
    </row>
    <row r="83" spans="1:4" x14ac:dyDescent="0.2">
      <c r="A83" s="6">
        <f>0</f>
        <v>0</v>
      </c>
      <c r="B83" s="6">
        <f t="shared" si="5"/>
        <v>2.1000000000000005</v>
      </c>
      <c r="D83" s="13" t="s">
        <v>22</v>
      </c>
    </row>
    <row r="84" spans="1:4" x14ac:dyDescent="0.2">
      <c r="A84" s="6">
        <f>0</f>
        <v>0</v>
      </c>
      <c r="B84" s="6">
        <f t="shared" si="5"/>
        <v>2.2000000000000006</v>
      </c>
      <c r="D84" s="13" t="s">
        <v>23</v>
      </c>
    </row>
    <row r="85" spans="1:4" ht="12.75" x14ac:dyDescent="0.2">
      <c r="A85" s="6">
        <f>0</f>
        <v>0</v>
      </c>
      <c r="B85" s="6">
        <f t="shared" si="5"/>
        <v>2.3000000000000007</v>
      </c>
    </row>
    <row r="86" spans="1:4" ht="12.75" x14ac:dyDescent="0.2">
      <c r="A86" s="6">
        <f>0</f>
        <v>0</v>
      </c>
      <c r="B86" s="6">
        <f t="shared" si="5"/>
        <v>2.4000000000000008</v>
      </c>
    </row>
    <row r="87" spans="1:4" ht="12.75" x14ac:dyDescent="0.2">
      <c r="A87" s="6">
        <f>0</f>
        <v>0</v>
      </c>
      <c r="B87" s="6">
        <f t="shared" si="5"/>
        <v>2.5000000000000009</v>
      </c>
      <c r="D87" t="s">
        <v>40</v>
      </c>
    </row>
    <row r="88" spans="1:4" ht="12.75" x14ac:dyDescent="0.2">
      <c r="A88" s="6">
        <f>0</f>
        <v>0</v>
      </c>
      <c r="B88" s="6">
        <f t="shared" si="5"/>
        <v>2.600000000000001</v>
      </c>
    </row>
    <row r="89" spans="1:4" ht="12.75" x14ac:dyDescent="0.2">
      <c r="A89" s="6">
        <f>0</f>
        <v>0</v>
      </c>
      <c r="B89" s="6">
        <f t="shared" si="5"/>
        <v>2.7000000000000011</v>
      </c>
    </row>
    <row r="90" spans="1:4" ht="12.75" x14ac:dyDescent="0.2">
      <c r="A90" s="6">
        <f>0</f>
        <v>0</v>
      </c>
      <c r="B90" s="6">
        <f t="shared" si="5"/>
        <v>2.8000000000000012</v>
      </c>
    </row>
    <row r="91" spans="1:4" ht="12.75" x14ac:dyDescent="0.2">
      <c r="A91" s="6">
        <f>0</f>
        <v>0</v>
      </c>
      <c r="B91" s="6">
        <f t="shared" si="5"/>
        <v>2.9000000000000012</v>
      </c>
    </row>
    <row r="92" spans="1:4" ht="12.75" x14ac:dyDescent="0.2">
      <c r="A92" s="6">
        <f>0</f>
        <v>0</v>
      </c>
      <c r="B92" s="6">
        <f t="shared" si="5"/>
        <v>3.0000000000000013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E4" sqref="E4"/>
    </sheetView>
  </sheetViews>
  <sheetFormatPr defaultRowHeight="12.75" x14ac:dyDescent="0.2"/>
  <cols>
    <col min="1" max="1" width="18.5703125" customWidth="1"/>
    <col min="2" max="2" width="22" customWidth="1"/>
    <col min="3" max="3" width="16.85546875" customWidth="1"/>
    <col min="4" max="4" width="10" customWidth="1"/>
    <col min="5" max="5" width="17" customWidth="1"/>
  </cols>
  <sheetData>
    <row r="1" spans="1:5" x14ac:dyDescent="0.2">
      <c r="A1" s="12" t="s">
        <v>44</v>
      </c>
    </row>
    <row r="3" spans="1:5" x14ac:dyDescent="0.2">
      <c r="A3" s="14" t="s">
        <v>41</v>
      </c>
      <c r="B3" s="15" t="s">
        <v>42</v>
      </c>
      <c r="C3" s="14" t="s">
        <v>43</v>
      </c>
      <c r="E3" s="16" t="s">
        <v>1</v>
      </c>
    </row>
    <row r="4" spans="1:5" x14ac:dyDescent="0.2">
      <c r="A4">
        <v>2</v>
      </c>
      <c r="B4" s="6">
        <v>10</v>
      </c>
      <c r="C4" s="6">
        <f>1/((1/$A$4)+(1/B4))</f>
        <v>1.6666666666666667</v>
      </c>
      <c r="D4" s="6">
        <f>($A$4*B4)/(B4+$A$4)</f>
        <v>1.6666666666666667</v>
      </c>
      <c r="E4" s="6">
        <f>$A$4/B4</f>
        <v>0.2</v>
      </c>
    </row>
    <row r="5" spans="1:5" x14ac:dyDescent="0.2">
      <c r="B5" s="6">
        <f>B4+5</f>
        <v>15</v>
      </c>
      <c r="C5" s="6">
        <f t="shared" ref="C5:C68" si="0">1/((1/$A$4)+(1/B5))</f>
        <v>1.7647058823529411</v>
      </c>
      <c r="D5" s="6">
        <f t="shared" ref="D5:D68" si="1">($A$4*B5)/(B5+$A$4)</f>
        <v>1.7647058823529411</v>
      </c>
      <c r="E5" s="6">
        <f t="shared" ref="E5:E68" si="2">$A$4/B5</f>
        <v>0.13333333333333333</v>
      </c>
    </row>
    <row r="6" spans="1:5" x14ac:dyDescent="0.2">
      <c r="B6" s="6">
        <f t="shared" ref="B6:B39" si="3">B5+5</f>
        <v>20</v>
      </c>
      <c r="C6" s="6">
        <f t="shared" si="0"/>
        <v>1.8181818181818181</v>
      </c>
      <c r="D6" s="6">
        <f t="shared" si="1"/>
        <v>1.8181818181818181</v>
      </c>
      <c r="E6" s="6">
        <f t="shared" si="2"/>
        <v>0.1</v>
      </c>
    </row>
    <row r="7" spans="1:5" x14ac:dyDescent="0.2">
      <c r="B7" s="6">
        <f t="shared" si="3"/>
        <v>25</v>
      </c>
      <c r="C7" s="6">
        <f t="shared" si="0"/>
        <v>1.8518518518518516</v>
      </c>
      <c r="D7" s="6">
        <f t="shared" si="1"/>
        <v>1.8518518518518519</v>
      </c>
      <c r="E7" s="6">
        <f t="shared" si="2"/>
        <v>0.08</v>
      </c>
    </row>
    <row r="8" spans="1:5" x14ac:dyDescent="0.2">
      <c r="B8" s="6">
        <f t="shared" si="3"/>
        <v>30</v>
      </c>
      <c r="C8" s="6">
        <f t="shared" si="0"/>
        <v>1.875</v>
      </c>
      <c r="D8" s="6">
        <f t="shared" si="1"/>
        <v>1.875</v>
      </c>
      <c r="E8" s="6">
        <f t="shared" si="2"/>
        <v>6.6666666666666666E-2</v>
      </c>
    </row>
    <row r="9" spans="1:5" x14ac:dyDescent="0.2">
      <c r="B9" s="6">
        <f t="shared" si="3"/>
        <v>35</v>
      </c>
      <c r="C9" s="6">
        <f t="shared" si="0"/>
        <v>1.8918918918918919</v>
      </c>
      <c r="D9" s="6">
        <f t="shared" si="1"/>
        <v>1.8918918918918919</v>
      </c>
      <c r="E9" s="6">
        <f t="shared" si="2"/>
        <v>5.7142857142857141E-2</v>
      </c>
    </row>
    <row r="10" spans="1:5" x14ac:dyDescent="0.2">
      <c r="B10" s="6">
        <f t="shared" si="3"/>
        <v>40</v>
      </c>
      <c r="C10" s="6">
        <f t="shared" si="0"/>
        <v>1.9047619047619047</v>
      </c>
      <c r="D10" s="6">
        <f t="shared" si="1"/>
        <v>1.9047619047619047</v>
      </c>
      <c r="E10" s="6">
        <f t="shared" si="2"/>
        <v>0.05</v>
      </c>
    </row>
    <row r="11" spans="1:5" x14ac:dyDescent="0.2">
      <c r="B11" s="6">
        <f t="shared" si="3"/>
        <v>45</v>
      </c>
      <c r="C11" s="6">
        <f t="shared" si="0"/>
        <v>1.9148936170212765</v>
      </c>
      <c r="D11" s="6">
        <f t="shared" si="1"/>
        <v>1.9148936170212767</v>
      </c>
      <c r="E11" s="6">
        <f t="shared" si="2"/>
        <v>4.4444444444444446E-2</v>
      </c>
    </row>
    <row r="12" spans="1:5" x14ac:dyDescent="0.2">
      <c r="B12" s="6">
        <f t="shared" si="3"/>
        <v>50</v>
      </c>
      <c r="C12" s="6">
        <f t="shared" si="0"/>
        <v>1.9230769230769229</v>
      </c>
      <c r="D12" s="6">
        <f t="shared" si="1"/>
        <v>1.9230769230769231</v>
      </c>
      <c r="E12" s="6">
        <f t="shared" si="2"/>
        <v>0.04</v>
      </c>
    </row>
    <row r="13" spans="1:5" x14ac:dyDescent="0.2">
      <c r="B13" s="6">
        <f t="shared" si="3"/>
        <v>55</v>
      </c>
      <c r="C13" s="6">
        <f t="shared" si="0"/>
        <v>1.9298245614035088</v>
      </c>
      <c r="D13" s="6">
        <f t="shared" si="1"/>
        <v>1.9298245614035088</v>
      </c>
      <c r="E13" s="6">
        <f t="shared" si="2"/>
        <v>3.6363636363636362E-2</v>
      </c>
    </row>
    <row r="14" spans="1:5" x14ac:dyDescent="0.2">
      <c r="B14" s="6">
        <f t="shared" si="3"/>
        <v>60</v>
      </c>
      <c r="C14" s="6">
        <f t="shared" si="0"/>
        <v>1.9354838709677418</v>
      </c>
      <c r="D14" s="6">
        <f t="shared" si="1"/>
        <v>1.935483870967742</v>
      </c>
      <c r="E14" s="6">
        <f t="shared" si="2"/>
        <v>3.3333333333333333E-2</v>
      </c>
    </row>
    <row r="15" spans="1:5" x14ac:dyDescent="0.2">
      <c r="B15" s="6">
        <f t="shared" si="3"/>
        <v>65</v>
      </c>
      <c r="C15" s="6">
        <f t="shared" si="0"/>
        <v>1.9402985074626868</v>
      </c>
      <c r="D15" s="6">
        <f t="shared" si="1"/>
        <v>1.9402985074626866</v>
      </c>
      <c r="E15" s="6">
        <f t="shared" si="2"/>
        <v>3.0769230769230771E-2</v>
      </c>
    </row>
    <row r="16" spans="1:5" x14ac:dyDescent="0.2">
      <c r="B16" s="6">
        <f t="shared" si="3"/>
        <v>70</v>
      </c>
      <c r="C16" s="6">
        <f t="shared" si="0"/>
        <v>1.9444444444444446</v>
      </c>
      <c r="D16" s="6">
        <f t="shared" si="1"/>
        <v>1.9444444444444444</v>
      </c>
      <c r="E16" s="6">
        <f t="shared" si="2"/>
        <v>2.8571428571428571E-2</v>
      </c>
    </row>
    <row r="17" spans="2:5" x14ac:dyDescent="0.2">
      <c r="B17" s="6">
        <f t="shared" si="3"/>
        <v>75</v>
      </c>
      <c r="C17" s="6">
        <f t="shared" si="0"/>
        <v>1.9480519480519483</v>
      </c>
      <c r="D17" s="6">
        <f t="shared" si="1"/>
        <v>1.948051948051948</v>
      </c>
      <c r="E17" s="6">
        <f t="shared" si="2"/>
        <v>2.6666666666666668E-2</v>
      </c>
    </row>
    <row r="18" spans="2:5" x14ac:dyDescent="0.2">
      <c r="B18" s="6">
        <f t="shared" si="3"/>
        <v>80</v>
      </c>
      <c r="C18" s="6">
        <f t="shared" si="0"/>
        <v>1.9512195121951221</v>
      </c>
      <c r="D18" s="6">
        <f t="shared" si="1"/>
        <v>1.9512195121951219</v>
      </c>
      <c r="E18" s="6">
        <f t="shared" si="2"/>
        <v>2.5000000000000001E-2</v>
      </c>
    </row>
    <row r="19" spans="2:5" x14ac:dyDescent="0.2">
      <c r="B19" s="6">
        <f t="shared" si="3"/>
        <v>85</v>
      </c>
      <c r="C19" s="6">
        <f t="shared" si="0"/>
        <v>1.9540229885057472</v>
      </c>
      <c r="D19" s="6">
        <f t="shared" si="1"/>
        <v>1.9540229885057472</v>
      </c>
      <c r="E19" s="6">
        <f t="shared" si="2"/>
        <v>2.3529411764705882E-2</v>
      </c>
    </row>
    <row r="20" spans="2:5" x14ac:dyDescent="0.2">
      <c r="B20" s="6">
        <f t="shared" si="3"/>
        <v>90</v>
      </c>
      <c r="C20" s="6">
        <f t="shared" si="0"/>
        <v>1.956521739130435</v>
      </c>
      <c r="D20" s="6">
        <f t="shared" si="1"/>
        <v>1.9565217391304348</v>
      </c>
      <c r="E20" s="6">
        <f t="shared" si="2"/>
        <v>2.2222222222222223E-2</v>
      </c>
    </row>
    <row r="21" spans="2:5" x14ac:dyDescent="0.2">
      <c r="B21" s="6">
        <f t="shared" si="3"/>
        <v>95</v>
      </c>
      <c r="C21" s="6">
        <f t="shared" si="0"/>
        <v>1.9587628865979381</v>
      </c>
      <c r="D21" s="6">
        <f t="shared" si="1"/>
        <v>1.9587628865979381</v>
      </c>
      <c r="E21" s="6">
        <f t="shared" si="2"/>
        <v>2.1052631578947368E-2</v>
      </c>
    </row>
    <row r="22" spans="2:5" x14ac:dyDescent="0.2">
      <c r="B22" s="6">
        <f t="shared" si="3"/>
        <v>100</v>
      </c>
      <c r="C22" s="6">
        <f t="shared" si="0"/>
        <v>1.9607843137254901</v>
      </c>
      <c r="D22" s="6">
        <f t="shared" si="1"/>
        <v>1.9607843137254901</v>
      </c>
      <c r="E22" s="6">
        <f t="shared" si="2"/>
        <v>0.02</v>
      </c>
    </row>
    <row r="23" spans="2:5" x14ac:dyDescent="0.2">
      <c r="B23" s="6">
        <f t="shared" si="3"/>
        <v>105</v>
      </c>
      <c r="C23" s="6">
        <f t="shared" si="0"/>
        <v>1.9626168224299068</v>
      </c>
      <c r="D23" s="6">
        <f t="shared" si="1"/>
        <v>1.9626168224299065</v>
      </c>
      <c r="E23" s="6">
        <f t="shared" si="2"/>
        <v>1.9047619047619049E-2</v>
      </c>
    </row>
    <row r="24" spans="2:5" x14ac:dyDescent="0.2">
      <c r="B24" s="6">
        <f t="shared" si="3"/>
        <v>110</v>
      </c>
      <c r="C24" s="6">
        <f t="shared" si="0"/>
        <v>1.9642857142857144</v>
      </c>
      <c r="D24" s="6">
        <f t="shared" si="1"/>
        <v>1.9642857142857142</v>
      </c>
      <c r="E24" s="6">
        <f t="shared" si="2"/>
        <v>1.8181818181818181E-2</v>
      </c>
    </row>
    <row r="25" spans="2:5" x14ac:dyDescent="0.2">
      <c r="B25" s="6">
        <f t="shared" si="3"/>
        <v>115</v>
      </c>
      <c r="C25" s="6">
        <f t="shared" si="0"/>
        <v>1.9658119658119659</v>
      </c>
      <c r="D25" s="6">
        <f t="shared" si="1"/>
        <v>1.9658119658119657</v>
      </c>
      <c r="E25" s="6">
        <f t="shared" si="2"/>
        <v>1.7391304347826087E-2</v>
      </c>
    </row>
    <row r="26" spans="2:5" x14ac:dyDescent="0.2">
      <c r="B26" s="6">
        <f t="shared" si="3"/>
        <v>120</v>
      </c>
      <c r="C26" s="6">
        <f t="shared" si="0"/>
        <v>1.9672131147540985</v>
      </c>
      <c r="D26" s="6">
        <f t="shared" si="1"/>
        <v>1.9672131147540983</v>
      </c>
      <c r="E26" s="6">
        <f t="shared" si="2"/>
        <v>1.6666666666666666E-2</v>
      </c>
    </row>
    <row r="27" spans="2:5" x14ac:dyDescent="0.2">
      <c r="B27" s="6">
        <f t="shared" si="3"/>
        <v>125</v>
      </c>
      <c r="C27" s="6">
        <f t="shared" si="0"/>
        <v>1.9685039370078741</v>
      </c>
      <c r="D27" s="6">
        <f t="shared" si="1"/>
        <v>1.9685039370078741</v>
      </c>
      <c r="E27" s="6">
        <f t="shared" si="2"/>
        <v>1.6E-2</v>
      </c>
    </row>
    <row r="28" spans="2:5" x14ac:dyDescent="0.2">
      <c r="B28" s="6">
        <f t="shared" si="3"/>
        <v>130</v>
      </c>
      <c r="C28" s="6">
        <f t="shared" si="0"/>
        <v>1.9696969696969697</v>
      </c>
      <c r="D28" s="6">
        <f t="shared" si="1"/>
        <v>1.9696969696969697</v>
      </c>
      <c r="E28" s="6">
        <f t="shared" si="2"/>
        <v>1.5384615384615385E-2</v>
      </c>
    </row>
    <row r="29" spans="2:5" x14ac:dyDescent="0.2">
      <c r="B29" s="6">
        <f t="shared" si="3"/>
        <v>135</v>
      </c>
      <c r="C29" s="6">
        <f t="shared" si="0"/>
        <v>1.9708029197080292</v>
      </c>
      <c r="D29" s="6">
        <f t="shared" si="1"/>
        <v>1.9708029197080292</v>
      </c>
      <c r="E29" s="6">
        <f t="shared" si="2"/>
        <v>1.4814814814814815E-2</v>
      </c>
    </row>
    <row r="30" spans="2:5" x14ac:dyDescent="0.2">
      <c r="B30" s="6">
        <f t="shared" si="3"/>
        <v>140</v>
      </c>
      <c r="C30" s="6">
        <f t="shared" si="0"/>
        <v>1.971830985915493</v>
      </c>
      <c r="D30" s="6">
        <f t="shared" si="1"/>
        <v>1.971830985915493</v>
      </c>
      <c r="E30" s="6">
        <f t="shared" si="2"/>
        <v>1.4285714285714285E-2</v>
      </c>
    </row>
    <row r="31" spans="2:5" x14ac:dyDescent="0.2">
      <c r="B31" s="6">
        <f t="shared" si="3"/>
        <v>145</v>
      </c>
      <c r="C31" s="6">
        <f t="shared" si="0"/>
        <v>1.9727891156462585</v>
      </c>
      <c r="D31" s="6">
        <f t="shared" si="1"/>
        <v>1.9727891156462585</v>
      </c>
      <c r="E31" s="6">
        <f t="shared" si="2"/>
        <v>1.3793103448275862E-2</v>
      </c>
    </row>
    <row r="32" spans="2:5" x14ac:dyDescent="0.2">
      <c r="B32" s="6">
        <f t="shared" si="3"/>
        <v>150</v>
      </c>
      <c r="C32" s="6">
        <f t="shared" si="0"/>
        <v>1.9736842105263157</v>
      </c>
      <c r="D32" s="6">
        <f t="shared" si="1"/>
        <v>1.9736842105263157</v>
      </c>
      <c r="E32" s="6">
        <f t="shared" si="2"/>
        <v>1.3333333333333334E-2</v>
      </c>
    </row>
    <row r="33" spans="2:5" x14ac:dyDescent="0.2">
      <c r="B33" s="6">
        <f t="shared" si="3"/>
        <v>155</v>
      </c>
      <c r="C33" s="6">
        <f t="shared" si="0"/>
        <v>1.9745222929936306</v>
      </c>
      <c r="D33" s="6">
        <f t="shared" si="1"/>
        <v>1.9745222929936306</v>
      </c>
      <c r="E33" s="6">
        <f t="shared" si="2"/>
        <v>1.2903225806451613E-2</v>
      </c>
    </row>
    <row r="34" spans="2:5" x14ac:dyDescent="0.2">
      <c r="B34" s="6">
        <f t="shared" si="3"/>
        <v>160</v>
      </c>
      <c r="C34" s="6">
        <f t="shared" si="0"/>
        <v>1.9753086419753088</v>
      </c>
      <c r="D34" s="6">
        <f t="shared" si="1"/>
        <v>1.9753086419753085</v>
      </c>
      <c r="E34" s="6">
        <f t="shared" si="2"/>
        <v>1.2500000000000001E-2</v>
      </c>
    </row>
    <row r="35" spans="2:5" x14ac:dyDescent="0.2">
      <c r="B35" s="6">
        <f t="shared" si="3"/>
        <v>165</v>
      </c>
      <c r="C35" s="6">
        <f t="shared" si="0"/>
        <v>1.9760479041916166</v>
      </c>
      <c r="D35" s="6">
        <f t="shared" si="1"/>
        <v>1.9760479041916168</v>
      </c>
      <c r="E35" s="6">
        <f t="shared" si="2"/>
        <v>1.2121212121212121E-2</v>
      </c>
    </row>
    <row r="36" spans="2:5" x14ac:dyDescent="0.2">
      <c r="B36" s="6">
        <f t="shared" si="3"/>
        <v>170</v>
      </c>
      <c r="C36" s="6">
        <f t="shared" si="0"/>
        <v>1.9767441860465118</v>
      </c>
      <c r="D36" s="6">
        <f t="shared" si="1"/>
        <v>1.9767441860465116</v>
      </c>
      <c r="E36" s="6">
        <f t="shared" si="2"/>
        <v>1.1764705882352941E-2</v>
      </c>
    </row>
    <row r="37" spans="2:5" x14ac:dyDescent="0.2">
      <c r="B37" s="6">
        <f t="shared" si="3"/>
        <v>175</v>
      </c>
      <c r="C37" s="6">
        <f t="shared" si="0"/>
        <v>1.977401129943503</v>
      </c>
      <c r="D37" s="6">
        <f t="shared" si="1"/>
        <v>1.9774011299435028</v>
      </c>
      <c r="E37" s="6">
        <f t="shared" si="2"/>
        <v>1.1428571428571429E-2</v>
      </c>
    </row>
    <row r="38" spans="2:5" x14ac:dyDescent="0.2">
      <c r="B38" s="6">
        <f t="shared" si="3"/>
        <v>180</v>
      </c>
      <c r="C38" s="6">
        <f t="shared" si="0"/>
        <v>1.9780219780219781</v>
      </c>
      <c r="D38" s="6">
        <f t="shared" si="1"/>
        <v>1.9780219780219781</v>
      </c>
      <c r="E38" s="6">
        <f t="shared" si="2"/>
        <v>1.1111111111111112E-2</v>
      </c>
    </row>
    <row r="39" spans="2:5" x14ac:dyDescent="0.2">
      <c r="B39" s="6">
        <f t="shared" si="3"/>
        <v>185</v>
      </c>
      <c r="C39" s="6">
        <f t="shared" si="0"/>
        <v>1.9786096256684493</v>
      </c>
      <c r="D39" s="6">
        <f t="shared" si="1"/>
        <v>1.9786096256684491</v>
      </c>
      <c r="E39" s="6">
        <f t="shared" si="2"/>
        <v>1.0810810810810811E-2</v>
      </c>
    </row>
    <row r="40" spans="2:5" x14ac:dyDescent="0.2">
      <c r="B40" s="6">
        <f>B39+5</f>
        <v>190</v>
      </c>
      <c r="C40" s="6">
        <f t="shared" si="0"/>
        <v>1.9791666666666665</v>
      </c>
      <c r="D40" s="6">
        <f t="shared" si="1"/>
        <v>1.9791666666666667</v>
      </c>
      <c r="E40" s="6">
        <f t="shared" si="2"/>
        <v>1.0526315789473684E-2</v>
      </c>
    </row>
    <row r="41" spans="2:5" x14ac:dyDescent="0.2">
      <c r="B41" s="6">
        <f t="shared" ref="B41:B78" si="4">B40+5</f>
        <v>195</v>
      </c>
      <c r="C41" s="6">
        <f t="shared" si="0"/>
        <v>1.9796954314720814</v>
      </c>
      <c r="D41" s="6">
        <f t="shared" si="1"/>
        <v>1.9796954314720812</v>
      </c>
      <c r="E41" s="6">
        <f t="shared" si="2"/>
        <v>1.0256410256410256E-2</v>
      </c>
    </row>
    <row r="42" spans="2:5" x14ac:dyDescent="0.2">
      <c r="B42" s="6">
        <f t="shared" si="4"/>
        <v>200</v>
      </c>
      <c r="C42" s="6">
        <f t="shared" si="0"/>
        <v>1.9801980198019802</v>
      </c>
      <c r="D42" s="6">
        <f t="shared" si="1"/>
        <v>1.9801980198019802</v>
      </c>
      <c r="E42" s="6">
        <f t="shared" si="2"/>
        <v>0.01</v>
      </c>
    </row>
    <row r="43" spans="2:5" x14ac:dyDescent="0.2">
      <c r="B43" s="6">
        <f t="shared" si="4"/>
        <v>205</v>
      </c>
      <c r="C43" s="6">
        <f t="shared" si="0"/>
        <v>1.9806763285024154</v>
      </c>
      <c r="D43" s="6">
        <f t="shared" si="1"/>
        <v>1.9806763285024154</v>
      </c>
      <c r="E43" s="6">
        <f t="shared" si="2"/>
        <v>9.7560975609756097E-3</v>
      </c>
    </row>
    <row r="44" spans="2:5" x14ac:dyDescent="0.2">
      <c r="B44" s="6">
        <f t="shared" si="4"/>
        <v>210</v>
      </c>
      <c r="C44" s="6">
        <f t="shared" si="0"/>
        <v>1.9811320754716981</v>
      </c>
      <c r="D44" s="6">
        <f t="shared" si="1"/>
        <v>1.9811320754716981</v>
      </c>
      <c r="E44" s="6">
        <f t="shared" si="2"/>
        <v>9.5238095238095247E-3</v>
      </c>
    </row>
    <row r="45" spans="2:5" x14ac:dyDescent="0.2">
      <c r="B45" s="6">
        <f t="shared" si="4"/>
        <v>215</v>
      </c>
      <c r="C45" s="6">
        <f t="shared" si="0"/>
        <v>1.9815668202764978</v>
      </c>
      <c r="D45" s="6">
        <f t="shared" si="1"/>
        <v>1.9815668202764978</v>
      </c>
      <c r="E45" s="6">
        <f t="shared" si="2"/>
        <v>9.3023255813953487E-3</v>
      </c>
    </row>
    <row r="46" spans="2:5" x14ac:dyDescent="0.2">
      <c r="B46" s="6">
        <f t="shared" si="4"/>
        <v>220</v>
      </c>
      <c r="C46" s="6">
        <f t="shared" si="0"/>
        <v>1.9819819819819822</v>
      </c>
      <c r="D46" s="6">
        <f t="shared" si="1"/>
        <v>1.9819819819819819</v>
      </c>
      <c r="E46" s="6">
        <f t="shared" si="2"/>
        <v>9.0909090909090905E-3</v>
      </c>
    </row>
    <row r="47" spans="2:5" x14ac:dyDescent="0.2">
      <c r="B47" s="6">
        <f t="shared" si="4"/>
        <v>225</v>
      </c>
      <c r="C47" s="6">
        <f t="shared" si="0"/>
        <v>1.9823788546255505</v>
      </c>
      <c r="D47" s="6">
        <f t="shared" si="1"/>
        <v>1.9823788546255507</v>
      </c>
      <c r="E47" s="6">
        <f t="shared" si="2"/>
        <v>8.8888888888888889E-3</v>
      </c>
    </row>
    <row r="48" spans="2:5" x14ac:dyDescent="0.2">
      <c r="B48" s="6">
        <f t="shared" si="4"/>
        <v>230</v>
      </c>
      <c r="C48" s="6">
        <f t="shared" si="0"/>
        <v>1.9827586206896552</v>
      </c>
      <c r="D48" s="6">
        <f t="shared" si="1"/>
        <v>1.9827586206896552</v>
      </c>
      <c r="E48" s="6">
        <f t="shared" si="2"/>
        <v>8.6956521739130436E-3</v>
      </c>
    </row>
    <row r="49" spans="2:5" x14ac:dyDescent="0.2">
      <c r="B49" s="6">
        <f t="shared" si="4"/>
        <v>235</v>
      </c>
      <c r="C49" s="6">
        <f t="shared" si="0"/>
        <v>1.9831223628691983</v>
      </c>
      <c r="D49" s="6">
        <f t="shared" si="1"/>
        <v>1.9831223628691983</v>
      </c>
      <c r="E49" s="6">
        <f t="shared" si="2"/>
        <v>8.5106382978723406E-3</v>
      </c>
    </row>
    <row r="50" spans="2:5" x14ac:dyDescent="0.2">
      <c r="B50" s="6">
        <f t="shared" si="4"/>
        <v>240</v>
      </c>
      <c r="C50" s="6">
        <f t="shared" si="0"/>
        <v>1.9834710743801653</v>
      </c>
      <c r="D50" s="6">
        <f t="shared" si="1"/>
        <v>1.9834710743801653</v>
      </c>
      <c r="E50" s="6">
        <f t="shared" si="2"/>
        <v>8.3333333333333332E-3</v>
      </c>
    </row>
    <row r="51" spans="2:5" x14ac:dyDescent="0.2">
      <c r="B51" s="6">
        <f t="shared" si="4"/>
        <v>245</v>
      </c>
      <c r="C51" s="6">
        <f t="shared" si="0"/>
        <v>1.9838056680161942</v>
      </c>
      <c r="D51" s="6">
        <f t="shared" si="1"/>
        <v>1.9838056680161944</v>
      </c>
      <c r="E51" s="6">
        <f t="shared" si="2"/>
        <v>8.1632653061224497E-3</v>
      </c>
    </row>
    <row r="52" spans="2:5" x14ac:dyDescent="0.2">
      <c r="B52" s="6">
        <f t="shared" si="4"/>
        <v>250</v>
      </c>
      <c r="C52" s="6">
        <f t="shared" si="0"/>
        <v>1.9841269841269842</v>
      </c>
      <c r="D52" s="6">
        <f t="shared" si="1"/>
        <v>1.9841269841269842</v>
      </c>
      <c r="E52" s="6">
        <f t="shared" si="2"/>
        <v>8.0000000000000002E-3</v>
      </c>
    </row>
    <row r="53" spans="2:5" x14ac:dyDescent="0.2">
      <c r="B53" s="6">
        <f t="shared" si="4"/>
        <v>255</v>
      </c>
      <c r="C53" s="6">
        <f t="shared" si="0"/>
        <v>1.9844357976653697</v>
      </c>
      <c r="D53" s="6">
        <f t="shared" si="1"/>
        <v>1.9844357976653697</v>
      </c>
      <c r="E53" s="6">
        <f t="shared" si="2"/>
        <v>7.8431372549019607E-3</v>
      </c>
    </row>
    <row r="54" spans="2:5" x14ac:dyDescent="0.2">
      <c r="B54" s="6">
        <f t="shared" si="4"/>
        <v>260</v>
      </c>
      <c r="C54" s="6">
        <f t="shared" si="0"/>
        <v>1.9847328244274809</v>
      </c>
      <c r="D54" s="6">
        <f t="shared" si="1"/>
        <v>1.9847328244274809</v>
      </c>
      <c r="E54" s="6">
        <f t="shared" si="2"/>
        <v>7.6923076923076927E-3</v>
      </c>
    </row>
    <row r="55" spans="2:5" x14ac:dyDescent="0.2">
      <c r="B55" s="6">
        <f t="shared" si="4"/>
        <v>265</v>
      </c>
      <c r="C55" s="6">
        <f t="shared" si="0"/>
        <v>1.9850187265917603</v>
      </c>
      <c r="D55" s="6">
        <f t="shared" si="1"/>
        <v>1.9850187265917603</v>
      </c>
      <c r="E55" s="6">
        <f t="shared" si="2"/>
        <v>7.5471698113207548E-3</v>
      </c>
    </row>
    <row r="56" spans="2:5" x14ac:dyDescent="0.2">
      <c r="B56" s="6">
        <f t="shared" si="4"/>
        <v>270</v>
      </c>
      <c r="C56" s="6">
        <f t="shared" si="0"/>
        <v>1.9852941176470591</v>
      </c>
      <c r="D56" s="6">
        <f t="shared" si="1"/>
        <v>1.9852941176470589</v>
      </c>
      <c r="E56" s="6">
        <f t="shared" si="2"/>
        <v>7.4074074074074077E-3</v>
      </c>
    </row>
    <row r="57" spans="2:5" x14ac:dyDescent="0.2">
      <c r="B57" s="6">
        <f t="shared" si="4"/>
        <v>275</v>
      </c>
      <c r="C57" s="6">
        <f t="shared" si="0"/>
        <v>1.9855595667870036</v>
      </c>
      <c r="D57" s="6">
        <f t="shared" si="1"/>
        <v>1.9855595667870036</v>
      </c>
      <c r="E57" s="6">
        <f t="shared" si="2"/>
        <v>7.2727272727272727E-3</v>
      </c>
    </row>
    <row r="58" spans="2:5" x14ac:dyDescent="0.2">
      <c r="B58" s="6">
        <f t="shared" si="4"/>
        <v>280</v>
      </c>
      <c r="C58" s="6">
        <f t="shared" si="0"/>
        <v>1.9858156028368794</v>
      </c>
      <c r="D58" s="6">
        <f t="shared" si="1"/>
        <v>1.9858156028368794</v>
      </c>
      <c r="E58" s="6">
        <f t="shared" si="2"/>
        <v>7.1428571428571426E-3</v>
      </c>
    </row>
    <row r="59" spans="2:5" x14ac:dyDescent="0.2">
      <c r="B59" s="6">
        <f t="shared" si="4"/>
        <v>285</v>
      </c>
      <c r="C59" s="6">
        <f t="shared" si="0"/>
        <v>1.9860627177700347</v>
      </c>
      <c r="D59" s="6">
        <f t="shared" si="1"/>
        <v>1.9860627177700347</v>
      </c>
      <c r="E59" s="6">
        <f t="shared" si="2"/>
        <v>7.0175438596491229E-3</v>
      </c>
    </row>
    <row r="60" spans="2:5" x14ac:dyDescent="0.2">
      <c r="B60" s="6">
        <f t="shared" si="4"/>
        <v>290</v>
      </c>
      <c r="C60" s="6">
        <f t="shared" si="0"/>
        <v>1.9863013698630136</v>
      </c>
      <c r="D60" s="6">
        <f t="shared" si="1"/>
        <v>1.9863013698630136</v>
      </c>
      <c r="E60" s="6">
        <f t="shared" si="2"/>
        <v>6.8965517241379309E-3</v>
      </c>
    </row>
    <row r="61" spans="2:5" x14ac:dyDescent="0.2">
      <c r="B61" s="6">
        <f t="shared" si="4"/>
        <v>295</v>
      </c>
      <c r="C61" s="6">
        <f t="shared" si="0"/>
        <v>1.9865319865319868</v>
      </c>
      <c r="D61" s="6">
        <f t="shared" si="1"/>
        <v>1.9865319865319866</v>
      </c>
      <c r="E61" s="6">
        <f t="shared" si="2"/>
        <v>6.7796610169491523E-3</v>
      </c>
    </row>
    <row r="62" spans="2:5" x14ac:dyDescent="0.2">
      <c r="B62" s="6">
        <f t="shared" si="4"/>
        <v>300</v>
      </c>
      <c r="C62" s="6">
        <f t="shared" si="0"/>
        <v>1.9867549668874174</v>
      </c>
      <c r="D62" s="6">
        <f t="shared" si="1"/>
        <v>1.9867549668874172</v>
      </c>
      <c r="E62" s="6">
        <f t="shared" si="2"/>
        <v>6.6666666666666671E-3</v>
      </c>
    </row>
    <row r="63" spans="2:5" x14ac:dyDescent="0.2">
      <c r="B63" s="6">
        <f t="shared" si="4"/>
        <v>305</v>
      </c>
      <c r="C63" s="6">
        <f t="shared" si="0"/>
        <v>1.9869706840390882</v>
      </c>
      <c r="D63" s="6">
        <f t="shared" si="1"/>
        <v>1.9869706840390879</v>
      </c>
      <c r="E63" s="6">
        <f t="shared" si="2"/>
        <v>6.5573770491803279E-3</v>
      </c>
    </row>
    <row r="64" spans="2:5" x14ac:dyDescent="0.2">
      <c r="B64" s="6">
        <f t="shared" si="4"/>
        <v>310</v>
      </c>
      <c r="C64" s="6">
        <f t="shared" si="0"/>
        <v>1.9871794871794874</v>
      </c>
      <c r="D64" s="6">
        <f t="shared" si="1"/>
        <v>1.9871794871794872</v>
      </c>
      <c r="E64" s="6">
        <f t="shared" si="2"/>
        <v>6.4516129032258064E-3</v>
      </c>
    </row>
    <row r="65" spans="2:5" x14ac:dyDescent="0.2">
      <c r="B65" s="6">
        <f>B64+5</f>
        <v>315</v>
      </c>
      <c r="C65" s="6">
        <f t="shared" si="0"/>
        <v>1.9873817034700316</v>
      </c>
      <c r="D65" s="6">
        <f t="shared" si="1"/>
        <v>1.9873817034700316</v>
      </c>
      <c r="E65" s="6">
        <f t="shared" si="2"/>
        <v>6.3492063492063492E-3</v>
      </c>
    </row>
    <row r="66" spans="2:5" x14ac:dyDescent="0.2">
      <c r="B66" s="6">
        <f t="shared" si="4"/>
        <v>320</v>
      </c>
      <c r="C66" s="6">
        <f t="shared" si="0"/>
        <v>1.9875776397515525</v>
      </c>
      <c r="D66" s="6">
        <f t="shared" si="1"/>
        <v>1.9875776397515528</v>
      </c>
      <c r="E66" s="6">
        <f t="shared" si="2"/>
        <v>6.2500000000000003E-3</v>
      </c>
    </row>
    <row r="67" spans="2:5" x14ac:dyDescent="0.2">
      <c r="B67" s="6">
        <f t="shared" si="4"/>
        <v>325</v>
      </c>
      <c r="C67" s="6">
        <f t="shared" si="0"/>
        <v>1.9877675840978593</v>
      </c>
      <c r="D67" s="6">
        <f t="shared" si="1"/>
        <v>1.9877675840978593</v>
      </c>
      <c r="E67" s="6">
        <f t="shared" si="2"/>
        <v>6.1538461538461538E-3</v>
      </c>
    </row>
    <row r="68" spans="2:5" x14ac:dyDescent="0.2">
      <c r="B68" s="6">
        <f t="shared" si="4"/>
        <v>330</v>
      </c>
      <c r="C68" s="6">
        <f t="shared" si="0"/>
        <v>1.9879518072289155</v>
      </c>
      <c r="D68" s="6">
        <f t="shared" si="1"/>
        <v>1.9879518072289157</v>
      </c>
      <c r="E68" s="6">
        <f t="shared" si="2"/>
        <v>6.0606060606060606E-3</v>
      </c>
    </row>
    <row r="69" spans="2:5" x14ac:dyDescent="0.2">
      <c r="B69" s="6">
        <f t="shared" si="4"/>
        <v>335</v>
      </c>
      <c r="C69" s="6">
        <f t="shared" ref="C69:C78" si="5">1/((1/$A$4)+(1/B69))</f>
        <v>1.9881305637982194</v>
      </c>
      <c r="D69" s="6">
        <f t="shared" ref="D69:D78" si="6">($A$4*B69)/(B69+$A$4)</f>
        <v>1.9881305637982196</v>
      </c>
      <c r="E69" s="6">
        <f t="shared" ref="E69:E78" si="7">$A$4/B69</f>
        <v>5.9701492537313433E-3</v>
      </c>
    </row>
    <row r="70" spans="2:5" x14ac:dyDescent="0.2">
      <c r="B70" s="6">
        <f t="shared" si="4"/>
        <v>340</v>
      </c>
      <c r="C70" s="6">
        <f t="shared" si="5"/>
        <v>1.9883040935672516</v>
      </c>
      <c r="D70" s="6">
        <f t="shared" si="6"/>
        <v>1.9883040935672514</v>
      </c>
      <c r="E70" s="6">
        <f t="shared" si="7"/>
        <v>5.8823529411764705E-3</v>
      </c>
    </row>
    <row r="71" spans="2:5" x14ac:dyDescent="0.2">
      <c r="B71" s="6">
        <f t="shared" si="4"/>
        <v>345</v>
      </c>
      <c r="C71" s="6">
        <f t="shared" si="5"/>
        <v>1.9884726224783864</v>
      </c>
      <c r="D71" s="6">
        <f t="shared" si="6"/>
        <v>1.9884726224783862</v>
      </c>
      <c r="E71" s="6">
        <f t="shared" si="7"/>
        <v>5.7971014492753624E-3</v>
      </c>
    </row>
    <row r="72" spans="2:5" x14ac:dyDescent="0.2">
      <c r="B72" s="6">
        <f t="shared" si="4"/>
        <v>350</v>
      </c>
      <c r="C72" s="6">
        <f t="shared" si="5"/>
        <v>1.9886363636363635</v>
      </c>
      <c r="D72" s="6">
        <f t="shared" si="6"/>
        <v>1.9886363636363635</v>
      </c>
      <c r="E72" s="6">
        <f t="shared" si="7"/>
        <v>5.7142857142857143E-3</v>
      </c>
    </row>
    <row r="73" spans="2:5" x14ac:dyDescent="0.2">
      <c r="B73" s="6">
        <f t="shared" si="4"/>
        <v>355</v>
      </c>
      <c r="C73" s="6">
        <f t="shared" si="5"/>
        <v>1.988795518207283</v>
      </c>
      <c r="D73" s="6">
        <f t="shared" si="6"/>
        <v>1.988795518207283</v>
      </c>
      <c r="E73" s="6">
        <f t="shared" si="7"/>
        <v>5.6338028169014088E-3</v>
      </c>
    </row>
    <row r="74" spans="2:5" x14ac:dyDescent="0.2">
      <c r="B74" s="6">
        <f t="shared" si="4"/>
        <v>360</v>
      </c>
      <c r="C74" s="6">
        <f t="shared" si="5"/>
        <v>1.988950276243094</v>
      </c>
      <c r="D74" s="6">
        <f t="shared" si="6"/>
        <v>1.988950276243094</v>
      </c>
      <c r="E74" s="6">
        <f t="shared" si="7"/>
        <v>5.5555555555555558E-3</v>
      </c>
    </row>
    <row r="75" spans="2:5" x14ac:dyDescent="0.2">
      <c r="B75" s="6">
        <f t="shared" si="4"/>
        <v>365</v>
      </c>
      <c r="C75" s="6">
        <f t="shared" si="5"/>
        <v>1.9891008174386922</v>
      </c>
      <c r="D75" s="6">
        <f t="shared" si="6"/>
        <v>1.9891008174386922</v>
      </c>
      <c r="E75" s="6">
        <f t="shared" si="7"/>
        <v>5.4794520547945206E-3</v>
      </c>
    </row>
    <row r="76" spans="2:5" x14ac:dyDescent="0.2">
      <c r="B76" s="6">
        <f t="shared" si="4"/>
        <v>370</v>
      </c>
      <c r="C76" s="6">
        <f t="shared" si="5"/>
        <v>1.989247311827957</v>
      </c>
      <c r="D76" s="6">
        <f t="shared" si="6"/>
        <v>1.989247311827957</v>
      </c>
      <c r="E76" s="6">
        <f t="shared" si="7"/>
        <v>5.4054054054054057E-3</v>
      </c>
    </row>
    <row r="77" spans="2:5" x14ac:dyDescent="0.2">
      <c r="B77" s="6">
        <f t="shared" si="4"/>
        <v>375</v>
      </c>
      <c r="C77" s="6">
        <f t="shared" si="5"/>
        <v>1.989389920424403</v>
      </c>
      <c r="D77" s="6">
        <f t="shared" si="6"/>
        <v>1.9893899204244032</v>
      </c>
      <c r="E77" s="6">
        <f t="shared" si="7"/>
        <v>5.3333333333333332E-3</v>
      </c>
    </row>
    <row r="78" spans="2:5" x14ac:dyDescent="0.2">
      <c r="B78" s="6">
        <f t="shared" si="4"/>
        <v>380</v>
      </c>
      <c r="C78" s="6">
        <f t="shared" si="5"/>
        <v>1.9895287958115182</v>
      </c>
      <c r="D78" s="6">
        <f t="shared" si="6"/>
        <v>1.9895287958115184</v>
      </c>
      <c r="E78" s="6">
        <f t="shared" si="7"/>
        <v>5.263157894736842E-3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C44" sqref="C44"/>
    </sheetView>
  </sheetViews>
  <sheetFormatPr defaultRowHeight="12.75" x14ac:dyDescent="0.2"/>
  <cols>
    <col min="1" max="1" width="14.5703125" customWidth="1"/>
    <col min="2" max="2" width="19.85546875" customWidth="1"/>
    <col min="3" max="3" width="22.28515625" customWidth="1"/>
    <col min="5" max="5" width="17.42578125" customWidth="1"/>
  </cols>
  <sheetData>
    <row r="1" spans="1:5" x14ac:dyDescent="0.2">
      <c r="A1" s="12" t="s">
        <v>45</v>
      </c>
    </row>
    <row r="3" spans="1:5" x14ac:dyDescent="0.2">
      <c r="A3" s="15" t="s">
        <v>43</v>
      </c>
      <c r="B3" s="15" t="s">
        <v>42</v>
      </c>
      <c r="C3" s="15" t="s">
        <v>41</v>
      </c>
      <c r="E3" s="16" t="s">
        <v>1</v>
      </c>
    </row>
    <row r="4" spans="1:5" x14ac:dyDescent="0.2">
      <c r="A4">
        <v>4</v>
      </c>
      <c r="B4" s="6">
        <v>6</v>
      </c>
      <c r="C4" s="6">
        <f>($A$4*B4)/(B4-$A$4)</f>
        <v>12</v>
      </c>
      <c r="D4" s="6">
        <f>1/((1/$A$4)-(1/B4))</f>
        <v>11.999999999999998</v>
      </c>
      <c r="E4" s="6">
        <f>C4/B4</f>
        <v>2</v>
      </c>
    </row>
    <row r="5" spans="1:5" x14ac:dyDescent="0.2">
      <c r="B5" s="6">
        <f>B4+5</f>
        <v>11</v>
      </c>
      <c r="C5" s="6">
        <f t="shared" ref="C5:C68" si="0">($A$4*B5)/(B5-$A$4)</f>
        <v>6.2857142857142856</v>
      </c>
      <c r="D5" s="6">
        <f t="shared" ref="D5:D68" si="1">1/((1/$A$4)-(1/B5))</f>
        <v>6.2857142857142856</v>
      </c>
      <c r="E5" s="6">
        <f t="shared" ref="E5:E68" si="2">C5/B5</f>
        <v>0.5714285714285714</v>
      </c>
    </row>
    <row r="6" spans="1:5" x14ac:dyDescent="0.2">
      <c r="B6" s="6">
        <f t="shared" ref="B6:B39" si="3">B5+5</f>
        <v>16</v>
      </c>
      <c r="C6" s="6">
        <f t="shared" si="0"/>
        <v>5.333333333333333</v>
      </c>
      <c r="D6" s="6">
        <f t="shared" si="1"/>
        <v>5.333333333333333</v>
      </c>
      <c r="E6" s="6">
        <f t="shared" si="2"/>
        <v>0.33333333333333331</v>
      </c>
    </row>
    <row r="7" spans="1:5" x14ac:dyDescent="0.2">
      <c r="B7" s="6">
        <f t="shared" si="3"/>
        <v>21</v>
      </c>
      <c r="C7" s="6">
        <f t="shared" si="0"/>
        <v>4.9411764705882355</v>
      </c>
      <c r="D7" s="6">
        <f t="shared" si="1"/>
        <v>4.9411764705882355</v>
      </c>
      <c r="E7" s="6">
        <f t="shared" si="2"/>
        <v>0.23529411764705882</v>
      </c>
    </row>
    <row r="8" spans="1:5" x14ac:dyDescent="0.2">
      <c r="B8" s="6">
        <f t="shared" si="3"/>
        <v>26</v>
      </c>
      <c r="C8" s="6">
        <f t="shared" si="0"/>
        <v>4.7272727272727275</v>
      </c>
      <c r="D8" s="6">
        <f t="shared" si="1"/>
        <v>4.7272727272727275</v>
      </c>
      <c r="E8" s="6">
        <f t="shared" si="2"/>
        <v>0.18181818181818182</v>
      </c>
    </row>
    <row r="9" spans="1:5" x14ac:dyDescent="0.2">
      <c r="B9" s="6">
        <f t="shared" si="3"/>
        <v>31</v>
      </c>
      <c r="C9" s="6">
        <f t="shared" si="0"/>
        <v>4.5925925925925926</v>
      </c>
      <c r="D9" s="6">
        <f t="shared" si="1"/>
        <v>4.5925925925925926</v>
      </c>
      <c r="E9" s="6">
        <f t="shared" si="2"/>
        <v>0.14814814814814814</v>
      </c>
    </row>
    <row r="10" spans="1:5" x14ac:dyDescent="0.2">
      <c r="B10" s="6">
        <f t="shared" si="3"/>
        <v>36</v>
      </c>
      <c r="C10" s="6">
        <f t="shared" si="0"/>
        <v>4.5</v>
      </c>
      <c r="D10" s="6">
        <f t="shared" si="1"/>
        <v>4.5</v>
      </c>
      <c r="E10" s="6">
        <f t="shared" si="2"/>
        <v>0.125</v>
      </c>
    </row>
    <row r="11" spans="1:5" x14ac:dyDescent="0.2">
      <c r="B11" s="6">
        <f t="shared" si="3"/>
        <v>41</v>
      </c>
      <c r="C11" s="6">
        <f t="shared" si="0"/>
        <v>4.4324324324324325</v>
      </c>
      <c r="D11" s="6">
        <f t="shared" si="1"/>
        <v>4.4324324324324325</v>
      </c>
      <c r="E11" s="6">
        <f t="shared" si="2"/>
        <v>0.10810810810810811</v>
      </c>
    </row>
    <row r="12" spans="1:5" x14ac:dyDescent="0.2">
      <c r="B12" s="6">
        <f t="shared" si="3"/>
        <v>46</v>
      </c>
      <c r="C12" s="6">
        <f t="shared" si="0"/>
        <v>4.3809523809523814</v>
      </c>
      <c r="D12" s="6">
        <f t="shared" si="1"/>
        <v>4.3809523809523805</v>
      </c>
      <c r="E12" s="6">
        <f t="shared" si="2"/>
        <v>9.5238095238095247E-2</v>
      </c>
    </row>
    <row r="13" spans="1:5" x14ac:dyDescent="0.2">
      <c r="B13" s="6">
        <f t="shared" si="3"/>
        <v>51</v>
      </c>
      <c r="C13" s="6">
        <f t="shared" si="0"/>
        <v>4.3404255319148932</v>
      </c>
      <c r="D13" s="6">
        <f t="shared" si="1"/>
        <v>4.3404255319148932</v>
      </c>
      <c r="E13" s="6">
        <f t="shared" si="2"/>
        <v>8.5106382978723402E-2</v>
      </c>
    </row>
    <row r="14" spans="1:5" x14ac:dyDescent="0.2">
      <c r="B14" s="6">
        <f t="shared" si="3"/>
        <v>56</v>
      </c>
      <c r="C14" s="6">
        <f t="shared" si="0"/>
        <v>4.3076923076923075</v>
      </c>
      <c r="D14" s="6">
        <f t="shared" si="1"/>
        <v>4.3076923076923075</v>
      </c>
      <c r="E14" s="6">
        <f t="shared" si="2"/>
        <v>7.6923076923076913E-2</v>
      </c>
    </row>
    <row r="15" spans="1:5" x14ac:dyDescent="0.2">
      <c r="B15" s="6">
        <f t="shared" si="3"/>
        <v>61</v>
      </c>
      <c r="C15" s="6">
        <f t="shared" si="0"/>
        <v>4.2807017543859649</v>
      </c>
      <c r="D15" s="6">
        <f t="shared" si="1"/>
        <v>4.2807017543859649</v>
      </c>
      <c r="E15" s="6">
        <f t="shared" si="2"/>
        <v>7.0175438596491224E-2</v>
      </c>
    </row>
    <row r="16" spans="1:5" x14ac:dyDescent="0.2">
      <c r="B16" s="6">
        <f t="shared" si="3"/>
        <v>66</v>
      </c>
      <c r="C16" s="6">
        <f t="shared" si="0"/>
        <v>4.258064516129032</v>
      </c>
      <c r="D16" s="6">
        <f t="shared" si="1"/>
        <v>4.258064516129032</v>
      </c>
      <c r="E16" s="6">
        <f t="shared" si="2"/>
        <v>6.4516129032258063E-2</v>
      </c>
    </row>
    <row r="17" spans="2:5" x14ac:dyDescent="0.2">
      <c r="B17" s="6">
        <f t="shared" si="3"/>
        <v>71</v>
      </c>
      <c r="C17" s="6">
        <f t="shared" si="0"/>
        <v>4.2388059701492535</v>
      </c>
      <c r="D17" s="6">
        <f t="shared" si="1"/>
        <v>4.2388059701492535</v>
      </c>
      <c r="E17" s="6">
        <f t="shared" si="2"/>
        <v>5.9701492537313432E-2</v>
      </c>
    </row>
    <row r="18" spans="2:5" x14ac:dyDescent="0.2">
      <c r="B18" s="6">
        <f t="shared" si="3"/>
        <v>76</v>
      </c>
      <c r="C18" s="6">
        <f t="shared" si="0"/>
        <v>4.2222222222222223</v>
      </c>
      <c r="D18" s="6">
        <f t="shared" si="1"/>
        <v>4.2222222222222223</v>
      </c>
      <c r="E18" s="6">
        <f t="shared" si="2"/>
        <v>5.5555555555555559E-2</v>
      </c>
    </row>
    <row r="19" spans="2:5" x14ac:dyDescent="0.2">
      <c r="B19" s="6">
        <f t="shared" si="3"/>
        <v>81</v>
      </c>
      <c r="C19" s="6">
        <f t="shared" si="0"/>
        <v>4.2077922077922079</v>
      </c>
      <c r="D19" s="6">
        <f t="shared" si="1"/>
        <v>4.2077922077922079</v>
      </c>
      <c r="E19" s="6">
        <f t="shared" si="2"/>
        <v>5.1948051948051951E-2</v>
      </c>
    </row>
    <row r="20" spans="2:5" x14ac:dyDescent="0.2">
      <c r="B20" s="6">
        <f t="shared" si="3"/>
        <v>86</v>
      </c>
      <c r="C20" s="6">
        <f t="shared" si="0"/>
        <v>4.1951219512195124</v>
      </c>
      <c r="D20" s="6">
        <f t="shared" si="1"/>
        <v>4.1951219512195124</v>
      </c>
      <c r="E20" s="6">
        <f t="shared" si="2"/>
        <v>4.878048780487805E-2</v>
      </c>
    </row>
    <row r="21" spans="2:5" x14ac:dyDescent="0.2">
      <c r="B21" s="6">
        <f t="shared" si="3"/>
        <v>91</v>
      </c>
      <c r="C21" s="6">
        <f t="shared" si="0"/>
        <v>4.1839080459770113</v>
      </c>
      <c r="D21" s="6">
        <f t="shared" si="1"/>
        <v>4.1839080459770113</v>
      </c>
      <c r="E21" s="6">
        <f t="shared" si="2"/>
        <v>4.5977011494252873E-2</v>
      </c>
    </row>
    <row r="22" spans="2:5" x14ac:dyDescent="0.2">
      <c r="B22" s="6">
        <f t="shared" si="3"/>
        <v>96</v>
      </c>
      <c r="C22" s="6">
        <f t="shared" si="0"/>
        <v>4.1739130434782608</v>
      </c>
      <c r="D22" s="6">
        <f t="shared" si="1"/>
        <v>4.1739130434782608</v>
      </c>
      <c r="E22" s="6">
        <f t="shared" si="2"/>
        <v>4.3478260869565216E-2</v>
      </c>
    </row>
    <row r="23" spans="2:5" x14ac:dyDescent="0.2">
      <c r="B23" s="6">
        <f t="shared" si="3"/>
        <v>101</v>
      </c>
      <c r="C23" s="6">
        <f t="shared" si="0"/>
        <v>4.1649484536082477</v>
      </c>
      <c r="D23" s="6">
        <f t="shared" si="1"/>
        <v>4.1649484536082477</v>
      </c>
      <c r="E23" s="6">
        <f t="shared" si="2"/>
        <v>4.1237113402061862E-2</v>
      </c>
    </row>
    <row r="24" spans="2:5" x14ac:dyDescent="0.2">
      <c r="B24" s="6">
        <f t="shared" si="3"/>
        <v>106</v>
      </c>
      <c r="C24" s="6">
        <f t="shared" si="0"/>
        <v>4.1568627450980395</v>
      </c>
      <c r="D24" s="6">
        <f t="shared" si="1"/>
        <v>4.1568627450980395</v>
      </c>
      <c r="E24" s="6">
        <f t="shared" si="2"/>
        <v>3.921568627450981E-2</v>
      </c>
    </row>
    <row r="25" spans="2:5" x14ac:dyDescent="0.2">
      <c r="B25" s="6">
        <f t="shared" si="3"/>
        <v>111</v>
      </c>
      <c r="C25" s="6">
        <f t="shared" si="0"/>
        <v>4.1495327102803738</v>
      </c>
      <c r="D25" s="6">
        <f t="shared" si="1"/>
        <v>4.1495327102803738</v>
      </c>
      <c r="E25" s="6">
        <f t="shared" si="2"/>
        <v>3.7383177570093455E-2</v>
      </c>
    </row>
    <row r="26" spans="2:5" x14ac:dyDescent="0.2">
      <c r="B26" s="6">
        <f t="shared" si="3"/>
        <v>116</v>
      </c>
      <c r="C26" s="6">
        <f t="shared" si="0"/>
        <v>4.1428571428571432</v>
      </c>
      <c r="D26" s="6">
        <f t="shared" si="1"/>
        <v>4.1428571428571423</v>
      </c>
      <c r="E26" s="6">
        <f t="shared" si="2"/>
        <v>3.5714285714285719E-2</v>
      </c>
    </row>
    <row r="27" spans="2:5" x14ac:dyDescent="0.2">
      <c r="B27" s="6">
        <f t="shared" si="3"/>
        <v>121</v>
      </c>
      <c r="C27" s="6">
        <f t="shared" si="0"/>
        <v>4.1367521367521372</v>
      </c>
      <c r="D27" s="6">
        <f t="shared" si="1"/>
        <v>4.1367521367521372</v>
      </c>
      <c r="E27" s="6">
        <f t="shared" si="2"/>
        <v>3.4188034188034191E-2</v>
      </c>
    </row>
    <row r="28" spans="2:5" x14ac:dyDescent="0.2">
      <c r="B28" s="6">
        <f t="shared" si="3"/>
        <v>126</v>
      </c>
      <c r="C28" s="6">
        <f t="shared" si="0"/>
        <v>4.1311475409836067</v>
      </c>
      <c r="D28" s="6">
        <f t="shared" si="1"/>
        <v>4.1311475409836067</v>
      </c>
      <c r="E28" s="6">
        <f t="shared" si="2"/>
        <v>3.2786885245901641E-2</v>
      </c>
    </row>
    <row r="29" spans="2:5" x14ac:dyDescent="0.2">
      <c r="B29" s="6">
        <f t="shared" si="3"/>
        <v>131</v>
      </c>
      <c r="C29" s="6">
        <f t="shared" si="0"/>
        <v>4.1259842519685037</v>
      </c>
      <c r="D29" s="6">
        <f t="shared" si="1"/>
        <v>4.1259842519685037</v>
      </c>
      <c r="E29" s="6">
        <f t="shared" si="2"/>
        <v>3.1496062992125984E-2</v>
      </c>
    </row>
    <row r="30" spans="2:5" x14ac:dyDescent="0.2">
      <c r="B30" s="6">
        <f t="shared" si="3"/>
        <v>136</v>
      </c>
      <c r="C30" s="6">
        <f t="shared" si="0"/>
        <v>4.1212121212121211</v>
      </c>
      <c r="D30" s="6">
        <f t="shared" si="1"/>
        <v>4.1212121212121211</v>
      </c>
      <c r="E30" s="6">
        <f t="shared" si="2"/>
        <v>3.0303030303030304E-2</v>
      </c>
    </row>
    <row r="31" spans="2:5" x14ac:dyDescent="0.2">
      <c r="B31" s="6">
        <f t="shared" si="3"/>
        <v>141</v>
      </c>
      <c r="C31" s="6">
        <f t="shared" si="0"/>
        <v>4.1167883211678831</v>
      </c>
      <c r="D31" s="6">
        <f t="shared" si="1"/>
        <v>4.1167883211678831</v>
      </c>
      <c r="E31" s="6">
        <f t="shared" si="2"/>
        <v>2.9197080291970802E-2</v>
      </c>
    </row>
    <row r="32" spans="2:5" x14ac:dyDescent="0.2">
      <c r="B32" s="6">
        <f t="shared" si="3"/>
        <v>146</v>
      </c>
      <c r="C32" s="6">
        <f t="shared" si="0"/>
        <v>4.112676056338028</v>
      </c>
      <c r="D32" s="6">
        <f t="shared" si="1"/>
        <v>4.112676056338028</v>
      </c>
      <c r="E32" s="6">
        <f t="shared" si="2"/>
        <v>2.8169014084507043E-2</v>
      </c>
    </row>
    <row r="33" spans="2:5" x14ac:dyDescent="0.2">
      <c r="B33" s="6">
        <f t="shared" si="3"/>
        <v>151</v>
      </c>
      <c r="C33" s="6">
        <f t="shared" si="0"/>
        <v>4.1088435374149661</v>
      </c>
      <c r="D33" s="6">
        <f t="shared" si="1"/>
        <v>4.1088435374149661</v>
      </c>
      <c r="E33" s="6">
        <f t="shared" si="2"/>
        <v>2.7210884353741499E-2</v>
      </c>
    </row>
    <row r="34" spans="2:5" x14ac:dyDescent="0.2">
      <c r="B34" s="6">
        <f t="shared" si="3"/>
        <v>156</v>
      </c>
      <c r="C34" s="6">
        <f t="shared" si="0"/>
        <v>4.1052631578947372</v>
      </c>
      <c r="D34" s="6">
        <f t="shared" si="1"/>
        <v>4.1052631578947372</v>
      </c>
      <c r="E34" s="6">
        <f t="shared" si="2"/>
        <v>2.6315789473684213E-2</v>
      </c>
    </row>
    <row r="35" spans="2:5" x14ac:dyDescent="0.2">
      <c r="B35" s="6">
        <f t="shared" si="3"/>
        <v>161</v>
      </c>
      <c r="C35" s="6">
        <f t="shared" si="0"/>
        <v>4.1019108280254777</v>
      </c>
      <c r="D35" s="6">
        <f t="shared" si="1"/>
        <v>4.1019108280254777</v>
      </c>
      <c r="E35" s="6">
        <f t="shared" si="2"/>
        <v>2.5477707006369428E-2</v>
      </c>
    </row>
    <row r="36" spans="2:5" x14ac:dyDescent="0.2">
      <c r="B36" s="6">
        <f t="shared" si="3"/>
        <v>166</v>
      </c>
      <c r="C36" s="6">
        <f t="shared" si="0"/>
        <v>4.0987654320987659</v>
      </c>
      <c r="D36" s="6">
        <f t="shared" si="1"/>
        <v>4.098765432098765</v>
      </c>
      <c r="E36" s="6">
        <f t="shared" si="2"/>
        <v>2.469135802469136E-2</v>
      </c>
    </row>
    <row r="37" spans="2:5" x14ac:dyDescent="0.2">
      <c r="B37" s="6">
        <f t="shared" si="3"/>
        <v>171</v>
      </c>
      <c r="C37" s="6">
        <f t="shared" si="0"/>
        <v>4.0958083832335328</v>
      </c>
      <c r="D37" s="6">
        <f t="shared" si="1"/>
        <v>4.0958083832335328</v>
      </c>
      <c r="E37" s="6">
        <f t="shared" si="2"/>
        <v>2.3952095808383232E-2</v>
      </c>
    </row>
    <row r="38" spans="2:5" x14ac:dyDescent="0.2">
      <c r="B38" s="6">
        <f t="shared" si="3"/>
        <v>176</v>
      </c>
      <c r="C38" s="6">
        <f t="shared" si="0"/>
        <v>4.0930232558139537</v>
      </c>
      <c r="D38" s="6">
        <f t="shared" si="1"/>
        <v>4.0930232558139537</v>
      </c>
      <c r="E38" s="6">
        <f t="shared" si="2"/>
        <v>2.3255813953488372E-2</v>
      </c>
    </row>
    <row r="39" spans="2:5" x14ac:dyDescent="0.2">
      <c r="B39" s="6">
        <f t="shared" si="3"/>
        <v>181</v>
      </c>
      <c r="C39" s="6">
        <f t="shared" si="0"/>
        <v>4.0903954802259888</v>
      </c>
      <c r="D39" s="6">
        <f t="shared" si="1"/>
        <v>4.0903954802259888</v>
      </c>
      <c r="E39" s="6">
        <f t="shared" si="2"/>
        <v>2.2598870056497175E-2</v>
      </c>
    </row>
    <row r="40" spans="2:5" x14ac:dyDescent="0.2">
      <c r="B40" s="6">
        <f>B39+5</f>
        <v>186</v>
      </c>
      <c r="C40" s="6">
        <f t="shared" si="0"/>
        <v>4.0879120879120876</v>
      </c>
      <c r="D40" s="6">
        <f t="shared" si="1"/>
        <v>4.0879120879120876</v>
      </c>
      <c r="E40" s="6">
        <f t="shared" si="2"/>
        <v>2.1978021978021976E-2</v>
      </c>
    </row>
    <row r="41" spans="2:5" x14ac:dyDescent="0.2">
      <c r="B41" s="6">
        <f t="shared" ref="B41:B78" si="4">B40+5</f>
        <v>191</v>
      </c>
      <c r="C41" s="6">
        <f t="shared" si="0"/>
        <v>4.0855614973262036</v>
      </c>
      <c r="D41" s="6">
        <f t="shared" si="1"/>
        <v>4.0855614973262036</v>
      </c>
      <c r="E41" s="6">
        <f t="shared" si="2"/>
        <v>2.1390374331550804E-2</v>
      </c>
    </row>
    <row r="42" spans="2:5" x14ac:dyDescent="0.2">
      <c r="B42" s="6">
        <f t="shared" si="4"/>
        <v>196</v>
      </c>
      <c r="C42" s="6">
        <f t="shared" si="0"/>
        <v>4.083333333333333</v>
      </c>
      <c r="D42" s="6">
        <f t="shared" si="1"/>
        <v>4.083333333333333</v>
      </c>
      <c r="E42" s="6">
        <f t="shared" si="2"/>
        <v>2.0833333333333332E-2</v>
      </c>
    </row>
    <row r="43" spans="2:5" x14ac:dyDescent="0.2">
      <c r="B43" s="6">
        <f t="shared" si="4"/>
        <v>201</v>
      </c>
      <c r="C43" s="6">
        <f t="shared" si="0"/>
        <v>4.0812182741116754</v>
      </c>
      <c r="D43" s="6">
        <f t="shared" si="1"/>
        <v>4.0812182741116754</v>
      </c>
      <c r="E43" s="6">
        <f t="shared" si="2"/>
        <v>2.0304568527918784E-2</v>
      </c>
    </row>
    <row r="44" spans="2:5" x14ac:dyDescent="0.2">
      <c r="B44" s="6">
        <f t="shared" si="4"/>
        <v>206</v>
      </c>
      <c r="C44" s="6">
        <f t="shared" si="0"/>
        <v>4.0792079207920793</v>
      </c>
      <c r="D44" s="6">
        <f t="shared" si="1"/>
        <v>4.0792079207920793</v>
      </c>
      <c r="E44" s="6">
        <f t="shared" si="2"/>
        <v>1.9801980198019802E-2</v>
      </c>
    </row>
    <row r="45" spans="2:5" x14ac:dyDescent="0.2">
      <c r="B45" s="6">
        <f t="shared" si="4"/>
        <v>211</v>
      </c>
      <c r="C45" s="6">
        <f t="shared" si="0"/>
        <v>4.0772946859903385</v>
      </c>
      <c r="D45" s="6">
        <f t="shared" si="1"/>
        <v>4.0772946859903376</v>
      </c>
      <c r="E45" s="6">
        <f t="shared" si="2"/>
        <v>1.9323671497584544E-2</v>
      </c>
    </row>
    <row r="46" spans="2:5" x14ac:dyDescent="0.2">
      <c r="B46" s="6">
        <f t="shared" si="4"/>
        <v>216</v>
      </c>
      <c r="C46" s="6">
        <f t="shared" si="0"/>
        <v>4.0754716981132075</v>
      </c>
      <c r="D46" s="6">
        <f t="shared" si="1"/>
        <v>4.0754716981132075</v>
      </c>
      <c r="E46" s="6">
        <f t="shared" si="2"/>
        <v>1.8867924528301886E-2</v>
      </c>
    </row>
    <row r="47" spans="2:5" x14ac:dyDescent="0.2">
      <c r="B47" s="6">
        <f t="shared" si="4"/>
        <v>221</v>
      </c>
      <c r="C47" s="6">
        <f t="shared" si="0"/>
        <v>4.0737327188940089</v>
      </c>
      <c r="D47" s="6">
        <f t="shared" si="1"/>
        <v>4.0737327188940098</v>
      </c>
      <c r="E47" s="6">
        <f t="shared" si="2"/>
        <v>1.8433179723502304E-2</v>
      </c>
    </row>
    <row r="48" spans="2:5" x14ac:dyDescent="0.2">
      <c r="B48" s="6">
        <f t="shared" si="4"/>
        <v>226</v>
      </c>
      <c r="C48" s="6">
        <f t="shared" si="0"/>
        <v>4.0720720720720722</v>
      </c>
      <c r="D48" s="6">
        <f t="shared" si="1"/>
        <v>4.0720720720720722</v>
      </c>
      <c r="E48" s="6">
        <f t="shared" si="2"/>
        <v>1.8018018018018018E-2</v>
      </c>
    </row>
    <row r="49" spans="2:5" x14ac:dyDescent="0.2">
      <c r="B49" s="6">
        <f t="shared" si="4"/>
        <v>231</v>
      </c>
      <c r="C49" s="6">
        <f t="shared" si="0"/>
        <v>4.070484581497797</v>
      </c>
      <c r="D49" s="6">
        <f t="shared" si="1"/>
        <v>4.070484581497797</v>
      </c>
      <c r="E49" s="6">
        <f t="shared" si="2"/>
        <v>1.7621145374449337E-2</v>
      </c>
    </row>
    <row r="50" spans="2:5" x14ac:dyDescent="0.2">
      <c r="B50" s="6">
        <f t="shared" si="4"/>
        <v>236</v>
      </c>
      <c r="C50" s="6">
        <f t="shared" si="0"/>
        <v>4.068965517241379</v>
      </c>
      <c r="D50" s="6">
        <f t="shared" si="1"/>
        <v>4.068965517241379</v>
      </c>
      <c r="E50" s="6">
        <f t="shared" si="2"/>
        <v>1.7241379310344827E-2</v>
      </c>
    </row>
    <row r="51" spans="2:5" x14ac:dyDescent="0.2">
      <c r="B51" s="6">
        <f t="shared" si="4"/>
        <v>241</v>
      </c>
      <c r="C51" s="6">
        <f t="shared" si="0"/>
        <v>4.0675105485232068</v>
      </c>
      <c r="D51" s="6">
        <f t="shared" si="1"/>
        <v>4.0675105485232068</v>
      </c>
      <c r="E51" s="6">
        <f t="shared" si="2"/>
        <v>1.6877637130801686E-2</v>
      </c>
    </row>
    <row r="52" spans="2:5" x14ac:dyDescent="0.2">
      <c r="B52" s="6">
        <f t="shared" si="4"/>
        <v>246</v>
      </c>
      <c r="C52" s="6">
        <f t="shared" si="0"/>
        <v>4.0661157024793386</v>
      </c>
      <c r="D52" s="6">
        <f t="shared" si="1"/>
        <v>4.0661157024793386</v>
      </c>
      <c r="E52" s="6">
        <f t="shared" si="2"/>
        <v>1.6528925619834711E-2</v>
      </c>
    </row>
    <row r="53" spans="2:5" x14ac:dyDescent="0.2">
      <c r="B53" s="6">
        <f t="shared" si="4"/>
        <v>251</v>
      </c>
      <c r="C53" s="6">
        <f t="shared" si="0"/>
        <v>4.0647773279352224</v>
      </c>
      <c r="D53" s="6">
        <f t="shared" si="1"/>
        <v>4.0647773279352224</v>
      </c>
      <c r="E53" s="6">
        <f t="shared" si="2"/>
        <v>1.6194331983805668E-2</v>
      </c>
    </row>
    <row r="54" spans="2:5" x14ac:dyDescent="0.2">
      <c r="B54" s="6">
        <f t="shared" si="4"/>
        <v>256</v>
      </c>
      <c r="C54" s="6">
        <f t="shared" si="0"/>
        <v>4.0634920634920633</v>
      </c>
      <c r="D54" s="6">
        <f t="shared" si="1"/>
        <v>4.0634920634920633</v>
      </c>
      <c r="E54" s="6">
        <f t="shared" si="2"/>
        <v>1.5873015873015872E-2</v>
      </c>
    </row>
    <row r="55" spans="2:5" x14ac:dyDescent="0.2">
      <c r="B55" s="6">
        <f t="shared" si="4"/>
        <v>261</v>
      </c>
      <c r="C55" s="6">
        <f t="shared" si="0"/>
        <v>4.0622568093385212</v>
      </c>
      <c r="D55" s="6">
        <f t="shared" si="1"/>
        <v>4.0622568093385212</v>
      </c>
      <c r="E55" s="6">
        <f t="shared" si="2"/>
        <v>1.5564202334630349E-2</v>
      </c>
    </row>
    <row r="56" spans="2:5" x14ac:dyDescent="0.2">
      <c r="B56" s="6">
        <f t="shared" si="4"/>
        <v>266</v>
      </c>
      <c r="C56" s="6">
        <f t="shared" si="0"/>
        <v>4.0610687022900764</v>
      </c>
      <c r="D56" s="6">
        <f t="shared" si="1"/>
        <v>4.0610687022900764</v>
      </c>
      <c r="E56" s="6">
        <f t="shared" si="2"/>
        <v>1.5267175572519085E-2</v>
      </c>
    </row>
    <row r="57" spans="2:5" x14ac:dyDescent="0.2">
      <c r="B57" s="6">
        <f t="shared" si="4"/>
        <v>271</v>
      </c>
      <c r="C57" s="6">
        <f t="shared" si="0"/>
        <v>4.0599250936329589</v>
      </c>
      <c r="D57" s="6">
        <f t="shared" si="1"/>
        <v>4.0599250936329589</v>
      </c>
      <c r="E57" s="6">
        <f t="shared" si="2"/>
        <v>1.4981273408239701E-2</v>
      </c>
    </row>
    <row r="58" spans="2:5" x14ac:dyDescent="0.2">
      <c r="B58" s="6">
        <f t="shared" si="4"/>
        <v>276</v>
      </c>
      <c r="C58" s="6">
        <f t="shared" si="0"/>
        <v>4.0588235294117645</v>
      </c>
      <c r="D58" s="6">
        <f t="shared" si="1"/>
        <v>4.0588235294117645</v>
      </c>
      <c r="E58" s="6">
        <f t="shared" si="2"/>
        <v>1.4705882352941176E-2</v>
      </c>
    </row>
    <row r="59" spans="2:5" x14ac:dyDescent="0.2">
      <c r="B59" s="6">
        <f t="shared" si="4"/>
        <v>281</v>
      </c>
      <c r="C59" s="6">
        <f t="shared" si="0"/>
        <v>4.0577617328519855</v>
      </c>
      <c r="D59" s="6">
        <f t="shared" si="1"/>
        <v>4.0577617328519855</v>
      </c>
      <c r="E59" s="6">
        <f t="shared" si="2"/>
        <v>1.444043321299639E-2</v>
      </c>
    </row>
    <row r="60" spans="2:5" x14ac:dyDescent="0.2">
      <c r="B60" s="6">
        <f t="shared" si="4"/>
        <v>286</v>
      </c>
      <c r="C60" s="6">
        <f t="shared" si="0"/>
        <v>4.0567375886524824</v>
      </c>
      <c r="D60" s="6">
        <f t="shared" si="1"/>
        <v>4.0567375886524824</v>
      </c>
      <c r="E60" s="6">
        <f t="shared" si="2"/>
        <v>1.4184397163120567E-2</v>
      </c>
    </row>
    <row r="61" spans="2:5" x14ac:dyDescent="0.2">
      <c r="B61" s="6">
        <f t="shared" si="4"/>
        <v>291</v>
      </c>
      <c r="C61" s="6">
        <f t="shared" si="0"/>
        <v>4.0557491289198611</v>
      </c>
      <c r="D61" s="6">
        <f t="shared" si="1"/>
        <v>4.0557491289198602</v>
      </c>
      <c r="E61" s="6">
        <f t="shared" si="2"/>
        <v>1.3937282229965159E-2</v>
      </c>
    </row>
    <row r="62" spans="2:5" x14ac:dyDescent="0.2">
      <c r="B62" s="6">
        <f t="shared" si="4"/>
        <v>296</v>
      </c>
      <c r="C62" s="6">
        <f t="shared" si="0"/>
        <v>4.0547945205479454</v>
      </c>
      <c r="D62" s="6">
        <f t="shared" si="1"/>
        <v>4.0547945205479454</v>
      </c>
      <c r="E62" s="6">
        <f t="shared" si="2"/>
        <v>1.3698630136986302E-2</v>
      </c>
    </row>
    <row r="63" spans="2:5" x14ac:dyDescent="0.2">
      <c r="B63" s="6">
        <f t="shared" si="4"/>
        <v>301</v>
      </c>
      <c r="C63" s="6">
        <f t="shared" si="0"/>
        <v>4.0538720538720536</v>
      </c>
      <c r="D63" s="6">
        <f t="shared" si="1"/>
        <v>4.0538720538720536</v>
      </c>
      <c r="E63" s="6">
        <f t="shared" si="2"/>
        <v>1.3468013468013467E-2</v>
      </c>
    </row>
    <row r="64" spans="2:5" x14ac:dyDescent="0.2">
      <c r="B64" s="6">
        <f t="shared" si="4"/>
        <v>306</v>
      </c>
      <c r="C64" s="6">
        <f t="shared" si="0"/>
        <v>4.0529801324503314</v>
      </c>
      <c r="D64" s="6">
        <f t="shared" si="1"/>
        <v>4.0529801324503305</v>
      </c>
      <c r="E64" s="6">
        <f t="shared" si="2"/>
        <v>1.3245033112582783E-2</v>
      </c>
    </row>
    <row r="65" spans="2:5" x14ac:dyDescent="0.2">
      <c r="B65" s="6">
        <f>B64+5</f>
        <v>311</v>
      </c>
      <c r="C65" s="6">
        <f t="shared" si="0"/>
        <v>4.0521172638436482</v>
      </c>
      <c r="D65" s="6">
        <f t="shared" si="1"/>
        <v>4.0521172638436482</v>
      </c>
      <c r="E65" s="6">
        <f t="shared" si="2"/>
        <v>1.3029315960912053E-2</v>
      </c>
    </row>
    <row r="66" spans="2:5" x14ac:dyDescent="0.2">
      <c r="B66" s="6">
        <f t="shared" si="4"/>
        <v>316</v>
      </c>
      <c r="C66" s="6">
        <f t="shared" si="0"/>
        <v>4.0512820512820511</v>
      </c>
      <c r="D66" s="6">
        <f t="shared" si="1"/>
        <v>4.0512820512820511</v>
      </c>
      <c r="E66" s="6">
        <f t="shared" si="2"/>
        <v>1.282051282051282E-2</v>
      </c>
    </row>
    <row r="67" spans="2:5" x14ac:dyDescent="0.2">
      <c r="B67" s="6">
        <f t="shared" si="4"/>
        <v>321</v>
      </c>
      <c r="C67" s="6">
        <f t="shared" si="0"/>
        <v>4.0504731861198735</v>
      </c>
      <c r="D67" s="6">
        <f t="shared" si="1"/>
        <v>4.0504731861198735</v>
      </c>
      <c r="E67" s="6">
        <f t="shared" si="2"/>
        <v>1.2618296529968454E-2</v>
      </c>
    </row>
    <row r="68" spans="2:5" x14ac:dyDescent="0.2">
      <c r="B68" s="6">
        <f t="shared" si="4"/>
        <v>326</v>
      </c>
      <c r="C68" s="6">
        <f t="shared" si="0"/>
        <v>4.0496894409937889</v>
      </c>
      <c r="D68" s="6">
        <f t="shared" si="1"/>
        <v>4.0496894409937889</v>
      </c>
      <c r="E68" s="6">
        <f t="shared" si="2"/>
        <v>1.2422360248447206E-2</v>
      </c>
    </row>
    <row r="69" spans="2:5" x14ac:dyDescent="0.2">
      <c r="B69" s="6">
        <f t="shared" si="4"/>
        <v>331</v>
      </c>
      <c r="C69" s="6">
        <f t="shared" ref="C69:C78" si="5">($A$4*B69)/(B69-$A$4)</f>
        <v>4.048929663608563</v>
      </c>
      <c r="D69" s="6">
        <f t="shared" ref="D69:D78" si="6">1/((1/$A$4)-(1/B69))</f>
        <v>4.048929663608563</v>
      </c>
      <c r="E69" s="6">
        <f t="shared" ref="E69:E78" si="7">C69/B69</f>
        <v>1.2232415902140673E-2</v>
      </c>
    </row>
    <row r="70" spans="2:5" x14ac:dyDescent="0.2">
      <c r="B70" s="6">
        <f t="shared" si="4"/>
        <v>336</v>
      </c>
      <c r="C70" s="6">
        <f t="shared" si="5"/>
        <v>4.0481927710843371</v>
      </c>
      <c r="D70" s="6">
        <f t="shared" si="6"/>
        <v>4.0481927710843371</v>
      </c>
      <c r="E70" s="6">
        <f t="shared" si="7"/>
        <v>1.2048192771084336E-2</v>
      </c>
    </row>
    <row r="71" spans="2:5" x14ac:dyDescent="0.2">
      <c r="B71" s="6">
        <f t="shared" si="4"/>
        <v>341</v>
      </c>
      <c r="C71" s="6">
        <f t="shared" si="5"/>
        <v>4.0474777448071215</v>
      </c>
      <c r="D71" s="6">
        <f t="shared" si="6"/>
        <v>4.0474777448071215</v>
      </c>
      <c r="E71" s="6">
        <f t="shared" si="7"/>
        <v>1.1869436201780416E-2</v>
      </c>
    </row>
    <row r="72" spans="2:5" x14ac:dyDescent="0.2">
      <c r="B72" s="6">
        <f t="shared" si="4"/>
        <v>346</v>
      </c>
      <c r="C72" s="6">
        <f t="shared" si="5"/>
        <v>4.0467836257309946</v>
      </c>
      <c r="D72" s="6">
        <f t="shared" si="6"/>
        <v>4.0467836257309937</v>
      </c>
      <c r="E72" s="6">
        <f t="shared" si="7"/>
        <v>1.1695906432748539E-2</v>
      </c>
    </row>
    <row r="73" spans="2:5" x14ac:dyDescent="0.2">
      <c r="B73" s="6">
        <f t="shared" si="4"/>
        <v>351</v>
      </c>
      <c r="C73" s="6">
        <f t="shared" si="5"/>
        <v>4.0461095100864553</v>
      </c>
      <c r="D73" s="6">
        <f t="shared" si="6"/>
        <v>4.0461095100864553</v>
      </c>
      <c r="E73" s="6">
        <f t="shared" si="7"/>
        <v>1.1527377521613832E-2</v>
      </c>
    </row>
    <row r="74" spans="2:5" x14ac:dyDescent="0.2">
      <c r="B74" s="6">
        <f t="shared" si="4"/>
        <v>356</v>
      </c>
      <c r="C74" s="6">
        <f t="shared" si="5"/>
        <v>4.0454545454545459</v>
      </c>
      <c r="D74" s="6">
        <f t="shared" si="6"/>
        <v>4.0454545454545459</v>
      </c>
      <c r="E74" s="6">
        <f t="shared" si="7"/>
        <v>1.1363636363636364E-2</v>
      </c>
    </row>
    <row r="75" spans="2:5" x14ac:dyDescent="0.2">
      <c r="B75" s="6">
        <f t="shared" si="4"/>
        <v>361</v>
      </c>
      <c r="C75" s="6">
        <f t="shared" si="5"/>
        <v>4.0448179271708682</v>
      </c>
      <c r="D75" s="6">
        <f t="shared" si="6"/>
        <v>4.0448179271708682</v>
      </c>
      <c r="E75" s="6">
        <f t="shared" si="7"/>
        <v>1.1204481792717087E-2</v>
      </c>
    </row>
    <row r="76" spans="2:5" x14ac:dyDescent="0.2">
      <c r="B76" s="6">
        <f t="shared" si="4"/>
        <v>366</v>
      </c>
      <c r="C76" s="6">
        <f t="shared" si="5"/>
        <v>4.0441988950276242</v>
      </c>
      <c r="D76" s="6">
        <f t="shared" si="6"/>
        <v>4.0441988950276242</v>
      </c>
      <c r="E76" s="6">
        <f t="shared" si="7"/>
        <v>1.1049723756906077E-2</v>
      </c>
    </row>
    <row r="77" spans="2:5" x14ac:dyDescent="0.2">
      <c r="B77" s="6">
        <f t="shared" si="4"/>
        <v>371</v>
      </c>
      <c r="C77" s="6">
        <f t="shared" si="5"/>
        <v>4.0435967302452314</v>
      </c>
      <c r="D77" s="6">
        <f t="shared" si="6"/>
        <v>4.0435967302452314</v>
      </c>
      <c r="E77" s="6">
        <f t="shared" si="7"/>
        <v>1.0899182561307902E-2</v>
      </c>
    </row>
    <row r="78" spans="2:5" x14ac:dyDescent="0.2">
      <c r="B78" s="6">
        <f t="shared" si="4"/>
        <v>376</v>
      </c>
      <c r="C78" s="6">
        <f t="shared" si="5"/>
        <v>4.043010752688172</v>
      </c>
      <c r="D78" s="6">
        <f t="shared" si="6"/>
        <v>4.043010752688172</v>
      </c>
      <c r="E78" s="6">
        <f t="shared" si="7"/>
        <v>1.075268817204301E-2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Formazione Immagine</vt:lpstr>
      <vt:lpstr>Retina f=g(p)</vt:lpstr>
      <vt:lpstr>q=g(p)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</dc:creator>
  <cp:lastModifiedBy>Gianfranco Spirito</cp:lastModifiedBy>
  <dcterms:created xsi:type="dcterms:W3CDTF">2011-11-25T18:32:56Z</dcterms:created>
  <dcterms:modified xsi:type="dcterms:W3CDTF">2025-04-24T15:50:10Z</dcterms:modified>
</cp:coreProperties>
</file>